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<sst xmlns="http://schemas.openxmlformats.org/spreadsheetml/2006/main" count="18" uniqueCount="17">
  <si>
    <t>主</t>
  </si>
  <si>
    <t>和</t>
  </si>
  <si>
    <t>客</t>
  </si>
  <si>
    <t>大</t>
  </si>
  <si>
    <t>細</t>
  </si>
  <si>
    <t>大細線</t>
  </si>
  <si>
    <t>ODDS</t>
  </si>
  <si>
    <t>INVERSE</t>
  </si>
  <si>
    <t>Probability</t>
  </si>
  <si>
    <r>
      <rPr>
        <rFont val="Arial"/>
        <color theme="1"/>
        <sz val="10.0"/>
      </rPr>
      <t>P(X&lt;</t>
    </r>
    <r>
      <rPr>
        <rFont val="微軟正黑體"/>
        <color theme="1"/>
        <sz val="10.0"/>
      </rPr>
      <t>大細線</t>
    </r>
    <r>
      <rPr>
        <rFont val="Arial"/>
        <color theme="1"/>
        <sz val="10.0"/>
      </rPr>
      <t>|λ_TOTAL)</t>
    </r>
  </si>
  <si>
    <r>
      <rPr>
        <rFont val="Arial"/>
        <color theme="1"/>
        <sz val="10.0"/>
      </rPr>
      <t>P(</t>
    </r>
    <r>
      <rPr>
        <rFont val="微軟正黑體"/>
        <color theme="1"/>
        <sz val="10.0"/>
      </rPr>
      <t>主</t>
    </r>
    <r>
      <rPr>
        <rFont val="Arial"/>
        <color theme="1"/>
        <sz val="10.0"/>
      </rPr>
      <t>|λ1,λ2)</t>
    </r>
  </si>
  <si>
    <t>引申入球</t>
  </si>
  <si>
    <t>誤差</t>
  </si>
  <si>
    <t xml:space="preserve">引申球差 </t>
  </si>
  <si>
    <t>主預期入球</t>
  </si>
  <si>
    <t>客預期入球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</si>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</sst>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Calibri"/>
      <scheme val="minor"/>
    </font>
    <font>
      <sz val="10.0"/>
      <color theme="1"/>
      <name val="Microsoft JhengHei"/>
    </font>
    <font>
      <color theme="1"/>
      <name val="Calibri"/>
      <scheme val="minor"/>
    </font>
    <font>
      <sz val="10.0"/>
      <color theme="1"/>
      <name val="Arial"/>
    </font>
    <font>
      <b/>
      <sz val="10.0"/>
      <color theme="1"/>
      <name val="Quattrocento Sans"/>
    </font>
  </fonts>
  <fills count="4">
    <fill>
      <patternFill patternType="none"/>
    </fill>
    <fill>
      <patternFill patternType="lightGray"/>
    </fill>
    <fill>
      <patternFill patternType="solid">
        <fgColor rgb="FF77BC65"/>
        <bgColor rgb="FF77BC65"/>
      </patternFill>
    </fill>
    <fill>
      <patternFill patternType="solid">
        <fgColor rgb="FFFFFF38"/>
        <bgColor rgb="FFFFFF38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Font="1"/>
    <xf borderId="1" fillId="2" fontId="3" numFmtId="0" xfId="0" applyAlignment="1" applyBorder="1" applyFill="1" applyFont="1">
      <alignment shrinkToFit="0" vertical="bottom" wrapText="0"/>
    </xf>
    <xf borderId="0" fillId="0" fontId="3" numFmtId="0" xfId="0" applyAlignment="1" applyFont="1">
      <alignment shrinkToFit="0" vertical="bottom" wrapText="0"/>
    </xf>
    <xf borderId="1" fillId="3" fontId="3" numFmtId="0" xfId="0" applyAlignment="1" applyBorder="1" applyFill="1" applyFont="1">
      <alignment shrinkToFit="0" vertical="bottom" wrapText="0"/>
    </xf>
    <xf borderId="0" fillId="0" fontId="4" numFmtId="0" xfId="0" applyAlignment="1" applyFont="1">
      <alignment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4" width="11.57"/>
    <col customWidth="1" min="5" max="5" width="23.14"/>
    <col customWidth="1" min="6" max="6" width="27.71"/>
    <col customWidth="1" min="7" max="26" width="11.57"/>
  </cols>
  <sheetData>
    <row r="1" ht="12.75" customHeight="1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ht="12.75" customHeight="1">
      <c r="A2" s="2" t="s">
        <v>6</v>
      </c>
      <c r="B2" s="3">
        <v>6.5</v>
      </c>
      <c r="C2" s="3">
        <v>4.0</v>
      </c>
      <c r="D2" s="3">
        <v>1.41</v>
      </c>
      <c r="E2" s="3">
        <v>1.65</v>
      </c>
      <c r="F2" s="3">
        <v>2.1</v>
      </c>
      <c r="G2" s="3">
        <v>2.5</v>
      </c>
    </row>
    <row r="3" ht="12.75" customHeight="1">
      <c r="A3" s="2" t="s">
        <v>7</v>
      </c>
      <c r="B3" s="2">
        <f t="shared" ref="B3:F3" si="1">1/B2</f>
        <v>0.1538461538</v>
      </c>
      <c r="C3" s="2">
        <f t="shared" si="1"/>
        <v>0.25</v>
      </c>
      <c r="D3" s="2">
        <f t="shared" si="1"/>
        <v>0.7092198582</v>
      </c>
      <c r="E3" s="2">
        <f t="shared" si="1"/>
        <v>0.6060606061</v>
      </c>
      <c r="F3" s="2">
        <f t="shared" si="1"/>
        <v>0.4761904762</v>
      </c>
    </row>
    <row r="4" ht="12.75" customHeight="1">
      <c r="A4" s="2" t="s">
        <v>8</v>
      </c>
      <c r="B4" s="2">
        <f>B3/(B$3+C$3+D$3)</f>
        <v>0.1382183556</v>
      </c>
      <c r="C4" s="2">
        <f>C3/(B$3+C$3+D$3)</f>
        <v>0.2246048278</v>
      </c>
      <c r="D4" s="2">
        <f>D3/(B$3+C$3+D$3)</f>
        <v>0.6371768166</v>
      </c>
      <c r="E4" s="2">
        <f>E3/(E$3+F$3)</f>
        <v>0.56</v>
      </c>
      <c r="F4" s="2">
        <f>F3/(E$3+F$3)</f>
        <v>0.44</v>
      </c>
      <c r="I4" s="2">
        <v>0.0</v>
      </c>
      <c r="J4" s="2">
        <v>1.0</v>
      </c>
      <c r="K4" s="2">
        <v>2.0</v>
      </c>
      <c r="L4" s="2">
        <v>3.0</v>
      </c>
      <c r="M4" s="2">
        <v>4.0</v>
      </c>
      <c r="N4" s="2">
        <v>5.0</v>
      </c>
    </row>
    <row r="5" ht="12.75" customHeight="1">
      <c r="E5" s="4" t="s">
        <v>9</v>
      </c>
      <c r="F5" s="4">
        <f>POISSON(2,B7,2)</f>
        <v>0.4413501499</v>
      </c>
      <c r="H5" s="2">
        <v>0.0</v>
      </c>
      <c r="I5" s="2">
        <f t="shared" ref="I5:I10" si="2">POISSON($I$4,$B$9,0)*POISSON(H5,$B$10,0)</f>
        <v>0.0539336873</v>
      </c>
      <c r="J5" s="2">
        <f t="shared" ref="J5:J10" si="3">POISSON($J$4,$B$9,0)*POISSON(H5,$B$10,0)</f>
        <v>0.04476496046</v>
      </c>
      <c r="K5" s="2">
        <f t="shared" ref="K5:K10" si="4">POISSON($K$4,$B$9,0)*POISSON(H5,$B$10,0)</f>
        <v>0.01857745859</v>
      </c>
      <c r="L5" s="2">
        <f t="shared" ref="L5:L10" si="5">POISSON($L$4,$B$9,0)*POISSON(H5,$B$10,0)</f>
        <v>0.005139763543</v>
      </c>
      <c r="M5" s="2">
        <f t="shared" ref="M5:M10" si="6">POISSON($M$4,$B$9,0)*POISSON(H5,$B$10,0)</f>
        <v>0.001066500935</v>
      </c>
      <c r="N5" s="2">
        <f t="shared" ref="N5:N10" si="7">POISSON($N$4,$B$9,0)*POISSON(H5,$B$10,0)</f>
        <v>0.0001770391553</v>
      </c>
    </row>
    <row r="6" ht="12.75" customHeight="1">
      <c r="E6" s="4" t="s">
        <v>10</v>
      </c>
      <c r="F6" s="2">
        <f>SUM(J5:N5,K6:N6,L7:N7,M8:N8,N9)</f>
        <v>0.1378680328</v>
      </c>
      <c r="H6" s="2">
        <v>1.0</v>
      </c>
      <c r="I6" s="2">
        <f t="shared" si="2"/>
        <v>0.1127214065</v>
      </c>
      <c r="J6" s="2">
        <f t="shared" si="3"/>
        <v>0.09355876736</v>
      </c>
      <c r="K6" s="2">
        <f t="shared" si="4"/>
        <v>0.03882688845</v>
      </c>
      <c r="L6" s="2">
        <f t="shared" si="5"/>
        <v>0.01074210581</v>
      </c>
      <c r="M6" s="2">
        <f t="shared" si="6"/>
        <v>0.002228986955</v>
      </c>
      <c r="N6" s="2">
        <f t="shared" si="7"/>
        <v>0.0003700118345</v>
      </c>
    </row>
    <row r="7" ht="12.75" customHeight="1">
      <c r="A7" s="1" t="s">
        <v>11</v>
      </c>
      <c r="B7" s="5">
        <v>2.92</v>
      </c>
      <c r="C7" s="1" t="s">
        <v>12</v>
      </c>
      <c r="D7" s="2">
        <f>ABS(F5-F4)</f>
        <v>0.001350149916</v>
      </c>
      <c r="H7" s="2">
        <v>2.0</v>
      </c>
      <c r="I7" s="2">
        <f t="shared" si="2"/>
        <v>0.1177938697</v>
      </c>
      <c r="J7" s="2">
        <f t="shared" si="3"/>
        <v>0.09776891189</v>
      </c>
      <c r="K7" s="2">
        <f t="shared" si="4"/>
        <v>0.04057409843</v>
      </c>
      <c r="L7" s="2">
        <f t="shared" si="5"/>
        <v>0.01122550057</v>
      </c>
      <c r="M7" s="2">
        <f t="shared" si="6"/>
        <v>0.002329291368</v>
      </c>
      <c r="N7" s="2">
        <f t="shared" si="7"/>
        <v>0.000386662367</v>
      </c>
    </row>
    <row r="8" ht="12.75" customHeight="1">
      <c r="A8" s="6" t="s">
        <v>13</v>
      </c>
      <c r="B8" s="5">
        <v>-1.26</v>
      </c>
      <c r="C8" s="1" t="s">
        <v>12</v>
      </c>
      <c r="D8" s="4">
        <f>ABS(F6-B4)</f>
        <v>0.0003503228</v>
      </c>
      <c r="H8" s="2">
        <v>3.0</v>
      </c>
      <c r="I8" s="2">
        <f t="shared" si="2"/>
        <v>0.08206306259</v>
      </c>
      <c r="J8" s="2">
        <f t="shared" si="3"/>
        <v>0.06811234195</v>
      </c>
      <c r="K8" s="2">
        <f t="shared" si="4"/>
        <v>0.02826662191</v>
      </c>
      <c r="L8" s="2">
        <f t="shared" si="5"/>
        <v>0.007820432062</v>
      </c>
      <c r="M8" s="2">
        <f t="shared" si="6"/>
        <v>0.001622739653</v>
      </c>
      <c r="N8" s="2">
        <f t="shared" si="7"/>
        <v>0.0002693747824</v>
      </c>
    </row>
    <row r="9" ht="12.75" customHeight="1">
      <c r="A9" s="1" t="s">
        <v>14</v>
      </c>
      <c r="B9" s="2">
        <f>(B7+B8)/2</f>
        <v>0.83</v>
      </c>
      <c r="H9" s="2">
        <v>4.0</v>
      </c>
      <c r="I9" s="2">
        <f t="shared" si="2"/>
        <v>0.0428779502</v>
      </c>
      <c r="J9" s="2">
        <f t="shared" si="3"/>
        <v>0.03558869867</v>
      </c>
      <c r="K9" s="2">
        <f t="shared" si="4"/>
        <v>0.01476930995</v>
      </c>
      <c r="L9" s="2">
        <f t="shared" si="5"/>
        <v>0.004086175752</v>
      </c>
      <c r="M9" s="2">
        <f t="shared" si="6"/>
        <v>0.0008478814686</v>
      </c>
      <c r="N9" s="2">
        <f t="shared" si="7"/>
        <v>0.0001407483238</v>
      </c>
    </row>
    <row r="10" ht="12.75" customHeight="1">
      <c r="A10" s="1" t="s">
        <v>15</v>
      </c>
      <c r="B10" s="2">
        <f>(B7-B8)/2</f>
        <v>2.09</v>
      </c>
      <c r="H10" s="2">
        <v>5.0</v>
      </c>
      <c r="I10" s="2">
        <f t="shared" si="2"/>
        <v>0.01792298319</v>
      </c>
      <c r="J10" s="2">
        <f t="shared" si="3"/>
        <v>0.01487607604</v>
      </c>
      <c r="K10" s="2">
        <f t="shared" si="4"/>
        <v>0.006173571558</v>
      </c>
      <c r="L10" s="2">
        <f t="shared" si="5"/>
        <v>0.001708021464</v>
      </c>
      <c r="M10" s="2">
        <f t="shared" si="6"/>
        <v>0.0003544144539</v>
      </c>
      <c r="N10" s="2">
        <f t="shared" si="7"/>
        <v>0.00005883279934</v>
      </c>
    </row>
    <row r="11" ht="12.75" customHeight="1"/>
    <row r="12" ht="12.75" customHeight="1">
      <c r="H12" s="2" t="s">
        <v>16</v>
      </c>
      <c r="I12" s="2">
        <f>SUM(I5:N10)</f>
        <v>0.979745148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1.05277777777778" footer="0.0" header="0.0" left="0.7875" right="0.7875" top="1.05277777777778"/>
  <pageSetup orientation="portrait"/>
  <headerFooter>
    <oddHeader>&amp;C&amp;A</oddHeader>
    <oddFooter>&amp;CPage &amp;P</oddFooter>
  </headerFooter>
  <drawing r:id="rId1"/>
</worksheet>
</file>