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G:\Shared drives\V. Biz Dev\D. Demo\"/>
    </mc:Choice>
  </mc:AlternateContent>
  <xr:revisionPtr revIDLastSave="0" documentId="13_ncr:1_{1752F151-A0AE-4108-9076-9F2D4B01FFF2}" xr6:coauthVersionLast="47" xr6:coauthVersionMax="47" xr10:uidLastSave="{00000000-0000-0000-0000-000000000000}"/>
  <bookViews>
    <workbookView xWindow="40920" yWindow="-120" windowWidth="29040" windowHeight="15720" xr2:uid="{00000000-000D-0000-FFFF-FFFF00000000}"/>
  </bookViews>
  <sheets>
    <sheet name="Cover" sheetId="1" r:id="rId1"/>
    <sheet name="QUICKBOOKS_9130357949969096" sheetId="3" state="hidden" r:id="rId2"/>
    <sheet name="data_Invoices" sheetId="4" r:id="rId3"/>
    <sheet name="Revenue Schedule" sheetId="5" r:id="rId4"/>
    <sheet name="load_Journals" sheetId="6" r:id="rId5"/>
    <sheet name="check_BS" sheetId="8" r:id="rId6"/>
  </sheets>
  <definedNames>
    <definedName name="client_name">Cover!$B$2</definedName>
    <definedName name="date">Cover!$D$7</definedName>
    <definedName name="date_rpt">Cover!$D$7</definedName>
    <definedName name="_xlnm.Print_Area" localSheetId="0">Cover!$B$2:$L$34</definedName>
    <definedName name="start_date">Cover!$D$6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1" l="1"/>
  <c r="O37" i="5" l="1"/>
  <c r="D9" i="8"/>
  <c r="N37" i="5"/>
  <c r="M37" i="5"/>
  <c r="D10" i="4"/>
  <c r="D10" i="8"/>
  <c r="W4" i="6" l="1"/>
  <c r="AD4" i="6" s="1"/>
  <c r="AD5" i="6" s="1"/>
  <c r="W2" i="6"/>
  <c r="AD2" i="6" s="1"/>
  <c r="AD3" i="6" s="1"/>
  <c r="AM255" i="6"/>
  <c r="AK255" i="6"/>
  <c r="AJ255" i="6"/>
  <c r="AI255" i="6"/>
  <c r="AM254" i="6"/>
  <c r="AK254" i="6"/>
  <c r="AJ254" i="6"/>
  <c r="AI254" i="6"/>
  <c r="AM253" i="6"/>
  <c r="AK253" i="6"/>
  <c r="AJ253" i="6"/>
  <c r="AI253" i="6"/>
  <c r="AM252" i="6"/>
  <c r="AK252" i="6"/>
  <c r="AJ252" i="6"/>
  <c r="AI252" i="6"/>
  <c r="AM251" i="6"/>
  <c r="AK251" i="6"/>
  <c r="AJ251" i="6"/>
  <c r="AI251" i="6"/>
  <c r="AM250" i="6"/>
  <c r="AK250" i="6"/>
  <c r="AJ250" i="6"/>
  <c r="AI250" i="6"/>
  <c r="AM249" i="6"/>
  <c r="AK249" i="6"/>
  <c r="AJ249" i="6"/>
  <c r="AI249" i="6"/>
  <c r="AM248" i="6"/>
  <c r="AK248" i="6"/>
  <c r="AJ248" i="6"/>
  <c r="AI248" i="6"/>
  <c r="AM247" i="6"/>
  <c r="AK247" i="6"/>
  <c r="AJ247" i="6"/>
  <c r="AI247" i="6"/>
  <c r="AM246" i="6"/>
  <c r="AK246" i="6"/>
  <c r="AJ246" i="6"/>
  <c r="AI246" i="6"/>
  <c r="AM245" i="6"/>
  <c r="AK245" i="6"/>
  <c r="AJ245" i="6"/>
  <c r="AI245" i="6"/>
  <c r="AM244" i="6"/>
  <c r="AK244" i="6"/>
  <c r="AJ244" i="6"/>
  <c r="AI244" i="6"/>
  <c r="AM243" i="6"/>
  <c r="AK243" i="6"/>
  <c r="AJ243" i="6"/>
  <c r="AI243" i="6"/>
  <c r="AM242" i="6"/>
  <c r="AK242" i="6"/>
  <c r="AJ242" i="6"/>
  <c r="AI242" i="6"/>
  <c r="AM241" i="6"/>
  <c r="AK241" i="6"/>
  <c r="AJ241" i="6"/>
  <c r="AI241" i="6"/>
  <c r="AM240" i="6"/>
  <c r="AK240" i="6"/>
  <c r="AJ240" i="6"/>
  <c r="AI240" i="6"/>
  <c r="AM239" i="6"/>
  <c r="AK239" i="6"/>
  <c r="AJ239" i="6"/>
  <c r="AI239" i="6"/>
  <c r="AM238" i="6"/>
  <c r="AK238" i="6"/>
  <c r="AJ238" i="6"/>
  <c r="AI238" i="6"/>
  <c r="AM237" i="6"/>
  <c r="AK237" i="6"/>
  <c r="AJ237" i="6"/>
  <c r="AI237" i="6"/>
  <c r="AM236" i="6"/>
  <c r="AK236" i="6"/>
  <c r="AJ236" i="6"/>
  <c r="AI236" i="6"/>
  <c r="AM235" i="6"/>
  <c r="AK235" i="6"/>
  <c r="AJ235" i="6"/>
  <c r="AI235" i="6"/>
  <c r="AM234" i="6"/>
  <c r="AK234" i="6"/>
  <c r="AJ234" i="6"/>
  <c r="AI234" i="6"/>
  <c r="AM233" i="6"/>
  <c r="AK233" i="6"/>
  <c r="AJ233" i="6"/>
  <c r="AI233" i="6"/>
  <c r="AM232" i="6"/>
  <c r="AK232" i="6"/>
  <c r="AJ232" i="6"/>
  <c r="AI232" i="6"/>
  <c r="AM231" i="6"/>
  <c r="AK231" i="6"/>
  <c r="AJ231" i="6"/>
  <c r="AI231" i="6"/>
  <c r="AM230" i="6"/>
  <c r="AK230" i="6"/>
  <c r="AJ230" i="6"/>
  <c r="AI230" i="6"/>
  <c r="AM229" i="6"/>
  <c r="AK229" i="6"/>
  <c r="AJ229" i="6"/>
  <c r="AI229" i="6"/>
  <c r="AM228" i="6"/>
  <c r="AK228" i="6"/>
  <c r="AJ228" i="6"/>
  <c r="AI228" i="6"/>
  <c r="AM227" i="6"/>
  <c r="AK227" i="6"/>
  <c r="AJ227" i="6"/>
  <c r="AI227" i="6"/>
  <c r="AM226" i="6"/>
  <c r="AK226" i="6"/>
  <c r="AJ226" i="6"/>
  <c r="AI226" i="6"/>
  <c r="AM225" i="6"/>
  <c r="AK225" i="6"/>
  <c r="AJ225" i="6"/>
  <c r="AI225" i="6"/>
  <c r="AM224" i="6"/>
  <c r="AK224" i="6"/>
  <c r="AJ224" i="6"/>
  <c r="AI224" i="6"/>
  <c r="AM223" i="6"/>
  <c r="AK223" i="6"/>
  <c r="AJ223" i="6"/>
  <c r="AI223" i="6"/>
  <c r="AM222" i="6"/>
  <c r="AK222" i="6"/>
  <c r="AJ222" i="6"/>
  <c r="AI222" i="6"/>
  <c r="AM221" i="6"/>
  <c r="AK221" i="6"/>
  <c r="AJ221" i="6"/>
  <c r="AI221" i="6"/>
  <c r="AM220" i="6"/>
  <c r="AK220" i="6"/>
  <c r="AJ220" i="6"/>
  <c r="AI220" i="6"/>
  <c r="AM219" i="6"/>
  <c r="AK219" i="6"/>
  <c r="AJ219" i="6"/>
  <c r="AI219" i="6"/>
  <c r="AM218" i="6"/>
  <c r="AK218" i="6"/>
  <c r="AJ218" i="6"/>
  <c r="AI218" i="6"/>
  <c r="AM217" i="6"/>
  <c r="AK217" i="6"/>
  <c r="AJ217" i="6"/>
  <c r="AI217" i="6"/>
  <c r="AM216" i="6"/>
  <c r="AK216" i="6"/>
  <c r="AJ216" i="6"/>
  <c r="AI216" i="6"/>
  <c r="AM215" i="6"/>
  <c r="AK215" i="6"/>
  <c r="AJ215" i="6"/>
  <c r="AI215" i="6"/>
  <c r="AM214" i="6"/>
  <c r="AK214" i="6"/>
  <c r="AJ214" i="6"/>
  <c r="AI214" i="6"/>
  <c r="AM213" i="6"/>
  <c r="AK213" i="6"/>
  <c r="AJ213" i="6"/>
  <c r="AI213" i="6"/>
  <c r="AM212" i="6"/>
  <c r="AK212" i="6"/>
  <c r="AJ212" i="6"/>
  <c r="AI212" i="6"/>
  <c r="AM211" i="6"/>
  <c r="AK211" i="6"/>
  <c r="AJ211" i="6"/>
  <c r="AI211" i="6"/>
  <c r="AM210" i="6"/>
  <c r="AK210" i="6"/>
  <c r="AJ210" i="6"/>
  <c r="AI210" i="6"/>
  <c r="AM209" i="6"/>
  <c r="AK209" i="6"/>
  <c r="AJ209" i="6"/>
  <c r="AI209" i="6"/>
  <c r="AM208" i="6"/>
  <c r="AK208" i="6"/>
  <c r="AJ208" i="6"/>
  <c r="AI208" i="6"/>
  <c r="AM207" i="6"/>
  <c r="AK207" i="6"/>
  <c r="AJ207" i="6"/>
  <c r="AI207" i="6"/>
  <c r="AM206" i="6"/>
  <c r="AK206" i="6"/>
  <c r="AJ206" i="6"/>
  <c r="AI206" i="6"/>
  <c r="AM205" i="6"/>
  <c r="AK205" i="6"/>
  <c r="AJ205" i="6"/>
  <c r="AI205" i="6"/>
  <c r="AM204" i="6"/>
  <c r="AK204" i="6"/>
  <c r="AJ204" i="6"/>
  <c r="AI204" i="6"/>
  <c r="AM203" i="6"/>
  <c r="AK203" i="6"/>
  <c r="AJ203" i="6"/>
  <c r="AI203" i="6"/>
  <c r="AM202" i="6"/>
  <c r="AK202" i="6"/>
  <c r="AJ202" i="6"/>
  <c r="AI202" i="6"/>
  <c r="AM201" i="6"/>
  <c r="AK201" i="6"/>
  <c r="AJ201" i="6"/>
  <c r="AI201" i="6"/>
  <c r="AM200" i="6"/>
  <c r="AK200" i="6"/>
  <c r="AJ200" i="6"/>
  <c r="AI200" i="6"/>
  <c r="AM199" i="6"/>
  <c r="AK199" i="6"/>
  <c r="AJ199" i="6"/>
  <c r="AI199" i="6"/>
  <c r="AM198" i="6"/>
  <c r="AK198" i="6"/>
  <c r="AJ198" i="6"/>
  <c r="AI198" i="6"/>
  <c r="AM197" i="6"/>
  <c r="AK197" i="6"/>
  <c r="AJ197" i="6"/>
  <c r="AI197" i="6"/>
  <c r="AM196" i="6"/>
  <c r="AK196" i="6"/>
  <c r="AJ196" i="6"/>
  <c r="AI196" i="6"/>
  <c r="AM195" i="6"/>
  <c r="AK195" i="6"/>
  <c r="AJ195" i="6"/>
  <c r="AI195" i="6"/>
  <c r="AM194" i="6"/>
  <c r="AK194" i="6"/>
  <c r="AJ194" i="6"/>
  <c r="AI194" i="6"/>
  <c r="AM193" i="6"/>
  <c r="AK193" i="6"/>
  <c r="AJ193" i="6"/>
  <c r="AI193" i="6"/>
  <c r="AM192" i="6"/>
  <c r="AK192" i="6"/>
  <c r="AJ192" i="6"/>
  <c r="AI192" i="6"/>
  <c r="AM191" i="6"/>
  <c r="AK191" i="6"/>
  <c r="AJ191" i="6"/>
  <c r="AI191" i="6"/>
  <c r="AM190" i="6"/>
  <c r="AK190" i="6"/>
  <c r="AJ190" i="6"/>
  <c r="AI190" i="6"/>
  <c r="AM189" i="6"/>
  <c r="AK189" i="6"/>
  <c r="AJ189" i="6"/>
  <c r="AI189" i="6"/>
  <c r="AM188" i="6"/>
  <c r="AK188" i="6"/>
  <c r="AJ188" i="6"/>
  <c r="AI188" i="6"/>
  <c r="AM187" i="6"/>
  <c r="AK187" i="6"/>
  <c r="AJ187" i="6"/>
  <c r="AI187" i="6"/>
  <c r="AM186" i="6"/>
  <c r="AK186" i="6"/>
  <c r="AJ186" i="6"/>
  <c r="AI186" i="6"/>
  <c r="AM185" i="6"/>
  <c r="AK185" i="6"/>
  <c r="AJ185" i="6"/>
  <c r="AI185" i="6"/>
  <c r="AM184" i="6"/>
  <c r="AK184" i="6"/>
  <c r="AJ184" i="6"/>
  <c r="AI184" i="6"/>
  <c r="AM183" i="6"/>
  <c r="AK183" i="6"/>
  <c r="AJ183" i="6"/>
  <c r="AI183" i="6"/>
  <c r="AM182" i="6"/>
  <c r="AK182" i="6"/>
  <c r="AJ182" i="6"/>
  <c r="AI182" i="6"/>
  <c r="AM181" i="6"/>
  <c r="AK181" i="6"/>
  <c r="AJ181" i="6"/>
  <c r="AI181" i="6"/>
  <c r="AM180" i="6"/>
  <c r="AK180" i="6"/>
  <c r="AJ180" i="6"/>
  <c r="AI180" i="6"/>
  <c r="AM179" i="6"/>
  <c r="AK179" i="6"/>
  <c r="AJ179" i="6"/>
  <c r="AI179" i="6"/>
  <c r="AM178" i="6"/>
  <c r="AK178" i="6"/>
  <c r="AJ178" i="6"/>
  <c r="AI178" i="6"/>
  <c r="AM177" i="6"/>
  <c r="AK177" i="6"/>
  <c r="AJ177" i="6"/>
  <c r="AI177" i="6"/>
  <c r="AM176" i="6"/>
  <c r="AK176" i="6"/>
  <c r="AJ176" i="6"/>
  <c r="AI176" i="6"/>
  <c r="AM175" i="6"/>
  <c r="AK175" i="6"/>
  <c r="AJ175" i="6"/>
  <c r="AI175" i="6"/>
  <c r="AM174" i="6"/>
  <c r="AK174" i="6"/>
  <c r="AJ174" i="6"/>
  <c r="AI174" i="6"/>
  <c r="AM173" i="6"/>
  <c r="AK173" i="6"/>
  <c r="AJ173" i="6"/>
  <c r="AI173" i="6"/>
  <c r="AM172" i="6"/>
  <c r="AK172" i="6"/>
  <c r="AJ172" i="6"/>
  <c r="AI172" i="6"/>
  <c r="AM171" i="6"/>
  <c r="AK171" i="6"/>
  <c r="AJ171" i="6"/>
  <c r="AI171" i="6"/>
  <c r="AM170" i="6"/>
  <c r="AK170" i="6"/>
  <c r="AJ170" i="6"/>
  <c r="AI170" i="6"/>
  <c r="AM169" i="6"/>
  <c r="AK169" i="6"/>
  <c r="AJ169" i="6"/>
  <c r="AI169" i="6"/>
  <c r="AM168" i="6"/>
  <c r="AK168" i="6"/>
  <c r="AJ168" i="6"/>
  <c r="AI168" i="6"/>
  <c r="AM167" i="6"/>
  <c r="AK167" i="6"/>
  <c r="AJ167" i="6"/>
  <c r="AI167" i="6"/>
  <c r="AM166" i="6"/>
  <c r="AK166" i="6"/>
  <c r="AJ166" i="6"/>
  <c r="AI166" i="6"/>
  <c r="AM165" i="6"/>
  <c r="AK165" i="6"/>
  <c r="AJ165" i="6"/>
  <c r="AI165" i="6"/>
  <c r="AM164" i="6"/>
  <c r="AK164" i="6"/>
  <c r="AJ164" i="6"/>
  <c r="AI164" i="6"/>
  <c r="AM163" i="6"/>
  <c r="AK163" i="6"/>
  <c r="AJ163" i="6"/>
  <c r="AI163" i="6"/>
  <c r="AM162" i="6"/>
  <c r="AK162" i="6"/>
  <c r="AJ162" i="6"/>
  <c r="AI162" i="6"/>
  <c r="AM161" i="6"/>
  <c r="AK161" i="6"/>
  <c r="AJ161" i="6"/>
  <c r="AI161" i="6"/>
  <c r="AM160" i="6"/>
  <c r="AK160" i="6"/>
  <c r="AJ160" i="6"/>
  <c r="AI160" i="6"/>
  <c r="AM159" i="6"/>
  <c r="AK159" i="6"/>
  <c r="AJ159" i="6"/>
  <c r="AI159" i="6"/>
  <c r="AM158" i="6"/>
  <c r="AK158" i="6"/>
  <c r="AJ158" i="6"/>
  <c r="AI158" i="6"/>
  <c r="AM157" i="6"/>
  <c r="AK157" i="6"/>
  <c r="AJ157" i="6"/>
  <c r="AI157" i="6"/>
  <c r="AM156" i="6"/>
  <c r="AK156" i="6"/>
  <c r="AJ156" i="6"/>
  <c r="AI156" i="6"/>
  <c r="AM155" i="6"/>
  <c r="AK155" i="6"/>
  <c r="AJ155" i="6"/>
  <c r="AI155" i="6"/>
  <c r="AM154" i="6"/>
  <c r="AK154" i="6"/>
  <c r="AJ154" i="6"/>
  <c r="AI154" i="6"/>
  <c r="AM153" i="6"/>
  <c r="AK153" i="6"/>
  <c r="AJ153" i="6"/>
  <c r="AI153" i="6"/>
  <c r="AM152" i="6"/>
  <c r="AK152" i="6"/>
  <c r="AJ152" i="6"/>
  <c r="AI152" i="6"/>
  <c r="AM151" i="6"/>
  <c r="AK151" i="6"/>
  <c r="AJ151" i="6"/>
  <c r="AI151" i="6"/>
  <c r="AM150" i="6"/>
  <c r="AK150" i="6"/>
  <c r="AJ150" i="6"/>
  <c r="AI150" i="6"/>
  <c r="AM149" i="6"/>
  <c r="AK149" i="6"/>
  <c r="AJ149" i="6"/>
  <c r="AI149" i="6"/>
  <c r="AM148" i="6"/>
  <c r="AK148" i="6"/>
  <c r="AJ148" i="6"/>
  <c r="AI148" i="6"/>
  <c r="AM147" i="6"/>
  <c r="AK147" i="6"/>
  <c r="AJ147" i="6"/>
  <c r="AI147" i="6"/>
  <c r="AM146" i="6"/>
  <c r="AK146" i="6"/>
  <c r="AJ146" i="6"/>
  <c r="AI146" i="6"/>
  <c r="AM145" i="6"/>
  <c r="AK145" i="6"/>
  <c r="AJ145" i="6"/>
  <c r="AI145" i="6"/>
  <c r="AM144" i="6"/>
  <c r="AK144" i="6"/>
  <c r="AJ144" i="6"/>
  <c r="AI144" i="6"/>
  <c r="AM143" i="6"/>
  <c r="AK143" i="6"/>
  <c r="AJ143" i="6"/>
  <c r="AI143" i="6"/>
  <c r="AM142" i="6"/>
  <c r="AK142" i="6"/>
  <c r="AJ142" i="6"/>
  <c r="AI142" i="6"/>
  <c r="AM141" i="6"/>
  <c r="AK141" i="6"/>
  <c r="AJ141" i="6"/>
  <c r="AI141" i="6"/>
  <c r="AM140" i="6"/>
  <c r="AK140" i="6"/>
  <c r="AJ140" i="6"/>
  <c r="AI140" i="6"/>
  <c r="AM139" i="6"/>
  <c r="AK139" i="6"/>
  <c r="AJ139" i="6"/>
  <c r="AI139" i="6"/>
  <c r="AM138" i="6"/>
  <c r="AK138" i="6"/>
  <c r="AJ138" i="6"/>
  <c r="AI138" i="6"/>
  <c r="AM137" i="6"/>
  <c r="AK137" i="6"/>
  <c r="AJ137" i="6"/>
  <c r="AI137" i="6"/>
  <c r="AM136" i="6"/>
  <c r="AK136" i="6"/>
  <c r="AJ136" i="6"/>
  <c r="AI136" i="6"/>
  <c r="AM135" i="6"/>
  <c r="AK135" i="6"/>
  <c r="AJ135" i="6"/>
  <c r="AI135" i="6"/>
  <c r="AM134" i="6"/>
  <c r="AK134" i="6"/>
  <c r="AJ134" i="6"/>
  <c r="AI134" i="6"/>
  <c r="AM133" i="6"/>
  <c r="AK133" i="6"/>
  <c r="AJ133" i="6"/>
  <c r="AI133" i="6"/>
  <c r="AM132" i="6"/>
  <c r="AK132" i="6"/>
  <c r="AJ132" i="6"/>
  <c r="AI132" i="6"/>
  <c r="AM131" i="6"/>
  <c r="AK131" i="6"/>
  <c r="AJ131" i="6"/>
  <c r="AI131" i="6"/>
  <c r="AM130" i="6"/>
  <c r="AK130" i="6"/>
  <c r="AJ130" i="6"/>
  <c r="AI130" i="6"/>
  <c r="AM129" i="6"/>
  <c r="AK129" i="6"/>
  <c r="AJ129" i="6"/>
  <c r="AI129" i="6"/>
  <c r="AM128" i="6"/>
  <c r="AK128" i="6"/>
  <c r="AJ128" i="6"/>
  <c r="AI128" i="6"/>
  <c r="AM127" i="6"/>
  <c r="AK127" i="6"/>
  <c r="AJ127" i="6"/>
  <c r="AI127" i="6"/>
  <c r="AM126" i="6"/>
  <c r="AK126" i="6"/>
  <c r="AJ126" i="6"/>
  <c r="AI126" i="6"/>
  <c r="AM125" i="6"/>
  <c r="AK125" i="6"/>
  <c r="AJ125" i="6"/>
  <c r="AI125" i="6"/>
  <c r="AM124" i="6"/>
  <c r="AK124" i="6"/>
  <c r="AJ124" i="6"/>
  <c r="AI124" i="6"/>
  <c r="AM123" i="6"/>
  <c r="AK123" i="6"/>
  <c r="AJ123" i="6"/>
  <c r="AI123" i="6"/>
  <c r="AM122" i="6"/>
  <c r="AK122" i="6"/>
  <c r="AJ122" i="6"/>
  <c r="AI122" i="6"/>
  <c r="AM121" i="6"/>
  <c r="AK121" i="6"/>
  <c r="AJ121" i="6"/>
  <c r="AI121" i="6"/>
  <c r="AM120" i="6"/>
  <c r="AK120" i="6"/>
  <c r="AJ120" i="6"/>
  <c r="AI120" i="6"/>
  <c r="AM119" i="6"/>
  <c r="AK119" i="6"/>
  <c r="AJ119" i="6"/>
  <c r="AI119" i="6"/>
  <c r="AM118" i="6"/>
  <c r="AK118" i="6"/>
  <c r="AJ118" i="6"/>
  <c r="AI118" i="6"/>
  <c r="AM117" i="6"/>
  <c r="AK117" i="6"/>
  <c r="AJ117" i="6"/>
  <c r="AI117" i="6"/>
  <c r="AM116" i="6"/>
  <c r="AK116" i="6"/>
  <c r="AJ116" i="6"/>
  <c r="AI116" i="6"/>
  <c r="AM115" i="6"/>
  <c r="AK115" i="6"/>
  <c r="AJ115" i="6"/>
  <c r="AI115" i="6"/>
  <c r="AM114" i="6"/>
  <c r="AK114" i="6"/>
  <c r="AJ114" i="6"/>
  <c r="AI114" i="6"/>
  <c r="AM113" i="6"/>
  <c r="AK113" i="6"/>
  <c r="AJ113" i="6"/>
  <c r="AI113" i="6"/>
  <c r="AM112" i="6"/>
  <c r="AK112" i="6"/>
  <c r="AJ112" i="6"/>
  <c r="AI112" i="6"/>
  <c r="AM111" i="6"/>
  <c r="AK111" i="6"/>
  <c r="AJ111" i="6"/>
  <c r="AI111" i="6"/>
  <c r="AM110" i="6"/>
  <c r="AK110" i="6"/>
  <c r="AJ110" i="6"/>
  <c r="AI110" i="6"/>
  <c r="AM109" i="6"/>
  <c r="AK109" i="6"/>
  <c r="AJ109" i="6"/>
  <c r="AI109" i="6"/>
  <c r="AM108" i="6"/>
  <c r="AK108" i="6"/>
  <c r="AJ108" i="6"/>
  <c r="AI108" i="6"/>
  <c r="AM107" i="6"/>
  <c r="AK107" i="6"/>
  <c r="AJ107" i="6"/>
  <c r="AI107" i="6"/>
  <c r="AM106" i="6"/>
  <c r="AK106" i="6"/>
  <c r="AJ106" i="6"/>
  <c r="AI106" i="6"/>
  <c r="AM105" i="6"/>
  <c r="AK105" i="6"/>
  <c r="AJ105" i="6"/>
  <c r="AI105" i="6"/>
  <c r="AM104" i="6"/>
  <c r="AK104" i="6"/>
  <c r="AJ104" i="6"/>
  <c r="AI104" i="6"/>
  <c r="AM103" i="6"/>
  <c r="AK103" i="6"/>
  <c r="AJ103" i="6"/>
  <c r="AI103" i="6"/>
  <c r="AM102" i="6"/>
  <c r="AK102" i="6"/>
  <c r="AJ102" i="6"/>
  <c r="AI102" i="6"/>
  <c r="AM101" i="6"/>
  <c r="AK101" i="6"/>
  <c r="AJ101" i="6"/>
  <c r="AI101" i="6"/>
  <c r="AM100" i="6"/>
  <c r="AK100" i="6"/>
  <c r="AJ100" i="6"/>
  <c r="AI100" i="6"/>
  <c r="AM99" i="6"/>
  <c r="AK99" i="6"/>
  <c r="AJ99" i="6"/>
  <c r="AI99" i="6"/>
  <c r="AM98" i="6"/>
  <c r="AK98" i="6"/>
  <c r="AJ98" i="6"/>
  <c r="AI98" i="6"/>
  <c r="AM97" i="6"/>
  <c r="AK97" i="6"/>
  <c r="AJ97" i="6"/>
  <c r="AI97" i="6"/>
  <c r="AM96" i="6"/>
  <c r="AK96" i="6"/>
  <c r="AJ96" i="6"/>
  <c r="AI96" i="6"/>
  <c r="AM95" i="6"/>
  <c r="AK95" i="6"/>
  <c r="AJ95" i="6"/>
  <c r="AI95" i="6"/>
  <c r="AM94" i="6"/>
  <c r="AK94" i="6"/>
  <c r="AJ94" i="6"/>
  <c r="AI94" i="6"/>
  <c r="AM93" i="6"/>
  <c r="AK93" i="6"/>
  <c r="AJ93" i="6"/>
  <c r="AI93" i="6"/>
  <c r="AM92" i="6"/>
  <c r="AK92" i="6"/>
  <c r="AJ92" i="6"/>
  <c r="AI92" i="6"/>
  <c r="AM91" i="6"/>
  <c r="AK91" i="6"/>
  <c r="AJ91" i="6"/>
  <c r="AI91" i="6"/>
  <c r="AM90" i="6"/>
  <c r="AK90" i="6"/>
  <c r="AJ90" i="6"/>
  <c r="AI90" i="6"/>
  <c r="AM89" i="6"/>
  <c r="AK89" i="6"/>
  <c r="AJ89" i="6"/>
  <c r="AI89" i="6"/>
  <c r="AM88" i="6"/>
  <c r="AK88" i="6"/>
  <c r="AJ88" i="6"/>
  <c r="AI88" i="6"/>
  <c r="AM87" i="6"/>
  <c r="AK87" i="6"/>
  <c r="AJ87" i="6"/>
  <c r="AI87" i="6"/>
  <c r="AM86" i="6"/>
  <c r="AK86" i="6"/>
  <c r="AJ86" i="6"/>
  <c r="AI86" i="6"/>
  <c r="AM85" i="6"/>
  <c r="AK85" i="6"/>
  <c r="AJ85" i="6"/>
  <c r="AI85" i="6"/>
  <c r="AM84" i="6"/>
  <c r="AK84" i="6"/>
  <c r="AJ84" i="6"/>
  <c r="AI84" i="6"/>
  <c r="AM83" i="6"/>
  <c r="AK83" i="6"/>
  <c r="AJ83" i="6"/>
  <c r="AI83" i="6"/>
  <c r="AM82" i="6"/>
  <c r="AK82" i="6"/>
  <c r="AJ82" i="6"/>
  <c r="AI82" i="6"/>
  <c r="AM81" i="6"/>
  <c r="AK81" i="6"/>
  <c r="AJ81" i="6"/>
  <c r="AI81" i="6"/>
  <c r="AM80" i="6"/>
  <c r="AK80" i="6"/>
  <c r="AJ80" i="6"/>
  <c r="AI80" i="6"/>
  <c r="AM79" i="6"/>
  <c r="AK79" i="6"/>
  <c r="AJ79" i="6"/>
  <c r="AI79" i="6"/>
  <c r="AM78" i="6"/>
  <c r="AK78" i="6"/>
  <c r="AJ78" i="6"/>
  <c r="AI78" i="6"/>
  <c r="AM77" i="6"/>
  <c r="AK77" i="6"/>
  <c r="AJ77" i="6"/>
  <c r="AI77" i="6"/>
  <c r="AM76" i="6"/>
  <c r="AK76" i="6"/>
  <c r="AJ76" i="6"/>
  <c r="AI76" i="6"/>
  <c r="AM75" i="6"/>
  <c r="AK75" i="6"/>
  <c r="AJ75" i="6"/>
  <c r="AI75" i="6"/>
  <c r="AM74" i="6"/>
  <c r="AK74" i="6"/>
  <c r="AJ74" i="6"/>
  <c r="AI74" i="6"/>
  <c r="AM73" i="6"/>
  <c r="AK73" i="6"/>
  <c r="AJ73" i="6"/>
  <c r="AI73" i="6"/>
  <c r="AM72" i="6"/>
  <c r="AK72" i="6"/>
  <c r="AJ72" i="6"/>
  <c r="AI72" i="6"/>
  <c r="AM71" i="6"/>
  <c r="AK71" i="6"/>
  <c r="AJ71" i="6"/>
  <c r="AI71" i="6"/>
  <c r="AM70" i="6"/>
  <c r="AK70" i="6"/>
  <c r="AJ70" i="6"/>
  <c r="AI70" i="6"/>
  <c r="AM69" i="6"/>
  <c r="AK69" i="6"/>
  <c r="AJ69" i="6"/>
  <c r="AI69" i="6"/>
  <c r="AM68" i="6"/>
  <c r="AK68" i="6"/>
  <c r="AJ68" i="6"/>
  <c r="AI68" i="6"/>
  <c r="AM67" i="6"/>
  <c r="AK67" i="6"/>
  <c r="AJ67" i="6"/>
  <c r="AI67" i="6"/>
  <c r="AM66" i="6"/>
  <c r="AK66" i="6"/>
  <c r="AJ66" i="6"/>
  <c r="AI66" i="6"/>
  <c r="AM65" i="6"/>
  <c r="AK65" i="6"/>
  <c r="AJ65" i="6"/>
  <c r="AI65" i="6"/>
  <c r="AM64" i="6"/>
  <c r="AK64" i="6"/>
  <c r="AJ64" i="6"/>
  <c r="AI64" i="6"/>
  <c r="AM63" i="6"/>
  <c r="AK63" i="6"/>
  <c r="AJ63" i="6"/>
  <c r="AI63" i="6"/>
  <c r="AM62" i="6"/>
  <c r="AK62" i="6"/>
  <c r="AJ62" i="6"/>
  <c r="AI62" i="6"/>
  <c r="AM61" i="6"/>
  <c r="AK61" i="6"/>
  <c r="AJ61" i="6"/>
  <c r="AI61" i="6"/>
  <c r="AM60" i="6"/>
  <c r="AK60" i="6"/>
  <c r="AJ60" i="6"/>
  <c r="AI60" i="6"/>
  <c r="AM59" i="6"/>
  <c r="AK59" i="6"/>
  <c r="AJ59" i="6"/>
  <c r="AI59" i="6"/>
  <c r="AM58" i="6"/>
  <c r="AK58" i="6"/>
  <c r="AJ58" i="6"/>
  <c r="AI58" i="6"/>
  <c r="AM57" i="6"/>
  <c r="AK57" i="6"/>
  <c r="AJ57" i="6"/>
  <c r="AI57" i="6"/>
  <c r="AM56" i="6"/>
  <c r="AK56" i="6"/>
  <c r="AJ56" i="6"/>
  <c r="AI56" i="6"/>
  <c r="AM55" i="6"/>
  <c r="AK55" i="6"/>
  <c r="AJ55" i="6"/>
  <c r="AI55" i="6"/>
  <c r="AM54" i="6"/>
  <c r="AK54" i="6"/>
  <c r="AJ54" i="6"/>
  <c r="AI54" i="6"/>
  <c r="AM53" i="6"/>
  <c r="AK53" i="6"/>
  <c r="AJ53" i="6"/>
  <c r="AI53" i="6"/>
  <c r="AM52" i="6"/>
  <c r="AK52" i="6"/>
  <c r="AJ52" i="6"/>
  <c r="AI52" i="6"/>
  <c r="AM51" i="6"/>
  <c r="AK51" i="6"/>
  <c r="AJ51" i="6"/>
  <c r="AI51" i="6"/>
  <c r="AM50" i="6"/>
  <c r="AK50" i="6"/>
  <c r="AJ50" i="6"/>
  <c r="AI50" i="6"/>
  <c r="AM49" i="6"/>
  <c r="AK49" i="6"/>
  <c r="AJ49" i="6"/>
  <c r="AI49" i="6"/>
  <c r="AM48" i="6"/>
  <c r="AK48" i="6"/>
  <c r="AJ48" i="6"/>
  <c r="AI48" i="6"/>
  <c r="AM47" i="6"/>
  <c r="AK47" i="6"/>
  <c r="AJ47" i="6"/>
  <c r="AI47" i="6"/>
  <c r="AM46" i="6"/>
  <c r="AK46" i="6"/>
  <c r="AJ46" i="6"/>
  <c r="AI46" i="6"/>
  <c r="AM45" i="6"/>
  <c r="AK45" i="6"/>
  <c r="AJ45" i="6"/>
  <c r="AI45" i="6"/>
  <c r="AM44" i="6"/>
  <c r="AK44" i="6"/>
  <c r="AJ44" i="6"/>
  <c r="AI44" i="6"/>
  <c r="AM43" i="6"/>
  <c r="AK43" i="6"/>
  <c r="AJ43" i="6"/>
  <c r="AI43" i="6"/>
  <c r="AM42" i="6"/>
  <c r="AK42" i="6"/>
  <c r="AJ42" i="6"/>
  <c r="AI42" i="6"/>
  <c r="AM41" i="6"/>
  <c r="AK41" i="6"/>
  <c r="AJ41" i="6"/>
  <c r="AI41" i="6"/>
  <c r="AM40" i="6"/>
  <c r="AK40" i="6"/>
  <c r="AJ40" i="6"/>
  <c r="AI40" i="6"/>
  <c r="AM39" i="6"/>
  <c r="AK39" i="6"/>
  <c r="AJ39" i="6"/>
  <c r="AI39" i="6"/>
  <c r="AM38" i="6"/>
  <c r="AK38" i="6"/>
  <c r="AJ38" i="6"/>
  <c r="AI38" i="6"/>
  <c r="AM37" i="6"/>
  <c r="AK37" i="6"/>
  <c r="AJ37" i="6"/>
  <c r="AI37" i="6"/>
  <c r="AM36" i="6"/>
  <c r="AK36" i="6"/>
  <c r="AJ36" i="6"/>
  <c r="AI36" i="6"/>
  <c r="AM35" i="6"/>
  <c r="AK35" i="6"/>
  <c r="AJ35" i="6"/>
  <c r="AI35" i="6"/>
  <c r="AM34" i="6"/>
  <c r="AK34" i="6"/>
  <c r="AJ34" i="6"/>
  <c r="AI34" i="6"/>
  <c r="AM33" i="6"/>
  <c r="AK33" i="6"/>
  <c r="AJ33" i="6"/>
  <c r="AI33" i="6"/>
  <c r="AM32" i="6"/>
  <c r="AK32" i="6"/>
  <c r="AJ32" i="6"/>
  <c r="AI32" i="6"/>
  <c r="AM31" i="6"/>
  <c r="AK31" i="6"/>
  <c r="AJ31" i="6"/>
  <c r="AI31" i="6"/>
  <c r="AM30" i="6"/>
  <c r="AK30" i="6"/>
  <c r="AJ30" i="6"/>
  <c r="AI30" i="6"/>
  <c r="AM29" i="6"/>
  <c r="AK29" i="6"/>
  <c r="AJ29" i="6"/>
  <c r="AI29" i="6"/>
  <c r="AM28" i="6"/>
  <c r="AK28" i="6"/>
  <c r="AJ28" i="6"/>
  <c r="AI28" i="6"/>
  <c r="AM27" i="6"/>
  <c r="AK27" i="6"/>
  <c r="AJ27" i="6"/>
  <c r="AI27" i="6"/>
  <c r="AM26" i="6"/>
  <c r="AK26" i="6"/>
  <c r="AJ26" i="6"/>
  <c r="AI26" i="6"/>
  <c r="AM25" i="6"/>
  <c r="AK25" i="6"/>
  <c r="AJ25" i="6"/>
  <c r="AI25" i="6"/>
  <c r="AM24" i="6"/>
  <c r="AK24" i="6"/>
  <c r="AJ24" i="6"/>
  <c r="AI24" i="6"/>
  <c r="AM23" i="6"/>
  <c r="AK23" i="6"/>
  <c r="AJ23" i="6"/>
  <c r="AI23" i="6"/>
  <c r="AM22" i="6"/>
  <c r="AK22" i="6"/>
  <c r="AJ22" i="6"/>
  <c r="AI22" i="6"/>
  <c r="AM21" i="6"/>
  <c r="AK21" i="6"/>
  <c r="AJ21" i="6"/>
  <c r="AI21" i="6"/>
  <c r="AM20" i="6"/>
  <c r="AK20" i="6"/>
  <c r="AJ20" i="6"/>
  <c r="AI20" i="6"/>
  <c r="AM19" i="6"/>
  <c r="AK19" i="6"/>
  <c r="AJ19" i="6"/>
  <c r="AI19" i="6"/>
  <c r="AM18" i="6"/>
  <c r="AK18" i="6"/>
  <c r="AJ18" i="6"/>
  <c r="AI18" i="6"/>
  <c r="AM17" i="6"/>
  <c r="AK17" i="6"/>
  <c r="AJ17" i="6"/>
  <c r="AI17" i="6"/>
  <c r="AM16" i="6"/>
  <c r="AK16" i="6"/>
  <c r="AJ16" i="6"/>
  <c r="AI16" i="6"/>
  <c r="AM15" i="6"/>
  <c r="AK15" i="6"/>
  <c r="AJ15" i="6"/>
  <c r="AI15" i="6"/>
  <c r="AM14" i="6"/>
  <c r="AK14" i="6"/>
  <c r="AJ14" i="6"/>
  <c r="AI14" i="6"/>
  <c r="AM13" i="6"/>
  <c r="AK13" i="6"/>
  <c r="AJ13" i="6"/>
  <c r="AI13" i="6"/>
  <c r="AM12" i="6"/>
  <c r="AK12" i="6"/>
  <c r="AJ12" i="6"/>
  <c r="AI12" i="6"/>
  <c r="AM11" i="6"/>
  <c r="AK11" i="6"/>
  <c r="AJ11" i="6"/>
  <c r="AI11" i="6"/>
  <c r="AM10" i="6"/>
  <c r="AK10" i="6"/>
  <c r="AJ10" i="6"/>
  <c r="AI10" i="6"/>
  <c r="AM9" i="6"/>
  <c r="AK9" i="6"/>
  <c r="AJ9" i="6"/>
  <c r="AI9" i="6"/>
  <c r="AM8" i="6"/>
  <c r="AK8" i="6"/>
  <c r="AJ8" i="6"/>
  <c r="AI8" i="6"/>
  <c r="AM7" i="6"/>
  <c r="AK7" i="6"/>
  <c r="AJ7" i="6"/>
  <c r="AI7" i="6"/>
  <c r="AM6" i="6"/>
  <c r="AK6" i="6"/>
  <c r="AJ6" i="6"/>
  <c r="AI6" i="6"/>
  <c r="AM5" i="6"/>
  <c r="AK5" i="6"/>
  <c r="AJ5" i="6"/>
  <c r="AI5" i="6"/>
  <c r="AM4" i="6"/>
  <c r="AK4" i="6"/>
  <c r="AJ4" i="6"/>
  <c r="AI4" i="6"/>
  <c r="AM3" i="6"/>
  <c r="AK3" i="6"/>
  <c r="AJ3" i="6"/>
  <c r="AI3" i="6"/>
  <c r="AM2" i="6"/>
  <c r="AK2" i="6"/>
  <c r="AJ2" i="6"/>
  <c r="AI2" i="6"/>
  <c r="P2" i="6"/>
  <c r="G21" i="5"/>
  <c r="G22" i="5"/>
  <c r="G23" i="5"/>
  <c r="L21" i="5"/>
  <c r="L22" i="5"/>
  <c r="L23" i="5"/>
  <c r="C19" i="5"/>
  <c r="J19" i="5" s="1"/>
  <c r="D19" i="5"/>
  <c r="E19" i="5"/>
  <c r="F19" i="5"/>
  <c r="H19" i="5" s="1"/>
  <c r="C20" i="5"/>
  <c r="J20" i="5" s="1"/>
  <c r="D20" i="5"/>
  <c r="E20" i="5"/>
  <c r="F20" i="5"/>
  <c r="H20" i="5" s="1"/>
  <c r="C8" i="5"/>
  <c r="J8" i="5" s="1"/>
  <c r="D8" i="5"/>
  <c r="E8" i="5"/>
  <c r="F8" i="5"/>
  <c r="H8" i="5" s="1"/>
  <c r="C9" i="5"/>
  <c r="J9" i="5" s="1"/>
  <c r="D9" i="5"/>
  <c r="E9" i="5"/>
  <c r="F9" i="5"/>
  <c r="H9" i="5" s="1"/>
  <c r="C10" i="5"/>
  <c r="J10" i="5" s="1"/>
  <c r="D10" i="5"/>
  <c r="E10" i="5"/>
  <c r="F10" i="5"/>
  <c r="H10" i="5" s="1"/>
  <c r="C11" i="5"/>
  <c r="J11" i="5" s="1"/>
  <c r="D11" i="5"/>
  <c r="E11" i="5"/>
  <c r="F11" i="5"/>
  <c r="H11" i="5" s="1"/>
  <c r="C12" i="5"/>
  <c r="J12" i="5" s="1"/>
  <c r="D12" i="5"/>
  <c r="E12" i="5"/>
  <c r="F12" i="5"/>
  <c r="H12" i="5" s="1"/>
  <c r="C13" i="5"/>
  <c r="J13" i="5" s="1"/>
  <c r="D13" i="5"/>
  <c r="E13" i="5"/>
  <c r="F13" i="5"/>
  <c r="H13" i="5" s="1"/>
  <c r="C14" i="5"/>
  <c r="J14" i="5" s="1"/>
  <c r="D14" i="5"/>
  <c r="E14" i="5"/>
  <c r="F14" i="5"/>
  <c r="H14" i="5" s="1"/>
  <c r="C15" i="5"/>
  <c r="J15" i="5" s="1"/>
  <c r="D15" i="5"/>
  <c r="E15" i="5"/>
  <c r="F15" i="5"/>
  <c r="H15" i="5" s="1"/>
  <c r="C16" i="5"/>
  <c r="J16" i="5" s="1"/>
  <c r="D16" i="5"/>
  <c r="E16" i="5"/>
  <c r="F16" i="5"/>
  <c r="H16" i="5" s="1"/>
  <c r="C17" i="5"/>
  <c r="J17" i="5" s="1"/>
  <c r="D17" i="5"/>
  <c r="E17" i="5"/>
  <c r="F17" i="5"/>
  <c r="H17" i="5" s="1"/>
  <c r="C18" i="5"/>
  <c r="J18" i="5" s="1"/>
  <c r="D18" i="5"/>
  <c r="E18" i="5"/>
  <c r="F18" i="5"/>
  <c r="H18" i="5" s="1"/>
  <c r="F7" i="5"/>
  <c r="G7" i="5" s="1"/>
  <c r="E7" i="5"/>
  <c r="D7" i="5"/>
  <c r="C7" i="5"/>
  <c r="J7" i="5" s="1"/>
  <c r="M6" i="5"/>
  <c r="M23" i="5" s="1"/>
  <c r="B2" i="5"/>
  <c r="B4" i="5"/>
  <c r="D11" i="4"/>
  <c r="B4" i="1"/>
  <c r="R15" i="4"/>
  <c r="R14" i="4"/>
  <c r="R13" i="4"/>
  <c r="R12" i="4"/>
  <c r="R11" i="4"/>
  <c r="R10" i="4"/>
  <c r="R9" i="4"/>
  <c r="R8" i="4"/>
  <c r="R7" i="4"/>
  <c r="R6" i="4"/>
  <c r="R5" i="4"/>
  <c r="R4" i="4"/>
  <c r="R3" i="4"/>
  <c r="BB276" i="4"/>
  <c r="BB275" i="4"/>
  <c r="BB274" i="4"/>
  <c r="BB273" i="4"/>
  <c r="BB272" i="4"/>
  <c r="BB271" i="4"/>
  <c r="BB270" i="4"/>
  <c r="BB269" i="4"/>
  <c r="BB268" i="4"/>
  <c r="BB267" i="4"/>
  <c r="BB266" i="4"/>
  <c r="BB265" i="4"/>
  <c r="BB264" i="4"/>
  <c r="BB263" i="4"/>
  <c r="BB262" i="4"/>
  <c r="BB261" i="4"/>
  <c r="BB260" i="4"/>
  <c r="BB259" i="4"/>
  <c r="BB258" i="4"/>
  <c r="BB257" i="4"/>
  <c r="BB256" i="4"/>
  <c r="BB255" i="4"/>
  <c r="BB254" i="4"/>
  <c r="BB253" i="4"/>
  <c r="BB252" i="4"/>
  <c r="BB251" i="4"/>
  <c r="BB250" i="4"/>
  <c r="BB249" i="4"/>
  <c r="BB248" i="4"/>
  <c r="BB247" i="4"/>
  <c r="BB246" i="4"/>
  <c r="BB245" i="4"/>
  <c r="BB244" i="4"/>
  <c r="BB243" i="4"/>
  <c r="BB242" i="4"/>
  <c r="BB241" i="4"/>
  <c r="BB240" i="4"/>
  <c r="BB239" i="4"/>
  <c r="BB238" i="4"/>
  <c r="BB237" i="4"/>
  <c r="BB236" i="4"/>
  <c r="BB235" i="4"/>
  <c r="BB234" i="4"/>
  <c r="BB233" i="4"/>
  <c r="BB232" i="4"/>
  <c r="BB231" i="4"/>
  <c r="BB230" i="4"/>
  <c r="BB229" i="4"/>
  <c r="BB228" i="4"/>
  <c r="BB227" i="4"/>
  <c r="BB226" i="4"/>
  <c r="BB225" i="4"/>
  <c r="BB224" i="4"/>
  <c r="BB223" i="4"/>
  <c r="BB222" i="4"/>
  <c r="BB221" i="4"/>
  <c r="BB220" i="4"/>
  <c r="BB219" i="4"/>
  <c r="BB218" i="4"/>
  <c r="BB217" i="4"/>
  <c r="BB216" i="4"/>
  <c r="BB215" i="4"/>
  <c r="BB214" i="4"/>
  <c r="BB213" i="4"/>
  <c r="BB212" i="4"/>
  <c r="BB211" i="4"/>
  <c r="BB210" i="4"/>
  <c r="BB209" i="4"/>
  <c r="BB208" i="4"/>
  <c r="BB207" i="4"/>
  <c r="BB206" i="4"/>
  <c r="BB205" i="4"/>
  <c r="BB204" i="4"/>
  <c r="BB203" i="4"/>
  <c r="BB202" i="4"/>
  <c r="BB201" i="4"/>
  <c r="BB200" i="4"/>
  <c r="BB199" i="4"/>
  <c r="BB198" i="4"/>
  <c r="BB197" i="4"/>
  <c r="BB196" i="4"/>
  <c r="BB195" i="4"/>
  <c r="BB194" i="4"/>
  <c r="BB193" i="4"/>
  <c r="BB192" i="4"/>
  <c r="BB191" i="4"/>
  <c r="BB190" i="4"/>
  <c r="BB189" i="4"/>
  <c r="BB188" i="4"/>
  <c r="BB187" i="4"/>
  <c r="BB186" i="4"/>
  <c r="BB185" i="4"/>
  <c r="BB184" i="4"/>
  <c r="BB183" i="4"/>
  <c r="BB182" i="4"/>
  <c r="BB181" i="4"/>
  <c r="BB180" i="4"/>
  <c r="BB179" i="4"/>
  <c r="BB178" i="4"/>
  <c r="BB177" i="4"/>
  <c r="BB176" i="4"/>
  <c r="BB175" i="4"/>
  <c r="BB174" i="4"/>
  <c r="BB173" i="4"/>
  <c r="BB172" i="4"/>
  <c r="BB171" i="4"/>
  <c r="BB170" i="4"/>
  <c r="BB169" i="4"/>
  <c r="BB168" i="4"/>
  <c r="BB167" i="4"/>
  <c r="BB166" i="4"/>
  <c r="BB165" i="4"/>
  <c r="BB164" i="4"/>
  <c r="BB163" i="4"/>
  <c r="BB162" i="4"/>
  <c r="BB161" i="4"/>
  <c r="BB160" i="4"/>
  <c r="BB159" i="4"/>
  <c r="BB158" i="4"/>
  <c r="BB157" i="4"/>
  <c r="BB156" i="4"/>
  <c r="BB155" i="4"/>
  <c r="BB154" i="4"/>
  <c r="BB153" i="4"/>
  <c r="BB152" i="4"/>
  <c r="BB151" i="4"/>
  <c r="BB150" i="4"/>
  <c r="BB149" i="4"/>
  <c r="BB148" i="4"/>
  <c r="BB147" i="4"/>
  <c r="BB146" i="4"/>
  <c r="BB145" i="4"/>
  <c r="BB144" i="4"/>
  <c r="BB143" i="4"/>
  <c r="BB142" i="4"/>
  <c r="BB141" i="4"/>
  <c r="BB140" i="4"/>
  <c r="BB139" i="4"/>
  <c r="BB138" i="4"/>
  <c r="BB137" i="4"/>
  <c r="BB136" i="4"/>
  <c r="BB135" i="4"/>
  <c r="BB134" i="4"/>
  <c r="BB133" i="4"/>
  <c r="BB132" i="4"/>
  <c r="BB131" i="4"/>
  <c r="BB130" i="4"/>
  <c r="BB129" i="4"/>
  <c r="BB128" i="4"/>
  <c r="BB127" i="4"/>
  <c r="BB126" i="4"/>
  <c r="BB125" i="4"/>
  <c r="BB124" i="4"/>
  <c r="BB123" i="4"/>
  <c r="BB122" i="4"/>
  <c r="BB121" i="4"/>
  <c r="BB120" i="4"/>
  <c r="BB119" i="4"/>
  <c r="BB118" i="4"/>
  <c r="BB117" i="4"/>
  <c r="BB116" i="4"/>
  <c r="BB115" i="4"/>
  <c r="BB114" i="4"/>
  <c r="BB113" i="4"/>
  <c r="BB112" i="4"/>
  <c r="BB111" i="4"/>
  <c r="BB110" i="4"/>
  <c r="BB109" i="4"/>
  <c r="BB108" i="4"/>
  <c r="BB107" i="4"/>
  <c r="BB106" i="4"/>
  <c r="BB105" i="4"/>
  <c r="BB104" i="4"/>
  <c r="BB103" i="4"/>
  <c r="BB102" i="4"/>
  <c r="BB101" i="4"/>
  <c r="BB100" i="4"/>
  <c r="BB99" i="4"/>
  <c r="BB98" i="4"/>
  <c r="BB97" i="4"/>
  <c r="BB96" i="4"/>
  <c r="BB95" i="4"/>
  <c r="BB94" i="4"/>
  <c r="BB93" i="4"/>
  <c r="BB92" i="4"/>
  <c r="BB91" i="4"/>
  <c r="BB90" i="4"/>
  <c r="BB89" i="4"/>
  <c r="BB88" i="4"/>
  <c r="BB87" i="4"/>
  <c r="BB86" i="4"/>
  <c r="BB85" i="4"/>
  <c r="BB84" i="4"/>
  <c r="BB83" i="4"/>
  <c r="BB82" i="4"/>
  <c r="BB81" i="4"/>
  <c r="BB80" i="4"/>
  <c r="BB79" i="4"/>
  <c r="BB78" i="4"/>
  <c r="BB77" i="4"/>
  <c r="BB76" i="4"/>
  <c r="BB75" i="4"/>
  <c r="BB74" i="4"/>
  <c r="BB73" i="4"/>
  <c r="BB72" i="4"/>
  <c r="BB71" i="4"/>
  <c r="BB70" i="4"/>
  <c r="BB69" i="4"/>
  <c r="BB68" i="4"/>
  <c r="BB67" i="4"/>
  <c r="BB66" i="4"/>
  <c r="BB65" i="4"/>
  <c r="BB64" i="4"/>
  <c r="BB63" i="4"/>
  <c r="BB62" i="4"/>
  <c r="BB61" i="4"/>
  <c r="BB60" i="4"/>
  <c r="BB59" i="4"/>
  <c r="BB58" i="4"/>
  <c r="BB57" i="4"/>
  <c r="BB56" i="4"/>
  <c r="BB55" i="4"/>
  <c r="BB54" i="4"/>
  <c r="BB53" i="4"/>
  <c r="BB52" i="4"/>
  <c r="BB51" i="4"/>
  <c r="BB50" i="4"/>
  <c r="BB49" i="4"/>
  <c r="BB48" i="4"/>
  <c r="BB47" i="4"/>
  <c r="BB46" i="4"/>
  <c r="BB45" i="4"/>
  <c r="BB44" i="4"/>
  <c r="BB43" i="4"/>
  <c r="BB42" i="4"/>
  <c r="BB41" i="4"/>
  <c r="BB40" i="4"/>
  <c r="BB39" i="4"/>
  <c r="BB38" i="4"/>
  <c r="BB37" i="4"/>
  <c r="BB36" i="4"/>
  <c r="BB35" i="4"/>
  <c r="BB34" i="4"/>
  <c r="BB33" i="4"/>
  <c r="BB32" i="4"/>
  <c r="BB31" i="4"/>
  <c r="BB30" i="4"/>
  <c r="BB29" i="4"/>
  <c r="BB28" i="4"/>
  <c r="BB27" i="4"/>
  <c r="BB26" i="4"/>
  <c r="BB25" i="4"/>
  <c r="BB24" i="4"/>
  <c r="BB23" i="4"/>
  <c r="BB22" i="4"/>
  <c r="BB21" i="4"/>
  <c r="BB20" i="4"/>
  <c r="BB19" i="4"/>
  <c r="BB18" i="4"/>
  <c r="BB17" i="4"/>
  <c r="BB16" i="4"/>
  <c r="BB15" i="4"/>
  <c r="BB14" i="4"/>
  <c r="BB13" i="4"/>
  <c r="BB12" i="4"/>
  <c r="BB11" i="4"/>
  <c r="BB10" i="4"/>
  <c r="BB9" i="4"/>
  <c r="BB8" i="4"/>
  <c r="BB7" i="4"/>
  <c r="BB6" i="4"/>
  <c r="BB5" i="4"/>
  <c r="BB4" i="4"/>
  <c r="BB3" i="4"/>
  <c r="AW276" i="4"/>
  <c r="AW275" i="4"/>
  <c r="AW274" i="4"/>
  <c r="AW273" i="4"/>
  <c r="AW272" i="4"/>
  <c r="AW271" i="4"/>
  <c r="AW270" i="4"/>
  <c r="AW269" i="4"/>
  <c r="AW268" i="4"/>
  <c r="AW267" i="4"/>
  <c r="AW266" i="4"/>
  <c r="AW265" i="4"/>
  <c r="AW264" i="4"/>
  <c r="AW263" i="4"/>
  <c r="AW262" i="4"/>
  <c r="AW261" i="4"/>
  <c r="AW260" i="4"/>
  <c r="AW259" i="4"/>
  <c r="AW258" i="4"/>
  <c r="AW257" i="4"/>
  <c r="AW256" i="4"/>
  <c r="AW255" i="4"/>
  <c r="AW254" i="4"/>
  <c r="AW253" i="4"/>
  <c r="AW252" i="4"/>
  <c r="AW251" i="4"/>
  <c r="AW250" i="4"/>
  <c r="AW249" i="4"/>
  <c r="AW248" i="4"/>
  <c r="AW247" i="4"/>
  <c r="AW246" i="4"/>
  <c r="AW245" i="4"/>
  <c r="AW244" i="4"/>
  <c r="AW243" i="4"/>
  <c r="AW242" i="4"/>
  <c r="AW241" i="4"/>
  <c r="AW240" i="4"/>
  <c r="AW239" i="4"/>
  <c r="AW238" i="4"/>
  <c r="AW237" i="4"/>
  <c r="AW236" i="4"/>
  <c r="AW235" i="4"/>
  <c r="AW234" i="4"/>
  <c r="AW233" i="4"/>
  <c r="AW232" i="4"/>
  <c r="AW231" i="4"/>
  <c r="AW230" i="4"/>
  <c r="AW229" i="4"/>
  <c r="AW228" i="4"/>
  <c r="AW227" i="4"/>
  <c r="AW226" i="4"/>
  <c r="AW225" i="4"/>
  <c r="AW224" i="4"/>
  <c r="AW223" i="4"/>
  <c r="AW222" i="4"/>
  <c r="AW221" i="4"/>
  <c r="AW220" i="4"/>
  <c r="AW219" i="4"/>
  <c r="AW218" i="4"/>
  <c r="AW217" i="4"/>
  <c r="AW216" i="4"/>
  <c r="AW215" i="4"/>
  <c r="AW214" i="4"/>
  <c r="AW213" i="4"/>
  <c r="AW212" i="4"/>
  <c r="AW211" i="4"/>
  <c r="AW210" i="4"/>
  <c r="AW209" i="4"/>
  <c r="AW208" i="4"/>
  <c r="AW207" i="4"/>
  <c r="AW206" i="4"/>
  <c r="AW205" i="4"/>
  <c r="AW204" i="4"/>
  <c r="AW203" i="4"/>
  <c r="AW202" i="4"/>
  <c r="AW201" i="4"/>
  <c r="AW200" i="4"/>
  <c r="AW199" i="4"/>
  <c r="AW198" i="4"/>
  <c r="AW197" i="4"/>
  <c r="AW196" i="4"/>
  <c r="AW195" i="4"/>
  <c r="AW194" i="4"/>
  <c r="AW193" i="4"/>
  <c r="AW192" i="4"/>
  <c r="AW191" i="4"/>
  <c r="AW190" i="4"/>
  <c r="AW189" i="4"/>
  <c r="AW188" i="4"/>
  <c r="AW187" i="4"/>
  <c r="AW186" i="4"/>
  <c r="AW185" i="4"/>
  <c r="AW184" i="4"/>
  <c r="AW183" i="4"/>
  <c r="AW182" i="4"/>
  <c r="AW181" i="4"/>
  <c r="AW180" i="4"/>
  <c r="AW179" i="4"/>
  <c r="AW178" i="4"/>
  <c r="AW177" i="4"/>
  <c r="AW176" i="4"/>
  <c r="AW175" i="4"/>
  <c r="AW174" i="4"/>
  <c r="AW173" i="4"/>
  <c r="AW172" i="4"/>
  <c r="AW171" i="4"/>
  <c r="AW170" i="4"/>
  <c r="AW169" i="4"/>
  <c r="AW168" i="4"/>
  <c r="AW167" i="4"/>
  <c r="AW166" i="4"/>
  <c r="AW165" i="4"/>
  <c r="AW164" i="4"/>
  <c r="AW163" i="4"/>
  <c r="AW162" i="4"/>
  <c r="AW161" i="4"/>
  <c r="AW160" i="4"/>
  <c r="AW159" i="4"/>
  <c r="AW158" i="4"/>
  <c r="AW157" i="4"/>
  <c r="AW156" i="4"/>
  <c r="AW155" i="4"/>
  <c r="AW154" i="4"/>
  <c r="AW153" i="4"/>
  <c r="AW152" i="4"/>
  <c r="AW151" i="4"/>
  <c r="AW150" i="4"/>
  <c r="AW149" i="4"/>
  <c r="AW148" i="4"/>
  <c r="AW147" i="4"/>
  <c r="AW146" i="4"/>
  <c r="AW145" i="4"/>
  <c r="AW144" i="4"/>
  <c r="AW143" i="4"/>
  <c r="AW142" i="4"/>
  <c r="AW141" i="4"/>
  <c r="AW140" i="4"/>
  <c r="AW139" i="4"/>
  <c r="AW138" i="4"/>
  <c r="AW137" i="4"/>
  <c r="AW136" i="4"/>
  <c r="AW135" i="4"/>
  <c r="AW134" i="4"/>
  <c r="AW133" i="4"/>
  <c r="AW132" i="4"/>
  <c r="AW131" i="4"/>
  <c r="AW130" i="4"/>
  <c r="AW129" i="4"/>
  <c r="AW128" i="4"/>
  <c r="AW127" i="4"/>
  <c r="AW126" i="4"/>
  <c r="AW125" i="4"/>
  <c r="AW124" i="4"/>
  <c r="AW123" i="4"/>
  <c r="AW122" i="4"/>
  <c r="AW121" i="4"/>
  <c r="AW120" i="4"/>
  <c r="AW119" i="4"/>
  <c r="AW118" i="4"/>
  <c r="AW117" i="4"/>
  <c r="AW116" i="4"/>
  <c r="AW115" i="4"/>
  <c r="AW114" i="4"/>
  <c r="AW113" i="4"/>
  <c r="AW112" i="4"/>
  <c r="AW111" i="4"/>
  <c r="AW110" i="4"/>
  <c r="AW109" i="4"/>
  <c r="AW108" i="4"/>
  <c r="AW107" i="4"/>
  <c r="AW106" i="4"/>
  <c r="AW105" i="4"/>
  <c r="AW104" i="4"/>
  <c r="AW103" i="4"/>
  <c r="AW102" i="4"/>
  <c r="AW101" i="4"/>
  <c r="AW100" i="4"/>
  <c r="AW99" i="4"/>
  <c r="AW98" i="4"/>
  <c r="AW97" i="4"/>
  <c r="AW96" i="4"/>
  <c r="AW95" i="4"/>
  <c r="AW94" i="4"/>
  <c r="AW93" i="4"/>
  <c r="AW92" i="4"/>
  <c r="AW91" i="4"/>
  <c r="AW90" i="4"/>
  <c r="AW89" i="4"/>
  <c r="AW88" i="4"/>
  <c r="AW87" i="4"/>
  <c r="AW86" i="4"/>
  <c r="AW85" i="4"/>
  <c r="AW84" i="4"/>
  <c r="AW83" i="4"/>
  <c r="AW82" i="4"/>
  <c r="AW81" i="4"/>
  <c r="AW80" i="4"/>
  <c r="AW79" i="4"/>
  <c r="AW78" i="4"/>
  <c r="AW77" i="4"/>
  <c r="AW76" i="4"/>
  <c r="AW75" i="4"/>
  <c r="AW74" i="4"/>
  <c r="AW73" i="4"/>
  <c r="AW72" i="4"/>
  <c r="AW71" i="4"/>
  <c r="AW70" i="4"/>
  <c r="AW69" i="4"/>
  <c r="AW68" i="4"/>
  <c r="AW67" i="4"/>
  <c r="AW66" i="4"/>
  <c r="AW65" i="4"/>
  <c r="AW64" i="4"/>
  <c r="AW63" i="4"/>
  <c r="AW62" i="4"/>
  <c r="AW61" i="4"/>
  <c r="AW60" i="4"/>
  <c r="AW59" i="4"/>
  <c r="AW58" i="4"/>
  <c r="AW57" i="4"/>
  <c r="AW56" i="4"/>
  <c r="AW55" i="4"/>
  <c r="AW54" i="4"/>
  <c r="AW53" i="4"/>
  <c r="AW52" i="4"/>
  <c r="AW51" i="4"/>
  <c r="AW50" i="4"/>
  <c r="AW49" i="4"/>
  <c r="AW48" i="4"/>
  <c r="AW47" i="4"/>
  <c r="AW46" i="4"/>
  <c r="AW45" i="4"/>
  <c r="AW44" i="4"/>
  <c r="AW43" i="4"/>
  <c r="AW42" i="4"/>
  <c r="AW41" i="4"/>
  <c r="AW40" i="4"/>
  <c r="AW39" i="4"/>
  <c r="AW38" i="4"/>
  <c r="AW37" i="4"/>
  <c r="AW36" i="4"/>
  <c r="AW35" i="4"/>
  <c r="AW34" i="4"/>
  <c r="AW33" i="4"/>
  <c r="AW32" i="4"/>
  <c r="AW31" i="4"/>
  <c r="AW30" i="4"/>
  <c r="AW29" i="4"/>
  <c r="AW28" i="4"/>
  <c r="AW27" i="4"/>
  <c r="AW26" i="4"/>
  <c r="AW25" i="4"/>
  <c r="AW24" i="4"/>
  <c r="AW23" i="4"/>
  <c r="AW22" i="4"/>
  <c r="AW21" i="4"/>
  <c r="AW20" i="4"/>
  <c r="AW19" i="4"/>
  <c r="AW18" i="4"/>
  <c r="AW17" i="4"/>
  <c r="AW16" i="4"/>
  <c r="AW15" i="4"/>
  <c r="AW14" i="4"/>
  <c r="AW13" i="4"/>
  <c r="AW12" i="4"/>
  <c r="AW11" i="4"/>
  <c r="AW10" i="4"/>
  <c r="AW9" i="4"/>
  <c r="AW8" i="4"/>
  <c r="AW7" i="4"/>
  <c r="AW6" i="4"/>
  <c r="AW5" i="4"/>
  <c r="AW4" i="4"/>
  <c r="AW3" i="4"/>
  <c r="AS276" i="4"/>
  <c r="AS275" i="4"/>
  <c r="AS274" i="4"/>
  <c r="AS273" i="4"/>
  <c r="AS272" i="4"/>
  <c r="AS271" i="4"/>
  <c r="AS270" i="4"/>
  <c r="AS269" i="4"/>
  <c r="AS268" i="4"/>
  <c r="AS267" i="4"/>
  <c r="AS266" i="4"/>
  <c r="AS265" i="4"/>
  <c r="AS264" i="4"/>
  <c r="AS263" i="4"/>
  <c r="AS262" i="4"/>
  <c r="AS261" i="4"/>
  <c r="AS260" i="4"/>
  <c r="AS259" i="4"/>
  <c r="AS258" i="4"/>
  <c r="AS257" i="4"/>
  <c r="AS256" i="4"/>
  <c r="AS255" i="4"/>
  <c r="AS254" i="4"/>
  <c r="AS253" i="4"/>
  <c r="AS252" i="4"/>
  <c r="AS251" i="4"/>
  <c r="AS250" i="4"/>
  <c r="AS249" i="4"/>
  <c r="AS248" i="4"/>
  <c r="AS247" i="4"/>
  <c r="AS246" i="4"/>
  <c r="AS245" i="4"/>
  <c r="AS244" i="4"/>
  <c r="AS243" i="4"/>
  <c r="AS242" i="4"/>
  <c r="AS241" i="4"/>
  <c r="AS240" i="4"/>
  <c r="AS239" i="4"/>
  <c r="AS238" i="4"/>
  <c r="AS237" i="4"/>
  <c r="AS236" i="4"/>
  <c r="AS235" i="4"/>
  <c r="AS234" i="4"/>
  <c r="AS233" i="4"/>
  <c r="AS232" i="4"/>
  <c r="AS231" i="4"/>
  <c r="AS230" i="4"/>
  <c r="AS229" i="4"/>
  <c r="AS228" i="4"/>
  <c r="AS227" i="4"/>
  <c r="AS226" i="4"/>
  <c r="AS225" i="4"/>
  <c r="AS224" i="4"/>
  <c r="AS223" i="4"/>
  <c r="AS222" i="4"/>
  <c r="AS221" i="4"/>
  <c r="AS220" i="4"/>
  <c r="AS219" i="4"/>
  <c r="AS218" i="4"/>
  <c r="AS217" i="4"/>
  <c r="AS216" i="4"/>
  <c r="AS215" i="4"/>
  <c r="AS214" i="4"/>
  <c r="AS213" i="4"/>
  <c r="AS212" i="4"/>
  <c r="AS211" i="4"/>
  <c r="AS210" i="4"/>
  <c r="AS209" i="4"/>
  <c r="AS208" i="4"/>
  <c r="AS207" i="4"/>
  <c r="AS206" i="4"/>
  <c r="AS205" i="4"/>
  <c r="AS204" i="4"/>
  <c r="AS203" i="4"/>
  <c r="AS202" i="4"/>
  <c r="AS201" i="4"/>
  <c r="AS200" i="4"/>
  <c r="AS199" i="4"/>
  <c r="AS198" i="4"/>
  <c r="AS197" i="4"/>
  <c r="AS196" i="4"/>
  <c r="AS195" i="4"/>
  <c r="AS194" i="4"/>
  <c r="AS193" i="4"/>
  <c r="AS192" i="4"/>
  <c r="AS191" i="4"/>
  <c r="AS190" i="4"/>
  <c r="AS189" i="4"/>
  <c r="AS188" i="4"/>
  <c r="AS187" i="4"/>
  <c r="AS186" i="4"/>
  <c r="AS185" i="4"/>
  <c r="AS184" i="4"/>
  <c r="AS183" i="4"/>
  <c r="AS182" i="4"/>
  <c r="AS181" i="4"/>
  <c r="AS180" i="4"/>
  <c r="AS179" i="4"/>
  <c r="AS178" i="4"/>
  <c r="AS177" i="4"/>
  <c r="AS176" i="4"/>
  <c r="AS175" i="4"/>
  <c r="AS174" i="4"/>
  <c r="AS173" i="4"/>
  <c r="AS172" i="4"/>
  <c r="AS171" i="4"/>
  <c r="AS170" i="4"/>
  <c r="AS169" i="4"/>
  <c r="AS168" i="4"/>
  <c r="AS167" i="4"/>
  <c r="AS166" i="4"/>
  <c r="AS165" i="4"/>
  <c r="AS164" i="4"/>
  <c r="AS163" i="4"/>
  <c r="AS162" i="4"/>
  <c r="AS161" i="4"/>
  <c r="AS160" i="4"/>
  <c r="AS159" i="4"/>
  <c r="AS158" i="4"/>
  <c r="AS157" i="4"/>
  <c r="AS156" i="4"/>
  <c r="AS155" i="4"/>
  <c r="AS154" i="4"/>
  <c r="AS153" i="4"/>
  <c r="AS152" i="4"/>
  <c r="AS151" i="4"/>
  <c r="AS150" i="4"/>
  <c r="AS149" i="4"/>
  <c r="AS148" i="4"/>
  <c r="AS147" i="4"/>
  <c r="AS146" i="4"/>
  <c r="AS145" i="4"/>
  <c r="AS144" i="4"/>
  <c r="AS143" i="4"/>
  <c r="AS142" i="4"/>
  <c r="AS141" i="4"/>
  <c r="AS140" i="4"/>
  <c r="AS139" i="4"/>
  <c r="AS138" i="4"/>
  <c r="AS137" i="4"/>
  <c r="AS136" i="4"/>
  <c r="AS135" i="4"/>
  <c r="AS134" i="4"/>
  <c r="AS133" i="4"/>
  <c r="AS132" i="4"/>
  <c r="AS131" i="4"/>
  <c r="AS130" i="4"/>
  <c r="AS129" i="4"/>
  <c r="AS128" i="4"/>
  <c r="AS127" i="4"/>
  <c r="AS126" i="4"/>
  <c r="AS125" i="4"/>
  <c r="AS124" i="4"/>
  <c r="AS123" i="4"/>
  <c r="AS122" i="4"/>
  <c r="AS121" i="4"/>
  <c r="AS120" i="4"/>
  <c r="AS119" i="4"/>
  <c r="AS118" i="4"/>
  <c r="AS117" i="4"/>
  <c r="AS116" i="4"/>
  <c r="AS115" i="4"/>
  <c r="AS114" i="4"/>
  <c r="AS113" i="4"/>
  <c r="AS112" i="4"/>
  <c r="AS111" i="4"/>
  <c r="AS110" i="4"/>
  <c r="AS109" i="4"/>
  <c r="AS108" i="4"/>
  <c r="AS107" i="4"/>
  <c r="AS106" i="4"/>
  <c r="AS105" i="4"/>
  <c r="AS104" i="4"/>
  <c r="AS103" i="4"/>
  <c r="AS102" i="4"/>
  <c r="AS101" i="4"/>
  <c r="AS100" i="4"/>
  <c r="AS99" i="4"/>
  <c r="AS98" i="4"/>
  <c r="AS97" i="4"/>
  <c r="AS96" i="4"/>
  <c r="AS95" i="4"/>
  <c r="AS94" i="4"/>
  <c r="AS93" i="4"/>
  <c r="AS92" i="4"/>
  <c r="AS91" i="4"/>
  <c r="AS90" i="4"/>
  <c r="AS89" i="4"/>
  <c r="AS88" i="4"/>
  <c r="AS87" i="4"/>
  <c r="AS86" i="4"/>
  <c r="AS85" i="4"/>
  <c r="AS84" i="4"/>
  <c r="AS83" i="4"/>
  <c r="AS82" i="4"/>
  <c r="AS81" i="4"/>
  <c r="AS80" i="4"/>
  <c r="AS79" i="4"/>
  <c r="AS78" i="4"/>
  <c r="AS77" i="4"/>
  <c r="AS76" i="4"/>
  <c r="AS75" i="4"/>
  <c r="AS74" i="4"/>
  <c r="AS73" i="4"/>
  <c r="AS72" i="4"/>
  <c r="AS71" i="4"/>
  <c r="AS70" i="4"/>
  <c r="AS69" i="4"/>
  <c r="AS68" i="4"/>
  <c r="AS67" i="4"/>
  <c r="AS66" i="4"/>
  <c r="AS65" i="4"/>
  <c r="AS64" i="4"/>
  <c r="AS63" i="4"/>
  <c r="AS62" i="4"/>
  <c r="AS61" i="4"/>
  <c r="AS60" i="4"/>
  <c r="AS59" i="4"/>
  <c r="AS58" i="4"/>
  <c r="AS57" i="4"/>
  <c r="AS56" i="4"/>
  <c r="AS55" i="4"/>
  <c r="AS54" i="4"/>
  <c r="AS53" i="4"/>
  <c r="AS52" i="4"/>
  <c r="AS51" i="4"/>
  <c r="AS50" i="4"/>
  <c r="AS49" i="4"/>
  <c r="AS48" i="4"/>
  <c r="AS47" i="4"/>
  <c r="AS46" i="4"/>
  <c r="AS45" i="4"/>
  <c r="AS44" i="4"/>
  <c r="AS43" i="4"/>
  <c r="AS42" i="4"/>
  <c r="AS41" i="4"/>
  <c r="AS40" i="4"/>
  <c r="AS39" i="4"/>
  <c r="AS38" i="4"/>
  <c r="AS37" i="4"/>
  <c r="AS36" i="4"/>
  <c r="AS35" i="4"/>
  <c r="AS34" i="4"/>
  <c r="AS33" i="4"/>
  <c r="AS32" i="4"/>
  <c r="AS31" i="4"/>
  <c r="AS30" i="4"/>
  <c r="AS29" i="4"/>
  <c r="AS28" i="4"/>
  <c r="AS27" i="4"/>
  <c r="AS26" i="4"/>
  <c r="AS25" i="4"/>
  <c r="AS24" i="4"/>
  <c r="AS23" i="4"/>
  <c r="AS22" i="4"/>
  <c r="AS21" i="4"/>
  <c r="AS20" i="4"/>
  <c r="AS19" i="4"/>
  <c r="AS18" i="4"/>
  <c r="AS17" i="4"/>
  <c r="AS16" i="4"/>
  <c r="AS15" i="4"/>
  <c r="AS14" i="4"/>
  <c r="AS13" i="4"/>
  <c r="AS12" i="4"/>
  <c r="AS11" i="4"/>
  <c r="AS10" i="4"/>
  <c r="AS9" i="4"/>
  <c r="AS8" i="4"/>
  <c r="AS7" i="4"/>
  <c r="AS6" i="4"/>
  <c r="AS5" i="4"/>
  <c r="AS4" i="4"/>
  <c r="AS3" i="4"/>
  <c r="AQ276" i="4"/>
  <c r="AQ275" i="4"/>
  <c r="AQ274" i="4"/>
  <c r="AQ273" i="4"/>
  <c r="AQ272" i="4"/>
  <c r="AQ271" i="4"/>
  <c r="AQ270" i="4"/>
  <c r="AQ269" i="4"/>
  <c r="AQ268" i="4"/>
  <c r="AQ267" i="4"/>
  <c r="AQ266" i="4"/>
  <c r="AQ265" i="4"/>
  <c r="AQ264" i="4"/>
  <c r="AQ263" i="4"/>
  <c r="AQ262" i="4"/>
  <c r="AQ261" i="4"/>
  <c r="AQ260" i="4"/>
  <c r="AQ259" i="4"/>
  <c r="AQ258" i="4"/>
  <c r="AQ257" i="4"/>
  <c r="AQ256" i="4"/>
  <c r="AQ255" i="4"/>
  <c r="AQ254" i="4"/>
  <c r="AQ253" i="4"/>
  <c r="AQ252" i="4"/>
  <c r="AQ251" i="4"/>
  <c r="AQ250" i="4"/>
  <c r="AQ249" i="4"/>
  <c r="AQ248" i="4"/>
  <c r="AQ247" i="4"/>
  <c r="AQ246" i="4"/>
  <c r="AQ245" i="4"/>
  <c r="AQ244" i="4"/>
  <c r="AQ243" i="4"/>
  <c r="AQ242" i="4"/>
  <c r="AQ241" i="4"/>
  <c r="AQ240" i="4"/>
  <c r="AQ239" i="4"/>
  <c r="AQ238" i="4"/>
  <c r="AQ237" i="4"/>
  <c r="AQ236" i="4"/>
  <c r="AQ235" i="4"/>
  <c r="AQ234" i="4"/>
  <c r="AQ233" i="4"/>
  <c r="AQ232" i="4"/>
  <c r="AQ231" i="4"/>
  <c r="AQ230" i="4"/>
  <c r="AQ229" i="4"/>
  <c r="AQ228" i="4"/>
  <c r="AQ227" i="4"/>
  <c r="AQ226" i="4"/>
  <c r="AQ225" i="4"/>
  <c r="AQ224" i="4"/>
  <c r="AQ223" i="4"/>
  <c r="AQ222" i="4"/>
  <c r="AQ221" i="4"/>
  <c r="AQ220" i="4"/>
  <c r="AQ219" i="4"/>
  <c r="AQ218" i="4"/>
  <c r="AQ217" i="4"/>
  <c r="AQ216" i="4"/>
  <c r="AQ215" i="4"/>
  <c r="AQ214" i="4"/>
  <c r="AQ213" i="4"/>
  <c r="AQ212" i="4"/>
  <c r="AQ211" i="4"/>
  <c r="AQ210" i="4"/>
  <c r="AQ209" i="4"/>
  <c r="AQ208" i="4"/>
  <c r="AQ207" i="4"/>
  <c r="AQ206" i="4"/>
  <c r="AQ205" i="4"/>
  <c r="AQ204" i="4"/>
  <c r="AQ203" i="4"/>
  <c r="AQ202" i="4"/>
  <c r="AQ201" i="4"/>
  <c r="AQ200" i="4"/>
  <c r="AQ199" i="4"/>
  <c r="AQ198" i="4"/>
  <c r="AQ197" i="4"/>
  <c r="AQ196" i="4"/>
  <c r="AQ195" i="4"/>
  <c r="AQ194" i="4"/>
  <c r="AQ193" i="4"/>
  <c r="AQ192" i="4"/>
  <c r="AQ191" i="4"/>
  <c r="AQ190" i="4"/>
  <c r="AQ189" i="4"/>
  <c r="AQ188" i="4"/>
  <c r="AQ187" i="4"/>
  <c r="AQ186" i="4"/>
  <c r="AQ185" i="4"/>
  <c r="AQ184" i="4"/>
  <c r="AQ183" i="4"/>
  <c r="AQ182" i="4"/>
  <c r="AQ181" i="4"/>
  <c r="AQ180" i="4"/>
  <c r="AQ179" i="4"/>
  <c r="AQ178" i="4"/>
  <c r="AQ177" i="4"/>
  <c r="AQ176" i="4"/>
  <c r="AQ175" i="4"/>
  <c r="AQ174" i="4"/>
  <c r="AQ173" i="4"/>
  <c r="AQ172" i="4"/>
  <c r="AQ171" i="4"/>
  <c r="AQ170" i="4"/>
  <c r="AQ169" i="4"/>
  <c r="AQ168" i="4"/>
  <c r="AQ167" i="4"/>
  <c r="AQ166" i="4"/>
  <c r="AQ165" i="4"/>
  <c r="AQ164" i="4"/>
  <c r="AQ163" i="4"/>
  <c r="AQ162" i="4"/>
  <c r="AQ161" i="4"/>
  <c r="AQ160" i="4"/>
  <c r="AQ159" i="4"/>
  <c r="AQ158" i="4"/>
  <c r="AQ157" i="4"/>
  <c r="AQ156" i="4"/>
  <c r="AQ155" i="4"/>
  <c r="AQ154" i="4"/>
  <c r="AQ153" i="4"/>
  <c r="AQ152" i="4"/>
  <c r="AQ151" i="4"/>
  <c r="AQ150" i="4"/>
  <c r="AQ149" i="4"/>
  <c r="AQ148" i="4"/>
  <c r="AQ147" i="4"/>
  <c r="AQ146" i="4"/>
  <c r="AQ145" i="4"/>
  <c r="AQ144" i="4"/>
  <c r="AQ143" i="4"/>
  <c r="AQ142" i="4"/>
  <c r="AQ141" i="4"/>
  <c r="AQ140" i="4"/>
  <c r="AQ139" i="4"/>
  <c r="AQ138" i="4"/>
  <c r="AQ137" i="4"/>
  <c r="AQ136" i="4"/>
  <c r="AQ135" i="4"/>
  <c r="AQ134" i="4"/>
  <c r="AQ133" i="4"/>
  <c r="AQ132" i="4"/>
  <c r="AQ131" i="4"/>
  <c r="AQ130" i="4"/>
  <c r="AQ129" i="4"/>
  <c r="AQ128" i="4"/>
  <c r="AQ127" i="4"/>
  <c r="AQ126" i="4"/>
  <c r="AQ125" i="4"/>
  <c r="AQ124" i="4"/>
  <c r="AQ123" i="4"/>
  <c r="AQ122" i="4"/>
  <c r="AQ121" i="4"/>
  <c r="AQ120" i="4"/>
  <c r="AQ119" i="4"/>
  <c r="AQ118" i="4"/>
  <c r="AQ117" i="4"/>
  <c r="AQ116" i="4"/>
  <c r="AQ115" i="4"/>
  <c r="AQ114" i="4"/>
  <c r="AQ113" i="4"/>
  <c r="AQ112" i="4"/>
  <c r="AQ111" i="4"/>
  <c r="AQ110" i="4"/>
  <c r="AQ109" i="4"/>
  <c r="AQ108" i="4"/>
  <c r="AQ107" i="4"/>
  <c r="AQ106" i="4"/>
  <c r="AQ105" i="4"/>
  <c r="AQ104" i="4"/>
  <c r="AQ103" i="4"/>
  <c r="AQ102" i="4"/>
  <c r="AQ101" i="4"/>
  <c r="AQ100" i="4"/>
  <c r="AQ99" i="4"/>
  <c r="AQ98" i="4"/>
  <c r="AQ97" i="4"/>
  <c r="AQ96" i="4"/>
  <c r="AQ95" i="4"/>
  <c r="AQ94" i="4"/>
  <c r="AQ93" i="4"/>
  <c r="AQ92" i="4"/>
  <c r="AQ91" i="4"/>
  <c r="AQ90" i="4"/>
  <c r="AQ89" i="4"/>
  <c r="AQ88" i="4"/>
  <c r="AQ87" i="4"/>
  <c r="AQ86" i="4"/>
  <c r="AQ85" i="4"/>
  <c r="AQ84" i="4"/>
  <c r="AQ83" i="4"/>
  <c r="AQ82" i="4"/>
  <c r="AQ81" i="4"/>
  <c r="AQ80" i="4"/>
  <c r="AQ79" i="4"/>
  <c r="AQ78" i="4"/>
  <c r="AQ77" i="4"/>
  <c r="AQ76" i="4"/>
  <c r="AQ75" i="4"/>
  <c r="AQ74" i="4"/>
  <c r="AQ73" i="4"/>
  <c r="AQ72" i="4"/>
  <c r="AQ71" i="4"/>
  <c r="AQ70" i="4"/>
  <c r="AQ69" i="4"/>
  <c r="AQ68" i="4"/>
  <c r="AQ67" i="4"/>
  <c r="AQ66" i="4"/>
  <c r="AQ65" i="4"/>
  <c r="AQ64" i="4"/>
  <c r="AQ63" i="4"/>
  <c r="AQ62" i="4"/>
  <c r="AQ61" i="4"/>
  <c r="AQ60" i="4"/>
  <c r="AQ59" i="4"/>
  <c r="AQ58" i="4"/>
  <c r="AQ57" i="4"/>
  <c r="AQ56" i="4"/>
  <c r="AQ55" i="4"/>
  <c r="AQ54" i="4"/>
  <c r="AQ53" i="4"/>
  <c r="AQ52" i="4"/>
  <c r="AQ51" i="4"/>
  <c r="AQ50" i="4"/>
  <c r="AQ49" i="4"/>
  <c r="AQ48" i="4"/>
  <c r="AQ47" i="4"/>
  <c r="AQ46" i="4"/>
  <c r="AQ45" i="4"/>
  <c r="AQ44" i="4"/>
  <c r="AQ43" i="4"/>
  <c r="AQ42" i="4"/>
  <c r="AQ41" i="4"/>
  <c r="AQ40" i="4"/>
  <c r="AQ39" i="4"/>
  <c r="AQ38" i="4"/>
  <c r="AQ37" i="4"/>
  <c r="AQ36" i="4"/>
  <c r="AQ35" i="4"/>
  <c r="AQ34" i="4"/>
  <c r="AQ33" i="4"/>
  <c r="AQ32" i="4"/>
  <c r="AQ31" i="4"/>
  <c r="AQ30" i="4"/>
  <c r="AQ29" i="4"/>
  <c r="AQ28" i="4"/>
  <c r="AQ27" i="4"/>
  <c r="AQ26" i="4"/>
  <c r="AQ25" i="4"/>
  <c r="AQ24" i="4"/>
  <c r="AQ23" i="4"/>
  <c r="AQ22" i="4"/>
  <c r="AQ21" i="4"/>
  <c r="AQ20" i="4"/>
  <c r="AQ19" i="4"/>
  <c r="AQ18" i="4"/>
  <c r="AQ17" i="4"/>
  <c r="AQ16" i="4"/>
  <c r="AQ15" i="4"/>
  <c r="AQ14" i="4"/>
  <c r="AQ13" i="4"/>
  <c r="AQ12" i="4"/>
  <c r="AQ11" i="4"/>
  <c r="AQ10" i="4"/>
  <c r="AQ9" i="4"/>
  <c r="AQ8" i="4"/>
  <c r="AQ7" i="4"/>
  <c r="AQ6" i="4"/>
  <c r="AQ5" i="4"/>
  <c r="AQ4" i="4"/>
  <c r="AQ3" i="4"/>
  <c r="AG276" i="4"/>
  <c r="AG275" i="4"/>
  <c r="AG274" i="4"/>
  <c r="AG273" i="4"/>
  <c r="AG272" i="4"/>
  <c r="AG271" i="4"/>
  <c r="AG270" i="4"/>
  <c r="AG269" i="4"/>
  <c r="AG268" i="4"/>
  <c r="AG267" i="4"/>
  <c r="AG266" i="4"/>
  <c r="AG265" i="4"/>
  <c r="AG264" i="4"/>
  <c r="AG263" i="4"/>
  <c r="AG262" i="4"/>
  <c r="AG261" i="4"/>
  <c r="AG260" i="4"/>
  <c r="AG259" i="4"/>
  <c r="AG258" i="4"/>
  <c r="AG257" i="4"/>
  <c r="AG256" i="4"/>
  <c r="AG255" i="4"/>
  <c r="AG254" i="4"/>
  <c r="AG253" i="4"/>
  <c r="AG252" i="4"/>
  <c r="AG251" i="4"/>
  <c r="AG250" i="4"/>
  <c r="AG249" i="4"/>
  <c r="AG248" i="4"/>
  <c r="AG247" i="4"/>
  <c r="AG246" i="4"/>
  <c r="AG245" i="4"/>
  <c r="AG244" i="4"/>
  <c r="AG243" i="4"/>
  <c r="AG242" i="4"/>
  <c r="AG241" i="4"/>
  <c r="AG240" i="4"/>
  <c r="AG239" i="4"/>
  <c r="AG238" i="4"/>
  <c r="AG237" i="4"/>
  <c r="AG236" i="4"/>
  <c r="AG235" i="4"/>
  <c r="AG234" i="4"/>
  <c r="AG233" i="4"/>
  <c r="AG232" i="4"/>
  <c r="AG231" i="4"/>
  <c r="AG230" i="4"/>
  <c r="AG229" i="4"/>
  <c r="AG228" i="4"/>
  <c r="AG227" i="4"/>
  <c r="AG226" i="4"/>
  <c r="AG225" i="4"/>
  <c r="AG224" i="4"/>
  <c r="AG223" i="4"/>
  <c r="AG222" i="4"/>
  <c r="AG221" i="4"/>
  <c r="AG220" i="4"/>
  <c r="AG219" i="4"/>
  <c r="AG218" i="4"/>
  <c r="AG217" i="4"/>
  <c r="AG216" i="4"/>
  <c r="AG215" i="4"/>
  <c r="AG214" i="4"/>
  <c r="AG213" i="4"/>
  <c r="AG212" i="4"/>
  <c r="AG211" i="4"/>
  <c r="AG210" i="4"/>
  <c r="AG209" i="4"/>
  <c r="AG208" i="4"/>
  <c r="AG207" i="4"/>
  <c r="AG206" i="4"/>
  <c r="AG205" i="4"/>
  <c r="AG204" i="4"/>
  <c r="AG203" i="4"/>
  <c r="AG202" i="4"/>
  <c r="AG201" i="4"/>
  <c r="AG200" i="4"/>
  <c r="AG199" i="4"/>
  <c r="AG198" i="4"/>
  <c r="AG197" i="4"/>
  <c r="AG196" i="4"/>
  <c r="AG195" i="4"/>
  <c r="AG194" i="4"/>
  <c r="AG193" i="4"/>
  <c r="AG192" i="4"/>
  <c r="AG191" i="4"/>
  <c r="AG190" i="4"/>
  <c r="AG189" i="4"/>
  <c r="AG188" i="4"/>
  <c r="AG187" i="4"/>
  <c r="AG186" i="4"/>
  <c r="AG185" i="4"/>
  <c r="AG184" i="4"/>
  <c r="AG183" i="4"/>
  <c r="AG182" i="4"/>
  <c r="AG181" i="4"/>
  <c r="AG180" i="4"/>
  <c r="AG179" i="4"/>
  <c r="AG178" i="4"/>
  <c r="AG177" i="4"/>
  <c r="AG176" i="4"/>
  <c r="AG175" i="4"/>
  <c r="AG174" i="4"/>
  <c r="AG173" i="4"/>
  <c r="AG172" i="4"/>
  <c r="AG171" i="4"/>
  <c r="AG170" i="4"/>
  <c r="AG169" i="4"/>
  <c r="AG168" i="4"/>
  <c r="AG167" i="4"/>
  <c r="AG166" i="4"/>
  <c r="AG165" i="4"/>
  <c r="AG164" i="4"/>
  <c r="AG163" i="4"/>
  <c r="AG162" i="4"/>
  <c r="AG161" i="4"/>
  <c r="AG160" i="4"/>
  <c r="AG159" i="4"/>
  <c r="AG158" i="4"/>
  <c r="AG157" i="4"/>
  <c r="AG156" i="4"/>
  <c r="AG155" i="4"/>
  <c r="AG154" i="4"/>
  <c r="AG153" i="4"/>
  <c r="AG152" i="4"/>
  <c r="AG151" i="4"/>
  <c r="AG150" i="4"/>
  <c r="AG149" i="4"/>
  <c r="AG148" i="4"/>
  <c r="AG147" i="4"/>
  <c r="AG146" i="4"/>
  <c r="AG145" i="4"/>
  <c r="AG144" i="4"/>
  <c r="AG143" i="4"/>
  <c r="AG142" i="4"/>
  <c r="AG141" i="4"/>
  <c r="AG140" i="4"/>
  <c r="AG139" i="4"/>
  <c r="AG138" i="4"/>
  <c r="AG137" i="4"/>
  <c r="AG136" i="4"/>
  <c r="AG135" i="4"/>
  <c r="AG134" i="4"/>
  <c r="AG133" i="4"/>
  <c r="AG132" i="4"/>
  <c r="AG131" i="4"/>
  <c r="AG130" i="4"/>
  <c r="AG129" i="4"/>
  <c r="AG128" i="4"/>
  <c r="AG127" i="4"/>
  <c r="AG126" i="4"/>
  <c r="AG125" i="4"/>
  <c r="AG124" i="4"/>
  <c r="AG123" i="4"/>
  <c r="AG122" i="4"/>
  <c r="AG121" i="4"/>
  <c r="AG120" i="4"/>
  <c r="AG119" i="4"/>
  <c r="AG118" i="4"/>
  <c r="AG117" i="4"/>
  <c r="AG116" i="4"/>
  <c r="AG115" i="4"/>
  <c r="AG114" i="4"/>
  <c r="AG113" i="4"/>
  <c r="AG112" i="4"/>
  <c r="AG111" i="4"/>
  <c r="AG110" i="4"/>
  <c r="AG109" i="4"/>
  <c r="AG108" i="4"/>
  <c r="AG107" i="4"/>
  <c r="AG106" i="4"/>
  <c r="AG105" i="4"/>
  <c r="AG104" i="4"/>
  <c r="AG103" i="4"/>
  <c r="AG102" i="4"/>
  <c r="AG101" i="4"/>
  <c r="AG100" i="4"/>
  <c r="AG99" i="4"/>
  <c r="AG98" i="4"/>
  <c r="AG97" i="4"/>
  <c r="AG96" i="4"/>
  <c r="AG95" i="4"/>
  <c r="AG94" i="4"/>
  <c r="AG93" i="4"/>
  <c r="AG92" i="4"/>
  <c r="AG91" i="4"/>
  <c r="AG90" i="4"/>
  <c r="AG89" i="4"/>
  <c r="AG88" i="4"/>
  <c r="AG87" i="4"/>
  <c r="AG86" i="4"/>
  <c r="AG85" i="4"/>
  <c r="AG84" i="4"/>
  <c r="AG83" i="4"/>
  <c r="AG82" i="4"/>
  <c r="AG81" i="4"/>
  <c r="AG80" i="4"/>
  <c r="AG79" i="4"/>
  <c r="AG78" i="4"/>
  <c r="AG77" i="4"/>
  <c r="AG76" i="4"/>
  <c r="AG75" i="4"/>
  <c r="AG74" i="4"/>
  <c r="AG73" i="4"/>
  <c r="AG72" i="4"/>
  <c r="AG71" i="4"/>
  <c r="AG70" i="4"/>
  <c r="AG69" i="4"/>
  <c r="AG68" i="4"/>
  <c r="AG67" i="4"/>
  <c r="AG66" i="4"/>
  <c r="AG65" i="4"/>
  <c r="AG64" i="4"/>
  <c r="AG63" i="4"/>
  <c r="AG62" i="4"/>
  <c r="AG61" i="4"/>
  <c r="AG60" i="4"/>
  <c r="AG59" i="4"/>
  <c r="AG58" i="4"/>
  <c r="AG57" i="4"/>
  <c r="AG56" i="4"/>
  <c r="AG55" i="4"/>
  <c r="AG54" i="4"/>
  <c r="AG53" i="4"/>
  <c r="AG52" i="4"/>
  <c r="AG51" i="4"/>
  <c r="AG50" i="4"/>
  <c r="AG49" i="4"/>
  <c r="AG48" i="4"/>
  <c r="AG47" i="4"/>
  <c r="AG46" i="4"/>
  <c r="AG45" i="4"/>
  <c r="AG44" i="4"/>
  <c r="AG43" i="4"/>
  <c r="AG42" i="4"/>
  <c r="AG41" i="4"/>
  <c r="AG40" i="4"/>
  <c r="AG39" i="4"/>
  <c r="AG38" i="4"/>
  <c r="AG37" i="4"/>
  <c r="AG36" i="4"/>
  <c r="AG35" i="4"/>
  <c r="AG34" i="4"/>
  <c r="AG33" i="4"/>
  <c r="AG32" i="4"/>
  <c r="AG31" i="4"/>
  <c r="AG30" i="4"/>
  <c r="AG29" i="4"/>
  <c r="AG28" i="4"/>
  <c r="AG27" i="4"/>
  <c r="AG26" i="4"/>
  <c r="AG25" i="4"/>
  <c r="AG24" i="4"/>
  <c r="AG23" i="4"/>
  <c r="AG22" i="4"/>
  <c r="AG21" i="4"/>
  <c r="AG20" i="4"/>
  <c r="AG19" i="4"/>
  <c r="AG18" i="4"/>
  <c r="AG17" i="4"/>
  <c r="AG16" i="4"/>
  <c r="AG15" i="4"/>
  <c r="AG14" i="4"/>
  <c r="AG13" i="4"/>
  <c r="AG12" i="4"/>
  <c r="AG11" i="4"/>
  <c r="AG10" i="4"/>
  <c r="AG9" i="4"/>
  <c r="AG8" i="4"/>
  <c r="AG7" i="4"/>
  <c r="AG6" i="4"/>
  <c r="AG5" i="4"/>
  <c r="AG4" i="4"/>
  <c r="AG3" i="4"/>
  <c r="AF276" i="4"/>
  <c r="AF275" i="4"/>
  <c r="AF274" i="4"/>
  <c r="AF273" i="4"/>
  <c r="AF272" i="4"/>
  <c r="AF271" i="4"/>
  <c r="AF270" i="4"/>
  <c r="AF269" i="4"/>
  <c r="AF268" i="4"/>
  <c r="AF267" i="4"/>
  <c r="AF266" i="4"/>
  <c r="AF265" i="4"/>
  <c r="AF264" i="4"/>
  <c r="AF263" i="4"/>
  <c r="AF262" i="4"/>
  <c r="AF261" i="4"/>
  <c r="AF260" i="4"/>
  <c r="AF259" i="4"/>
  <c r="AF258" i="4"/>
  <c r="AF257" i="4"/>
  <c r="AF256" i="4"/>
  <c r="AF255" i="4"/>
  <c r="AF254" i="4"/>
  <c r="AF253" i="4"/>
  <c r="AF252" i="4"/>
  <c r="AF251" i="4"/>
  <c r="AF250" i="4"/>
  <c r="AF249" i="4"/>
  <c r="AF248" i="4"/>
  <c r="AF247" i="4"/>
  <c r="AF246" i="4"/>
  <c r="AF245" i="4"/>
  <c r="AF244" i="4"/>
  <c r="AF243" i="4"/>
  <c r="AF242" i="4"/>
  <c r="AF241" i="4"/>
  <c r="AF240" i="4"/>
  <c r="AF239" i="4"/>
  <c r="AF238" i="4"/>
  <c r="AF237" i="4"/>
  <c r="AF236" i="4"/>
  <c r="AF235" i="4"/>
  <c r="AF234" i="4"/>
  <c r="AF233" i="4"/>
  <c r="AF232" i="4"/>
  <c r="AF231" i="4"/>
  <c r="AF230" i="4"/>
  <c r="AF229" i="4"/>
  <c r="AF228" i="4"/>
  <c r="AF227" i="4"/>
  <c r="AF226" i="4"/>
  <c r="AF225" i="4"/>
  <c r="AF224" i="4"/>
  <c r="AF223" i="4"/>
  <c r="AF222" i="4"/>
  <c r="AF221" i="4"/>
  <c r="AF220" i="4"/>
  <c r="AF219" i="4"/>
  <c r="AF218" i="4"/>
  <c r="AF217" i="4"/>
  <c r="AF216" i="4"/>
  <c r="AF215" i="4"/>
  <c r="AF214" i="4"/>
  <c r="AF213" i="4"/>
  <c r="AF212" i="4"/>
  <c r="AF211" i="4"/>
  <c r="AF210" i="4"/>
  <c r="AF209" i="4"/>
  <c r="AF208" i="4"/>
  <c r="AF207" i="4"/>
  <c r="AF206" i="4"/>
  <c r="AF205" i="4"/>
  <c r="AF204" i="4"/>
  <c r="AF203" i="4"/>
  <c r="AF202" i="4"/>
  <c r="AF201" i="4"/>
  <c r="AF200" i="4"/>
  <c r="AF199" i="4"/>
  <c r="AF198" i="4"/>
  <c r="AF197" i="4"/>
  <c r="AF196" i="4"/>
  <c r="AF195" i="4"/>
  <c r="AF194" i="4"/>
  <c r="AF193" i="4"/>
  <c r="AF192" i="4"/>
  <c r="AF191" i="4"/>
  <c r="AF190" i="4"/>
  <c r="AF189" i="4"/>
  <c r="AF188" i="4"/>
  <c r="AF187" i="4"/>
  <c r="AF186" i="4"/>
  <c r="AF185" i="4"/>
  <c r="AF184" i="4"/>
  <c r="AF183" i="4"/>
  <c r="AF182" i="4"/>
  <c r="AF181" i="4"/>
  <c r="AF180" i="4"/>
  <c r="AF179" i="4"/>
  <c r="AF178" i="4"/>
  <c r="AF177" i="4"/>
  <c r="AF176" i="4"/>
  <c r="AF175" i="4"/>
  <c r="AF174" i="4"/>
  <c r="AF173" i="4"/>
  <c r="AF172" i="4"/>
  <c r="AF171" i="4"/>
  <c r="AF170" i="4"/>
  <c r="AF169" i="4"/>
  <c r="AF168" i="4"/>
  <c r="AF167" i="4"/>
  <c r="AF166" i="4"/>
  <c r="AF165" i="4"/>
  <c r="AF164" i="4"/>
  <c r="AF163" i="4"/>
  <c r="AF162" i="4"/>
  <c r="AF161" i="4"/>
  <c r="AF160" i="4"/>
  <c r="AF159" i="4"/>
  <c r="AF158" i="4"/>
  <c r="AF157" i="4"/>
  <c r="AF156" i="4"/>
  <c r="AF155" i="4"/>
  <c r="AF154" i="4"/>
  <c r="AF153" i="4"/>
  <c r="AF152" i="4"/>
  <c r="AF151" i="4"/>
  <c r="AF150" i="4"/>
  <c r="AF149" i="4"/>
  <c r="AF148" i="4"/>
  <c r="AF147" i="4"/>
  <c r="AF146" i="4"/>
  <c r="AF145" i="4"/>
  <c r="AF144" i="4"/>
  <c r="AF143" i="4"/>
  <c r="AF142" i="4"/>
  <c r="AF141" i="4"/>
  <c r="AF140" i="4"/>
  <c r="AF139" i="4"/>
  <c r="AF138" i="4"/>
  <c r="AF137" i="4"/>
  <c r="AF136" i="4"/>
  <c r="AF135" i="4"/>
  <c r="AF134" i="4"/>
  <c r="AF133" i="4"/>
  <c r="AF132" i="4"/>
  <c r="AF131" i="4"/>
  <c r="AF130" i="4"/>
  <c r="AF129" i="4"/>
  <c r="AF128" i="4"/>
  <c r="AF127" i="4"/>
  <c r="AF126" i="4"/>
  <c r="AF125" i="4"/>
  <c r="AF124" i="4"/>
  <c r="AF123" i="4"/>
  <c r="AF122" i="4"/>
  <c r="AF121" i="4"/>
  <c r="AF120" i="4"/>
  <c r="AF119" i="4"/>
  <c r="AF118" i="4"/>
  <c r="AF117" i="4"/>
  <c r="AF116" i="4"/>
  <c r="AF115" i="4"/>
  <c r="AF114" i="4"/>
  <c r="AF113" i="4"/>
  <c r="AF112" i="4"/>
  <c r="AF111" i="4"/>
  <c r="AF110" i="4"/>
  <c r="AF109" i="4"/>
  <c r="AF108" i="4"/>
  <c r="AF107" i="4"/>
  <c r="AF106" i="4"/>
  <c r="AF105" i="4"/>
  <c r="AF104" i="4"/>
  <c r="AF103" i="4"/>
  <c r="AF102" i="4"/>
  <c r="AF101" i="4"/>
  <c r="AF100" i="4"/>
  <c r="AF99" i="4"/>
  <c r="AF98" i="4"/>
  <c r="AF97" i="4"/>
  <c r="AF96" i="4"/>
  <c r="AF95" i="4"/>
  <c r="AF94" i="4"/>
  <c r="AF93" i="4"/>
  <c r="AF92" i="4"/>
  <c r="AF91" i="4"/>
  <c r="AF90" i="4"/>
  <c r="AF89" i="4"/>
  <c r="AF88" i="4"/>
  <c r="AF87" i="4"/>
  <c r="AF86" i="4"/>
  <c r="AF85" i="4"/>
  <c r="AF84" i="4"/>
  <c r="AF83" i="4"/>
  <c r="AF82" i="4"/>
  <c r="AF81" i="4"/>
  <c r="AF80" i="4"/>
  <c r="AF79" i="4"/>
  <c r="AF78" i="4"/>
  <c r="AF77" i="4"/>
  <c r="AF76" i="4"/>
  <c r="AF75" i="4"/>
  <c r="AF74" i="4"/>
  <c r="AF73" i="4"/>
  <c r="AF72" i="4"/>
  <c r="AF71" i="4"/>
  <c r="AF70" i="4"/>
  <c r="AF69" i="4"/>
  <c r="AF68" i="4"/>
  <c r="AF67" i="4"/>
  <c r="AF66" i="4"/>
  <c r="AF65" i="4"/>
  <c r="AF64" i="4"/>
  <c r="AF63" i="4"/>
  <c r="AF62" i="4"/>
  <c r="AF61" i="4"/>
  <c r="AF60" i="4"/>
  <c r="AF59" i="4"/>
  <c r="AF58" i="4"/>
  <c r="AF57" i="4"/>
  <c r="AF56" i="4"/>
  <c r="AF55" i="4"/>
  <c r="AF54" i="4"/>
  <c r="AF53" i="4"/>
  <c r="AF52" i="4"/>
  <c r="AF51" i="4"/>
  <c r="AF50" i="4"/>
  <c r="AF49" i="4"/>
  <c r="AF48" i="4"/>
  <c r="AF47" i="4"/>
  <c r="AF46" i="4"/>
  <c r="AF45" i="4"/>
  <c r="AF44" i="4"/>
  <c r="AF43" i="4"/>
  <c r="AF42" i="4"/>
  <c r="AF41" i="4"/>
  <c r="AF40" i="4"/>
  <c r="AF39" i="4"/>
  <c r="AF38" i="4"/>
  <c r="AF37" i="4"/>
  <c r="AF36" i="4"/>
  <c r="AF35" i="4"/>
  <c r="AF34" i="4"/>
  <c r="AF33" i="4"/>
  <c r="AF32" i="4"/>
  <c r="AF31" i="4"/>
  <c r="AF30" i="4"/>
  <c r="AF29" i="4"/>
  <c r="AF28" i="4"/>
  <c r="AF27" i="4"/>
  <c r="AF26" i="4"/>
  <c r="AF25" i="4"/>
  <c r="AF24" i="4"/>
  <c r="AF23" i="4"/>
  <c r="AF22" i="4"/>
  <c r="AF21" i="4"/>
  <c r="AF20" i="4"/>
  <c r="AF19" i="4"/>
  <c r="AF18" i="4"/>
  <c r="AF17" i="4"/>
  <c r="AF16" i="4"/>
  <c r="AF15" i="4"/>
  <c r="AF14" i="4"/>
  <c r="AF13" i="4"/>
  <c r="AF12" i="4"/>
  <c r="AF11" i="4"/>
  <c r="AF10" i="4"/>
  <c r="AF9" i="4"/>
  <c r="AF8" i="4"/>
  <c r="AF7" i="4"/>
  <c r="AF6" i="4"/>
  <c r="AF5" i="4"/>
  <c r="AF4" i="4"/>
  <c r="AF3" i="4"/>
  <c r="AE276" i="4"/>
  <c r="AE275" i="4"/>
  <c r="AE274" i="4"/>
  <c r="AE273" i="4"/>
  <c r="AE272" i="4"/>
  <c r="AE271" i="4"/>
  <c r="AE270" i="4"/>
  <c r="AE269" i="4"/>
  <c r="AE268" i="4"/>
  <c r="AE267" i="4"/>
  <c r="AE266" i="4"/>
  <c r="AE265" i="4"/>
  <c r="AE264" i="4"/>
  <c r="AE263" i="4"/>
  <c r="AE262" i="4"/>
  <c r="AE261" i="4"/>
  <c r="AE260" i="4"/>
  <c r="AE259" i="4"/>
  <c r="AE258" i="4"/>
  <c r="AE257" i="4"/>
  <c r="AE256" i="4"/>
  <c r="AE255" i="4"/>
  <c r="AE254" i="4"/>
  <c r="AE253" i="4"/>
  <c r="AE252" i="4"/>
  <c r="AE251" i="4"/>
  <c r="AE250" i="4"/>
  <c r="AE249" i="4"/>
  <c r="AE248" i="4"/>
  <c r="AE247" i="4"/>
  <c r="AE246" i="4"/>
  <c r="AE245" i="4"/>
  <c r="AE244" i="4"/>
  <c r="AE243" i="4"/>
  <c r="AE242" i="4"/>
  <c r="AE241" i="4"/>
  <c r="AE240" i="4"/>
  <c r="AE239" i="4"/>
  <c r="AE238" i="4"/>
  <c r="AE237" i="4"/>
  <c r="AE236" i="4"/>
  <c r="AE235" i="4"/>
  <c r="AE234" i="4"/>
  <c r="AE233" i="4"/>
  <c r="AE232" i="4"/>
  <c r="AE231" i="4"/>
  <c r="AE230" i="4"/>
  <c r="AE229" i="4"/>
  <c r="AE228" i="4"/>
  <c r="AE227" i="4"/>
  <c r="AE226" i="4"/>
  <c r="AE225" i="4"/>
  <c r="AE224" i="4"/>
  <c r="AE223" i="4"/>
  <c r="AE222" i="4"/>
  <c r="AE221" i="4"/>
  <c r="AE220" i="4"/>
  <c r="AE219" i="4"/>
  <c r="AE218" i="4"/>
  <c r="AE217" i="4"/>
  <c r="AE216" i="4"/>
  <c r="AE215" i="4"/>
  <c r="AE214" i="4"/>
  <c r="AE213" i="4"/>
  <c r="AE212" i="4"/>
  <c r="AE211" i="4"/>
  <c r="AE210" i="4"/>
  <c r="AE209" i="4"/>
  <c r="AE208" i="4"/>
  <c r="AE207" i="4"/>
  <c r="AE206" i="4"/>
  <c r="AE205" i="4"/>
  <c r="AE204" i="4"/>
  <c r="AE203" i="4"/>
  <c r="AE202" i="4"/>
  <c r="AE201" i="4"/>
  <c r="AE200" i="4"/>
  <c r="AE199" i="4"/>
  <c r="AE198" i="4"/>
  <c r="AE197" i="4"/>
  <c r="AE196" i="4"/>
  <c r="AE195" i="4"/>
  <c r="AE194" i="4"/>
  <c r="AE193" i="4"/>
  <c r="AE192" i="4"/>
  <c r="AE191" i="4"/>
  <c r="AE190" i="4"/>
  <c r="AE189" i="4"/>
  <c r="AE188" i="4"/>
  <c r="AE187" i="4"/>
  <c r="AE186" i="4"/>
  <c r="AE185" i="4"/>
  <c r="AE184" i="4"/>
  <c r="AE183" i="4"/>
  <c r="AE182" i="4"/>
  <c r="AE181" i="4"/>
  <c r="AE180" i="4"/>
  <c r="AE179" i="4"/>
  <c r="AE178" i="4"/>
  <c r="AE177" i="4"/>
  <c r="AE176" i="4"/>
  <c r="AE175" i="4"/>
  <c r="AE174" i="4"/>
  <c r="AE173" i="4"/>
  <c r="AE172" i="4"/>
  <c r="AE171" i="4"/>
  <c r="AE170" i="4"/>
  <c r="AE169" i="4"/>
  <c r="AE168" i="4"/>
  <c r="AE167" i="4"/>
  <c r="AE166" i="4"/>
  <c r="AE165" i="4"/>
  <c r="AE164" i="4"/>
  <c r="AE163" i="4"/>
  <c r="AE162" i="4"/>
  <c r="AE161" i="4"/>
  <c r="AE160" i="4"/>
  <c r="AE159" i="4"/>
  <c r="AE158" i="4"/>
  <c r="AE157" i="4"/>
  <c r="AE156" i="4"/>
  <c r="AE155" i="4"/>
  <c r="AE154" i="4"/>
  <c r="AE153" i="4"/>
  <c r="AE152" i="4"/>
  <c r="AE151" i="4"/>
  <c r="AE150" i="4"/>
  <c r="AE149" i="4"/>
  <c r="AE148" i="4"/>
  <c r="AE147" i="4"/>
  <c r="AE146" i="4"/>
  <c r="AE145" i="4"/>
  <c r="AE144" i="4"/>
  <c r="AE143" i="4"/>
  <c r="AE142" i="4"/>
  <c r="AE141" i="4"/>
  <c r="AE140" i="4"/>
  <c r="AE139" i="4"/>
  <c r="AE138" i="4"/>
  <c r="AE137" i="4"/>
  <c r="AE136" i="4"/>
  <c r="AE135" i="4"/>
  <c r="AE134" i="4"/>
  <c r="AE133" i="4"/>
  <c r="AE132" i="4"/>
  <c r="AE131" i="4"/>
  <c r="AE130" i="4"/>
  <c r="AE129" i="4"/>
  <c r="AE128" i="4"/>
  <c r="AE127" i="4"/>
  <c r="AE126" i="4"/>
  <c r="AE125" i="4"/>
  <c r="AE124" i="4"/>
  <c r="AE123" i="4"/>
  <c r="AE122" i="4"/>
  <c r="AE121" i="4"/>
  <c r="AE120" i="4"/>
  <c r="AE119" i="4"/>
  <c r="AE118" i="4"/>
  <c r="AE117" i="4"/>
  <c r="AE116" i="4"/>
  <c r="AE115" i="4"/>
  <c r="AE114" i="4"/>
  <c r="AE113" i="4"/>
  <c r="AE112" i="4"/>
  <c r="AE111" i="4"/>
  <c r="AE110" i="4"/>
  <c r="AE109" i="4"/>
  <c r="AE108" i="4"/>
  <c r="AE107" i="4"/>
  <c r="AE106" i="4"/>
  <c r="AE105" i="4"/>
  <c r="AE104" i="4"/>
  <c r="AE103" i="4"/>
  <c r="AE102" i="4"/>
  <c r="AE101" i="4"/>
  <c r="AE100" i="4"/>
  <c r="AE99" i="4"/>
  <c r="AE98" i="4"/>
  <c r="AE97" i="4"/>
  <c r="AE96" i="4"/>
  <c r="AE95" i="4"/>
  <c r="AE94" i="4"/>
  <c r="AE93" i="4"/>
  <c r="AE92" i="4"/>
  <c r="AE91" i="4"/>
  <c r="AE90" i="4"/>
  <c r="AE89" i="4"/>
  <c r="AE88" i="4"/>
  <c r="AE87" i="4"/>
  <c r="AE86" i="4"/>
  <c r="AE85" i="4"/>
  <c r="AE84" i="4"/>
  <c r="AE83" i="4"/>
  <c r="AE82" i="4"/>
  <c r="AE81" i="4"/>
  <c r="AE80" i="4"/>
  <c r="AE79" i="4"/>
  <c r="AE78" i="4"/>
  <c r="AE77" i="4"/>
  <c r="AE76" i="4"/>
  <c r="AE75" i="4"/>
  <c r="AE74" i="4"/>
  <c r="AE73" i="4"/>
  <c r="AE72" i="4"/>
  <c r="AE71" i="4"/>
  <c r="AE70" i="4"/>
  <c r="AE69" i="4"/>
  <c r="AE68" i="4"/>
  <c r="AE67" i="4"/>
  <c r="AE66" i="4"/>
  <c r="AE65" i="4"/>
  <c r="AE64" i="4"/>
  <c r="AE63" i="4"/>
  <c r="AE62" i="4"/>
  <c r="AE61" i="4"/>
  <c r="AE60" i="4"/>
  <c r="AE59" i="4"/>
  <c r="AE58" i="4"/>
  <c r="AE57" i="4"/>
  <c r="AE56" i="4"/>
  <c r="AE55" i="4"/>
  <c r="AE54" i="4"/>
  <c r="AE53" i="4"/>
  <c r="AE52" i="4"/>
  <c r="AE51" i="4"/>
  <c r="AE50" i="4"/>
  <c r="AE49" i="4"/>
  <c r="AE48" i="4"/>
  <c r="AE47" i="4"/>
  <c r="AE46" i="4"/>
  <c r="AE45" i="4"/>
  <c r="AE44" i="4"/>
  <c r="AE43" i="4"/>
  <c r="AE42" i="4"/>
  <c r="AE41" i="4"/>
  <c r="AE40" i="4"/>
  <c r="AE39" i="4"/>
  <c r="AE38" i="4"/>
  <c r="AE37" i="4"/>
  <c r="AE36" i="4"/>
  <c r="AE35" i="4"/>
  <c r="AE34" i="4"/>
  <c r="AE33" i="4"/>
  <c r="AE32" i="4"/>
  <c r="AE31" i="4"/>
  <c r="AE30" i="4"/>
  <c r="AE29" i="4"/>
  <c r="AE28" i="4"/>
  <c r="AE27" i="4"/>
  <c r="AE26" i="4"/>
  <c r="AE25" i="4"/>
  <c r="AE24" i="4"/>
  <c r="AE23" i="4"/>
  <c r="AE22" i="4"/>
  <c r="AE21" i="4"/>
  <c r="AE20" i="4"/>
  <c r="AE19" i="4"/>
  <c r="AE18" i="4"/>
  <c r="AE17" i="4"/>
  <c r="AE16" i="4"/>
  <c r="AE15" i="4"/>
  <c r="AE14" i="4"/>
  <c r="AE13" i="4"/>
  <c r="AE12" i="4"/>
  <c r="AE11" i="4"/>
  <c r="AE10" i="4"/>
  <c r="AE9" i="4"/>
  <c r="AE8" i="4"/>
  <c r="AE7" i="4"/>
  <c r="AE6" i="4"/>
  <c r="AE5" i="4"/>
  <c r="AE4" i="4"/>
  <c r="AE3" i="4"/>
  <c r="BB2" i="4"/>
  <c r="AS2" i="4"/>
  <c r="AQ2" i="4"/>
  <c r="AG2" i="4"/>
  <c r="AF2" i="4"/>
  <c r="AE2" i="4"/>
  <c r="AW2" i="4"/>
  <c r="P159" i="4" l="1"/>
  <c r="R159" i="4" s="1"/>
  <c r="P167" i="4"/>
  <c r="R167" i="4" s="1"/>
  <c r="P175" i="4"/>
  <c r="R175" i="4" s="1"/>
  <c r="P183" i="4"/>
  <c r="R183" i="4" s="1"/>
  <c r="P191" i="4"/>
  <c r="R191" i="4" s="1"/>
  <c r="P199" i="4"/>
  <c r="R199" i="4" s="1"/>
  <c r="P207" i="4"/>
  <c r="R207" i="4" s="1"/>
  <c r="P215" i="4"/>
  <c r="R215" i="4" s="1"/>
  <c r="P223" i="4"/>
  <c r="R223" i="4" s="1"/>
  <c r="P231" i="4"/>
  <c r="R231" i="4" s="1"/>
  <c r="P239" i="4"/>
  <c r="R239" i="4" s="1"/>
  <c r="P247" i="4"/>
  <c r="R247" i="4" s="1"/>
  <c r="P255" i="4"/>
  <c r="R255" i="4" s="1"/>
  <c r="P263" i="4"/>
  <c r="R263" i="4" s="1"/>
  <c r="P271" i="4"/>
  <c r="R271" i="4" s="1"/>
  <c r="P171" i="4"/>
  <c r="R171" i="4" s="1"/>
  <c r="P187" i="4"/>
  <c r="R187" i="4" s="1"/>
  <c r="P203" i="4"/>
  <c r="R203" i="4" s="1"/>
  <c r="P219" i="4"/>
  <c r="R219" i="4" s="1"/>
  <c r="P235" i="4"/>
  <c r="R235" i="4" s="1"/>
  <c r="P251" i="4"/>
  <c r="R251" i="4" s="1"/>
  <c r="P275" i="4"/>
  <c r="R275" i="4" s="1"/>
  <c r="P163" i="4"/>
  <c r="R163" i="4" s="1"/>
  <c r="P179" i="4"/>
  <c r="R179" i="4" s="1"/>
  <c r="P195" i="4"/>
  <c r="R195" i="4" s="1"/>
  <c r="P211" i="4"/>
  <c r="R211" i="4" s="1"/>
  <c r="P227" i="4"/>
  <c r="R227" i="4" s="1"/>
  <c r="P243" i="4"/>
  <c r="R243" i="4" s="1"/>
  <c r="P259" i="4"/>
  <c r="R259" i="4" s="1"/>
  <c r="P267" i="4"/>
  <c r="R267" i="4" s="1"/>
  <c r="P161" i="4"/>
  <c r="R161" i="4" s="1"/>
  <c r="P169" i="4"/>
  <c r="R169" i="4" s="1"/>
  <c r="P177" i="4"/>
  <c r="R177" i="4" s="1"/>
  <c r="P185" i="4"/>
  <c r="R185" i="4" s="1"/>
  <c r="P193" i="4"/>
  <c r="R193" i="4" s="1"/>
  <c r="P201" i="4"/>
  <c r="R201" i="4" s="1"/>
  <c r="P209" i="4"/>
  <c r="R209" i="4" s="1"/>
  <c r="P217" i="4"/>
  <c r="R217" i="4" s="1"/>
  <c r="P225" i="4"/>
  <c r="R225" i="4" s="1"/>
  <c r="P233" i="4"/>
  <c r="R233" i="4" s="1"/>
  <c r="P241" i="4"/>
  <c r="R241" i="4" s="1"/>
  <c r="P249" i="4"/>
  <c r="R249" i="4" s="1"/>
  <c r="P257" i="4"/>
  <c r="R257" i="4" s="1"/>
  <c r="P265" i="4"/>
  <c r="R265" i="4" s="1"/>
  <c r="P273" i="4"/>
  <c r="R273" i="4" s="1"/>
  <c r="P157" i="4"/>
  <c r="R157" i="4" s="1"/>
  <c r="P165" i="4"/>
  <c r="R165" i="4" s="1"/>
  <c r="P173" i="4"/>
  <c r="R173" i="4" s="1"/>
  <c r="P181" i="4"/>
  <c r="R181" i="4" s="1"/>
  <c r="P189" i="4"/>
  <c r="R189" i="4" s="1"/>
  <c r="P197" i="4"/>
  <c r="R197" i="4" s="1"/>
  <c r="P205" i="4"/>
  <c r="R205" i="4" s="1"/>
  <c r="P213" i="4"/>
  <c r="R213" i="4" s="1"/>
  <c r="P221" i="4"/>
  <c r="R221" i="4" s="1"/>
  <c r="P229" i="4"/>
  <c r="R229" i="4" s="1"/>
  <c r="P237" i="4"/>
  <c r="R237" i="4" s="1"/>
  <c r="P245" i="4"/>
  <c r="R245" i="4" s="1"/>
  <c r="P253" i="4"/>
  <c r="R253" i="4" s="1"/>
  <c r="P261" i="4"/>
  <c r="R261" i="4" s="1"/>
  <c r="P269" i="4"/>
  <c r="R269" i="4" s="1"/>
  <c r="H7" i="5"/>
  <c r="E25" i="5"/>
  <c r="E27" i="5" s="1"/>
  <c r="G20" i="5"/>
  <c r="G15" i="5"/>
  <c r="G13" i="5"/>
  <c r="G11" i="5"/>
  <c r="G18" i="5"/>
  <c r="G10" i="5"/>
  <c r="G17" i="5"/>
  <c r="G9" i="5"/>
  <c r="G19" i="5"/>
  <c r="G16" i="5"/>
  <c r="G8" i="5"/>
  <c r="G12" i="5"/>
  <c r="G14" i="5"/>
  <c r="P162" i="4"/>
  <c r="R162" i="4" s="1"/>
  <c r="P170" i="4"/>
  <c r="R170" i="4" s="1"/>
  <c r="P178" i="4"/>
  <c r="R178" i="4" s="1"/>
  <c r="P186" i="4"/>
  <c r="R186" i="4" s="1"/>
  <c r="P194" i="4"/>
  <c r="R194" i="4" s="1"/>
  <c r="P202" i="4"/>
  <c r="R202" i="4" s="1"/>
  <c r="P210" i="4"/>
  <c r="R210" i="4" s="1"/>
  <c r="P218" i="4"/>
  <c r="R218" i="4" s="1"/>
  <c r="P226" i="4"/>
  <c r="R226" i="4" s="1"/>
  <c r="P234" i="4"/>
  <c r="R234" i="4" s="1"/>
  <c r="P242" i="4"/>
  <c r="R242" i="4" s="1"/>
  <c r="P250" i="4"/>
  <c r="R250" i="4" s="1"/>
  <c r="P258" i="4"/>
  <c r="R258" i="4" s="1"/>
  <c r="P266" i="4"/>
  <c r="R266" i="4" s="1"/>
  <c r="P274" i="4"/>
  <c r="R274" i="4" s="1"/>
  <c r="P158" i="4"/>
  <c r="R158" i="4" s="1"/>
  <c r="P174" i="4"/>
  <c r="R174" i="4" s="1"/>
  <c r="P190" i="4"/>
  <c r="R190" i="4" s="1"/>
  <c r="P206" i="4"/>
  <c r="R206" i="4" s="1"/>
  <c r="P222" i="4"/>
  <c r="R222" i="4" s="1"/>
  <c r="P230" i="4"/>
  <c r="R230" i="4" s="1"/>
  <c r="P246" i="4"/>
  <c r="R246" i="4" s="1"/>
  <c r="P262" i="4"/>
  <c r="R262" i="4" s="1"/>
  <c r="P166" i="4"/>
  <c r="R166" i="4" s="1"/>
  <c r="P182" i="4"/>
  <c r="R182" i="4" s="1"/>
  <c r="P198" i="4"/>
  <c r="R198" i="4" s="1"/>
  <c r="P214" i="4"/>
  <c r="R214" i="4" s="1"/>
  <c r="P238" i="4"/>
  <c r="R238" i="4" s="1"/>
  <c r="P254" i="4"/>
  <c r="R254" i="4" s="1"/>
  <c r="P270" i="4"/>
  <c r="R270" i="4" s="1"/>
  <c r="P160" i="4"/>
  <c r="R160" i="4" s="1"/>
  <c r="P168" i="4"/>
  <c r="R168" i="4" s="1"/>
  <c r="P176" i="4"/>
  <c r="R176" i="4" s="1"/>
  <c r="P184" i="4"/>
  <c r="R184" i="4" s="1"/>
  <c r="P192" i="4"/>
  <c r="R192" i="4" s="1"/>
  <c r="P200" i="4"/>
  <c r="R200" i="4" s="1"/>
  <c r="P208" i="4"/>
  <c r="R208" i="4" s="1"/>
  <c r="P216" i="4"/>
  <c r="R216" i="4" s="1"/>
  <c r="P224" i="4"/>
  <c r="R224" i="4" s="1"/>
  <c r="P232" i="4"/>
  <c r="R232" i="4" s="1"/>
  <c r="P240" i="4"/>
  <c r="R240" i="4" s="1"/>
  <c r="P248" i="4"/>
  <c r="R248" i="4" s="1"/>
  <c r="P256" i="4"/>
  <c r="R256" i="4" s="1"/>
  <c r="P264" i="4"/>
  <c r="R264" i="4" s="1"/>
  <c r="P272" i="4"/>
  <c r="R272" i="4" s="1"/>
  <c r="P164" i="4"/>
  <c r="R164" i="4" s="1"/>
  <c r="P172" i="4"/>
  <c r="R172" i="4" s="1"/>
  <c r="P180" i="4"/>
  <c r="R180" i="4" s="1"/>
  <c r="P188" i="4"/>
  <c r="R188" i="4" s="1"/>
  <c r="P196" i="4"/>
  <c r="R196" i="4" s="1"/>
  <c r="P204" i="4"/>
  <c r="R204" i="4" s="1"/>
  <c r="P212" i="4"/>
  <c r="R212" i="4" s="1"/>
  <c r="P220" i="4"/>
  <c r="R220" i="4" s="1"/>
  <c r="P228" i="4"/>
  <c r="R228" i="4" s="1"/>
  <c r="P236" i="4"/>
  <c r="R236" i="4" s="1"/>
  <c r="P244" i="4"/>
  <c r="R244" i="4" s="1"/>
  <c r="P252" i="4"/>
  <c r="R252" i="4" s="1"/>
  <c r="P260" i="4"/>
  <c r="R260" i="4" s="1"/>
  <c r="P268" i="4"/>
  <c r="R268" i="4" s="1"/>
  <c r="P276" i="4"/>
  <c r="R276" i="4" s="1"/>
  <c r="P10" i="6"/>
  <c r="R10" i="6" s="1"/>
  <c r="P18" i="6"/>
  <c r="R18" i="6" s="1"/>
  <c r="P26" i="6"/>
  <c r="R26" i="6" s="1"/>
  <c r="P32" i="6"/>
  <c r="R32" i="6" s="1"/>
  <c r="P40" i="6"/>
  <c r="R40" i="6" s="1"/>
  <c r="P48" i="6"/>
  <c r="R48" i="6" s="1"/>
  <c r="P74" i="6"/>
  <c r="R74" i="6" s="1"/>
  <c r="P78" i="6"/>
  <c r="R78" i="6" s="1"/>
  <c r="P82" i="6"/>
  <c r="R82" i="6" s="1"/>
  <c r="P86" i="6"/>
  <c r="R86" i="6" s="1"/>
  <c r="P90" i="6"/>
  <c r="R90" i="6" s="1"/>
  <c r="P94" i="6"/>
  <c r="R94" i="6" s="1"/>
  <c r="P96" i="6"/>
  <c r="R96" i="6" s="1"/>
  <c r="P102" i="6"/>
  <c r="R102" i="6" s="1"/>
  <c r="P104" i="6"/>
  <c r="R104" i="6" s="1"/>
  <c r="P110" i="6"/>
  <c r="R110" i="6" s="1"/>
  <c r="P112" i="6"/>
  <c r="R112" i="6" s="1"/>
  <c r="P118" i="6"/>
  <c r="R118" i="6" s="1"/>
  <c r="P126" i="6"/>
  <c r="R126" i="6" s="1"/>
  <c r="P134" i="6"/>
  <c r="R134" i="6" s="1"/>
  <c r="P138" i="6"/>
  <c r="R138" i="6" s="1"/>
  <c r="P142" i="6"/>
  <c r="R142" i="6" s="1"/>
  <c r="P146" i="6"/>
  <c r="R146" i="6" s="1"/>
  <c r="P150" i="6"/>
  <c r="R150" i="6" s="1"/>
  <c r="P154" i="6"/>
  <c r="R154" i="6" s="1"/>
  <c r="P158" i="6"/>
  <c r="R158" i="6" s="1"/>
  <c r="P160" i="6"/>
  <c r="R160" i="6" s="1"/>
  <c r="P166" i="6"/>
  <c r="R166" i="6" s="1"/>
  <c r="P168" i="6"/>
  <c r="R168" i="6" s="1"/>
  <c r="P174" i="6"/>
  <c r="R174" i="6" s="1"/>
  <c r="P176" i="6"/>
  <c r="R176" i="6" s="1"/>
  <c r="P182" i="6"/>
  <c r="R182" i="6" s="1"/>
  <c r="P190" i="6"/>
  <c r="R190" i="6" s="1"/>
  <c r="P192" i="6"/>
  <c r="R192" i="6" s="1"/>
  <c r="P194" i="6"/>
  <c r="R194" i="6" s="1"/>
  <c r="P196" i="6"/>
  <c r="R196" i="6" s="1"/>
  <c r="P198" i="6"/>
  <c r="R198" i="6" s="1"/>
  <c r="P200" i="6"/>
  <c r="R200" i="6" s="1"/>
  <c r="P202" i="6"/>
  <c r="R202" i="6" s="1"/>
  <c r="P204" i="6"/>
  <c r="R204" i="6" s="1"/>
  <c r="P206" i="6"/>
  <c r="R206" i="6" s="1"/>
  <c r="P208" i="6"/>
  <c r="R208" i="6" s="1"/>
  <c r="P210" i="6"/>
  <c r="R210" i="6" s="1"/>
  <c r="P212" i="6"/>
  <c r="R212" i="6" s="1"/>
  <c r="P214" i="6"/>
  <c r="R214" i="6" s="1"/>
  <c r="P216" i="6"/>
  <c r="R216" i="6" s="1"/>
  <c r="P218" i="6"/>
  <c r="R218" i="6" s="1"/>
  <c r="P220" i="6"/>
  <c r="R220" i="6" s="1"/>
  <c r="P222" i="6"/>
  <c r="R222" i="6" s="1"/>
  <c r="P224" i="6"/>
  <c r="R224" i="6" s="1"/>
  <c r="P226" i="6"/>
  <c r="R226" i="6" s="1"/>
  <c r="P228" i="6"/>
  <c r="R228" i="6" s="1"/>
  <c r="P230" i="6"/>
  <c r="R230" i="6" s="1"/>
  <c r="P232" i="6"/>
  <c r="R232" i="6" s="1"/>
  <c r="P234" i="6"/>
  <c r="R234" i="6" s="1"/>
  <c r="P236" i="6"/>
  <c r="R236" i="6" s="1"/>
  <c r="P238" i="6"/>
  <c r="R238" i="6" s="1"/>
  <c r="P240" i="6"/>
  <c r="R240" i="6" s="1"/>
  <c r="P242" i="6"/>
  <c r="R242" i="6" s="1"/>
  <c r="P244" i="6"/>
  <c r="R244" i="6" s="1"/>
  <c r="P246" i="6"/>
  <c r="R246" i="6" s="1"/>
  <c r="P248" i="6"/>
  <c r="R248" i="6" s="1"/>
  <c r="P250" i="6"/>
  <c r="R250" i="6" s="1"/>
  <c r="P252" i="6"/>
  <c r="R252" i="6" s="1"/>
  <c r="P254" i="6"/>
  <c r="R254" i="6" s="1"/>
  <c r="P51" i="6"/>
  <c r="R51" i="6" s="1"/>
  <c r="P115" i="6"/>
  <c r="R115" i="6" s="1"/>
  <c r="P123" i="6"/>
  <c r="R123" i="6" s="1"/>
  <c r="P131" i="6"/>
  <c r="R131" i="6" s="1"/>
  <c r="P179" i="6"/>
  <c r="R179" i="6" s="1"/>
  <c r="P187" i="6"/>
  <c r="R187" i="6" s="1"/>
  <c r="P195" i="6"/>
  <c r="R195" i="6" s="1"/>
  <c r="P211" i="6"/>
  <c r="R211" i="6" s="1"/>
  <c r="P227" i="6"/>
  <c r="R227" i="6" s="1"/>
  <c r="P229" i="6"/>
  <c r="R229" i="6" s="1"/>
  <c r="P231" i="6"/>
  <c r="R231" i="6" s="1"/>
  <c r="P233" i="6"/>
  <c r="R233" i="6" s="1"/>
  <c r="P235" i="6"/>
  <c r="R235" i="6" s="1"/>
  <c r="P237" i="6"/>
  <c r="R237" i="6" s="1"/>
  <c r="P239" i="6"/>
  <c r="R239" i="6" s="1"/>
  <c r="P241" i="6"/>
  <c r="R241" i="6" s="1"/>
  <c r="P243" i="6"/>
  <c r="R243" i="6" s="1"/>
  <c r="P245" i="6"/>
  <c r="R245" i="6" s="1"/>
  <c r="P247" i="6"/>
  <c r="R247" i="6" s="1"/>
  <c r="P249" i="6"/>
  <c r="R249" i="6" s="1"/>
  <c r="P251" i="6"/>
  <c r="R251" i="6" s="1"/>
  <c r="P253" i="6"/>
  <c r="R253" i="6" s="1"/>
  <c r="P255" i="6"/>
  <c r="R255" i="6" s="1"/>
  <c r="R2" i="6"/>
  <c r="P8" i="6"/>
  <c r="R8" i="6" s="1"/>
  <c r="P16" i="6"/>
  <c r="R16" i="6" s="1"/>
  <c r="P24" i="6"/>
  <c r="R24" i="6" s="1"/>
  <c r="P34" i="6"/>
  <c r="R34" i="6" s="1"/>
  <c r="P42" i="6"/>
  <c r="R42" i="6" s="1"/>
  <c r="P50" i="6"/>
  <c r="R50" i="6" s="1"/>
  <c r="P56" i="6"/>
  <c r="R56" i="6" s="1"/>
  <c r="P58" i="6"/>
  <c r="R58" i="6" s="1"/>
  <c r="P64" i="6"/>
  <c r="R64" i="6" s="1"/>
  <c r="P66" i="6"/>
  <c r="R66" i="6" s="1"/>
  <c r="P72" i="6"/>
  <c r="R72" i="6" s="1"/>
  <c r="P76" i="6"/>
  <c r="R76" i="6" s="1"/>
  <c r="P80" i="6"/>
  <c r="R80" i="6" s="1"/>
  <c r="P84" i="6"/>
  <c r="R84" i="6" s="1"/>
  <c r="P88" i="6"/>
  <c r="R88" i="6" s="1"/>
  <c r="P92" i="6"/>
  <c r="R92" i="6" s="1"/>
  <c r="P98" i="6"/>
  <c r="R98" i="6" s="1"/>
  <c r="P100" i="6"/>
  <c r="R100" i="6" s="1"/>
  <c r="P106" i="6"/>
  <c r="R106" i="6" s="1"/>
  <c r="P108" i="6"/>
  <c r="R108" i="6" s="1"/>
  <c r="P114" i="6"/>
  <c r="R114" i="6" s="1"/>
  <c r="P116" i="6"/>
  <c r="R116" i="6" s="1"/>
  <c r="P120" i="6"/>
  <c r="R120" i="6" s="1"/>
  <c r="P122" i="6"/>
  <c r="R122" i="6" s="1"/>
  <c r="P124" i="6"/>
  <c r="R124" i="6" s="1"/>
  <c r="P128" i="6"/>
  <c r="R128" i="6" s="1"/>
  <c r="P130" i="6"/>
  <c r="R130" i="6" s="1"/>
  <c r="P132" i="6"/>
  <c r="R132" i="6" s="1"/>
  <c r="P136" i="6"/>
  <c r="R136" i="6" s="1"/>
  <c r="P140" i="6"/>
  <c r="R140" i="6" s="1"/>
  <c r="P144" i="6"/>
  <c r="R144" i="6" s="1"/>
  <c r="P148" i="6"/>
  <c r="R148" i="6" s="1"/>
  <c r="P152" i="6"/>
  <c r="R152" i="6" s="1"/>
  <c r="P156" i="6"/>
  <c r="R156" i="6" s="1"/>
  <c r="P162" i="6"/>
  <c r="R162" i="6" s="1"/>
  <c r="P164" i="6"/>
  <c r="R164" i="6" s="1"/>
  <c r="P170" i="6"/>
  <c r="R170" i="6" s="1"/>
  <c r="P172" i="6"/>
  <c r="R172" i="6" s="1"/>
  <c r="P178" i="6"/>
  <c r="R178" i="6" s="1"/>
  <c r="P180" i="6"/>
  <c r="R180" i="6" s="1"/>
  <c r="P184" i="6"/>
  <c r="R184" i="6" s="1"/>
  <c r="P186" i="6"/>
  <c r="R186" i="6" s="1"/>
  <c r="P188" i="6"/>
  <c r="R188" i="6" s="1"/>
  <c r="P11" i="6"/>
  <c r="R11" i="6" s="1"/>
  <c r="P17" i="6"/>
  <c r="R17" i="6" s="1"/>
  <c r="P23" i="6"/>
  <c r="R23" i="6" s="1"/>
  <c r="P29" i="6"/>
  <c r="R29" i="6" s="1"/>
  <c r="P35" i="6"/>
  <c r="R35" i="6" s="1"/>
  <c r="P41" i="6"/>
  <c r="R41" i="6" s="1"/>
  <c r="P47" i="6"/>
  <c r="R47" i="6" s="1"/>
  <c r="P49" i="6"/>
  <c r="R49" i="6" s="1"/>
  <c r="P55" i="6"/>
  <c r="R55" i="6" s="1"/>
  <c r="P57" i="6"/>
  <c r="R57" i="6" s="1"/>
  <c r="P59" i="6"/>
  <c r="R59" i="6" s="1"/>
  <c r="P61" i="6"/>
  <c r="R61" i="6" s="1"/>
  <c r="P63" i="6"/>
  <c r="R63" i="6" s="1"/>
  <c r="P65" i="6"/>
  <c r="R65" i="6" s="1"/>
  <c r="P67" i="6"/>
  <c r="R67" i="6" s="1"/>
  <c r="P69" i="6"/>
  <c r="R69" i="6" s="1"/>
  <c r="P71" i="6"/>
  <c r="R71" i="6" s="1"/>
  <c r="P73" i="6"/>
  <c r="R73" i="6" s="1"/>
  <c r="P75" i="6"/>
  <c r="R75" i="6" s="1"/>
  <c r="P77" i="6"/>
  <c r="R77" i="6" s="1"/>
  <c r="P79" i="6"/>
  <c r="R79" i="6" s="1"/>
  <c r="P81" i="6"/>
  <c r="R81" i="6" s="1"/>
  <c r="P83" i="6"/>
  <c r="R83" i="6" s="1"/>
  <c r="P85" i="6"/>
  <c r="R85" i="6" s="1"/>
  <c r="P87" i="6"/>
  <c r="R87" i="6" s="1"/>
  <c r="P89" i="6"/>
  <c r="R89" i="6" s="1"/>
  <c r="P91" i="6"/>
  <c r="R91" i="6" s="1"/>
  <c r="P93" i="6"/>
  <c r="R93" i="6" s="1"/>
  <c r="P95" i="6"/>
  <c r="R95" i="6" s="1"/>
  <c r="P101" i="6"/>
  <c r="R101" i="6" s="1"/>
  <c r="P103" i="6"/>
  <c r="R103" i="6" s="1"/>
  <c r="P105" i="6"/>
  <c r="R105" i="6" s="1"/>
  <c r="P107" i="6"/>
  <c r="R107" i="6" s="1"/>
  <c r="P109" i="6"/>
  <c r="R109" i="6" s="1"/>
  <c r="P111" i="6"/>
  <c r="R111" i="6" s="1"/>
  <c r="P113" i="6"/>
  <c r="R113" i="6" s="1"/>
  <c r="P117" i="6"/>
  <c r="R117" i="6" s="1"/>
  <c r="P119" i="6"/>
  <c r="R119" i="6" s="1"/>
  <c r="P121" i="6"/>
  <c r="R121" i="6" s="1"/>
  <c r="P125" i="6"/>
  <c r="R125" i="6" s="1"/>
  <c r="P127" i="6"/>
  <c r="R127" i="6" s="1"/>
  <c r="P129" i="6"/>
  <c r="R129" i="6" s="1"/>
  <c r="P133" i="6"/>
  <c r="R133" i="6" s="1"/>
  <c r="P135" i="6"/>
  <c r="R135" i="6" s="1"/>
  <c r="P137" i="6"/>
  <c r="R137" i="6" s="1"/>
  <c r="P139" i="6"/>
  <c r="R139" i="6" s="1"/>
  <c r="P141" i="6"/>
  <c r="R141" i="6" s="1"/>
  <c r="P143" i="6"/>
  <c r="R143" i="6" s="1"/>
  <c r="P145" i="6"/>
  <c r="R145" i="6" s="1"/>
  <c r="P147" i="6"/>
  <c r="R147" i="6" s="1"/>
  <c r="P149" i="6"/>
  <c r="R149" i="6" s="1"/>
  <c r="P151" i="6"/>
  <c r="R151" i="6" s="1"/>
  <c r="P153" i="6"/>
  <c r="R153" i="6" s="1"/>
  <c r="P155" i="6"/>
  <c r="R155" i="6" s="1"/>
  <c r="P157" i="6"/>
  <c r="R157" i="6" s="1"/>
  <c r="P159" i="6"/>
  <c r="R159" i="6" s="1"/>
  <c r="P161" i="6"/>
  <c r="R161" i="6" s="1"/>
  <c r="P163" i="6"/>
  <c r="R163" i="6" s="1"/>
  <c r="P165" i="6"/>
  <c r="R165" i="6" s="1"/>
  <c r="P167" i="6"/>
  <c r="R167" i="6" s="1"/>
  <c r="P169" i="6"/>
  <c r="R169" i="6" s="1"/>
  <c r="P171" i="6"/>
  <c r="R171" i="6" s="1"/>
  <c r="P173" i="6"/>
  <c r="R173" i="6" s="1"/>
  <c r="P175" i="6"/>
  <c r="R175" i="6" s="1"/>
  <c r="P177" i="6"/>
  <c r="R177" i="6" s="1"/>
  <c r="P181" i="6"/>
  <c r="R181" i="6" s="1"/>
  <c r="P183" i="6"/>
  <c r="R183" i="6" s="1"/>
  <c r="P185" i="6"/>
  <c r="R185" i="6" s="1"/>
  <c r="P189" i="6"/>
  <c r="R189" i="6" s="1"/>
  <c r="P191" i="6"/>
  <c r="R191" i="6" s="1"/>
  <c r="P193" i="6"/>
  <c r="R193" i="6" s="1"/>
  <c r="P197" i="6"/>
  <c r="R197" i="6" s="1"/>
  <c r="P199" i="6"/>
  <c r="R199" i="6" s="1"/>
  <c r="P201" i="6"/>
  <c r="R201" i="6" s="1"/>
  <c r="P203" i="6"/>
  <c r="R203" i="6" s="1"/>
  <c r="P205" i="6"/>
  <c r="R205" i="6" s="1"/>
  <c r="P207" i="6"/>
  <c r="R207" i="6" s="1"/>
  <c r="P209" i="6"/>
  <c r="R209" i="6" s="1"/>
  <c r="P213" i="6"/>
  <c r="R213" i="6" s="1"/>
  <c r="P215" i="6"/>
  <c r="R215" i="6" s="1"/>
  <c r="P217" i="6"/>
  <c r="R217" i="6" s="1"/>
  <c r="P219" i="6"/>
  <c r="R219" i="6" s="1"/>
  <c r="P221" i="6"/>
  <c r="R221" i="6" s="1"/>
  <c r="P223" i="6"/>
  <c r="R223" i="6" s="1"/>
  <c r="P225" i="6"/>
  <c r="R225" i="6" s="1"/>
  <c r="P9" i="6"/>
  <c r="R9" i="6" s="1"/>
  <c r="P15" i="6"/>
  <c r="R15" i="6" s="1"/>
  <c r="P21" i="6"/>
  <c r="R21" i="6" s="1"/>
  <c r="P27" i="6"/>
  <c r="R27" i="6" s="1"/>
  <c r="P33" i="6"/>
  <c r="R33" i="6" s="1"/>
  <c r="P39" i="6"/>
  <c r="R39" i="6" s="1"/>
  <c r="P43" i="6"/>
  <c r="R43" i="6" s="1"/>
  <c r="P53" i="6"/>
  <c r="R53" i="6" s="1"/>
  <c r="P97" i="6"/>
  <c r="R97" i="6" s="1"/>
  <c r="P7" i="6"/>
  <c r="R7" i="6" s="1"/>
  <c r="P13" i="6"/>
  <c r="R13" i="6" s="1"/>
  <c r="P19" i="6"/>
  <c r="R19" i="6" s="1"/>
  <c r="P25" i="6"/>
  <c r="R25" i="6" s="1"/>
  <c r="P31" i="6"/>
  <c r="R31" i="6" s="1"/>
  <c r="P37" i="6"/>
  <c r="R37" i="6" s="1"/>
  <c r="P45" i="6"/>
  <c r="R45" i="6" s="1"/>
  <c r="P99" i="6"/>
  <c r="R99" i="6" s="1"/>
  <c r="P14" i="6"/>
  <c r="R14" i="6" s="1"/>
  <c r="P6" i="6"/>
  <c r="R6" i="6" s="1"/>
  <c r="P22" i="6"/>
  <c r="R22" i="6" s="1"/>
  <c r="P30" i="6"/>
  <c r="R30" i="6" s="1"/>
  <c r="P38" i="6"/>
  <c r="R38" i="6" s="1"/>
  <c r="P46" i="6"/>
  <c r="R46" i="6" s="1"/>
  <c r="P54" i="6"/>
  <c r="R54" i="6" s="1"/>
  <c r="P62" i="6"/>
  <c r="R62" i="6" s="1"/>
  <c r="P70" i="6"/>
  <c r="R70" i="6" s="1"/>
  <c r="P12" i="6"/>
  <c r="R12" i="6" s="1"/>
  <c r="P20" i="6"/>
  <c r="R20" i="6" s="1"/>
  <c r="P28" i="6"/>
  <c r="R28" i="6" s="1"/>
  <c r="P36" i="6"/>
  <c r="R36" i="6" s="1"/>
  <c r="P44" i="6"/>
  <c r="R44" i="6" s="1"/>
  <c r="P52" i="6"/>
  <c r="R52" i="6" s="1"/>
  <c r="P60" i="6"/>
  <c r="R60" i="6" s="1"/>
  <c r="P68" i="6"/>
  <c r="R68" i="6" s="1"/>
  <c r="P16" i="4"/>
  <c r="R16" i="4" s="1"/>
  <c r="P32" i="4"/>
  <c r="R32" i="4" s="1"/>
  <c r="P48" i="4"/>
  <c r="R48" i="4" s="1"/>
  <c r="P64" i="4"/>
  <c r="R64" i="4" s="1"/>
  <c r="P80" i="4"/>
  <c r="R80" i="4" s="1"/>
  <c r="P96" i="4"/>
  <c r="R96" i="4" s="1"/>
  <c r="P112" i="4"/>
  <c r="R112" i="4" s="1"/>
  <c r="P136" i="4"/>
  <c r="R136" i="4" s="1"/>
  <c r="P24" i="4"/>
  <c r="R24" i="4" s="1"/>
  <c r="P40" i="4"/>
  <c r="R40" i="4" s="1"/>
  <c r="P56" i="4"/>
  <c r="R56" i="4" s="1"/>
  <c r="P72" i="4"/>
  <c r="R72" i="4" s="1"/>
  <c r="P88" i="4"/>
  <c r="R88" i="4" s="1"/>
  <c r="P104" i="4"/>
  <c r="R104" i="4" s="1"/>
  <c r="P120" i="4"/>
  <c r="R120" i="4" s="1"/>
  <c r="P128" i="4"/>
  <c r="R128" i="4" s="1"/>
  <c r="P144" i="4"/>
  <c r="R144" i="4" s="1"/>
  <c r="P21" i="4"/>
  <c r="R21" i="4" s="1"/>
  <c r="P37" i="4"/>
  <c r="R37" i="4" s="1"/>
  <c r="P45" i="4"/>
  <c r="R45" i="4" s="1"/>
  <c r="P53" i="4"/>
  <c r="R53" i="4" s="1"/>
  <c r="P69" i="4"/>
  <c r="R69" i="4" s="1"/>
  <c r="P77" i="4"/>
  <c r="R77" i="4" s="1"/>
  <c r="P85" i="4"/>
  <c r="R85" i="4" s="1"/>
  <c r="P93" i="4"/>
  <c r="R93" i="4" s="1"/>
  <c r="P101" i="4"/>
  <c r="R101" i="4" s="1"/>
  <c r="P109" i="4"/>
  <c r="R109" i="4" s="1"/>
  <c r="P117" i="4"/>
  <c r="R117" i="4" s="1"/>
  <c r="P125" i="4"/>
  <c r="R125" i="4" s="1"/>
  <c r="P133" i="4"/>
  <c r="R133" i="4" s="1"/>
  <c r="P141" i="4"/>
  <c r="R141" i="4" s="1"/>
  <c r="P22" i="4"/>
  <c r="R22" i="4" s="1"/>
  <c r="P30" i="4"/>
  <c r="R30" i="4" s="1"/>
  <c r="P38" i="4"/>
  <c r="R38" i="4" s="1"/>
  <c r="P46" i="4"/>
  <c r="R46" i="4" s="1"/>
  <c r="P54" i="4"/>
  <c r="R54" i="4" s="1"/>
  <c r="P62" i="4"/>
  <c r="R62" i="4" s="1"/>
  <c r="P70" i="4"/>
  <c r="R70" i="4" s="1"/>
  <c r="P78" i="4"/>
  <c r="R78" i="4" s="1"/>
  <c r="P86" i="4"/>
  <c r="R86" i="4" s="1"/>
  <c r="P94" i="4"/>
  <c r="R94" i="4" s="1"/>
  <c r="P102" i="4"/>
  <c r="R102" i="4" s="1"/>
  <c r="P110" i="4"/>
  <c r="R110" i="4" s="1"/>
  <c r="P118" i="4"/>
  <c r="R118" i="4" s="1"/>
  <c r="P126" i="4"/>
  <c r="R126" i="4" s="1"/>
  <c r="P134" i="4"/>
  <c r="R134" i="4" s="1"/>
  <c r="P142" i="4"/>
  <c r="R142" i="4" s="1"/>
  <c r="P23" i="4"/>
  <c r="R23" i="4" s="1"/>
  <c r="P31" i="4"/>
  <c r="R31" i="4" s="1"/>
  <c r="P39" i="4"/>
  <c r="R39" i="4" s="1"/>
  <c r="P47" i="4"/>
  <c r="R47" i="4" s="1"/>
  <c r="P55" i="4"/>
  <c r="R55" i="4" s="1"/>
  <c r="P63" i="4"/>
  <c r="R63" i="4" s="1"/>
  <c r="P71" i="4"/>
  <c r="R71" i="4" s="1"/>
  <c r="P79" i="4"/>
  <c r="R79" i="4" s="1"/>
  <c r="P87" i="4"/>
  <c r="R87" i="4" s="1"/>
  <c r="P95" i="4"/>
  <c r="R95" i="4" s="1"/>
  <c r="P103" i="4"/>
  <c r="R103" i="4" s="1"/>
  <c r="P111" i="4"/>
  <c r="R111" i="4" s="1"/>
  <c r="P119" i="4"/>
  <c r="R119" i="4" s="1"/>
  <c r="P127" i="4"/>
  <c r="R127" i="4" s="1"/>
  <c r="P135" i="4"/>
  <c r="R135" i="4" s="1"/>
  <c r="P143" i="4"/>
  <c r="R143" i="4" s="1"/>
  <c r="P29" i="4"/>
  <c r="R29" i="4" s="1"/>
  <c r="P61" i="4"/>
  <c r="R61" i="4" s="1"/>
  <c r="P149" i="4"/>
  <c r="R149" i="4" s="1"/>
  <c r="P20" i="4"/>
  <c r="R20" i="4" s="1"/>
  <c r="P28" i="4"/>
  <c r="R28" i="4" s="1"/>
  <c r="P36" i="4"/>
  <c r="R36" i="4" s="1"/>
  <c r="P44" i="4"/>
  <c r="R44" i="4" s="1"/>
  <c r="P52" i="4"/>
  <c r="R52" i="4" s="1"/>
  <c r="P60" i="4"/>
  <c r="R60" i="4" s="1"/>
  <c r="P68" i="4"/>
  <c r="R68" i="4" s="1"/>
  <c r="P76" i="4"/>
  <c r="R76" i="4" s="1"/>
  <c r="P84" i="4"/>
  <c r="R84" i="4" s="1"/>
  <c r="P92" i="4"/>
  <c r="R92" i="4" s="1"/>
  <c r="P100" i="4"/>
  <c r="R100" i="4" s="1"/>
  <c r="P108" i="4"/>
  <c r="R108" i="4" s="1"/>
  <c r="P116" i="4"/>
  <c r="R116" i="4" s="1"/>
  <c r="P124" i="4"/>
  <c r="R124" i="4" s="1"/>
  <c r="P132" i="4"/>
  <c r="R132" i="4" s="1"/>
  <c r="P140" i="4"/>
  <c r="R140" i="4" s="1"/>
  <c r="P148" i="4"/>
  <c r="R148" i="4" s="1"/>
  <c r="P156" i="4"/>
  <c r="R156" i="4" s="1"/>
  <c r="P150" i="4"/>
  <c r="R150" i="4" s="1"/>
  <c r="P151" i="4"/>
  <c r="R151" i="4" s="1"/>
  <c r="P152" i="4"/>
  <c r="R152" i="4" s="1"/>
  <c r="P19" i="4"/>
  <c r="R19" i="4" s="1"/>
  <c r="P27" i="4"/>
  <c r="R27" i="4" s="1"/>
  <c r="P35" i="4"/>
  <c r="R35" i="4" s="1"/>
  <c r="P43" i="4"/>
  <c r="R43" i="4" s="1"/>
  <c r="P51" i="4"/>
  <c r="R51" i="4" s="1"/>
  <c r="P59" i="4"/>
  <c r="R59" i="4" s="1"/>
  <c r="P67" i="4"/>
  <c r="R67" i="4" s="1"/>
  <c r="P75" i="4"/>
  <c r="R75" i="4" s="1"/>
  <c r="P83" i="4"/>
  <c r="R83" i="4" s="1"/>
  <c r="P91" i="4"/>
  <c r="R91" i="4" s="1"/>
  <c r="P99" i="4"/>
  <c r="R99" i="4" s="1"/>
  <c r="P107" i="4"/>
  <c r="R107" i="4" s="1"/>
  <c r="P115" i="4"/>
  <c r="R115" i="4" s="1"/>
  <c r="P123" i="4"/>
  <c r="R123" i="4" s="1"/>
  <c r="P131" i="4"/>
  <c r="R131" i="4" s="1"/>
  <c r="P139" i="4"/>
  <c r="R139" i="4" s="1"/>
  <c r="P147" i="4"/>
  <c r="R147" i="4" s="1"/>
  <c r="P155" i="4"/>
  <c r="R155" i="4" s="1"/>
  <c r="P25" i="4"/>
  <c r="R25" i="4" s="1"/>
  <c r="P41" i="4"/>
  <c r="R41" i="4" s="1"/>
  <c r="P57" i="4"/>
  <c r="R57" i="4" s="1"/>
  <c r="P73" i="4"/>
  <c r="R73" i="4" s="1"/>
  <c r="P89" i="4"/>
  <c r="R89" i="4" s="1"/>
  <c r="P105" i="4"/>
  <c r="R105" i="4" s="1"/>
  <c r="P121" i="4"/>
  <c r="R121" i="4" s="1"/>
  <c r="P137" i="4"/>
  <c r="R137" i="4" s="1"/>
  <c r="P145" i="4"/>
  <c r="R145" i="4" s="1"/>
  <c r="P153" i="4"/>
  <c r="R153" i="4" s="1"/>
  <c r="P17" i="4"/>
  <c r="R17" i="4" s="1"/>
  <c r="P33" i="4"/>
  <c r="R33" i="4" s="1"/>
  <c r="P49" i="4"/>
  <c r="R49" i="4" s="1"/>
  <c r="P65" i="4"/>
  <c r="R65" i="4" s="1"/>
  <c r="P81" i="4"/>
  <c r="R81" i="4" s="1"/>
  <c r="P97" i="4"/>
  <c r="R97" i="4" s="1"/>
  <c r="P113" i="4"/>
  <c r="R113" i="4" s="1"/>
  <c r="P129" i="4"/>
  <c r="R129" i="4" s="1"/>
  <c r="P18" i="4"/>
  <c r="R18" i="4" s="1"/>
  <c r="P26" i="4"/>
  <c r="R26" i="4" s="1"/>
  <c r="P34" i="4"/>
  <c r="R34" i="4" s="1"/>
  <c r="P42" i="4"/>
  <c r="R42" i="4" s="1"/>
  <c r="P50" i="4"/>
  <c r="R50" i="4" s="1"/>
  <c r="P58" i="4"/>
  <c r="R58" i="4" s="1"/>
  <c r="P66" i="4"/>
  <c r="R66" i="4" s="1"/>
  <c r="P74" i="4"/>
  <c r="R74" i="4" s="1"/>
  <c r="P82" i="4"/>
  <c r="R82" i="4" s="1"/>
  <c r="P90" i="4"/>
  <c r="R90" i="4" s="1"/>
  <c r="P98" i="4"/>
  <c r="R98" i="4" s="1"/>
  <c r="P106" i="4"/>
  <c r="R106" i="4" s="1"/>
  <c r="P114" i="4"/>
  <c r="R114" i="4" s="1"/>
  <c r="P122" i="4"/>
  <c r="R122" i="4" s="1"/>
  <c r="P130" i="4"/>
  <c r="R130" i="4" s="1"/>
  <c r="P138" i="4"/>
  <c r="R138" i="4" s="1"/>
  <c r="P146" i="4"/>
  <c r="R146" i="4" s="1"/>
  <c r="P154" i="4"/>
  <c r="R154" i="4" s="1"/>
  <c r="M22" i="5"/>
  <c r="M21" i="5"/>
  <c r="I11" i="5"/>
  <c r="M11" i="5" s="1"/>
  <c r="I15" i="5"/>
  <c r="M15" i="5" s="1"/>
  <c r="I12" i="5"/>
  <c r="M12" i="5" s="1"/>
  <c r="I10" i="5"/>
  <c r="L10" i="5" s="1"/>
  <c r="I8" i="5"/>
  <c r="L8" i="5" s="1"/>
  <c r="I18" i="5"/>
  <c r="M18" i="5" s="1"/>
  <c r="I16" i="5"/>
  <c r="L16" i="5" s="1"/>
  <c r="I19" i="5"/>
  <c r="L19" i="5" s="1"/>
  <c r="I9" i="5"/>
  <c r="M9" i="5" s="1"/>
  <c r="I17" i="5"/>
  <c r="M17" i="5" s="1"/>
  <c r="I7" i="5"/>
  <c r="M7" i="5" s="1"/>
  <c r="I14" i="5"/>
  <c r="M14" i="5" s="1"/>
  <c r="I20" i="5"/>
  <c r="M20" i="5" s="1"/>
  <c r="I13" i="5"/>
  <c r="L13" i="5" s="1"/>
  <c r="N6" i="5"/>
  <c r="P2" i="4"/>
  <c r="L11" i="5" l="1"/>
  <c r="M31" i="5"/>
  <c r="L31" i="5"/>
  <c r="L7" i="5"/>
  <c r="P3" i="4"/>
  <c r="N17" i="5"/>
  <c r="N31" i="5"/>
  <c r="L18" i="5"/>
  <c r="N12" i="5"/>
  <c r="L17" i="5"/>
  <c r="L12" i="5"/>
  <c r="N9" i="5"/>
  <c r="M10" i="5"/>
  <c r="L9" i="5"/>
  <c r="N19" i="5"/>
  <c r="L14" i="5"/>
  <c r="L15" i="5"/>
  <c r="M16" i="5"/>
  <c r="N10" i="5"/>
  <c r="M8" i="5"/>
  <c r="N7" i="5"/>
  <c r="N22" i="5"/>
  <c r="N11" i="5"/>
  <c r="N21" i="5"/>
  <c r="N23" i="5"/>
  <c r="N20" i="5"/>
  <c r="N16" i="5"/>
  <c r="L20" i="5"/>
  <c r="M13" i="5"/>
  <c r="N14" i="5"/>
  <c r="N13" i="5"/>
  <c r="M19" i="5"/>
  <c r="N18" i="5"/>
  <c r="N15" i="5"/>
  <c r="N8" i="5"/>
  <c r="O6" i="5"/>
  <c r="R2" i="4"/>
  <c r="M25" i="5" l="1"/>
  <c r="M33" i="5" s="1"/>
  <c r="N25" i="5"/>
  <c r="N33" i="5" s="1"/>
  <c r="L25" i="5"/>
  <c r="L33" i="5" s="1"/>
  <c r="L35" i="5" s="1"/>
  <c r="M35" i="5" s="1"/>
  <c r="N35" i="5" s="1"/>
  <c r="P4" i="4"/>
  <c r="P6" i="5"/>
  <c r="P31" i="5" s="1"/>
  <c r="O31" i="5"/>
  <c r="O7" i="5"/>
  <c r="O21" i="5"/>
  <c r="O22" i="5"/>
  <c r="O20" i="5"/>
  <c r="O23" i="5"/>
  <c r="O18" i="5"/>
  <c r="O10" i="5"/>
  <c r="O16" i="5"/>
  <c r="O11" i="5"/>
  <c r="O9" i="5"/>
  <c r="O17" i="5"/>
  <c r="O8" i="5"/>
  <c r="O15" i="5"/>
  <c r="O19" i="5"/>
  <c r="O13" i="5"/>
  <c r="O12" i="5"/>
  <c r="O14" i="5"/>
  <c r="P20" i="5" l="1"/>
  <c r="P18" i="5"/>
  <c r="P11" i="5"/>
  <c r="P23" i="5"/>
  <c r="P13" i="5"/>
  <c r="P9" i="5"/>
  <c r="P21" i="5"/>
  <c r="P12" i="5"/>
  <c r="Q6" i="5"/>
  <c r="Q31" i="5" s="1"/>
  <c r="P10" i="5"/>
  <c r="P7" i="5"/>
  <c r="P15" i="5"/>
  <c r="P17" i="5"/>
  <c r="P14" i="5"/>
  <c r="P8" i="5"/>
  <c r="O25" i="5"/>
  <c r="O33" i="5" s="1"/>
  <c r="AA4" i="6" s="1"/>
  <c r="AB5" i="6" s="1"/>
  <c r="P22" i="5"/>
  <c r="P16" i="5"/>
  <c r="P19" i="5"/>
  <c r="P5" i="4"/>
  <c r="Q19" i="5"/>
  <c r="O35" i="5" l="1"/>
  <c r="Q13" i="5"/>
  <c r="Q11" i="5"/>
  <c r="Q12" i="5"/>
  <c r="P25" i="5"/>
  <c r="P33" i="5" s="1"/>
  <c r="Q16" i="5"/>
  <c r="Q17" i="5"/>
  <c r="Q23" i="5"/>
  <c r="Q9" i="5"/>
  <c r="Q7" i="5"/>
  <c r="Q10" i="5"/>
  <c r="Q22" i="5"/>
  <c r="Q20" i="5"/>
  <c r="Q21" i="5"/>
  <c r="Q18" i="5"/>
  <c r="R6" i="5"/>
  <c r="R31" i="5" s="1"/>
  <c r="Q14" i="5"/>
  <c r="Q8" i="5"/>
  <c r="Q15" i="5"/>
  <c r="P6" i="4"/>
  <c r="P7" i="4" s="1"/>
  <c r="R8" i="5" l="1"/>
  <c r="P35" i="5"/>
  <c r="R19" i="5"/>
  <c r="R13" i="5"/>
  <c r="Q25" i="5"/>
  <c r="Q33" i="5" s="1"/>
  <c r="R10" i="5"/>
  <c r="R17" i="5"/>
  <c r="R18" i="5"/>
  <c r="R23" i="5"/>
  <c r="S6" i="5"/>
  <c r="S31" i="5" s="1"/>
  <c r="R11" i="5"/>
  <c r="R9" i="5"/>
  <c r="R7" i="5"/>
  <c r="R12" i="5"/>
  <c r="R21" i="5"/>
  <c r="R20" i="5"/>
  <c r="R16" i="5"/>
  <c r="R22" i="5"/>
  <c r="R15" i="5"/>
  <c r="R14" i="5"/>
  <c r="P8" i="4"/>
  <c r="S16" i="5"/>
  <c r="S20" i="5"/>
  <c r="S7" i="5"/>
  <c r="S11" i="5" l="1"/>
  <c r="Q35" i="5"/>
  <c r="S9" i="5"/>
  <c r="S13" i="5"/>
  <c r="S23" i="5"/>
  <c r="S8" i="5"/>
  <c r="S21" i="5"/>
  <c r="T6" i="5"/>
  <c r="T31" i="5" s="1"/>
  <c r="S18" i="5"/>
  <c r="S22" i="5"/>
  <c r="S10" i="5"/>
  <c r="S14" i="5"/>
  <c r="S12" i="5"/>
  <c r="S19" i="5"/>
  <c r="S17" i="5"/>
  <c r="S15" i="5"/>
  <c r="R25" i="5"/>
  <c r="R33" i="5" s="1"/>
  <c r="R35" i="5" s="1"/>
  <c r="P9" i="4"/>
  <c r="T22" i="5" l="1"/>
  <c r="U6" i="5"/>
  <c r="U31" i="5" s="1"/>
  <c r="T14" i="5"/>
  <c r="T16" i="5"/>
  <c r="T15" i="5"/>
  <c r="T13" i="5"/>
  <c r="T12" i="5"/>
  <c r="T10" i="5"/>
  <c r="T8" i="5"/>
  <c r="T20" i="5"/>
  <c r="T11" i="5"/>
  <c r="T19" i="5"/>
  <c r="T17" i="5"/>
  <c r="T9" i="5"/>
  <c r="T23" i="5"/>
  <c r="S25" i="5"/>
  <c r="S33" i="5" s="1"/>
  <c r="S35" i="5" s="1"/>
  <c r="T7" i="5"/>
  <c r="T18" i="5"/>
  <c r="T21" i="5"/>
  <c r="P10" i="4"/>
  <c r="U23" i="5"/>
  <c r="U20" i="5"/>
  <c r="U14" i="5"/>
  <c r="U21" i="5"/>
  <c r="U22" i="5"/>
  <c r="U10" i="5"/>
  <c r="U18" i="5"/>
  <c r="U11" i="5"/>
  <c r="U9" i="5"/>
  <c r="U16" i="5"/>
  <c r="U15" i="5"/>
  <c r="U13" i="5"/>
  <c r="U17" i="5"/>
  <c r="U8" i="5"/>
  <c r="U19" i="5"/>
  <c r="U12" i="5"/>
  <c r="U7" i="5"/>
  <c r="V6" i="5"/>
  <c r="V31" i="5" s="1"/>
  <c r="T25" i="5" l="1"/>
  <c r="T33" i="5" s="1"/>
  <c r="T35" i="5" s="1"/>
  <c r="U25" i="5"/>
  <c r="U33" i="5" s="1"/>
  <c r="P11" i="4"/>
  <c r="P12" i="4" s="1"/>
  <c r="P13" i="4" s="1"/>
  <c r="P14" i="4" s="1"/>
  <c r="V22" i="5"/>
  <c r="V23" i="5"/>
  <c r="V21" i="5"/>
  <c r="V11" i="5"/>
  <c r="V20" i="5"/>
  <c r="V12" i="5"/>
  <c r="V19" i="5"/>
  <c r="V8" i="5"/>
  <c r="V15" i="5"/>
  <c r="V9" i="5"/>
  <c r="V14" i="5"/>
  <c r="V16" i="5"/>
  <c r="V10" i="5"/>
  <c r="V17" i="5"/>
  <c r="V13" i="5"/>
  <c r="V18" i="5"/>
  <c r="V7" i="5"/>
  <c r="W6" i="5"/>
  <c r="W31" i="5" s="1"/>
  <c r="U35" i="5" l="1"/>
  <c r="V25" i="5"/>
  <c r="V33" i="5" s="1"/>
  <c r="V35" i="5" s="1"/>
  <c r="P15" i="4"/>
  <c r="W21" i="5"/>
  <c r="W22" i="5"/>
  <c r="W23" i="5"/>
  <c r="W18" i="5"/>
  <c r="W20" i="5"/>
  <c r="W11" i="5"/>
  <c r="W10" i="5"/>
  <c r="W17" i="5"/>
  <c r="W19" i="5"/>
  <c r="W8" i="5"/>
  <c r="W15" i="5"/>
  <c r="W12" i="5"/>
  <c r="W9" i="5"/>
  <c r="W14" i="5"/>
  <c r="W13" i="5"/>
  <c r="W16" i="5"/>
  <c r="W7" i="5"/>
  <c r="X6" i="5"/>
  <c r="X31" i="5" s="1"/>
  <c r="W25" i="5" l="1"/>
  <c r="W33" i="5" s="1"/>
  <c r="W35" i="5" s="1"/>
  <c r="X9" i="5"/>
  <c r="X21" i="5"/>
  <c r="X22" i="5"/>
  <c r="X23" i="5"/>
  <c r="X17" i="5"/>
  <c r="X11" i="5"/>
  <c r="X19" i="5"/>
  <c r="X8" i="5"/>
  <c r="X15" i="5"/>
  <c r="X10" i="5"/>
  <c r="X20" i="5"/>
  <c r="X14" i="5"/>
  <c r="X13" i="5"/>
  <c r="X12" i="5"/>
  <c r="X16" i="5"/>
  <c r="X18" i="5"/>
  <c r="X7" i="5"/>
  <c r="Y6" i="5"/>
  <c r="Y31" i="5" s="1"/>
  <c r="X25" i="5" l="1"/>
  <c r="X33" i="5" s="1"/>
  <c r="X35" i="5" s="1"/>
  <c r="Y21" i="5"/>
  <c r="Y22" i="5"/>
  <c r="Y23" i="5"/>
  <c r="Y17" i="5"/>
  <c r="Y18" i="5"/>
  <c r="Y10" i="5"/>
  <c r="Y12" i="5"/>
  <c r="Y14" i="5"/>
  <c r="Y8" i="5"/>
  <c r="Y9" i="5"/>
  <c r="Y11" i="5"/>
  <c r="Y19" i="5"/>
  <c r="Y15" i="5"/>
  <c r="Y13" i="5"/>
  <c r="Y16" i="5"/>
  <c r="Y20" i="5"/>
  <c r="Z6" i="5"/>
  <c r="Z31" i="5" s="1"/>
  <c r="Y7" i="5"/>
  <c r="Y25" i="5" l="1"/>
  <c r="Y33" i="5" s="1"/>
  <c r="Y35" i="5" s="1"/>
  <c r="Z23" i="5"/>
  <c r="Z9" i="5"/>
  <c r="Z21" i="5"/>
  <c r="Z22" i="5"/>
  <c r="Z17" i="5"/>
  <c r="Z14" i="5"/>
  <c r="Z18" i="5"/>
  <c r="Z11" i="5"/>
  <c r="Z16" i="5"/>
  <c r="Z19" i="5"/>
  <c r="Z13" i="5"/>
  <c r="Z12" i="5"/>
  <c r="Z20" i="5"/>
  <c r="Z8" i="5"/>
  <c r="Z10" i="5"/>
  <c r="Z15" i="5"/>
  <c r="AA6" i="5"/>
  <c r="AA31" i="5" s="1"/>
  <c r="Z7" i="5"/>
  <c r="Z25" i="5" l="1"/>
  <c r="Z33" i="5" s="1"/>
  <c r="Z35" i="5" s="1"/>
  <c r="AA22" i="5"/>
  <c r="AA21" i="5"/>
  <c r="AA14" i="5"/>
  <c r="AA16" i="5"/>
  <c r="AA23" i="5"/>
  <c r="AA8" i="5"/>
  <c r="AA19" i="5"/>
  <c r="AA11" i="5"/>
  <c r="AA15" i="5"/>
  <c r="AA10" i="5"/>
  <c r="AA20" i="5"/>
  <c r="AA17" i="5"/>
  <c r="AA12" i="5"/>
  <c r="AA18" i="5"/>
  <c r="AA13" i="5"/>
  <c r="AA9" i="5"/>
  <c r="AA7" i="5"/>
  <c r="AB6" i="5"/>
  <c r="AB31" i="5" s="1"/>
  <c r="AA25" i="5" l="1"/>
  <c r="AA33" i="5" s="1"/>
  <c r="AA35" i="5" s="1"/>
  <c r="AB21" i="5"/>
  <c r="AB22" i="5"/>
  <c r="AB23" i="5"/>
  <c r="AB20" i="5"/>
  <c r="AB8" i="5"/>
  <c r="AB13" i="5"/>
  <c r="AB15" i="5"/>
  <c r="AB12" i="5"/>
  <c r="AB18" i="5"/>
  <c r="AB11" i="5"/>
  <c r="AB10" i="5"/>
  <c r="AB14" i="5"/>
  <c r="AB9" i="5"/>
  <c r="AB17" i="5"/>
  <c r="AB19" i="5"/>
  <c r="AB16" i="5"/>
  <c r="AB7" i="5"/>
  <c r="AC6" i="5"/>
  <c r="AC31" i="5" s="1"/>
  <c r="AB25" i="5" l="1"/>
  <c r="AB33" i="5" s="1"/>
  <c r="AB35" i="5" s="1"/>
  <c r="AC23" i="5"/>
  <c r="AC20" i="5"/>
  <c r="AC14" i="5"/>
  <c r="AC21" i="5"/>
  <c r="AC22" i="5"/>
  <c r="AC18" i="5"/>
  <c r="AC11" i="5"/>
  <c r="AC9" i="5"/>
  <c r="AC10" i="5"/>
  <c r="AC19" i="5"/>
  <c r="AC16" i="5"/>
  <c r="AC15" i="5"/>
  <c r="AC13" i="5"/>
  <c r="AC12" i="5"/>
  <c r="AC8" i="5"/>
  <c r="AC17" i="5"/>
  <c r="AC7" i="5"/>
  <c r="AD6" i="5"/>
  <c r="AD31" i="5" s="1"/>
  <c r="AC25" i="5" l="1"/>
  <c r="AC33" i="5" s="1"/>
  <c r="AC35" i="5" s="1"/>
  <c r="AD22" i="5"/>
  <c r="AD23" i="5"/>
  <c r="AD11" i="5"/>
  <c r="AD20" i="5"/>
  <c r="AD21" i="5"/>
  <c r="AD9" i="5"/>
  <c r="AD14" i="5"/>
  <c r="AD12" i="5"/>
  <c r="AD16" i="5"/>
  <c r="AD8" i="5"/>
  <c r="AD15" i="5"/>
  <c r="AD13" i="5"/>
  <c r="AD17" i="5"/>
  <c r="AD19" i="5"/>
  <c r="AD10" i="5"/>
  <c r="AD18" i="5"/>
  <c r="AD7" i="5"/>
  <c r="AE6" i="5"/>
  <c r="AE31" i="5" s="1"/>
  <c r="AD25" i="5" l="1"/>
  <c r="AD33" i="5" s="1"/>
  <c r="AD35" i="5" s="1"/>
  <c r="AE21" i="5"/>
  <c r="AE22" i="5"/>
  <c r="AE18" i="5"/>
  <c r="AE23" i="5"/>
  <c r="AE20" i="5"/>
  <c r="AE13" i="5"/>
  <c r="AE17" i="5"/>
  <c r="AE12" i="5"/>
  <c r="AE19" i="5"/>
  <c r="AE14" i="5"/>
  <c r="AE11" i="5"/>
  <c r="AE9" i="5"/>
  <c r="AE10" i="5"/>
  <c r="AE8" i="5"/>
  <c r="AE15" i="5"/>
  <c r="AE16" i="5"/>
  <c r="AF6" i="5"/>
  <c r="AF31" i="5" s="1"/>
  <c r="AE7" i="5"/>
  <c r="AE25" i="5" l="1"/>
  <c r="AE33" i="5" s="1"/>
  <c r="AE35" i="5" s="1"/>
  <c r="AF17" i="5"/>
  <c r="AF21" i="5"/>
  <c r="AF22" i="5"/>
  <c r="AF23" i="5"/>
  <c r="AF9" i="5"/>
  <c r="AF11" i="5"/>
  <c r="AF19" i="5"/>
  <c r="AF20" i="5"/>
  <c r="AF8" i="5"/>
  <c r="AF15" i="5"/>
  <c r="AF10" i="5"/>
  <c r="AF16" i="5"/>
  <c r="AF14" i="5"/>
  <c r="AF13" i="5"/>
  <c r="AF12" i="5"/>
  <c r="AF18" i="5"/>
  <c r="AF7" i="5"/>
  <c r="AG6" i="5"/>
  <c r="AG31" i="5" s="1"/>
  <c r="AF25" i="5" l="1"/>
  <c r="AF33" i="5" s="1"/>
  <c r="AF35" i="5" s="1"/>
  <c r="AG18" i="5"/>
  <c r="AG21" i="5"/>
  <c r="AG22" i="5"/>
  <c r="AG23" i="5"/>
  <c r="AG17" i="5"/>
  <c r="AG13" i="5"/>
  <c r="AG16" i="5"/>
  <c r="AG14" i="5"/>
  <c r="AG11" i="5"/>
  <c r="AG12" i="5"/>
  <c r="AG9" i="5"/>
  <c r="AG8" i="5"/>
  <c r="AG19" i="5"/>
  <c r="AG15" i="5"/>
  <c r="AG10" i="5"/>
  <c r="AG20" i="5"/>
  <c r="AH6" i="5"/>
  <c r="AH31" i="5" s="1"/>
  <c r="AG7" i="5"/>
  <c r="AG25" i="5" l="1"/>
  <c r="AG33" i="5" s="1"/>
  <c r="AG35" i="5" s="1"/>
  <c r="AH23" i="5"/>
  <c r="AH17" i="5"/>
  <c r="AH21" i="5"/>
  <c r="AH22" i="5"/>
  <c r="AH9" i="5"/>
  <c r="AH16" i="5"/>
  <c r="AH19" i="5"/>
  <c r="AH11" i="5"/>
  <c r="AH13" i="5"/>
  <c r="AH14" i="5"/>
  <c r="AH20" i="5"/>
  <c r="AH12" i="5"/>
  <c r="AH18" i="5"/>
  <c r="AH8" i="5"/>
  <c r="AH15" i="5"/>
  <c r="AH10" i="5"/>
  <c r="AI6" i="5"/>
  <c r="AI31" i="5" s="1"/>
  <c r="AH7" i="5"/>
  <c r="AH25" i="5" l="1"/>
  <c r="AH33" i="5" s="1"/>
  <c r="AH35" i="5" s="1"/>
  <c r="AI22" i="5"/>
  <c r="AI16" i="5"/>
  <c r="AI21" i="5"/>
  <c r="AI14" i="5"/>
  <c r="AI23" i="5"/>
  <c r="AI12" i="5"/>
  <c r="AI15" i="5"/>
  <c r="AI20" i="5"/>
  <c r="AI18" i="5"/>
  <c r="AI17" i="5"/>
  <c r="AI10" i="5"/>
  <c r="AI9" i="5"/>
  <c r="AI19" i="5"/>
  <c r="AI13" i="5"/>
  <c r="AI8" i="5"/>
  <c r="AI11" i="5"/>
  <c r="AI7" i="5"/>
  <c r="AJ6" i="5"/>
  <c r="AJ31" i="5" s="1"/>
  <c r="E31" i="5" l="1"/>
  <c r="AB2" i="6"/>
  <c r="AA3" i="6" s="1"/>
  <c r="P3" i="6" s="1"/>
  <c r="AI25" i="5"/>
  <c r="AI33" i="5" s="1"/>
  <c r="AI35" i="5" s="1"/>
  <c r="AJ21" i="5"/>
  <c r="AJ22" i="5"/>
  <c r="AJ23" i="5"/>
  <c r="AJ13" i="5"/>
  <c r="AJ10" i="5"/>
  <c r="AJ20" i="5"/>
  <c r="AJ18" i="5"/>
  <c r="AJ8" i="5"/>
  <c r="AJ14" i="5"/>
  <c r="AJ9" i="5"/>
  <c r="AJ15" i="5"/>
  <c r="AJ12" i="5"/>
  <c r="AJ11" i="5"/>
  <c r="AJ19" i="5"/>
  <c r="AJ16" i="5"/>
  <c r="AJ17" i="5"/>
  <c r="AJ7" i="5"/>
  <c r="AJ25" i="5" l="1"/>
  <c r="AJ33" i="5" s="1"/>
  <c r="E33" i="5" s="1"/>
  <c r="R3" i="6"/>
  <c r="P4" i="6"/>
  <c r="AJ35" i="5" l="1"/>
  <c r="R4" i="6"/>
  <c r="P5" i="6"/>
  <c r="R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tc={F6F341F9-EC03-40EB-BEB5-A81C2C679549}</author>
  </authors>
  <commentList>
    <comment ref="R1" authorId="0" shapeId="0" xr:uid="{F6F341F9-EC03-40EB-BEB5-A81C2C679549}">
      <text>
        <t>[Threaded comment]
Your version of Excel allows you to read this threaded comment; however, any edits to it will get removed if the file is opened in a newer version of Excel. Learn more: https://go.microsoft.com/fwlink/?linkid=870924
Comment:
    New: new data not uploaded
Edited: data changed since last sync
Invalid: missing required data
Synced: data exists in source
Statuses are approximate, please double check in your source system!</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tc={BF61A084-F735-440A-B4C9-2B05DF2542C4}</author>
  </authors>
  <commentList>
    <comment ref="R1" authorId="0" shapeId="0" xr:uid="{BF61A084-F735-440A-B4C9-2B05DF2542C4}">
      <text>
        <t>[Threaded comment]
Your version of Excel allows you to read this threaded comment; however, any edits to it will get removed if the file is opened in a newer version of Excel. Learn more: https://go.microsoft.com/fwlink/?linkid=870924
Comment:
    New: new data not uploaded
Edited: data changed since last sync
Invalid: missing required data
Synced: data exists in source
Statuses are approximate, please double check in your source system!</t>
      </text>
    </comment>
  </commentList>
</comments>
</file>

<file path=xl/sharedStrings.xml><?xml version="1.0" encoding="utf-8"?>
<sst xmlns="http://schemas.openxmlformats.org/spreadsheetml/2006/main" count="1104" uniqueCount="859">
  <si>
    <t>PLEASE DO NOT ADD ROWS OR COLUMNS TO THIS SHEET</t>
  </si>
  <si>
    <t>Get help with the Amalgam platform here.</t>
  </si>
  <si>
    <t>These columns have intentionally been left blank. Feel free to add any formulas or notes here, they will not affect the function of this sheet nor will they be overwritten when data syncs.</t>
  </si>
  <si>
    <t>quickbooks</t>
  </si>
  <si>
    <t>9130357949969096</t>
  </si>
  <si>
    <t>Due Date</t>
  </si>
  <si>
    <t>Customer</t>
  </si>
  <si>
    <t>Description</t>
  </si>
  <si>
    <t>Amount</t>
  </si>
  <si>
    <t>Hunt LLC</t>
  </si>
  <si>
    <t>Services</t>
  </si>
  <si>
    <t>Order from Hunt LLC</t>
  </si>
  <si>
    <t>Vargas Inc</t>
  </si>
  <si>
    <t>Order from Vargas Inc</t>
  </si>
  <si>
    <t>Wright-Snow</t>
  </si>
  <si>
    <t>Order from Wright-Snow</t>
  </si>
  <si>
    <t>Cochran-Guerrero</t>
  </si>
  <si>
    <t>Order from Cochran-Guerrero</t>
  </si>
  <si>
    <t>Anderson-Gould</t>
  </si>
  <si>
    <t>Order from Anderson-Gould</t>
  </si>
  <si>
    <t>Coleman Ltd</t>
  </si>
  <si>
    <t>Order from Coleman Ltd</t>
  </si>
  <si>
    <t>Pennington-Avery</t>
  </si>
  <si>
    <t>Order from Pennington-Avery</t>
  </si>
  <si>
    <t>Bell-Moore</t>
  </si>
  <si>
    <t>Order from Bell-Moore</t>
  </si>
  <si>
    <t>Mason, Ryan and Wells</t>
  </si>
  <si>
    <t>Order from Mason, Ryan and Wells</t>
  </si>
  <si>
    <t>Waters PLC</t>
  </si>
  <si>
    <t>Order from Waters PLC</t>
  </si>
  <si>
    <t>Anderson-Waller</t>
  </si>
  <si>
    <t>Order from Anderson-Waller</t>
  </si>
  <si>
    <t>Hours</t>
  </si>
  <si>
    <t>Bush, Nelson and Williamson</t>
  </si>
  <si>
    <t>Rice and Sons</t>
  </si>
  <si>
    <t>payment_terms</t>
  </si>
  <si>
    <t>Name</t>
  </si>
  <si>
    <t>ID</t>
  </si>
  <si>
    <t>Due on receipt</t>
  </si>
  <si>
    <t>1</t>
  </si>
  <si>
    <t>Net 15</t>
  </si>
  <si>
    <t>2</t>
  </si>
  <si>
    <t>Net 30</t>
  </si>
  <si>
    <t>3</t>
  </si>
  <si>
    <t>Net 60</t>
  </si>
  <si>
    <t>4</t>
  </si>
  <si>
    <t>customers</t>
  </si>
  <si>
    <t>Email</t>
  </si>
  <si>
    <t>gibsonjoe@example.com</t>
  </si>
  <si>
    <t>19</t>
  </si>
  <si>
    <t>travisjuan@example.com</t>
  </si>
  <si>
    <t>9</t>
  </si>
  <si>
    <t>williamspatricia@example.com</t>
  </si>
  <si>
    <t>11</t>
  </si>
  <si>
    <t>Bryan and Sons</t>
  </si>
  <si>
    <t>rachel25@example.com</t>
  </si>
  <si>
    <t>12</t>
  </si>
  <si>
    <t>daniel06@example.com</t>
  </si>
  <si>
    <t>Castaneda, Johnson and Nelson</t>
  </si>
  <si>
    <t>pcarrillo@example.com</t>
  </si>
  <si>
    <t>16</t>
  </si>
  <si>
    <t>joshua34@example.com</t>
  </si>
  <si>
    <t>rford@example.com</t>
  </si>
  <si>
    <t>5</t>
  </si>
  <si>
    <t>Hanson, Webb and Mcdonald</t>
  </si>
  <si>
    <t>loganjoshua@example.com</t>
  </si>
  <si>
    <t>17</t>
  </si>
  <si>
    <t>Heath-Howard</t>
  </si>
  <si>
    <t>jrobinson@example.com</t>
  </si>
  <si>
    <t>6</t>
  </si>
  <si>
    <t>Herrera-Mason</t>
  </si>
  <si>
    <t>lisagonzalez@example.com</t>
  </si>
  <si>
    <t>8</t>
  </si>
  <si>
    <t>kyle63@example.com</t>
  </si>
  <si>
    <t>Lewis, Williamson and Lowe</t>
  </si>
  <si>
    <t>dshannon@example.com</t>
  </si>
  <si>
    <t>10</t>
  </si>
  <si>
    <t>wesley60@example.com</t>
  </si>
  <si>
    <t>14</t>
  </si>
  <si>
    <t>hendersontara@example.com</t>
  </si>
  <si>
    <t>20</t>
  </si>
  <si>
    <t>kenneth78@example.com</t>
  </si>
  <si>
    <t>15</t>
  </si>
  <si>
    <t>williamsdeanna@example.com</t>
  </si>
  <si>
    <t>13</t>
  </si>
  <si>
    <t>elizabeth43@example.com</t>
  </si>
  <si>
    <t>matthewbrennan@example.com</t>
  </si>
  <si>
    <t>18</t>
  </si>
  <si>
    <t>York, Price and Campbell</t>
  </si>
  <si>
    <t>michaelhill@example.com</t>
  </si>
  <si>
    <t>7</t>
  </si>
  <si>
    <t>items</t>
  </si>
  <si>
    <t>classes</t>
  </si>
  <si>
    <t>Corporate</t>
  </si>
  <si>
    <t>2100000000001745696</t>
  </si>
  <si>
    <t>R&amp;D</t>
  </si>
  <si>
    <t>2100000000001778593</t>
  </si>
  <si>
    <t>customer_currencies</t>
  </si>
  <si>
    <t>USD</t>
  </si>
  <si>
    <t>Download, Upload and Delete Invoices from Quickbooks Online.</t>
  </si>
  <si>
    <t>INVOICES: ABC Widgets</t>
  </si>
  <si>
    <t>Use this sheet to connect to your data directly from Excel,</t>
  </si>
  <si>
    <t>and control it with the buttons in the Amalgam Excel plugin.</t>
  </si>
  <si>
    <t>Data to the right can sync with just a click of a button.</t>
  </si>
  <si>
    <t>#</t>
  </si>
  <si>
    <t>Action</t>
  </si>
  <si>
    <t>Status</t>
  </si>
  <si>
    <t>DOWNLOAD FILTERS</t>
  </si>
  <si>
    <t>Start Date</t>
  </si>
  <si>
    <t>End Date</t>
  </si>
  <si>
    <t>Due Before</t>
  </si>
  <si>
    <t>Due After</t>
  </si>
  <si>
    <t>Invoice #</t>
  </si>
  <si>
    <t>Balance Equals</t>
  </si>
  <si>
    <t>Balance Greater Than or Equal To</t>
  </si>
  <si>
    <t>Balance Less Than or Equal To</t>
  </si>
  <si>
    <t>Last Updated Start Date</t>
  </si>
  <si>
    <t>ID *</t>
  </si>
  <si>
    <t>Sync Token *</t>
  </si>
  <si>
    <t>Date *</t>
  </si>
  <si>
    <t>Terms</t>
  </si>
  <si>
    <t>Ship Date</t>
  </si>
  <si>
    <t>Tracking Number</t>
  </si>
  <si>
    <t>Location</t>
  </si>
  <si>
    <t>Location ID *</t>
  </si>
  <si>
    <t>Customer *</t>
  </si>
  <si>
    <t>Currency</t>
  </si>
  <si>
    <t>Customer ID *</t>
  </si>
  <si>
    <t>Email CC</t>
  </si>
  <si>
    <t>Email BCC</t>
  </si>
  <si>
    <t>Allow Cards</t>
  </si>
  <si>
    <t>Allow ACH</t>
  </si>
  <si>
    <t>Memo</t>
  </si>
  <si>
    <t>Statement Memo</t>
  </si>
  <si>
    <t>Tax Amount</t>
  </si>
  <si>
    <t>Balance</t>
  </si>
  <si>
    <t>Item/Service *</t>
  </si>
  <si>
    <t>Item/Service ID *</t>
  </si>
  <si>
    <t>Class</t>
  </si>
  <si>
    <t>Class ID</t>
  </si>
  <si>
    <t>Rate *</t>
  </si>
  <si>
    <t>Qty *</t>
  </si>
  <si>
    <t>Service Date</t>
  </si>
  <si>
    <t>Custom Field 1 *</t>
  </si>
  <si>
    <t>Custom Field 2 *</t>
  </si>
  <si>
    <t>Custom Field 3 *</t>
  </si>
  <si>
    <t>Term ID</t>
  </si>
  <si>
    <t>invoices</t>
  </si>
  <si>
    <t>resource</t>
  </si>
  <si>
    <t>UPLOAD</t>
  </si>
  <si>
    <t>Amalgam</t>
  </si>
  <si>
    <t>Revenue Amortization</t>
  </si>
  <si>
    <t>Deferred Revenue Template</t>
  </si>
  <si>
    <t>Prepaid Expenses</t>
  </si>
  <si>
    <t>Months</t>
  </si>
  <si>
    <t>Client</t>
  </si>
  <si>
    <t>Line Amount</t>
  </si>
  <si>
    <t>Total Revenue</t>
  </si>
  <si>
    <t>New Invoices</t>
  </si>
  <si>
    <t>Revenue To Recogize in Month</t>
  </si>
  <si>
    <t>accounts</t>
  </si>
  <si>
    <t>Accounts Payable (A/P)</t>
  </si>
  <si>
    <t>Accounts receivable (A/R)</t>
  </si>
  <si>
    <t>Accrued Expenses</t>
  </si>
  <si>
    <t>150</t>
  </si>
  <si>
    <t>Accumulated amortization</t>
  </si>
  <si>
    <t>Accumulated depreciation</t>
  </si>
  <si>
    <t>Additional paid in capital</t>
  </si>
  <si>
    <t>Advertising &amp; marketing</t>
  </si>
  <si>
    <t>Advertising &amp; marketing &gt; Listing fees</t>
  </si>
  <si>
    <t>90</t>
  </si>
  <si>
    <t>Advertising &amp; marketing &gt; Social media</t>
  </si>
  <si>
    <t>91</t>
  </si>
  <si>
    <t>Advertising &amp; marketing &gt; Website ads</t>
  </si>
  <si>
    <t>92</t>
  </si>
  <si>
    <t>Allowance for bad debts</t>
  </si>
  <si>
    <t>Amortization expenses</t>
  </si>
  <si>
    <t>Billable Expense Income</t>
  </si>
  <si>
    <t>Buildings</t>
  </si>
  <si>
    <t>Business licenses</t>
  </si>
  <si>
    <t>Cash</t>
  </si>
  <si>
    <t>Commissions &amp; fees</t>
  </si>
  <si>
    <t>Common stock</t>
  </si>
  <si>
    <t>21</t>
  </si>
  <si>
    <t>Contract labor</t>
  </si>
  <si>
    <t>22</t>
  </si>
  <si>
    <t>Contributions to charities</t>
  </si>
  <si>
    <t>23</t>
  </si>
  <si>
    <t>Cost of goods sold</t>
  </si>
  <si>
    <t>24</t>
  </si>
  <si>
    <t>Cost of goods sold &gt; Cost of labor - COGS</t>
  </si>
  <si>
    <t>95</t>
  </si>
  <si>
    <t>Cost of goods sold &gt; Equipment rental - COGS</t>
  </si>
  <si>
    <t>96</t>
  </si>
  <si>
    <t>Cost of goods sold &gt; Freight in - COGS</t>
  </si>
  <si>
    <t>97</t>
  </si>
  <si>
    <t>Cost of goods sold &gt; Supplies &amp; materials - COGS</t>
  </si>
  <si>
    <t>98</t>
  </si>
  <si>
    <t>Credit Cards Payable</t>
  </si>
  <si>
    <t>149</t>
  </si>
  <si>
    <t>Credit card rewards</t>
  </si>
  <si>
    <t>25</t>
  </si>
  <si>
    <t>Customer prepayments</t>
  </si>
  <si>
    <t>26</t>
  </si>
  <si>
    <t>Deferred income taxes</t>
  </si>
  <si>
    <t>27</t>
  </si>
  <si>
    <t>Depreciation</t>
  </si>
  <si>
    <t>28</t>
  </si>
  <si>
    <t>Discounts given</t>
  </si>
  <si>
    <t>68</t>
  </si>
  <si>
    <t>Dividends paid</t>
  </si>
  <si>
    <t>29</t>
  </si>
  <si>
    <t>Dividends received</t>
  </si>
  <si>
    <t>30</t>
  </si>
  <si>
    <t>Employee benefits</t>
  </si>
  <si>
    <t>31</t>
  </si>
  <si>
    <t>Employee benefits &gt; Employee retirement plans</t>
  </si>
  <si>
    <t>99</t>
  </si>
  <si>
    <t>Employee benefits &gt; Group term life insurance</t>
  </si>
  <si>
    <t>100</t>
  </si>
  <si>
    <t>Employee benefits &gt; Health insurance &amp; accident plans</t>
  </si>
  <si>
    <t>101</t>
  </si>
  <si>
    <t>Employee benefits &gt; Officers' life insurance</t>
  </si>
  <si>
    <t>102</t>
  </si>
  <si>
    <t>Employee benefits &gt; Workers' compensation insurance</t>
  </si>
  <si>
    <t>103</t>
  </si>
  <si>
    <t>Employee cash advances</t>
  </si>
  <si>
    <t>32</t>
  </si>
  <si>
    <t>Entertainment</t>
  </si>
  <si>
    <t>33</t>
  </si>
  <si>
    <t>Furniture &amp; fixtures</t>
  </si>
  <si>
    <t>34</t>
  </si>
  <si>
    <t>General business expenses</t>
  </si>
  <si>
    <t>35</t>
  </si>
  <si>
    <t>General business expenses &gt; Bank fees &amp; service charges</t>
  </si>
  <si>
    <t>105</t>
  </si>
  <si>
    <t>General business expenses &gt; Continuing education</t>
  </si>
  <si>
    <t>106</t>
  </si>
  <si>
    <t>General business expenses &gt; Memberships &amp; subscriptions</t>
  </si>
  <si>
    <t>104</t>
  </si>
  <si>
    <t>General business expenses &gt; Uniforms</t>
  </si>
  <si>
    <t>107</t>
  </si>
  <si>
    <t>Goodwill</t>
  </si>
  <si>
    <t>36</t>
  </si>
  <si>
    <t>Improvements</t>
  </si>
  <si>
    <t>37</t>
  </si>
  <si>
    <t>Insurance</t>
  </si>
  <si>
    <t>38</t>
  </si>
  <si>
    <t>Insurance &gt; Business insurance</t>
  </si>
  <si>
    <t>108</t>
  </si>
  <si>
    <t>Insurance &gt; Liability insurance</t>
  </si>
  <si>
    <t>109</t>
  </si>
  <si>
    <t>Insurance &gt; Property insurance</t>
  </si>
  <si>
    <t>110</t>
  </si>
  <si>
    <t>Insurance claims</t>
  </si>
  <si>
    <t>39</t>
  </si>
  <si>
    <t>Interest earned</t>
  </si>
  <si>
    <t>40</t>
  </si>
  <si>
    <t>Interest paid</t>
  </si>
  <si>
    <t>41</t>
  </si>
  <si>
    <t>Interest paid &gt; Business loan interest</t>
  </si>
  <si>
    <t>111</t>
  </si>
  <si>
    <t>Interest paid &gt; Credit card interest</t>
  </si>
  <si>
    <t>112</t>
  </si>
  <si>
    <t>Interest paid &gt; Mortgage interest</t>
  </si>
  <si>
    <t>113</t>
  </si>
  <si>
    <t>Inventory Asset</t>
  </si>
  <si>
    <t>42</t>
  </si>
  <si>
    <t>Land</t>
  </si>
  <si>
    <t>43</t>
  </si>
  <si>
    <t>Lease buyout</t>
  </si>
  <si>
    <t>44</t>
  </si>
  <si>
    <t>Legal &amp; accounting services</t>
  </si>
  <si>
    <t>45</t>
  </si>
  <si>
    <t>Legal &amp; accounting services &gt; Legal Fees</t>
  </si>
  <si>
    <t>115</t>
  </si>
  <si>
    <t>Legal &amp; accounting services &gt; Legal Fees &gt; Accounting fees</t>
  </si>
  <si>
    <t>114</t>
  </si>
  <si>
    <t>Licenses held</t>
  </si>
  <si>
    <t>46</t>
  </si>
  <si>
    <t>Lines of credit</t>
  </si>
  <si>
    <t>47</t>
  </si>
  <si>
    <t>Loans to officers</t>
  </si>
  <si>
    <t>48</t>
  </si>
  <si>
    <t>Loans to others</t>
  </si>
  <si>
    <t>49</t>
  </si>
  <si>
    <t>Loans to shareholders</t>
  </si>
  <si>
    <t>50</t>
  </si>
  <si>
    <t>Long-term business loans</t>
  </si>
  <si>
    <t>51</t>
  </si>
  <si>
    <t>Long-term investments</t>
  </si>
  <si>
    <t>52</t>
  </si>
  <si>
    <t>Long-term loans from shareholders</t>
  </si>
  <si>
    <t>53</t>
  </si>
  <si>
    <t>Long-term loans to related parties</t>
  </si>
  <si>
    <t>54</t>
  </si>
  <si>
    <t>Long-term office equipment</t>
  </si>
  <si>
    <t>55</t>
  </si>
  <si>
    <t>Meals</t>
  </si>
  <si>
    <t>56</t>
  </si>
  <si>
    <t>Meals &gt; Meals with clients</t>
  </si>
  <si>
    <t>116</t>
  </si>
  <si>
    <t>Meals &gt; Travel meals</t>
  </si>
  <si>
    <t>117</t>
  </si>
  <si>
    <t>Mortgages</t>
  </si>
  <si>
    <t>57</t>
  </si>
  <si>
    <t>Office expenses</t>
  </si>
  <si>
    <t>58</t>
  </si>
  <si>
    <t>Office expenses &gt; Merchant account fees</t>
  </si>
  <si>
    <t>118</t>
  </si>
  <si>
    <t>Office expenses &gt; Office supplies</t>
  </si>
  <si>
    <t>119</t>
  </si>
  <si>
    <t>Office expenses &gt; Printing &amp; photocopying</t>
  </si>
  <si>
    <t>120</t>
  </si>
  <si>
    <t>Office expenses &gt; Shipping &amp; postage</t>
  </si>
  <si>
    <t>123</t>
  </si>
  <si>
    <t>Office expenses &gt; Small tools &amp; equipment</t>
  </si>
  <si>
    <t>121</t>
  </si>
  <si>
    <t>Office expenses &gt; Software &amp; apps</t>
  </si>
  <si>
    <t>122</t>
  </si>
  <si>
    <t>Opening balance equity</t>
  </si>
  <si>
    <t>59</t>
  </si>
  <si>
    <t>Patents, copyrights, &amp; franchises</t>
  </si>
  <si>
    <t>60</t>
  </si>
  <si>
    <t>Payments to deposit</t>
  </si>
  <si>
    <t>61</t>
  </si>
  <si>
    <t>Payroll expenses</t>
  </si>
  <si>
    <t>62</t>
  </si>
  <si>
    <t>Payroll expenses &gt; Officers' salaries</t>
  </si>
  <si>
    <t>125</t>
  </si>
  <si>
    <t>Payroll expenses &gt; Salaries &amp; wages</t>
  </si>
  <si>
    <t>124</t>
  </si>
  <si>
    <t>Payroll wages and tax to pay</t>
  </si>
  <si>
    <t>63</t>
  </si>
  <si>
    <t>Payroll wages and tax to pay &gt; Payroll tax to pay</t>
  </si>
  <si>
    <t>127</t>
  </si>
  <si>
    <t>Payroll wages and tax to pay &gt; Retirement benefits to pay</t>
  </si>
  <si>
    <t>128</t>
  </si>
  <si>
    <t>Payroll wages and tax to pay &gt; Wages to pay</t>
  </si>
  <si>
    <t>126</t>
  </si>
  <si>
    <t>Penalties &amp; settlements</t>
  </si>
  <si>
    <t>64</t>
  </si>
  <si>
    <t>Preferred stock</t>
  </si>
  <si>
    <t>65</t>
  </si>
  <si>
    <t>Prepaid expenses</t>
  </si>
  <si>
    <t>66</t>
  </si>
  <si>
    <t>Purchased Software</t>
  </si>
  <si>
    <t>151</t>
  </si>
  <si>
    <t>Real estate loans to others</t>
  </si>
  <si>
    <t>67</t>
  </si>
  <si>
    <t>Rent</t>
  </si>
  <si>
    <t>Rent &gt; Building &amp; land rent</t>
  </si>
  <si>
    <t>94</t>
  </si>
  <si>
    <t>Rent &gt; Equipment rental</t>
  </si>
  <si>
    <t>93</t>
  </si>
  <si>
    <t>Repairs &amp; maintenance</t>
  </si>
  <si>
    <t>69</t>
  </si>
  <si>
    <t>Retained Earnings</t>
  </si>
  <si>
    <t>Sale of an asset</t>
  </si>
  <si>
    <t>70</t>
  </si>
  <si>
    <t>Sale of investments</t>
  </si>
  <si>
    <t>71</t>
  </si>
  <si>
    <t>Sales</t>
  </si>
  <si>
    <t>72</t>
  </si>
  <si>
    <t>Sales of Product Income</t>
  </si>
  <si>
    <t>73</t>
  </si>
  <si>
    <t>Sales tax to pay</t>
  </si>
  <si>
    <t>74</t>
  </si>
  <si>
    <t>Security deposits</t>
  </si>
  <si>
    <t>75</t>
  </si>
  <si>
    <t>Short-term business loans</t>
  </si>
  <si>
    <t>76</t>
  </si>
  <si>
    <t>Short-term loans from shareholders</t>
  </si>
  <si>
    <t>77</t>
  </si>
  <si>
    <t>Startup &amp; organizational costs</t>
  </si>
  <si>
    <t>78</t>
  </si>
  <si>
    <t>Supplies</t>
  </si>
  <si>
    <t>79</t>
  </si>
  <si>
    <t>Supplies &gt; Supplies &amp; materials</t>
  </si>
  <si>
    <t>129</t>
  </si>
  <si>
    <t>Tax exempt investment interest</t>
  </si>
  <si>
    <t>80</t>
  </si>
  <si>
    <t>Tax exempt investments</t>
  </si>
  <si>
    <t>81</t>
  </si>
  <si>
    <t>Taxes paid</t>
  </si>
  <si>
    <t>82</t>
  </si>
  <si>
    <t>Taxes paid &gt; Payroll taxes</t>
  </si>
  <si>
    <t>131</t>
  </si>
  <si>
    <t>Taxes paid &gt; Property taxes</t>
  </si>
  <si>
    <t>130</t>
  </si>
  <si>
    <t>Tools, machinery, and equipment</t>
  </si>
  <si>
    <t>83</t>
  </si>
  <si>
    <t>Travel</t>
  </si>
  <si>
    <t>84</t>
  </si>
  <si>
    <t>Travel &gt; Airfare</t>
  </si>
  <si>
    <t>132</t>
  </si>
  <si>
    <t>Travel &gt; Hotels</t>
  </si>
  <si>
    <t>133</t>
  </si>
  <si>
    <t>Travel &gt; Taxis or shared rides</t>
  </si>
  <si>
    <t>134</t>
  </si>
  <si>
    <t>Travel &gt; Vehicle rental</t>
  </si>
  <si>
    <t>135</t>
  </si>
  <si>
    <t>Treasury stock</t>
  </si>
  <si>
    <t>85</t>
  </si>
  <si>
    <t>U.S. savings bonds and investments</t>
  </si>
  <si>
    <t>86</t>
  </si>
  <si>
    <t>Uncategorized Asset</t>
  </si>
  <si>
    <t>Uncategorized Expense</t>
  </si>
  <si>
    <t>Uncategorized Income</t>
  </si>
  <si>
    <t>Utilities</t>
  </si>
  <si>
    <t>87</t>
  </si>
  <si>
    <t>Utilities &gt; Disposal &amp; waste fees</t>
  </si>
  <si>
    <t>136</t>
  </si>
  <si>
    <t>Utilities &gt; Electricity</t>
  </si>
  <si>
    <t>137</t>
  </si>
  <si>
    <t>Utilities &gt; Heating &amp; cooling</t>
  </si>
  <si>
    <t>138</t>
  </si>
  <si>
    <t>Utilities &gt; Internet &amp; TV services</t>
  </si>
  <si>
    <t>139</t>
  </si>
  <si>
    <t>Utilities &gt; Phone service</t>
  </si>
  <si>
    <t>140</t>
  </si>
  <si>
    <t>Utilities &gt; Water &amp; sewer</t>
  </si>
  <si>
    <t>141</t>
  </si>
  <si>
    <t>Vehicle expenses</t>
  </si>
  <si>
    <t>88</t>
  </si>
  <si>
    <t>Vehicle expenses &gt; Parking &amp; tolls</t>
  </si>
  <si>
    <t>143</t>
  </si>
  <si>
    <t>Vehicle expenses &gt; Vehicle fines &amp; penalties</t>
  </si>
  <si>
    <t>144</t>
  </si>
  <si>
    <t>Vehicle expenses &gt; Vehicle gas &amp; fuel</t>
  </si>
  <si>
    <t>142</t>
  </si>
  <si>
    <t>Vehicle expenses &gt; Vehicle insurance</t>
  </si>
  <si>
    <t>145</t>
  </si>
  <si>
    <t>Vehicle expenses &gt; Vehicle registration</t>
  </si>
  <si>
    <t>146</t>
  </si>
  <si>
    <t>Vehicle expenses &gt; Vehicle repairs</t>
  </si>
  <si>
    <t>147</t>
  </si>
  <si>
    <t>Vehicle expenses &gt; Vehicle wash &amp; road services</t>
  </si>
  <si>
    <t>148</t>
  </si>
  <si>
    <t>Vehicles</t>
  </si>
  <si>
    <t>89</t>
  </si>
  <si>
    <t>vendors</t>
  </si>
  <si>
    <t>Acme, Inc</t>
  </si>
  <si>
    <t>Mattingly Insurance</t>
  </si>
  <si>
    <t>Splendid Splinters</t>
  </si>
  <si>
    <t>Wagner Industries</t>
  </si>
  <si>
    <t>Create, download, and update Journal Entries in Quickbooks.</t>
  </si>
  <si>
    <t>JOURNAL ENTRIES: ABC Widgets</t>
  </si>
  <si>
    <t>Line ID *</t>
  </si>
  <si>
    <t>Journal #</t>
  </si>
  <si>
    <t>Adjusting</t>
  </si>
  <si>
    <t>Notes</t>
  </si>
  <si>
    <t>Credit</t>
  </si>
  <si>
    <t>Debit</t>
  </si>
  <si>
    <t>Account *</t>
  </si>
  <si>
    <t>Vendor</t>
  </si>
  <si>
    <t>Account ID *</t>
  </si>
  <si>
    <t>Customer ID</t>
  </si>
  <si>
    <t>Vendor ID</t>
  </si>
  <si>
    <t>Location ID</t>
  </si>
  <si>
    <t>journal_entries</t>
  </si>
  <si>
    <t>account_classes</t>
  </si>
  <si>
    <t>Bank</t>
  </si>
  <si>
    <t>Asset</t>
  </si>
  <si>
    <t>Other Current Asset</t>
  </si>
  <si>
    <t>Fixed Asset</t>
  </si>
  <si>
    <t>Other Asset</t>
  </si>
  <si>
    <t>Accounts Receivable</t>
  </si>
  <si>
    <t>Equity</t>
  </si>
  <si>
    <t>Expense</t>
  </si>
  <si>
    <t>Other Expense</t>
  </si>
  <si>
    <t>Cost of Goods Sold</t>
  </si>
  <si>
    <t>Accounts Payable</t>
  </si>
  <si>
    <t>Liability</t>
  </si>
  <si>
    <t>Credit Card</t>
  </si>
  <si>
    <t>Long Term Liability</t>
  </si>
  <si>
    <t>Other Current Liability</t>
  </si>
  <si>
    <t>Income</t>
  </si>
  <si>
    <t>Revenue</t>
  </si>
  <si>
    <t>Other Income</t>
  </si>
  <si>
    <t>account_subtypes</t>
  </si>
  <si>
    <t>Cash On Hand</t>
  </si>
  <si>
    <t>CashOnHand</t>
  </si>
  <si>
    <t>Checking</t>
  </si>
  <si>
    <t>Money Market</t>
  </si>
  <si>
    <t>MoneyMarket</t>
  </si>
  <si>
    <t>Rents Held In Trust</t>
  </si>
  <si>
    <t>RentsHeldInTrust</t>
  </si>
  <si>
    <t>Savings</t>
  </si>
  <si>
    <t>Trust Accounts</t>
  </si>
  <si>
    <t>TrustAccounts</t>
  </si>
  <si>
    <t>Allowance For Bad Debts</t>
  </si>
  <si>
    <t>AllowanceForBadDebts</t>
  </si>
  <si>
    <t>Development Costs</t>
  </si>
  <si>
    <t>DevelopmentCosts</t>
  </si>
  <si>
    <t>Employee Cash Advances</t>
  </si>
  <si>
    <t>EmployeeCashAdvances</t>
  </si>
  <si>
    <t>Other Current Assets</t>
  </si>
  <si>
    <t>OtherCurrentAssets</t>
  </si>
  <si>
    <t>Inventory</t>
  </si>
  <si>
    <t>Investment Mortgage Real Estate Loans</t>
  </si>
  <si>
    <t>Investment_MortgageRealEstateLoans</t>
  </si>
  <si>
    <t>Investment Other</t>
  </si>
  <si>
    <t>Investment_Other</t>
  </si>
  <si>
    <t>Investment Tax Exempt Securities</t>
  </si>
  <si>
    <t>Investment_TaxExemptSecurities</t>
  </si>
  <si>
    <t>Investment US Government Obligations</t>
  </si>
  <si>
    <t>Investment_USGovernmentObligations</t>
  </si>
  <si>
    <t>Loans To Officers</t>
  </si>
  <si>
    <t>LoansToOfficers</t>
  </si>
  <si>
    <t>Loans To Others</t>
  </si>
  <si>
    <t>LoansToOthers</t>
  </si>
  <si>
    <t>Loans To Stockholders</t>
  </si>
  <si>
    <t>LoansToStockholders</t>
  </si>
  <si>
    <t>PrepaidExpenses</t>
  </si>
  <si>
    <t>Retainage</t>
  </si>
  <si>
    <t>Undeposited Funds</t>
  </si>
  <si>
    <t>UndepositedFunds</t>
  </si>
  <si>
    <t>Accumulated Depletion</t>
  </si>
  <si>
    <t>AccumulatedDepletion</t>
  </si>
  <si>
    <t>Accumulated Depreciation</t>
  </si>
  <si>
    <t>AccumulatedDepreciation</t>
  </si>
  <si>
    <t>Depletable Assets</t>
  </si>
  <si>
    <t>DepletableAssets</t>
  </si>
  <si>
    <t>Fixed Asset Computers</t>
  </si>
  <si>
    <t>FixedAssetComputers</t>
  </si>
  <si>
    <t>Fixed Asset Copiers</t>
  </si>
  <si>
    <t>FixedAssetCopiers</t>
  </si>
  <si>
    <t>Fixed Asset Furniture</t>
  </si>
  <si>
    <t>FixedAssetFurniture</t>
  </si>
  <si>
    <t>Fixed Asset Phone</t>
  </si>
  <si>
    <t>FixedAssetPhone</t>
  </si>
  <si>
    <t>Fixed Asset Photo/Video</t>
  </si>
  <si>
    <t>FixedAssetPhotoVideo</t>
  </si>
  <si>
    <t>Fixed Asset Software</t>
  </si>
  <si>
    <t>FixedAssetSoftware</t>
  </si>
  <si>
    <t>Fixed Asset Other Tools &amp; Equipment</t>
  </si>
  <si>
    <t>FixedAssetOtherToolsEquipment</t>
  </si>
  <si>
    <t>Furniture And Fixtures</t>
  </si>
  <si>
    <t>FurnitureAndFixtures</t>
  </si>
  <si>
    <t>Leasehold Improvements</t>
  </si>
  <si>
    <t>LeaseholdImprovements</t>
  </si>
  <si>
    <t>Other Fixed Assets</t>
  </si>
  <si>
    <t>OtherFixedAssets</t>
  </si>
  <si>
    <t>Accumulated Amortization</t>
  </si>
  <si>
    <t>AccumulatedAmortization</t>
  </si>
  <si>
    <t>Intangible Assets</t>
  </si>
  <si>
    <t>IntangibleAssets</t>
  </si>
  <si>
    <t>Machinery And Equipment</t>
  </si>
  <si>
    <t>MachineryAndEquipment</t>
  </si>
  <si>
    <t>Lease Buyout</t>
  </si>
  <si>
    <t>LeaseBuyout</t>
  </si>
  <si>
    <t>Other Long Term Assets</t>
  </si>
  <si>
    <t>OtherLongTermAssets</t>
  </si>
  <si>
    <t>Security Deposits</t>
  </si>
  <si>
    <t>SecurityDeposits</t>
  </si>
  <si>
    <t>Accumulated Amortization Of Other Assets</t>
  </si>
  <si>
    <t>AccumulatedAmortizationOfOtherAssets</t>
  </si>
  <si>
    <t>Licenses</t>
  </si>
  <si>
    <t>Organizational Costs</t>
  </si>
  <si>
    <t>OrganizationalCosts</t>
  </si>
  <si>
    <t>AccountsReceivable</t>
  </si>
  <si>
    <t>Opening Balance Equity</t>
  </si>
  <si>
    <t>OpeningBalanceEquity</t>
  </si>
  <si>
    <t>Partners Equity</t>
  </si>
  <si>
    <t>PartnersEquity</t>
  </si>
  <si>
    <t>RetainedEarnings</t>
  </si>
  <si>
    <t>Accumulated Adjustment</t>
  </si>
  <si>
    <t>AccumulatedAdjustment</t>
  </si>
  <si>
    <t>Owners Equity</t>
  </si>
  <si>
    <t>OwnersEquity</t>
  </si>
  <si>
    <t>Paid In Capital Or Surplus</t>
  </si>
  <si>
    <t>PaidInCapitalOrSurplus</t>
  </si>
  <si>
    <t>​Partner Contributions</t>
  </si>
  <si>
    <t>​PartnerContributions</t>
  </si>
  <si>
    <t>Partner Distributions</t>
  </si>
  <si>
    <t>PartnerDistributions</t>
  </si>
  <si>
    <t>Preferred Stock</t>
  </si>
  <si>
    <t>PreferredStock</t>
  </si>
  <si>
    <t>Common Stock</t>
  </si>
  <si>
    <t>CommonStock</t>
  </si>
  <si>
    <t>Treasury Stock</t>
  </si>
  <si>
    <t>TreasuryStock</t>
  </si>
  <si>
    <t>Estimated Taxes</t>
  </si>
  <si>
    <t>EstimatedTaxes</t>
  </si>
  <si>
    <t>Healthcare</t>
  </si>
  <si>
    <t>Personal Income</t>
  </si>
  <si>
    <t>PersonalIncome</t>
  </si>
  <si>
    <t>PersonalE xpense</t>
  </si>
  <si>
    <t>PersonalExpense</t>
  </si>
  <si>
    <t>Advertising Promotional</t>
  </si>
  <si>
    <t>AdvertisingPromotional</t>
  </si>
  <si>
    <t>Bad Debts</t>
  </si>
  <si>
    <t>BadDebts</t>
  </si>
  <si>
    <t>Bank Charges</t>
  </si>
  <si>
    <t>BankCharges</t>
  </si>
  <si>
    <t>Charitable Contributions</t>
  </si>
  <si>
    <t>CharitableContributions</t>
  </si>
  <si>
    <t>Commissions And Fees</t>
  </si>
  <si>
    <t>CommissionsAndFees</t>
  </si>
  <si>
    <t>Entertainment Meals</t>
  </si>
  <si>
    <t>EntertainmentMeals</t>
  </si>
  <si>
    <t>Equipment Rental</t>
  </si>
  <si>
    <t>EquipmentRental</t>
  </si>
  <si>
    <t>Finance Costs</t>
  </si>
  <si>
    <t>FinanceCosts</t>
  </si>
  <si>
    <t>Global Tax Expense</t>
  </si>
  <si>
    <t>GlobalTaxExpense</t>
  </si>
  <si>
    <t>Interest Paid</t>
  </si>
  <si>
    <t>InterestPaid</t>
  </si>
  <si>
    <t>Legal Professional Fees</t>
  </si>
  <si>
    <t>LegalProfessionalFees</t>
  </si>
  <si>
    <t>Office Expenses</t>
  </si>
  <si>
    <t>OfficeExpenses</t>
  </si>
  <si>
    <t>Office General Administrative Expenses</t>
  </si>
  <si>
    <t>OfficeGeneralAdministrativeExpenses</t>
  </si>
  <si>
    <t>Other Business Expenses</t>
  </si>
  <si>
    <t>OtherBusinessExpenses</t>
  </si>
  <si>
    <t>Other Miscellaneous Service Cost</t>
  </si>
  <si>
    <t>OtherMiscellaneousServiceCost</t>
  </si>
  <si>
    <t>Promotional Meals</t>
  </si>
  <si>
    <t>PromotionalMeals</t>
  </si>
  <si>
    <t>Rent Or Lease Of Buildings</t>
  </si>
  <si>
    <t>RentOrLeaseOfBuildings</t>
  </si>
  <si>
    <t>Repair &amp; Maintenance</t>
  </si>
  <si>
    <t>RepairMaintenance</t>
  </si>
  <si>
    <t>Shipping Freight Delivery</t>
  </si>
  <si>
    <t>ShippingFreightDelivery</t>
  </si>
  <si>
    <t>Supplies &amp; Materials</t>
  </si>
  <si>
    <t>SuppliesMaterials</t>
  </si>
  <si>
    <t>Travel Meals</t>
  </si>
  <si>
    <t>TravelMeals</t>
  </si>
  <si>
    <t>Auto</t>
  </si>
  <si>
    <t>Cost Of Labor</t>
  </si>
  <si>
    <t>CostOfLabor</t>
  </si>
  <si>
    <t>Dues &amp; Subscriptions</t>
  </si>
  <si>
    <t>DuesSubscriptions</t>
  </si>
  <si>
    <t>Payroll Expenses</t>
  </si>
  <si>
    <t>PayrollExpenses</t>
  </si>
  <si>
    <t>Taxe sPaid</t>
  </si>
  <si>
    <t>TaxesPaid</t>
  </si>
  <si>
    <t>Unapplied Cash Bill Payment Expense</t>
  </si>
  <si>
    <t>UnappliedCashBillPaymentExpense</t>
  </si>
  <si>
    <t>Exchange Gain Or Loss</t>
  </si>
  <si>
    <t>ExchangeGainOrLoss</t>
  </si>
  <si>
    <t>Other Miscellaneous Expense</t>
  </si>
  <si>
    <t>OtherMiscellaneousExpense</t>
  </si>
  <si>
    <t>Penalties &amp; Settlements</t>
  </si>
  <si>
    <t>PenaltiesSettlements</t>
  </si>
  <si>
    <t>Amortization</t>
  </si>
  <si>
    <t>Gas And Fuel</t>
  </si>
  <si>
    <t>GasAndFuel</t>
  </si>
  <si>
    <t>Home Office</t>
  </si>
  <si>
    <t>HomeOffice</t>
  </si>
  <si>
    <t>Home Owner Rental Insurance</t>
  </si>
  <si>
    <t>HomeOwnerRentalInsurance</t>
  </si>
  <si>
    <t>Other Home Office Expenses</t>
  </si>
  <si>
    <t>OtherHomeOfficeExpenses</t>
  </si>
  <si>
    <t>Mortgage Interest</t>
  </si>
  <si>
    <t>MortgageInterest</t>
  </si>
  <si>
    <t>Rent And Lease</t>
  </si>
  <si>
    <t>RentAndLease</t>
  </si>
  <si>
    <t>Repairs And Maintenance</t>
  </si>
  <si>
    <t>RepairsAndMaintenance</t>
  </si>
  <si>
    <t>Parking And Tolls</t>
  </si>
  <si>
    <t>ParkingAndTolls</t>
  </si>
  <si>
    <t>Vehicle</t>
  </si>
  <si>
    <t>Vehicle Insurance</t>
  </si>
  <si>
    <t>VehicleInsurance</t>
  </si>
  <si>
    <t>Vehicle Lease</t>
  </si>
  <si>
    <t>VehicleLease</t>
  </si>
  <si>
    <t>Vehicle Loan Interest</t>
  </si>
  <si>
    <t>VehicleLoanInterest</t>
  </si>
  <si>
    <t>Vehicle Loan</t>
  </si>
  <si>
    <t>VehicleLoan</t>
  </si>
  <si>
    <t>Vehicle Registration</t>
  </si>
  <si>
    <t>VehicleRegistration</t>
  </si>
  <si>
    <t>Vehicle Repairs</t>
  </si>
  <si>
    <t>VehicleRepairs</t>
  </si>
  <si>
    <t>Other Vehicle Expenses</t>
  </si>
  <si>
    <t>OtherVehicleExpenses</t>
  </si>
  <si>
    <t>Wash And Road Services</t>
  </si>
  <si>
    <t>WashAndRoadServices</t>
  </si>
  <si>
    <t>Equipment Rental COGS</t>
  </si>
  <si>
    <t>EquipmentRentalCos</t>
  </si>
  <si>
    <t>Other Costs Of Service</t>
  </si>
  <si>
    <t>OtherCostsOfServiceCos</t>
  </si>
  <si>
    <t>Shipping Freight Delivery COGS</t>
  </si>
  <si>
    <t>ShippingFreightDeliveryCos</t>
  </si>
  <si>
    <t>Supplies &amp;  Materials COGS</t>
  </si>
  <si>
    <t>SuppliesMaterialsCogs</t>
  </si>
  <si>
    <t>Cost Of Labor Cos</t>
  </si>
  <si>
    <t>CostOfLaborCos</t>
  </si>
  <si>
    <t>AccountsPayable</t>
  </si>
  <si>
    <t>CreditCard</t>
  </si>
  <si>
    <t>Notes Payable</t>
  </si>
  <si>
    <t>NotesPayable</t>
  </si>
  <si>
    <t>Other Long Term Liabilities</t>
  </si>
  <si>
    <t>OtherLongTermLiabilities</t>
  </si>
  <si>
    <t>Shareholder Notes Payable</t>
  </si>
  <si>
    <t>ShareholderNotesPayable</t>
  </si>
  <si>
    <t>Direct Deposit Payable</t>
  </si>
  <si>
    <t>DirectDepositPayable</t>
  </si>
  <si>
    <t>Line Of Credit</t>
  </si>
  <si>
    <t>LineOfCredit</t>
  </si>
  <si>
    <t>Loan Payable</t>
  </si>
  <si>
    <t>LoanPayable</t>
  </si>
  <si>
    <t>Global Tax Payable</t>
  </si>
  <si>
    <t>GlobalTaxPayable</t>
  </si>
  <si>
    <t>Global Tax Suspense</t>
  </si>
  <si>
    <t>GlobalTaxSuspense</t>
  </si>
  <si>
    <t>Other Current Liabilities</t>
  </si>
  <si>
    <t>OtherCurrentLiabilities</t>
  </si>
  <si>
    <t>Payroll Clearing</t>
  </si>
  <si>
    <t>PayrollClearing</t>
  </si>
  <si>
    <t>Payroll Tax Payable</t>
  </si>
  <si>
    <t>PayrollTaxPayable</t>
  </si>
  <si>
    <t>Prepaid Expenses Payable</t>
  </si>
  <si>
    <t>PrepaidExpensesPayable</t>
  </si>
  <si>
    <t>Rents In Trust Liability</t>
  </si>
  <si>
    <t>RentsInTrustLiability</t>
  </si>
  <si>
    <t>Trust Accounts Liabilities</t>
  </si>
  <si>
    <t>TrustAccountsLiabilities</t>
  </si>
  <si>
    <t>Federal Income Tax Payable</t>
  </si>
  <si>
    <t>FederalIncomeTaxPayable</t>
  </si>
  <si>
    <t>Insurance Payable</t>
  </si>
  <si>
    <t>InsurancePayable</t>
  </si>
  <si>
    <t>Sales Tax Payable</t>
  </si>
  <si>
    <t>SalesTaxPayable</t>
  </si>
  <si>
    <t>State Local Income Tax Payable</t>
  </si>
  <si>
    <t>StateLocalIncomeTaxPayable</t>
  </si>
  <si>
    <t>Non Profit Income</t>
  </si>
  <si>
    <t>NonProfitIncome</t>
  </si>
  <si>
    <t>Other Primary Income</t>
  </si>
  <si>
    <t>OtherPrimaryIncome</t>
  </si>
  <si>
    <t>Sales Of Product Income</t>
  </si>
  <si>
    <t>SalesOfProductIncome</t>
  </si>
  <si>
    <t>Service Fee Income</t>
  </si>
  <si>
    <t>ServiceFeeIncome</t>
  </si>
  <si>
    <t>Discounts &amp; Refunds Given</t>
  </si>
  <si>
    <t>DiscountsRefundsGiven</t>
  </si>
  <si>
    <t>Unapplied Cash Payment Income</t>
  </si>
  <si>
    <t>UnappliedCashPaymentIncome</t>
  </si>
  <si>
    <t>Dividend Income</t>
  </si>
  <si>
    <t>DividendIncome</t>
  </si>
  <si>
    <t>Interest Earned</t>
  </si>
  <si>
    <t>InterestEarned</t>
  </si>
  <si>
    <t>Other Investment Income</t>
  </si>
  <si>
    <t>OtherInvestmentIncome</t>
  </si>
  <si>
    <t>Other Miscellaneous Income</t>
  </si>
  <si>
    <t>OtherMiscellaneousIncome</t>
  </si>
  <si>
    <t>Tax Exempt Interest</t>
  </si>
  <si>
    <t>TaxExemptInterest</t>
  </si>
  <si>
    <t>Deferred Revenue</t>
  </si>
  <si>
    <t>152</t>
  </si>
  <si>
    <t>Services Revenue</t>
  </si>
  <si>
    <t>Overview of File</t>
  </si>
  <si>
    <t xml:space="preserve">  - This schedule illustrates amortizing customer invoices across a time period.</t>
  </si>
  <si>
    <t xml:space="preserve">  - The scenario is one where the company sends invoices to customers every 6 or 12 months and</t>
  </si>
  <si>
    <t xml:space="preserve">     those amounts must be amortized over the time period to reflect the contract.</t>
  </si>
  <si>
    <t>Summary of Tab Functions</t>
  </si>
  <si>
    <t xml:space="preserve">  Revenue Schedule: The conversion of the individual invoices into their time-defined amortization.</t>
  </si>
  <si>
    <t xml:space="preserve">  load_Journals: Amalgam template to upload the deferred revenue journals into the General Ledger.</t>
  </si>
  <si>
    <t xml:space="preserve">  data_Invoices: A raw data pull of the individual invoices from the invoicing system.</t>
  </si>
  <si>
    <t>Check</t>
  </si>
  <si>
    <t>Inv. Date</t>
  </si>
  <si>
    <t>Inv. Month</t>
  </si>
  <si>
    <t>Deferred Revenue Balance at Month End</t>
  </si>
  <si>
    <t>Check to Balance Sheet</t>
  </si>
  <si>
    <t>accounting_methods</t>
  </si>
  <si>
    <t>Accrual</t>
  </si>
  <si>
    <t>periods</t>
  </si>
  <si>
    <t>Days</t>
  </si>
  <si>
    <t>Weeks</t>
  </si>
  <si>
    <t>Week</t>
  </si>
  <si>
    <t>Month</t>
  </si>
  <si>
    <t>Quarters</t>
  </si>
  <si>
    <t>Quarter</t>
  </si>
  <si>
    <t>Years</t>
  </si>
  <si>
    <t>Year</t>
  </si>
  <si>
    <t>Total Only</t>
  </si>
  <si>
    <t>Total</t>
  </si>
  <si>
    <t>Customers</t>
  </si>
  <si>
    <t>Vendors</t>
  </si>
  <si>
    <t>Classes</t>
  </si>
  <si>
    <t>Locations</t>
  </si>
  <si>
    <t>Departments</t>
  </si>
  <si>
    <t>Employees</t>
  </si>
  <si>
    <t>Products</t>
  </si>
  <si>
    <t>ProductsAndServices</t>
  </si>
  <si>
    <t>Taxes paid &gt; Income Taxes - Federal</t>
  </si>
  <si>
    <t>153</t>
  </si>
  <si>
    <t>Taxes paid &gt; Income Taxes - State</t>
  </si>
  <si>
    <t>154</t>
  </si>
  <si>
    <t>show_hide</t>
  </si>
  <si>
    <t>Show</t>
  </si>
  <si>
    <t>show</t>
  </si>
  <si>
    <t>Hide</t>
  </si>
  <si>
    <t>hide</t>
  </si>
  <si>
    <t>summary_types</t>
  </si>
  <si>
    <t>Values</t>
  </si>
  <si>
    <t>values</t>
  </si>
  <si>
    <t>Formulas</t>
  </si>
  <si>
    <t>formulas</t>
  </si>
  <si>
    <t>A standard Quickbooks Balance Sheet Report.</t>
  </si>
  <si>
    <t>BALANCE SHEET: ABC Widgets</t>
  </si>
  <si>
    <t>Update this report with the Amalgam Excel plugin.</t>
  </si>
  <si>
    <t>SETTINGS</t>
  </si>
  <si>
    <t>Method</t>
  </si>
  <si>
    <t>Period</t>
  </si>
  <si>
    <t>Account</t>
  </si>
  <si>
    <t>Header Rows</t>
  </si>
  <si>
    <t>Summary Rows</t>
  </si>
  <si>
    <t>get_qbo_balance_sheet</t>
  </si>
  <si>
    <t>report</t>
  </si>
  <si>
    <t xml:space="preserve">Period Starting: </t>
  </si>
  <si>
    <t xml:space="preserve">Period Ending: </t>
  </si>
  <si>
    <t xml:space="preserve">Check to BS: </t>
  </si>
  <si>
    <t>ASSETS</t>
  </si>
  <si>
    <t xml:space="preserve">    Current Assets</t>
  </si>
  <si>
    <t xml:space="preserve">        Bank Accounts</t>
  </si>
  <si>
    <t xml:space="preserve">            Cash</t>
  </si>
  <si>
    <t xml:space="preserve">        Total Bank Accounts</t>
  </si>
  <si>
    <t xml:space="preserve">        Accounts Receivable</t>
  </si>
  <si>
    <t xml:space="preserve">            Accounts receivable (A/R)</t>
  </si>
  <si>
    <t xml:space="preserve">        Total Accounts Receivable</t>
  </si>
  <si>
    <t xml:space="preserve">        Other Current Assets</t>
  </si>
  <si>
    <t xml:space="preserve">            Accrued Expenses</t>
  </si>
  <si>
    <t xml:space="preserve">        Total Other Current Assets</t>
  </si>
  <si>
    <t xml:space="preserve">    Total Current Assets</t>
  </si>
  <si>
    <t xml:space="preserve">    Fixed Assets</t>
  </si>
  <si>
    <t xml:space="preserve">        Accumulated amortization</t>
  </si>
  <si>
    <t xml:space="preserve">        Accumulated depreciation</t>
  </si>
  <si>
    <t xml:space="preserve">        Tools, machinery, and equipment</t>
  </si>
  <si>
    <t xml:space="preserve">    Total Fixed Assets</t>
  </si>
  <si>
    <t>TOTAL ASSETS</t>
  </si>
  <si>
    <t>LIABILITIES AND EQUITY</t>
  </si>
  <si>
    <t xml:space="preserve">    Liabilities</t>
  </si>
  <si>
    <t xml:space="preserve">        Current Liabilities</t>
  </si>
  <si>
    <t xml:space="preserve">            Accounts Payable</t>
  </si>
  <si>
    <t xml:space="preserve">                Accounts Payable (A/P)</t>
  </si>
  <si>
    <t xml:space="preserve">            Total Accounts Payable</t>
  </si>
  <si>
    <t xml:space="preserve">            Credit Cards</t>
  </si>
  <si>
    <t xml:space="preserve">                Credit Cards Payable</t>
  </si>
  <si>
    <t xml:space="preserve">            Total Credit Cards</t>
  </si>
  <si>
    <t xml:space="preserve">        Total Current Liabilities</t>
  </si>
  <si>
    <t xml:space="preserve">    Total Liabilities</t>
  </si>
  <si>
    <t xml:space="preserve">    Equity</t>
  </si>
  <si>
    <t xml:space="preserve">        Common stock</t>
  </si>
  <si>
    <t xml:space="preserve">        Preferred stock</t>
  </si>
  <si>
    <t xml:space="preserve">        Retained Earnings</t>
  </si>
  <si>
    <t xml:space="preserve">        Net Income</t>
  </si>
  <si>
    <t xml:space="preserve">    Total Equity</t>
  </si>
  <si>
    <t>TOTAL LIABILITIES AND EQUITY</t>
  </si>
  <si>
    <t xml:space="preserve">  check_BS: A Balance Sheet Report that checks for matching between the GL and this schedule.</t>
  </si>
  <si>
    <t xml:space="preserve">            Other Current Liabilities</t>
  </si>
  <si>
    <t xml:space="preserve">                Deferred Revenue</t>
  </si>
  <si>
    <t xml:space="preserve">            Total Deferred Revenue</t>
  </si>
  <si>
    <t>Checks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</si>
</sst>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43" formatCode="_(* #,##0.00_);_(* \(#,##0.00\);_(* &quot;-&quot;??_);_(@_)"/>
    <numFmt numFmtId="164" formatCode="mm/dd/yyyy"/>
    <numFmt numFmtId="165" formatCode="&quot;$&quot;0.00"/>
    <numFmt numFmtId="166" formatCode="0.0"/>
    <numFmt numFmtId="167" formatCode="_(* #,##0_);_(* \(#,##0\);_(* &quot;-&quot;??_);_(@_)"/>
    <numFmt numFmtId="168" formatCode="_(&quot;$&quot;* #,##0_);_(&quot;$&quot;* \(#,##0\);_(&quot;$&quot;* &quot;-&quot;??_);_(@_)"/>
  </numFmts>
  <fonts count="26" x14ac:knownFonts="1">
    <font>
      <sz val="11"/>
      <color theme="1"/>
      <name val="Calibri"/>
      <family val="2"/>
      <scheme val="minor"/>
    </font>
    <font>
      <sz val="11"/>
      <color theme="1"/>
      <name val="Calibri"/>
      <family val="2"/>
      <scheme val="minor"/>
    </font>
    <font>
      <b/>
      <sz val="11"/>
      <color theme="1"/>
      <name val="Calibri"/>
      <family val="2"/>
      <scheme val="minor"/>
    </font>
    <font>
      <b/>
      <sz val="20"/>
      <color theme="1"/>
      <name val="Calibri"/>
      <family val="2"/>
      <scheme val="minor"/>
    </font>
    <font>
      <i/>
      <sz val="11"/>
      <color theme="1"/>
      <name val="Calibri"/>
      <family val="2"/>
      <scheme val="minor"/>
    </font>
    <font>
      <u/>
      <sz val="11"/>
      <color theme="10"/>
      <name val="Calibri"/>
      <family val="2"/>
      <scheme val="minor"/>
    </font>
    <font>
      <sz val="10"/>
      <color theme="1"/>
      <name val="Calibri"/>
      <family val="2"/>
      <scheme val="minor"/>
    </font>
    <font>
      <b/>
      <sz val="11"/>
      <color rgb="FFFFFFFF"/>
      <name val="Calibri"/>
      <family val="2"/>
      <scheme val="minor"/>
    </font>
    <font>
      <i/>
      <sz val="10"/>
      <color theme="1"/>
      <name val="Calibri"/>
      <family val="2"/>
      <scheme val="minor"/>
    </font>
    <font>
      <sz val="10"/>
      <color theme="0"/>
      <name val="Verdana"/>
      <family val="2"/>
    </font>
    <font>
      <sz val="10"/>
      <color theme="1"/>
      <name val="Verdana"/>
      <family val="2"/>
    </font>
    <font>
      <b/>
      <sz val="18"/>
      <color rgb="FF0000FF"/>
      <name val="Verdana"/>
      <family val="2"/>
    </font>
    <font>
      <sz val="11"/>
      <color theme="1"/>
      <name val="Verdana"/>
      <family val="2"/>
    </font>
    <font>
      <i/>
      <sz val="10"/>
      <name val="Verdana"/>
      <family val="2"/>
    </font>
    <font>
      <b/>
      <sz val="10"/>
      <color theme="1"/>
      <name val="Verdana"/>
      <family val="2"/>
    </font>
    <font>
      <b/>
      <sz val="10"/>
      <color rgb="FF0000FF"/>
      <name val="Verdana"/>
      <family val="2"/>
    </font>
    <font>
      <sz val="11"/>
      <color rgb="FF008000"/>
      <name val="Calibri"/>
      <family val="2"/>
      <scheme val="minor"/>
    </font>
    <font>
      <b/>
      <sz val="18"/>
      <name val="Verdana"/>
      <family val="2"/>
    </font>
    <font>
      <b/>
      <sz val="11"/>
      <color theme="0"/>
      <name val="Verdana"/>
      <family val="2"/>
    </font>
    <font>
      <sz val="10"/>
      <color rgb="FF008000"/>
      <name val="Verdana"/>
      <family val="2"/>
    </font>
    <font>
      <sz val="10"/>
      <color rgb="FF0000FF"/>
      <name val="Verdana"/>
      <family val="2"/>
    </font>
    <font>
      <sz val="10"/>
      <name val="Verdana"/>
      <family val="2"/>
    </font>
    <font>
      <u/>
      <sz val="10"/>
      <color theme="1"/>
      <name val="Verdana"/>
      <family val="2"/>
    </font>
    <font>
      <i/>
      <sz val="10"/>
      <color theme="1"/>
      <name val="Verdana"/>
      <family val="2"/>
    </font>
    <font>
      <i/>
      <sz val="10"/>
      <color rgb="FF008000"/>
      <name val="Verdana"/>
      <family val="2"/>
    </font>
    <font>
      <sz val="11"/>
      <name val="Calibri"/>
      <family val="2"/>
      <scheme val="minor"/>
    </font>
  </fonts>
  <fills count="7">
    <fill>
      <patternFill patternType="none"/>
    </fill>
    <fill>
      <patternFill patternType="gray125"/>
    </fill>
    <fill>
      <patternFill patternType="solid">
        <fgColor rgb="FFE7E6E6"/>
        <bgColor indexed="64"/>
      </patternFill>
    </fill>
    <fill>
      <patternFill patternType="solid">
        <fgColor rgb="FF00FF00"/>
        <bgColor indexed="64"/>
      </patternFill>
    </fill>
    <fill>
      <patternFill patternType="solid">
        <fgColor rgb="FF000000"/>
        <bgColor indexed="64"/>
      </patternFill>
    </fill>
    <fill>
      <patternFill patternType="solid">
        <fgColor theme="3"/>
        <bgColor indexed="64"/>
      </patternFill>
    </fill>
    <fill>
      <patternFill patternType="solid">
        <fgColor theme="3" tint="0.79998168889431442"/>
        <bgColor indexed="64"/>
      </patternFill>
    </fill>
  </fills>
  <borders count="17">
    <border>
      <left/>
      <right/>
      <top/>
      <bottom/>
      <diagonal/>
    </border>
    <border>
      <left/>
      <right style="thin">
        <color rgb="FF808080"/>
      </right>
      <top style="thin">
        <color rgb="FF808080"/>
      </top>
      <bottom/>
      <diagonal/>
    </border>
    <border>
      <left/>
      <right style="thin">
        <color rgb="FF808080"/>
      </right>
      <top/>
      <bottom/>
      <diagonal/>
    </border>
    <border>
      <left/>
      <right style="thin">
        <color rgb="FF808080"/>
      </right>
      <top/>
      <bottom style="thin">
        <color rgb="FF808080"/>
      </bottom>
      <diagonal/>
    </border>
    <border>
      <left style="thin">
        <color rgb="FF808080"/>
      </left>
      <right/>
      <top style="thin">
        <color rgb="FF808080"/>
      </top>
      <bottom/>
      <diagonal/>
    </border>
    <border>
      <left style="thin">
        <color rgb="FF808080"/>
      </left>
      <right/>
      <top/>
      <bottom/>
      <diagonal/>
    </border>
    <border>
      <left style="thin">
        <color rgb="FF808080"/>
      </left>
      <right/>
      <top/>
      <bottom style="thin">
        <color rgb="FF808080"/>
      </bottom>
      <diagonal/>
    </border>
    <border>
      <left style="thin">
        <color rgb="FFE2E3E3"/>
      </left>
      <right style="thin">
        <color rgb="FFE2E3E3"/>
      </right>
      <top/>
      <bottom/>
      <diagonal/>
    </border>
    <border>
      <left/>
      <right/>
      <top/>
      <bottom style="medium">
        <color rgb="FF797979"/>
      </bottom>
      <diagonal/>
    </border>
    <border>
      <left/>
      <right/>
      <top/>
      <bottom style="mediumDashed">
        <color rgb="FF797979"/>
      </bottom>
      <diagonal/>
    </border>
    <border>
      <left/>
      <right/>
      <top style="thin">
        <color auto="1"/>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797979"/>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xf numFmtId="0" fontId="6" fillId="0" borderId="0"/>
  </cellStyleXfs>
  <cellXfs count="108">
    <xf numFmtId="0" fontId="0" fillId="0" borderId="0" xfId="0"/>
    <xf numFmtId="0" fontId="2" fillId="0" borderId="0" xfId="0" applyFont="1"/>
    <xf numFmtId="0" fontId="0" fillId="2" borderId="0" xfId="0" applyFill="1"/>
    <xf numFmtId="0" fontId="3" fillId="2" borderId="0" xfId="0" applyFont="1" applyFill="1"/>
    <xf numFmtId="0" fontId="4" fillId="2" borderId="0" xfId="0" applyFont="1" applyFill="1"/>
    <xf numFmtId="0" fontId="2" fillId="2" borderId="0" xfId="0" applyFont="1" applyFill="1"/>
    <xf numFmtId="0" fontId="5" fillId="2" borderId="0" xfId="3" applyFill="1"/>
    <xf numFmtId="0" fontId="0" fillId="3" borderId="0" xfId="0" applyFill="1"/>
    <xf numFmtId="49" fontId="0" fillId="0" borderId="0" xfId="0" applyNumberFormat="1"/>
    <xf numFmtId="0" fontId="0" fillId="0" borderId="0" xfId="0" quotePrefix="1"/>
    <xf numFmtId="0" fontId="0" fillId="0" borderId="1" xfId="0" applyBorder="1" applyAlignment="1">
      <alignment horizontal="center"/>
    </xf>
    <xf numFmtId="164" fontId="0" fillId="0" borderId="2" xfId="0" applyNumberFormat="1" applyBorder="1" applyAlignment="1">
      <alignment horizontal="center"/>
    </xf>
    <xf numFmtId="0" fontId="0" fillId="0" borderId="2" xfId="0" applyBorder="1" applyAlignment="1">
      <alignment horizontal="center"/>
    </xf>
    <xf numFmtId="165" fontId="0" fillId="0" borderId="2" xfId="0" applyNumberFormat="1" applyBorder="1" applyAlignment="1">
      <alignment horizontal="center"/>
    </xf>
    <xf numFmtId="164" fontId="0" fillId="0" borderId="3" xfId="0" applyNumberFormat="1" applyBorder="1" applyAlignment="1">
      <alignment horizontal="center"/>
    </xf>
    <xf numFmtId="0" fontId="0" fillId="0" borderId="4" xfId="0" applyBorder="1"/>
    <xf numFmtId="0" fontId="0" fillId="0" borderId="5" xfId="0" applyBorder="1"/>
    <xf numFmtId="0" fontId="0" fillId="0" borderId="6" xfId="0" applyBorder="1"/>
    <xf numFmtId="0" fontId="2" fillId="2" borderId="0" xfId="0" applyFont="1" applyFill="1" applyAlignment="1">
      <alignment horizontal="center"/>
    </xf>
    <xf numFmtId="0" fontId="6" fillId="2" borderId="0" xfId="0" applyFont="1" applyFill="1" applyAlignment="1">
      <alignment horizontal="center"/>
    </xf>
    <xf numFmtId="0" fontId="0" fillId="0" borderId="7" xfId="0" applyBorder="1"/>
    <xf numFmtId="164" fontId="0" fillId="0" borderId="7" xfId="0" applyNumberFormat="1" applyBorder="1"/>
    <xf numFmtId="165" fontId="0" fillId="0" borderId="7" xfId="0" applyNumberFormat="1" applyBorder="1"/>
    <xf numFmtId="166" fontId="0" fillId="0" borderId="7" xfId="0" applyNumberFormat="1" applyBorder="1"/>
    <xf numFmtId="0" fontId="2" fillId="0" borderId="8" xfId="0" applyFont="1" applyBorder="1"/>
    <xf numFmtId="0" fontId="2" fillId="0" borderId="9" xfId="0" applyFont="1" applyBorder="1"/>
    <xf numFmtId="0" fontId="8" fillId="2" borderId="0" xfId="0" applyFont="1" applyFill="1" applyAlignment="1">
      <alignment horizontal="center"/>
    </xf>
    <xf numFmtId="0" fontId="0" fillId="0" borderId="7" xfId="0" quotePrefix="1" applyBorder="1"/>
    <xf numFmtId="0" fontId="9" fillId="0" borderId="0" xfId="4" applyFont="1" applyAlignment="1">
      <alignment horizontal="center" vertical="center"/>
    </xf>
    <xf numFmtId="0" fontId="10" fillId="0" borderId="0" xfId="4" applyFont="1" applyAlignment="1">
      <alignment vertical="center"/>
    </xf>
    <xf numFmtId="0" fontId="11" fillId="0" borderId="10" xfId="4" applyFont="1" applyBorder="1" applyAlignment="1">
      <alignment vertical="center"/>
    </xf>
    <xf numFmtId="0" fontId="10" fillId="0" borderId="10" xfId="4" applyFont="1" applyBorder="1" applyAlignment="1">
      <alignment vertical="center"/>
    </xf>
    <xf numFmtId="0" fontId="10" fillId="0" borderId="10" xfId="4" applyFont="1" applyBorder="1" applyAlignment="1">
      <alignment horizontal="center" vertical="center"/>
    </xf>
    <xf numFmtId="0" fontId="12" fillId="0" borderId="11" xfId="4" applyFont="1" applyBorder="1" applyAlignment="1">
      <alignment vertical="center"/>
    </xf>
    <xf numFmtId="0" fontId="10" fillId="0" borderId="11" xfId="4" applyFont="1" applyBorder="1" applyAlignment="1">
      <alignment vertical="center"/>
    </xf>
    <xf numFmtId="0" fontId="10" fillId="0" borderId="11" xfId="4" applyFont="1" applyBorder="1" applyAlignment="1">
      <alignment horizontal="center" vertical="center"/>
    </xf>
    <xf numFmtId="0" fontId="13" fillId="0" borderId="0" xfId="4" applyFont="1" applyAlignment="1">
      <alignment vertical="center"/>
    </xf>
    <xf numFmtId="0" fontId="10" fillId="0" borderId="0" xfId="4" applyFont="1" applyAlignment="1">
      <alignment horizontal="center" vertical="center"/>
    </xf>
    <xf numFmtId="14" fontId="15" fillId="0" borderId="12" xfId="0" applyNumberFormat="1" applyFont="1" applyBorder="1" applyAlignment="1">
      <alignment horizontal="center" vertical="center"/>
    </xf>
    <xf numFmtId="164" fontId="16" fillId="0" borderId="2" xfId="0" applyNumberFormat="1" applyFont="1" applyBorder="1" applyAlignment="1">
      <alignment horizontal="center"/>
    </xf>
    <xf numFmtId="0" fontId="12" fillId="0" borderId="0" xfId="0" applyFont="1"/>
    <xf numFmtId="0" fontId="17" fillId="0" borderId="10" xfId="4" applyFont="1" applyBorder="1" applyAlignment="1">
      <alignment vertical="center"/>
    </xf>
    <xf numFmtId="0" fontId="18" fillId="5" borderId="0" xfId="0" applyFont="1" applyFill="1" applyAlignment="1">
      <alignment horizontal="center" vertical="center"/>
    </xf>
    <xf numFmtId="0" fontId="12" fillId="0" borderId="0" xfId="0" applyFont="1" applyAlignment="1">
      <alignment vertical="center"/>
    </xf>
    <xf numFmtId="0" fontId="18" fillId="5" borderId="0" xfId="0" applyFont="1" applyFill="1" applyAlignment="1">
      <alignment vertical="center"/>
    </xf>
    <xf numFmtId="0" fontId="12" fillId="0" borderId="0" xfId="0" applyFont="1" applyAlignment="1">
      <alignment horizontal="center" vertical="center"/>
    </xf>
    <xf numFmtId="44" fontId="10" fillId="0" borderId="10" xfId="2" applyFont="1" applyBorder="1" applyAlignment="1">
      <alignment vertical="center"/>
    </xf>
    <xf numFmtId="44" fontId="10" fillId="0" borderId="11" xfId="2" applyFont="1" applyBorder="1" applyAlignment="1">
      <alignment vertical="center"/>
    </xf>
    <xf numFmtId="44" fontId="10" fillId="0" borderId="0" xfId="2" applyFont="1" applyAlignment="1">
      <alignment vertical="center"/>
    </xf>
    <xf numFmtId="44" fontId="12" fillId="0" borderId="0" xfId="2" applyFont="1"/>
    <xf numFmtId="0" fontId="10" fillId="0" borderId="0" xfId="0" applyFont="1" applyAlignment="1">
      <alignment horizontal="center" vertical="center"/>
    </xf>
    <xf numFmtId="44" fontId="18" fillId="5" borderId="0" xfId="2" applyFont="1" applyFill="1" applyAlignment="1">
      <alignment vertical="center"/>
    </xf>
    <xf numFmtId="17" fontId="18" fillId="5" borderId="0" xfId="0" applyNumberFormat="1" applyFont="1" applyFill="1" applyAlignment="1">
      <alignment vertical="center"/>
    </xf>
    <xf numFmtId="0" fontId="10" fillId="0" borderId="0" xfId="0" applyFont="1" applyAlignment="1">
      <alignment vertical="center"/>
    </xf>
    <xf numFmtId="44" fontId="12" fillId="0" borderId="0" xfId="2" applyFont="1" applyAlignment="1">
      <alignment vertical="center"/>
    </xf>
    <xf numFmtId="14" fontId="18" fillId="5" borderId="0" xfId="0" applyNumberFormat="1" applyFont="1" applyFill="1" applyAlignment="1">
      <alignment horizontal="center" vertical="center"/>
    </xf>
    <xf numFmtId="0" fontId="12" fillId="0" borderId="0" xfId="0" applyFont="1" applyAlignment="1">
      <alignment horizontal="center"/>
    </xf>
    <xf numFmtId="0" fontId="19" fillId="0" borderId="0" xfId="0" applyFont="1" applyAlignment="1">
      <alignment vertical="center"/>
    </xf>
    <xf numFmtId="0" fontId="19" fillId="0" borderId="0" xfId="0" applyFont="1" applyAlignment="1">
      <alignment horizontal="center" vertical="center"/>
    </xf>
    <xf numFmtId="44" fontId="19" fillId="0" borderId="0" xfId="2" applyFont="1" applyAlignment="1">
      <alignment vertical="center"/>
    </xf>
    <xf numFmtId="14" fontId="12" fillId="0" borderId="0" xfId="0" applyNumberFormat="1" applyFont="1" applyAlignment="1">
      <alignment horizontal="center"/>
    </xf>
    <xf numFmtId="14" fontId="19" fillId="0" borderId="0" xfId="0" applyNumberFormat="1" applyFont="1" applyAlignment="1">
      <alignment horizontal="center" vertical="center"/>
    </xf>
    <xf numFmtId="14" fontId="10" fillId="0" borderId="0" xfId="0" applyNumberFormat="1" applyFont="1" applyAlignment="1">
      <alignment horizontal="center" vertical="center"/>
    </xf>
    <xf numFmtId="14" fontId="12" fillId="0" borderId="0" xfId="0" applyNumberFormat="1" applyFont="1" applyAlignment="1">
      <alignment horizontal="center" vertical="center"/>
    </xf>
    <xf numFmtId="0" fontId="20" fillId="0" borderId="0" xfId="0" applyFont="1" applyAlignment="1">
      <alignment horizontal="center" vertical="center"/>
    </xf>
    <xf numFmtId="0" fontId="21" fillId="0" borderId="0" xfId="0" applyFont="1" applyAlignment="1">
      <alignment horizontal="center" vertical="center"/>
    </xf>
    <xf numFmtId="14" fontId="21" fillId="0" borderId="0" xfId="0" applyNumberFormat="1" applyFont="1" applyAlignment="1">
      <alignment horizontal="center" vertical="center"/>
    </xf>
    <xf numFmtId="0" fontId="21" fillId="0" borderId="0" xfId="0" applyFont="1" applyAlignment="1">
      <alignment vertical="center"/>
    </xf>
    <xf numFmtId="168" fontId="10" fillId="0" borderId="0" xfId="2" applyNumberFormat="1" applyFont="1" applyAlignment="1">
      <alignment vertical="center"/>
    </xf>
    <xf numFmtId="44" fontId="21" fillId="0" borderId="0" xfId="2" applyFont="1" applyAlignment="1">
      <alignment vertical="center"/>
    </xf>
    <xf numFmtId="168" fontId="10" fillId="0" borderId="0" xfId="0" applyNumberFormat="1" applyFont="1" applyAlignment="1">
      <alignment vertical="center"/>
    </xf>
    <xf numFmtId="164" fontId="0" fillId="0" borderId="1" xfId="0" applyNumberFormat="1" applyBorder="1" applyAlignment="1">
      <alignment horizontal="center"/>
    </xf>
    <xf numFmtId="44" fontId="2" fillId="0" borderId="9" xfId="2" applyFont="1" applyBorder="1"/>
    <xf numFmtId="44" fontId="0" fillId="0" borderId="7" xfId="2" applyFont="1" applyBorder="1"/>
    <xf numFmtId="44" fontId="0" fillId="0" borderId="0" xfId="2" applyFont="1"/>
    <xf numFmtId="164" fontId="16" fillId="0" borderId="7" xfId="0" applyNumberFormat="1" applyFont="1" applyBorder="1"/>
    <xf numFmtId="44" fontId="16" fillId="0" borderId="7" xfId="2" applyFont="1" applyBorder="1"/>
    <xf numFmtId="0" fontId="10" fillId="0" borderId="0" xfId="0" applyFont="1"/>
    <xf numFmtId="0" fontId="10" fillId="0" borderId="0" xfId="0" quotePrefix="1" applyFont="1"/>
    <xf numFmtId="0" fontId="22" fillId="0" borderId="0" xfId="0" applyFont="1" applyAlignment="1">
      <alignment vertical="center"/>
    </xf>
    <xf numFmtId="0" fontId="13" fillId="0" borderId="0" xfId="0" applyFont="1" applyAlignment="1">
      <alignment vertical="center"/>
    </xf>
    <xf numFmtId="0" fontId="13" fillId="0" borderId="0" xfId="0" applyFont="1" applyAlignment="1">
      <alignment horizontal="center" vertical="center"/>
    </xf>
    <xf numFmtId="44" fontId="13" fillId="0" borderId="0" xfId="2" applyFont="1" applyAlignment="1">
      <alignment vertical="center"/>
    </xf>
    <xf numFmtId="14" fontId="13" fillId="0" borderId="0" xfId="0" applyNumberFormat="1" applyFont="1" applyAlignment="1">
      <alignment horizontal="center" vertical="center"/>
    </xf>
    <xf numFmtId="168" fontId="14" fillId="0" borderId="13" xfId="2" applyNumberFormat="1" applyFont="1" applyBorder="1"/>
    <xf numFmtId="167" fontId="10" fillId="0" borderId="0" xfId="1" applyNumberFormat="1" applyFont="1" applyFill="1"/>
    <xf numFmtId="0" fontId="14" fillId="0" borderId="13" xfId="0" applyFont="1" applyBorder="1"/>
    <xf numFmtId="0" fontId="14" fillId="0" borderId="13" xfId="0" applyFont="1" applyBorder="1" applyAlignment="1">
      <alignment horizontal="center"/>
    </xf>
    <xf numFmtId="44" fontId="14" fillId="0" borderId="13" xfId="2" applyFont="1" applyBorder="1"/>
    <xf numFmtId="168" fontId="10" fillId="0" borderId="0" xfId="2" applyNumberFormat="1" applyFont="1" applyBorder="1" applyAlignment="1">
      <alignment horizontal="center" vertical="center"/>
    </xf>
    <xf numFmtId="168" fontId="23" fillId="0" borderId="0" xfId="2" applyNumberFormat="1" applyFont="1" applyBorder="1" applyAlignment="1">
      <alignment horizontal="center" vertical="center"/>
    </xf>
    <xf numFmtId="0" fontId="0" fillId="0" borderId="3" xfId="0" applyBorder="1" applyAlignment="1">
      <alignment horizontal="center"/>
    </xf>
    <xf numFmtId="14" fontId="20" fillId="0" borderId="12" xfId="0" applyNumberFormat="1" applyFont="1" applyBorder="1" applyAlignment="1">
      <alignment horizontal="center" vertical="center"/>
    </xf>
    <xf numFmtId="0" fontId="10" fillId="0" borderId="0" xfId="0" applyFont="1" applyAlignment="1">
      <alignment horizontal="right" vertical="center"/>
    </xf>
    <xf numFmtId="164" fontId="16" fillId="0" borderId="1" xfId="0" applyNumberFormat="1" applyFont="1" applyBorder="1" applyAlignment="1">
      <alignment horizontal="center"/>
    </xf>
    <xf numFmtId="0" fontId="2" fillId="0" borderId="14" xfId="0" applyFont="1" applyBorder="1"/>
    <xf numFmtId="17" fontId="2" fillId="0" borderId="14" xfId="0" applyNumberFormat="1" applyFont="1" applyBorder="1"/>
    <xf numFmtId="43" fontId="0" fillId="0" borderId="0" xfId="1" applyFont="1"/>
    <xf numFmtId="43" fontId="0" fillId="0" borderId="0" xfId="0" applyNumberFormat="1"/>
    <xf numFmtId="0" fontId="25" fillId="0" borderId="0" xfId="0" applyFont="1"/>
    <xf numFmtId="43" fontId="25" fillId="0" borderId="0" xfId="1" applyFont="1"/>
    <xf numFmtId="168" fontId="24" fillId="0" borderId="0" xfId="0" applyNumberFormat="1" applyFont="1" applyAlignment="1">
      <alignment vertical="center"/>
    </xf>
    <xf numFmtId="0" fontId="14" fillId="6" borderId="15" xfId="0" applyFont="1" applyFill="1" applyBorder="1" applyAlignment="1">
      <alignment vertical="center"/>
    </xf>
    <xf numFmtId="0" fontId="22" fillId="6" borderId="16" xfId="0" applyFont="1" applyFill="1" applyBorder="1" applyAlignment="1">
      <alignment horizontal="center" vertical="center"/>
    </xf>
    <xf numFmtId="0" fontId="10" fillId="0" borderId="15" xfId="0" applyFont="1" applyBorder="1" applyAlignment="1">
      <alignment vertical="center"/>
    </xf>
    <xf numFmtId="44" fontId="14" fillId="0" borderId="16" xfId="2" applyFont="1" applyBorder="1" applyAlignment="1">
      <alignment horizontal="center" vertical="center"/>
    </xf>
    <xf numFmtId="0" fontId="7" fillId="4" borderId="4" xfId="0" applyFont="1" applyFill="1" applyBorder="1"/>
    <xf numFmtId="0" fontId="7" fillId="4" borderId="1" xfId="0" applyFont="1" applyFill="1" applyBorder="1"/>
  </cellXfs>
  <cellStyles count="5">
    <cellStyle name="Comma" xfId="1" builtinId="3"/>
    <cellStyle name="Currency" xfId="2" builtinId="4"/>
    <cellStyle name="Hyperlink" xfId="3" builtinId="8"/>
    <cellStyle name="Normal" xfId="0" builtinId="0"/>
    <cellStyle name="Normal 2" xfId="4" xr:uid="{7DC158D6-5B8B-450E-8886-87ECCF36EADC}"/>
  </cellStyles>
  <dxfs count="28">
    <dxf>
      <fill>
        <patternFill patternType="solid">
          <fgColor indexed="64"/>
          <bgColor rgb="FFF3F3F3"/>
        </patternFill>
      </fill>
    </dxf>
    <dxf>
      <font>
        <b val="0"/>
        <i/>
        <color rgb="FFFA2929"/>
      </font>
    </dxf>
    <dxf>
      <font>
        <b val="0"/>
        <i/>
        <color rgb="FF006100"/>
      </font>
    </dxf>
    <dxf>
      <fill>
        <patternFill patternType="solid">
          <fgColor indexed="64"/>
          <bgColor rgb="FFF3F3F3"/>
        </patternFill>
      </fill>
    </dxf>
    <dxf>
      <font>
        <b val="0"/>
        <i/>
        <color rgb="FFFA2929"/>
      </font>
    </dxf>
    <dxf>
      <font>
        <b val="0"/>
        <i/>
        <color rgb="FF006100"/>
      </font>
    </dxf>
    <dxf>
      <font>
        <color rgb="FFCC310E"/>
      </font>
      <fill>
        <patternFill patternType="solid">
          <fgColor indexed="64"/>
          <bgColor rgb="FFFFCDCD"/>
        </patternFill>
      </fill>
    </dxf>
    <dxf>
      <font>
        <color rgb="FF9C5700"/>
      </font>
      <fill>
        <patternFill patternType="solid">
          <fgColor indexed="64"/>
          <bgColor rgb="FFFFEB9C"/>
        </patternFill>
      </fill>
    </dxf>
    <dxf>
      <font>
        <color rgb="FF9C5700"/>
      </font>
      <fill>
        <patternFill patternType="solid">
          <fgColor indexed="64"/>
          <bgColor rgb="FFFFEB9C"/>
        </patternFill>
      </fill>
    </dxf>
    <dxf>
      <font>
        <color rgb="FF006100"/>
      </font>
      <fill>
        <patternFill patternType="solid">
          <fgColor indexed="64"/>
          <bgColor rgb="FFC6EFCE"/>
        </patternFill>
      </fill>
    </dxf>
    <dxf>
      <font>
        <color rgb="FFCC310E"/>
      </font>
      <fill>
        <patternFill patternType="solid">
          <fgColor indexed="64"/>
          <bgColor rgb="FFFFCDCD"/>
        </patternFill>
      </fill>
    </dxf>
    <dxf>
      <font>
        <color rgb="FF006100"/>
      </font>
      <fill>
        <patternFill patternType="solid">
          <fgColor indexed="64"/>
          <bgColor rgb="FFC6EFCE"/>
        </patternFill>
      </fill>
    </dxf>
    <dxf>
      <fill>
        <patternFill patternType="lightUp">
          <fgColor rgb="FFFF7D7D"/>
          <bgColor auto="1"/>
        </patternFill>
      </fill>
    </dxf>
    <dxf>
      <fill>
        <patternFill patternType="lightUp">
          <fgColor rgb="FFFF7D7D"/>
          <bgColor auto="1"/>
        </patternFill>
      </fill>
    </dxf>
    <dxf>
      <fill>
        <patternFill patternType="lightUp">
          <fgColor rgb="FFFF7D7D"/>
          <bgColor auto="1"/>
        </patternFill>
      </fill>
    </dxf>
    <dxf>
      <fill>
        <patternFill patternType="solid">
          <fgColor indexed="64"/>
          <bgColor rgb="FFF3F3F3"/>
        </patternFill>
      </fill>
    </dxf>
    <dxf>
      <font>
        <b val="0"/>
        <i/>
        <color rgb="FFFA2929"/>
      </font>
    </dxf>
    <dxf>
      <font>
        <b val="0"/>
        <i/>
        <color rgb="FF006100"/>
      </font>
    </dxf>
    <dxf>
      <fill>
        <patternFill patternType="solid">
          <fgColor indexed="64"/>
          <bgColor rgb="FFF3F3F3"/>
        </patternFill>
      </fill>
    </dxf>
    <dxf>
      <font>
        <b val="0"/>
        <i/>
        <color rgb="FFFA2929"/>
      </font>
    </dxf>
    <dxf>
      <font>
        <b val="0"/>
        <i/>
        <color rgb="FF006100"/>
      </font>
    </dxf>
    <dxf>
      <font>
        <color rgb="FFCC310E"/>
      </font>
      <fill>
        <patternFill patternType="solid">
          <fgColor indexed="64"/>
          <bgColor rgb="FFFFCDCD"/>
        </patternFill>
      </fill>
    </dxf>
    <dxf>
      <font>
        <color rgb="FF9C5700"/>
      </font>
      <fill>
        <patternFill patternType="solid">
          <fgColor indexed="64"/>
          <bgColor rgb="FFFFEB9C"/>
        </patternFill>
      </fill>
    </dxf>
    <dxf>
      <font>
        <color rgb="FF9C5700"/>
      </font>
      <fill>
        <patternFill patternType="solid">
          <fgColor indexed="64"/>
          <bgColor rgb="FFFFEB9C"/>
        </patternFill>
      </fill>
    </dxf>
    <dxf>
      <font>
        <color rgb="FF006100"/>
      </font>
      <fill>
        <patternFill patternType="solid">
          <fgColor indexed="64"/>
          <bgColor rgb="FFC6EFCE"/>
        </patternFill>
      </fill>
    </dxf>
    <dxf>
      <font>
        <color rgb="FFCC310E"/>
      </font>
      <fill>
        <patternFill patternType="solid">
          <fgColor indexed="64"/>
          <bgColor rgb="FFFFCDCD"/>
        </patternFill>
      </fill>
    </dxf>
    <dxf>
      <font>
        <color rgb="FF006100"/>
      </font>
      <fill>
        <patternFill patternType="solid">
          <fgColor indexed="64"/>
          <bgColor rgb="FFC6EFCE"/>
        </patternFill>
      </fill>
    </dxf>
    <dxf>
      <fill>
        <patternFill patternType="lightUp">
          <fgColor rgb="FFFF7D7D"/>
          <bgColor auto="1"/>
        </patternFill>
      </fill>
    </dxf>
  </dxfs>
  <tableStyles count="0" defaultTableStyle="TableStyleMedium2"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Joseph Manganelli" id="{D8F32A8A-AC1A-4694-B3D6-86089AC6FF40}" userId="895fbb4ce383e527"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R1" dT="2024-06-17T21:51:22.04" personId="{D8F32A8A-AC1A-4694-B3D6-86089AC6FF40}" id="{F6F341F9-EC03-40EB-BEB5-A81C2C679549}">
    <text>New: new data not uploaded
Edited: data changed since last sync
Invalid: missing required data
Synced: data exists in source
Statuses are approximate, please double check in your source system!</text>
  </threadedComment>
</ThreadedComments>
</file>

<file path=xl/threadedComments/threadedComment2.xml><?xml version="1.0" encoding="utf-8"?>
<ThreadedComments xmlns="http://schemas.microsoft.com/office/spreadsheetml/2018/threadedcomments" xmlns:x="http://schemas.openxmlformats.org/spreadsheetml/2006/main">
  <threadedComment ref="R1" dT="2024-06-17T23:55:55.45" personId="{D8F32A8A-AC1A-4694-B3D6-86089AC6FF40}" id="{BF61A084-F735-440A-B4C9-2B05DF2542C4}">
    <text>New: new data not uploaded
Edited: data changed since last sync
Invalid: missing required data
Synced: data exists in source
Statuses are approximate, please double check in your source system!</text>
  </threadedComment>
</ThreadedComments>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5">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C914906-E998-4A93-90F3-8BFAE99AF444}">
  <we:reference id="wa200006598" version="3.0.1.0" store="en-US" storeType="OMEX"/>
  <we:alternateReferences>
    <we:reference id="WA200006598" version="3.0.1.0" store=""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https://www.amalgam.me/article-categories/getting-started/" TargetMode="External"/><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hyperlink" Target="https://www.amalgam.me/article-categories/getting-started/" TargetMode="External"/><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1" Type="http://schemas.openxmlformats.org/officeDocument/2006/relationships/hyperlink" Target="https://www.amalgam.me/article-categories/getting-starte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9"/>
  <sheetViews>
    <sheetView showGridLines="0" tabSelected="1" view="pageBreakPreview" zoomScaleNormal="100" zoomScaleSheetLayoutView="100" workbookViewId="0">
      <selection activeCell="O16" sqref="O16"/>
    </sheetView>
  </sheetViews>
  <sheetFormatPr defaultRowHeight="13.5" x14ac:dyDescent="0.35"/>
  <cols>
    <col min="1" max="2" width="2.59765625" style="40" customWidth="1"/>
    <col min="3" max="3" width="14.9296875" style="40" bestFit="1" customWidth="1"/>
    <col min="4" max="4" width="12.6640625" style="40" customWidth="1"/>
    <col min="5" max="11" width="9.06640625" style="40"/>
    <col min="12" max="12" width="2.59765625" style="40" customWidth="1"/>
    <col min="13" max="16384" width="9.06640625" style="40"/>
  </cols>
  <sheetData>
    <row r="1" spans="1:15" x14ac:dyDescent="0.35">
      <c r="A1" s="28"/>
      <c r="B1" s="28"/>
      <c r="C1" s="28"/>
      <c r="D1" s="28"/>
      <c r="E1" s="28"/>
      <c r="F1" s="28"/>
      <c r="G1" s="28"/>
      <c r="H1" s="28"/>
      <c r="I1" s="28"/>
      <c r="J1" s="28"/>
      <c r="K1" s="28"/>
      <c r="L1" s="28"/>
    </row>
    <row r="2" spans="1:15" ht="22.9" x14ac:dyDescent="0.35">
      <c r="A2" s="29"/>
      <c r="B2" s="30" t="s">
        <v>150</v>
      </c>
      <c r="C2" s="31"/>
      <c r="D2" s="32"/>
      <c r="E2" s="31"/>
      <c r="F2" s="31"/>
      <c r="G2" s="31"/>
      <c r="H2" s="31"/>
      <c r="I2" s="31"/>
      <c r="J2" s="31"/>
      <c r="K2" s="31"/>
      <c r="L2" s="31"/>
    </row>
    <row r="3" spans="1:15" ht="13.9" thickBot="1" x14ac:dyDescent="0.4">
      <c r="A3" s="29"/>
      <c r="B3" s="33" t="s">
        <v>152</v>
      </c>
      <c r="C3" s="34"/>
      <c r="D3" s="35"/>
      <c r="E3" s="34"/>
      <c r="F3" s="34"/>
      <c r="G3" s="34"/>
      <c r="H3" s="34"/>
      <c r="I3" s="34"/>
      <c r="J3" s="34"/>
      <c r="K3" s="34"/>
      <c r="L3" s="34"/>
    </row>
    <row r="4" spans="1:15" ht="13.9" thickTop="1" x14ac:dyDescent="0.35">
      <c r="A4" s="29"/>
      <c r="B4" s="36" t="str">
        <f>"Through "&amp;TEXT(date,"Mmmm dd, YYYY")</f>
        <v>Through March 31, 2024</v>
      </c>
      <c r="C4" s="29"/>
      <c r="D4" s="37"/>
      <c r="E4" s="29"/>
      <c r="F4" s="29"/>
      <c r="G4" s="29"/>
      <c r="H4" s="29"/>
      <c r="I4" s="29"/>
      <c r="J4" s="29"/>
      <c r="K4" s="29"/>
      <c r="L4" s="29"/>
    </row>
    <row r="6" spans="1:15" x14ac:dyDescent="0.35">
      <c r="C6" s="93" t="s">
        <v>815</v>
      </c>
      <c r="D6" s="92">
        <v>45292</v>
      </c>
    </row>
    <row r="7" spans="1:15" x14ac:dyDescent="0.35">
      <c r="C7" s="93" t="s">
        <v>816</v>
      </c>
      <c r="D7" s="38">
        <v>45382</v>
      </c>
    </row>
    <row r="9" spans="1:15" x14ac:dyDescent="0.35">
      <c r="B9" s="77"/>
      <c r="C9" s="102" t="s">
        <v>858</v>
      </c>
      <c r="D9" s="103"/>
      <c r="E9" s="77"/>
      <c r="F9" s="77"/>
      <c r="G9" s="77"/>
      <c r="H9" s="77"/>
      <c r="I9" s="77"/>
      <c r="J9" s="77"/>
      <c r="K9" s="77"/>
      <c r="L9" s="77"/>
      <c r="M9" s="77"/>
      <c r="N9" s="77"/>
      <c r="O9" s="77"/>
    </row>
    <row r="10" spans="1:15" x14ac:dyDescent="0.35">
      <c r="B10" s="77"/>
      <c r="C10" s="104" t="s">
        <v>817</v>
      </c>
      <c r="D10" s="105">
        <f>SUM('Revenue Schedule'!37:37)</f>
        <v>0</v>
      </c>
      <c r="E10" s="77"/>
      <c r="F10" s="77"/>
      <c r="G10" s="77"/>
      <c r="H10" s="77"/>
      <c r="I10" s="77"/>
      <c r="J10" s="77"/>
      <c r="K10" s="77"/>
      <c r="L10" s="77"/>
      <c r="M10" s="77"/>
      <c r="N10" s="77"/>
      <c r="O10" s="77"/>
    </row>
    <row r="11" spans="1:15" x14ac:dyDescent="0.35">
      <c r="B11" s="77"/>
      <c r="C11" s="77"/>
      <c r="D11" s="77"/>
      <c r="E11" s="77"/>
      <c r="F11" s="77"/>
      <c r="G11" s="77"/>
      <c r="H11" s="77"/>
      <c r="I11" s="77"/>
      <c r="J11" s="77"/>
      <c r="K11" s="77"/>
      <c r="L11" s="77"/>
      <c r="M11" s="77"/>
      <c r="N11" s="77"/>
      <c r="O11" s="77"/>
    </row>
    <row r="12" spans="1:15" x14ac:dyDescent="0.35">
      <c r="B12" s="77"/>
      <c r="C12" s="77"/>
      <c r="D12" s="77"/>
      <c r="E12" s="77"/>
      <c r="F12" s="77"/>
      <c r="G12" s="77"/>
      <c r="H12" s="77"/>
      <c r="I12" s="77"/>
      <c r="J12" s="77"/>
      <c r="K12" s="77"/>
      <c r="L12" s="77"/>
      <c r="M12" s="77"/>
      <c r="N12" s="77"/>
      <c r="O12" s="77"/>
    </row>
    <row r="13" spans="1:15" x14ac:dyDescent="0.35">
      <c r="B13" s="77"/>
      <c r="C13" s="77"/>
      <c r="D13" s="77"/>
      <c r="E13" s="77"/>
      <c r="F13" s="77"/>
      <c r="G13" s="77"/>
      <c r="H13" s="77"/>
      <c r="I13" s="77"/>
      <c r="J13" s="77"/>
      <c r="K13" s="77"/>
      <c r="L13" s="77"/>
      <c r="M13" s="77"/>
      <c r="N13" s="77"/>
      <c r="O13" s="77"/>
    </row>
    <row r="14" spans="1:15" s="43" customFormat="1" ht="15" customHeight="1" x14ac:dyDescent="0.45">
      <c r="B14" s="53"/>
      <c r="C14" s="79" t="s">
        <v>756</v>
      </c>
      <c r="D14" s="53"/>
      <c r="E14" s="53"/>
      <c r="F14" s="53"/>
      <c r="G14" s="53"/>
      <c r="H14" s="53"/>
      <c r="I14" s="53"/>
      <c r="J14" s="53"/>
      <c r="K14" s="53"/>
      <c r="L14" s="53"/>
      <c r="M14" s="53"/>
      <c r="N14" s="53"/>
      <c r="O14" s="53"/>
    </row>
    <row r="15" spans="1:15" x14ac:dyDescent="0.35">
      <c r="B15" s="77"/>
      <c r="C15" s="78" t="s">
        <v>757</v>
      </c>
      <c r="D15" s="77"/>
      <c r="E15" s="77"/>
      <c r="F15" s="77"/>
      <c r="G15" s="77"/>
      <c r="H15" s="77"/>
      <c r="I15" s="77"/>
      <c r="J15" s="77"/>
      <c r="K15" s="77"/>
      <c r="L15" s="77"/>
      <c r="M15" s="77"/>
      <c r="N15" s="77"/>
      <c r="O15" s="77"/>
    </row>
    <row r="16" spans="1:15" x14ac:dyDescent="0.35">
      <c r="B16" s="77"/>
      <c r="C16" s="78" t="s">
        <v>758</v>
      </c>
      <c r="D16" s="77"/>
      <c r="E16" s="77"/>
      <c r="F16" s="77"/>
      <c r="G16" s="77"/>
      <c r="H16" s="77"/>
      <c r="I16" s="77"/>
      <c r="J16" s="77"/>
      <c r="K16" s="77"/>
      <c r="L16" s="77"/>
      <c r="M16" s="77"/>
      <c r="N16" s="77"/>
      <c r="O16" s="77"/>
    </row>
    <row r="17" spans="2:15" x14ac:dyDescent="0.35">
      <c r="B17" s="77"/>
      <c r="C17" s="77" t="s">
        <v>759</v>
      </c>
      <c r="D17" s="77"/>
      <c r="E17" s="77"/>
      <c r="F17" s="77"/>
      <c r="G17" s="77"/>
      <c r="H17" s="77"/>
      <c r="I17" s="77"/>
      <c r="J17" s="77"/>
      <c r="K17" s="77"/>
      <c r="L17" s="77"/>
      <c r="M17" s="77"/>
      <c r="N17" s="77"/>
      <c r="O17" s="77"/>
    </row>
    <row r="18" spans="2:15" s="43" customFormat="1" ht="15" customHeight="1" x14ac:dyDescent="0.45">
      <c r="B18" s="53"/>
      <c r="C18" s="79" t="s">
        <v>760</v>
      </c>
      <c r="D18" s="53"/>
      <c r="E18" s="53"/>
      <c r="F18" s="53"/>
      <c r="G18" s="53"/>
      <c r="H18" s="53"/>
      <c r="I18" s="53"/>
      <c r="J18" s="53"/>
      <c r="K18" s="53"/>
      <c r="L18" s="53"/>
      <c r="M18" s="53"/>
      <c r="N18" s="53"/>
      <c r="O18" s="53"/>
    </row>
    <row r="19" spans="2:15" x14ac:dyDescent="0.35">
      <c r="B19" s="77"/>
      <c r="C19" s="78" t="s">
        <v>763</v>
      </c>
      <c r="D19" s="77"/>
      <c r="E19" s="77"/>
      <c r="F19" s="77"/>
      <c r="G19" s="77"/>
      <c r="H19" s="77"/>
      <c r="I19" s="77"/>
      <c r="J19" s="77"/>
      <c r="K19" s="77"/>
      <c r="L19" s="77"/>
      <c r="M19" s="77"/>
      <c r="N19" s="77"/>
      <c r="O19" s="77"/>
    </row>
    <row r="20" spans="2:15" x14ac:dyDescent="0.35">
      <c r="B20" s="77"/>
      <c r="C20" s="77" t="s">
        <v>761</v>
      </c>
      <c r="D20" s="77"/>
      <c r="E20" s="77"/>
      <c r="F20" s="77"/>
      <c r="G20" s="77"/>
      <c r="H20" s="77"/>
      <c r="I20" s="77"/>
      <c r="J20" s="77"/>
      <c r="K20" s="77"/>
      <c r="L20" s="77"/>
      <c r="M20" s="77"/>
      <c r="N20" s="77"/>
      <c r="O20" s="77"/>
    </row>
    <row r="21" spans="2:15" x14ac:dyDescent="0.35">
      <c r="B21" s="77"/>
      <c r="C21" s="77" t="s">
        <v>762</v>
      </c>
      <c r="D21" s="77"/>
      <c r="E21" s="77"/>
      <c r="F21" s="77"/>
      <c r="G21" s="77"/>
      <c r="H21" s="77"/>
      <c r="I21" s="77"/>
      <c r="J21" s="77"/>
      <c r="K21" s="77"/>
      <c r="L21" s="77"/>
      <c r="M21" s="77"/>
      <c r="N21" s="77"/>
      <c r="O21" s="77"/>
    </row>
    <row r="22" spans="2:15" x14ac:dyDescent="0.35">
      <c r="B22" s="77"/>
      <c r="C22" s="77" t="s">
        <v>854</v>
      </c>
      <c r="D22" s="77"/>
      <c r="E22" s="77"/>
      <c r="F22" s="77"/>
      <c r="G22" s="77"/>
      <c r="H22" s="77"/>
      <c r="I22" s="77"/>
      <c r="J22" s="77"/>
      <c r="K22" s="77"/>
      <c r="L22" s="77"/>
      <c r="M22" s="77"/>
      <c r="N22" s="77"/>
      <c r="O22" s="77"/>
    </row>
    <row r="23" spans="2:15" x14ac:dyDescent="0.35">
      <c r="B23" s="77"/>
      <c r="C23" s="77"/>
      <c r="D23" s="77"/>
      <c r="E23" s="77"/>
      <c r="F23" s="77"/>
      <c r="G23" s="77"/>
      <c r="H23" s="77"/>
      <c r="I23" s="77"/>
      <c r="J23" s="77"/>
      <c r="K23" s="77"/>
      <c r="L23" s="77"/>
      <c r="M23" s="77"/>
      <c r="N23" s="77"/>
      <c r="O23" s="77"/>
    </row>
    <row r="24" spans="2:15" x14ac:dyDescent="0.35">
      <c r="B24" s="77"/>
      <c r="C24" s="77"/>
      <c r="D24" s="77"/>
      <c r="E24" s="77"/>
      <c r="F24" s="77"/>
      <c r="G24" s="77"/>
      <c r="H24" s="77"/>
      <c r="I24" s="77"/>
      <c r="J24" s="77"/>
      <c r="K24" s="77"/>
      <c r="L24" s="77"/>
      <c r="M24" s="77"/>
      <c r="N24" s="77"/>
      <c r="O24" s="77"/>
    </row>
    <row r="25" spans="2:15" x14ac:dyDescent="0.35">
      <c r="B25" s="77"/>
      <c r="C25" s="77"/>
      <c r="D25" s="77"/>
      <c r="E25" s="77"/>
      <c r="F25" s="77"/>
      <c r="G25" s="77"/>
      <c r="H25" s="77"/>
      <c r="I25" s="77"/>
      <c r="J25" s="77"/>
      <c r="K25" s="77"/>
      <c r="L25" s="77"/>
      <c r="M25" s="77"/>
      <c r="N25" s="77"/>
      <c r="O25" s="77"/>
    </row>
    <row r="26" spans="2:15" x14ac:dyDescent="0.35">
      <c r="B26" s="77"/>
      <c r="C26" s="77"/>
      <c r="D26" s="77"/>
      <c r="E26" s="77"/>
      <c r="F26" s="77"/>
      <c r="G26" s="77"/>
      <c r="H26" s="77"/>
      <c r="I26" s="77"/>
      <c r="J26" s="77"/>
      <c r="K26" s="77"/>
      <c r="L26" s="77"/>
      <c r="M26" s="77"/>
      <c r="N26" s="77"/>
      <c r="O26" s="77"/>
    </row>
    <row r="27" spans="2:15" x14ac:dyDescent="0.35">
      <c r="B27" s="77"/>
      <c r="C27" s="77"/>
      <c r="D27" s="77"/>
      <c r="E27" s="77"/>
      <c r="F27" s="77"/>
      <c r="G27" s="77"/>
      <c r="H27" s="77"/>
      <c r="I27" s="77"/>
      <c r="J27" s="77"/>
      <c r="K27" s="77"/>
      <c r="L27" s="77"/>
      <c r="M27" s="77"/>
      <c r="N27" s="77"/>
      <c r="O27" s="77"/>
    </row>
    <row r="28" spans="2:15" x14ac:dyDescent="0.35">
      <c r="B28" s="77"/>
      <c r="C28" s="77"/>
      <c r="D28" s="77"/>
      <c r="E28" s="77"/>
      <c r="F28" s="77"/>
      <c r="G28" s="77"/>
      <c r="H28" s="77"/>
      <c r="I28" s="77"/>
      <c r="J28" s="77"/>
      <c r="K28" s="77"/>
      <c r="L28" s="77"/>
      <c r="M28" s="77"/>
      <c r="N28" s="77"/>
      <c r="O28" s="77"/>
    </row>
    <row r="29" spans="2:15" x14ac:dyDescent="0.35">
      <c r="B29" s="77"/>
      <c r="C29" s="77"/>
      <c r="D29" s="77"/>
      <c r="E29" s="77"/>
      <c r="F29" s="77"/>
      <c r="G29" s="77"/>
      <c r="H29" s="77"/>
      <c r="I29" s="77"/>
      <c r="J29" s="77"/>
      <c r="K29" s="77"/>
      <c r="L29" s="77"/>
      <c r="M29" s="77"/>
      <c r="N29" s="77"/>
      <c r="O29" s="77"/>
    </row>
    <row r="30" spans="2:15" x14ac:dyDescent="0.35">
      <c r="B30" s="77"/>
      <c r="C30" s="77"/>
      <c r="D30" s="77"/>
      <c r="E30" s="77"/>
      <c r="F30" s="77"/>
      <c r="G30" s="77"/>
      <c r="H30" s="77"/>
      <c r="I30" s="77"/>
      <c r="J30" s="77"/>
      <c r="K30" s="77"/>
      <c r="L30" s="77"/>
      <c r="M30" s="77"/>
      <c r="N30" s="77"/>
      <c r="O30" s="77"/>
    </row>
    <row r="31" spans="2:15" x14ac:dyDescent="0.35">
      <c r="B31" s="77"/>
      <c r="C31" s="77"/>
      <c r="D31" s="77"/>
      <c r="E31" s="77"/>
      <c r="F31" s="77"/>
      <c r="G31" s="77"/>
      <c r="H31" s="77"/>
      <c r="I31" s="77"/>
      <c r="J31" s="77"/>
      <c r="K31" s="77"/>
      <c r="L31" s="77"/>
      <c r="M31" s="77"/>
      <c r="N31" s="77"/>
      <c r="O31" s="77"/>
    </row>
    <row r="32" spans="2:15" x14ac:dyDescent="0.35">
      <c r="B32" s="77"/>
      <c r="C32" s="77"/>
      <c r="D32" s="77"/>
      <c r="E32" s="77"/>
      <c r="F32" s="77"/>
      <c r="G32" s="77"/>
      <c r="H32" s="77"/>
      <c r="I32" s="77"/>
      <c r="J32" s="77"/>
      <c r="K32" s="77"/>
      <c r="L32" s="77"/>
      <c r="M32" s="77"/>
      <c r="N32" s="77"/>
      <c r="O32" s="77"/>
    </row>
    <row r="33" spans="2:15" x14ac:dyDescent="0.35">
      <c r="B33" s="77"/>
      <c r="C33" s="77"/>
      <c r="D33" s="77"/>
      <c r="E33" s="77"/>
      <c r="F33" s="77"/>
      <c r="G33" s="77"/>
      <c r="H33" s="77"/>
      <c r="I33" s="77"/>
      <c r="J33" s="77"/>
      <c r="K33" s="77"/>
      <c r="L33" s="77"/>
      <c r="M33" s="77"/>
      <c r="N33" s="77"/>
      <c r="O33" s="77"/>
    </row>
    <row r="34" spans="2:15" x14ac:dyDescent="0.35">
      <c r="B34" s="77"/>
      <c r="C34" s="77"/>
      <c r="D34" s="77"/>
      <c r="E34" s="77"/>
      <c r="F34" s="77"/>
      <c r="G34" s="77"/>
      <c r="H34" s="77"/>
      <c r="I34" s="77"/>
      <c r="J34" s="77"/>
      <c r="K34" s="77"/>
      <c r="L34" s="77"/>
      <c r="M34" s="77"/>
      <c r="N34" s="77"/>
      <c r="O34" s="77"/>
    </row>
    <row r="35" spans="2:15" x14ac:dyDescent="0.35">
      <c r="B35" s="77"/>
      <c r="C35" s="77"/>
      <c r="D35" s="77"/>
      <c r="E35" s="77"/>
      <c r="F35" s="77"/>
      <c r="G35" s="77"/>
      <c r="H35" s="77"/>
      <c r="I35" s="77"/>
      <c r="J35" s="77"/>
      <c r="K35" s="77"/>
      <c r="L35" s="77"/>
      <c r="M35" s="77"/>
      <c r="N35" s="77"/>
      <c r="O35" s="77"/>
    </row>
    <row r="36" spans="2:15" x14ac:dyDescent="0.35">
      <c r="B36" s="77"/>
      <c r="C36" s="77"/>
      <c r="D36" s="77"/>
      <c r="E36" s="77"/>
      <c r="F36" s="77"/>
      <c r="G36" s="77"/>
      <c r="H36" s="77"/>
      <c r="I36" s="77"/>
      <c r="J36" s="77"/>
      <c r="K36" s="77"/>
      <c r="L36" s="77"/>
      <c r="M36" s="77"/>
      <c r="N36" s="77"/>
      <c r="O36" s="77"/>
    </row>
    <row r="37" spans="2:15" x14ac:dyDescent="0.35">
      <c r="B37" s="77"/>
      <c r="C37" s="77"/>
      <c r="D37" s="77"/>
      <c r="E37" s="77"/>
      <c r="F37" s="77"/>
      <c r="G37" s="77"/>
      <c r="H37" s="77"/>
      <c r="I37" s="77"/>
      <c r="J37" s="77"/>
      <c r="K37" s="77"/>
      <c r="L37" s="77"/>
      <c r="M37" s="77"/>
      <c r="N37" s="77"/>
      <c r="O37" s="77"/>
    </row>
    <row r="38" spans="2:15" x14ac:dyDescent="0.35">
      <c r="B38" s="77"/>
      <c r="C38" s="77"/>
      <c r="D38" s="77"/>
      <c r="E38" s="77"/>
      <c r="F38" s="77"/>
      <c r="G38" s="77"/>
      <c r="H38" s="77"/>
      <c r="I38" s="77"/>
      <c r="J38" s="77"/>
      <c r="K38" s="77"/>
      <c r="L38" s="77"/>
      <c r="M38" s="77"/>
      <c r="N38" s="77"/>
      <c r="O38" s="77"/>
    </row>
    <row r="39" spans="2:15" x14ac:dyDescent="0.35">
      <c r="B39" s="77"/>
      <c r="C39" s="77"/>
      <c r="D39" s="77"/>
      <c r="E39" s="77"/>
      <c r="F39" s="77"/>
      <c r="G39" s="77"/>
      <c r="H39" s="77"/>
      <c r="I39" s="77"/>
      <c r="J39" s="77"/>
      <c r="K39" s="77"/>
      <c r="L39" s="77"/>
      <c r="M39" s="77"/>
      <c r="N39" s="77"/>
      <c r="O39" s="77"/>
    </row>
  </sheetData>
  <conditionalFormatting sqref="D10:D11">
    <cfRule type="cellIs" dxfId="27" priority="1" operator="notEqual">
      <formula>0</formula>
    </cfRule>
  </conditionalFormatting>
  <pageMargins left="0.7" right="0.7" top="0.75" bottom="0.75" header="0.3" footer="0.3"/>
  <pageSetup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7332F-043B-4BBE-916C-A20AA9097FA8}">
  <dimension ref="A1:AX157"/>
  <sheetViews>
    <sheetView workbookViewId="0"/>
  </sheetViews>
  <sheetFormatPr defaultRowHeight="14.25" x14ac:dyDescent="0.45"/>
  <sheetData>
    <row r="1" spans="1:50" x14ac:dyDescent="0.45">
      <c r="A1" t="s">
        <v>160</v>
      </c>
      <c r="B1" t="s">
        <v>160</v>
      </c>
      <c r="C1" t="s">
        <v>46</v>
      </c>
      <c r="D1" t="s">
        <v>46</v>
      </c>
      <c r="E1" t="s">
        <v>46</v>
      </c>
      <c r="F1" t="s">
        <v>441</v>
      </c>
      <c r="G1" t="s">
        <v>441</v>
      </c>
      <c r="J1" t="s">
        <v>92</v>
      </c>
      <c r="K1" t="s">
        <v>92</v>
      </c>
      <c r="L1" t="s">
        <v>91</v>
      </c>
      <c r="M1" t="s">
        <v>91</v>
      </c>
      <c r="R1" t="s">
        <v>771</v>
      </c>
      <c r="S1" t="s">
        <v>771</v>
      </c>
      <c r="V1" t="s">
        <v>769</v>
      </c>
      <c r="W1" t="s">
        <v>769</v>
      </c>
      <c r="X1" t="s">
        <v>461</v>
      </c>
      <c r="Y1" t="s">
        <v>461</v>
      </c>
      <c r="Z1" t="s">
        <v>480</v>
      </c>
      <c r="AA1" t="s">
        <v>480</v>
      </c>
      <c r="AI1" t="s">
        <v>35</v>
      </c>
      <c r="AJ1" t="s">
        <v>35</v>
      </c>
      <c r="AM1" t="s">
        <v>97</v>
      </c>
      <c r="AN1" t="s">
        <v>97</v>
      </c>
      <c r="AU1" t="s">
        <v>794</v>
      </c>
      <c r="AV1" t="s">
        <v>794</v>
      </c>
      <c r="AW1" t="s">
        <v>799</v>
      </c>
      <c r="AX1" t="s">
        <v>799</v>
      </c>
    </row>
    <row r="2" spans="1:50" x14ac:dyDescent="0.45">
      <c r="A2" t="s">
        <v>36</v>
      </c>
      <c r="B2" t="s">
        <v>37</v>
      </c>
      <c r="C2" t="s">
        <v>36</v>
      </c>
      <c r="D2" t="s">
        <v>47</v>
      </c>
      <c r="E2" t="s">
        <v>37</v>
      </c>
      <c r="F2" t="s">
        <v>36</v>
      </c>
      <c r="G2" t="s">
        <v>37</v>
      </c>
      <c r="J2" t="s">
        <v>36</v>
      </c>
      <c r="K2" t="s">
        <v>37</v>
      </c>
      <c r="L2" t="s">
        <v>36</v>
      </c>
      <c r="M2" t="s">
        <v>37</v>
      </c>
      <c r="R2" t="s">
        <v>36</v>
      </c>
      <c r="S2" t="s">
        <v>37</v>
      </c>
      <c r="V2" t="s">
        <v>36</v>
      </c>
      <c r="W2" t="s">
        <v>37</v>
      </c>
      <c r="X2" t="s">
        <v>36</v>
      </c>
      <c r="Y2" t="s">
        <v>138</v>
      </c>
      <c r="Z2" t="s">
        <v>36</v>
      </c>
      <c r="AA2" t="s">
        <v>37</v>
      </c>
      <c r="AI2" t="s">
        <v>36</v>
      </c>
      <c r="AJ2" t="s">
        <v>37</v>
      </c>
      <c r="AM2" t="s">
        <v>36</v>
      </c>
      <c r="AN2" t="s">
        <v>37</v>
      </c>
      <c r="AU2" t="s">
        <v>36</v>
      </c>
      <c r="AV2" t="s">
        <v>37</v>
      </c>
      <c r="AW2" t="s">
        <v>36</v>
      </c>
      <c r="AX2" t="s">
        <v>37</v>
      </c>
    </row>
    <row r="4" spans="1:50" x14ac:dyDescent="0.45">
      <c r="A4" t="s">
        <v>161</v>
      </c>
      <c r="B4" s="9" t="s">
        <v>90</v>
      </c>
      <c r="C4" t="s">
        <v>18</v>
      </c>
      <c r="D4" t="s">
        <v>48</v>
      </c>
      <c r="E4" s="9" t="s">
        <v>49</v>
      </c>
      <c r="F4" t="s">
        <v>442</v>
      </c>
      <c r="G4" s="9" t="s">
        <v>183</v>
      </c>
      <c r="J4" t="s">
        <v>93</v>
      </c>
      <c r="K4" s="9" t="s">
        <v>94</v>
      </c>
      <c r="L4" t="s">
        <v>32</v>
      </c>
      <c r="M4" s="9" t="s">
        <v>41</v>
      </c>
      <c r="R4" t="s">
        <v>772</v>
      </c>
      <c r="S4" t="s">
        <v>772</v>
      </c>
      <c r="V4" t="s">
        <v>770</v>
      </c>
      <c r="W4" t="s">
        <v>770</v>
      </c>
      <c r="X4" t="s">
        <v>462</v>
      </c>
      <c r="Y4" t="s">
        <v>463</v>
      </c>
      <c r="Z4" t="s">
        <v>481</v>
      </c>
      <c r="AA4" t="s">
        <v>482</v>
      </c>
      <c r="AI4" t="s">
        <v>38</v>
      </c>
      <c r="AJ4" s="9" t="s">
        <v>39</v>
      </c>
      <c r="AM4" t="s">
        <v>18</v>
      </c>
      <c r="AN4" t="s">
        <v>98</v>
      </c>
      <c r="AU4" t="s">
        <v>795</v>
      </c>
      <c r="AV4" t="s">
        <v>796</v>
      </c>
      <c r="AW4" t="s">
        <v>800</v>
      </c>
      <c r="AX4" t="s">
        <v>801</v>
      </c>
    </row>
    <row r="5" spans="1:50" x14ac:dyDescent="0.45">
      <c r="A5" t="s">
        <v>162</v>
      </c>
      <c r="B5" s="9" t="s">
        <v>72</v>
      </c>
      <c r="C5" t="s">
        <v>30</v>
      </c>
      <c r="D5" t="s">
        <v>50</v>
      </c>
      <c r="E5" s="9" t="s">
        <v>51</v>
      </c>
      <c r="F5" t="s">
        <v>443</v>
      </c>
      <c r="G5" s="9" t="s">
        <v>189</v>
      </c>
      <c r="J5" t="s">
        <v>95</v>
      </c>
      <c r="K5" s="9" t="s">
        <v>96</v>
      </c>
      <c r="L5" t="s">
        <v>10</v>
      </c>
      <c r="M5" s="9" t="s">
        <v>39</v>
      </c>
      <c r="R5" t="s">
        <v>773</v>
      </c>
      <c r="S5" t="s">
        <v>774</v>
      </c>
      <c r="V5" t="s">
        <v>180</v>
      </c>
      <c r="W5" t="s">
        <v>180</v>
      </c>
      <c r="X5" t="s">
        <v>464</v>
      </c>
      <c r="Y5" t="s">
        <v>463</v>
      </c>
      <c r="Z5" t="s">
        <v>483</v>
      </c>
      <c r="AA5" t="s">
        <v>483</v>
      </c>
      <c r="AI5" t="s">
        <v>40</v>
      </c>
      <c r="AJ5" s="9" t="s">
        <v>41</v>
      </c>
      <c r="AM5" t="s">
        <v>30</v>
      </c>
      <c r="AN5" t="s">
        <v>98</v>
      </c>
      <c r="AU5" t="s">
        <v>797</v>
      </c>
      <c r="AV5" t="s">
        <v>798</v>
      </c>
      <c r="AW5" t="s">
        <v>802</v>
      </c>
      <c r="AX5" t="s">
        <v>803</v>
      </c>
    </row>
    <row r="6" spans="1:50" x14ac:dyDescent="0.45">
      <c r="A6" t="s">
        <v>163</v>
      </c>
      <c r="B6" s="9" t="s">
        <v>164</v>
      </c>
      <c r="C6" t="s">
        <v>24</v>
      </c>
      <c r="D6" t="s">
        <v>52</v>
      </c>
      <c r="E6" s="9" t="s">
        <v>53</v>
      </c>
      <c r="F6" t="s">
        <v>444</v>
      </c>
      <c r="G6" s="9" t="s">
        <v>187</v>
      </c>
      <c r="R6" t="s">
        <v>154</v>
      </c>
      <c r="S6" t="s">
        <v>775</v>
      </c>
      <c r="X6" t="s">
        <v>465</v>
      </c>
      <c r="Y6" t="s">
        <v>463</v>
      </c>
      <c r="Z6" t="s">
        <v>484</v>
      </c>
      <c r="AA6" t="s">
        <v>485</v>
      </c>
      <c r="AI6" t="s">
        <v>42</v>
      </c>
      <c r="AJ6" s="9" t="s">
        <v>43</v>
      </c>
      <c r="AM6" t="s">
        <v>24</v>
      </c>
      <c r="AN6" t="s">
        <v>98</v>
      </c>
      <c r="AW6" t="s">
        <v>797</v>
      </c>
      <c r="AX6" t="s">
        <v>798</v>
      </c>
    </row>
    <row r="7" spans="1:50" x14ac:dyDescent="0.45">
      <c r="A7" t="s">
        <v>165</v>
      </c>
      <c r="B7" s="9" t="s">
        <v>51</v>
      </c>
      <c r="C7" t="s">
        <v>54</v>
      </c>
      <c r="D7" t="s">
        <v>55</v>
      </c>
      <c r="E7" s="9" t="s">
        <v>56</v>
      </c>
      <c r="F7" t="s">
        <v>445</v>
      </c>
      <c r="G7" s="9" t="s">
        <v>185</v>
      </c>
      <c r="R7" t="s">
        <v>776</v>
      </c>
      <c r="S7" t="s">
        <v>777</v>
      </c>
      <c r="X7" t="s">
        <v>466</v>
      </c>
      <c r="Y7" t="s">
        <v>463</v>
      </c>
      <c r="Z7" t="s">
        <v>486</v>
      </c>
      <c r="AA7" t="s">
        <v>487</v>
      </c>
      <c r="AI7" t="s">
        <v>44</v>
      </c>
      <c r="AJ7" s="9" t="s">
        <v>45</v>
      </c>
      <c r="AM7" t="s">
        <v>54</v>
      </c>
      <c r="AN7" t="s">
        <v>98</v>
      </c>
    </row>
    <row r="8" spans="1:50" x14ac:dyDescent="0.45">
      <c r="A8" t="s">
        <v>166</v>
      </c>
      <c r="B8" s="9" t="s">
        <v>76</v>
      </c>
      <c r="C8" t="s">
        <v>33</v>
      </c>
      <c r="D8" t="s">
        <v>57</v>
      </c>
      <c r="E8" s="9" t="s">
        <v>39</v>
      </c>
      <c r="R8" t="s">
        <v>778</v>
      </c>
      <c r="S8" t="s">
        <v>779</v>
      </c>
      <c r="X8" t="s">
        <v>467</v>
      </c>
      <c r="Y8" t="s">
        <v>463</v>
      </c>
      <c r="Z8" t="s">
        <v>488</v>
      </c>
      <c r="AA8" t="s">
        <v>488</v>
      </c>
      <c r="AM8" t="s">
        <v>33</v>
      </c>
      <c r="AN8" t="s">
        <v>98</v>
      </c>
    </row>
    <row r="9" spans="1:50" x14ac:dyDescent="0.45">
      <c r="A9" t="s">
        <v>167</v>
      </c>
      <c r="B9" s="9" t="s">
        <v>53</v>
      </c>
      <c r="C9" t="s">
        <v>58</v>
      </c>
      <c r="D9" t="s">
        <v>59</v>
      </c>
      <c r="E9" s="9" t="s">
        <v>60</v>
      </c>
      <c r="R9" t="s">
        <v>780</v>
      </c>
      <c r="S9" t="s">
        <v>781</v>
      </c>
      <c r="X9" t="s">
        <v>468</v>
      </c>
      <c r="Y9" t="s">
        <v>468</v>
      </c>
      <c r="Z9" t="s">
        <v>489</v>
      </c>
      <c r="AA9" t="s">
        <v>490</v>
      </c>
      <c r="AM9" t="s">
        <v>58</v>
      </c>
      <c r="AN9" t="s">
        <v>98</v>
      </c>
    </row>
    <row r="10" spans="1:50" x14ac:dyDescent="0.45">
      <c r="A10" t="s">
        <v>168</v>
      </c>
      <c r="B10" s="9" t="s">
        <v>56</v>
      </c>
      <c r="C10" t="s">
        <v>16</v>
      </c>
      <c r="D10" t="s">
        <v>61</v>
      </c>
      <c r="E10" s="9" t="s">
        <v>43</v>
      </c>
      <c r="R10" t="s">
        <v>782</v>
      </c>
      <c r="S10" t="s">
        <v>782</v>
      </c>
      <c r="X10" t="s">
        <v>469</v>
      </c>
      <c r="Y10" t="s">
        <v>469</v>
      </c>
      <c r="Z10" t="s">
        <v>491</v>
      </c>
      <c r="AA10" t="s">
        <v>492</v>
      </c>
      <c r="AM10" t="s">
        <v>16</v>
      </c>
      <c r="AN10" t="s">
        <v>98</v>
      </c>
    </row>
    <row r="11" spans="1:50" x14ac:dyDescent="0.45">
      <c r="A11" t="s">
        <v>169</v>
      </c>
      <c r="B11" s="9" t="s">
        <v>170</v>
      </c>
      <c r="C11" t="s">
        <v>20</v>
      </c>
      <c r="D11" t="s">
        <v>62</v>
      </c>
      <c r="E11" s="9" t="s">
        <v>63</v>
      </c>
      <c r="R11" t="s">
        <v>783</v>
      </c>
      <c r="S11" t="s">
        <v>783</v>
      </c>
      <c r="X11" t="s">
        <v>470</v>
      </c>
      <c r="Y11" t="s">
        <v>469</v>
      </c>
      <c r="Z11" t="s">
        <v>493</v>
      </c>
      <c r="AA11" t="s">
        <v>494</v>
      </c>
      <c r="AM11" t="s">
        <v>20</v>
      </c>
      <c r="AN11" t="s">
        <v>98</v>
      </c>
    </row>
    <row r="12" spans="1:50" x14ac:dyDescent="0.45">
      <c r="A12" t="s">
        <v>171</v>
      </c>
      <c r="B12" s="9" t="s">
        <v>172</v>
      </c>
      <c r="C12" t="s">
        <v>64</v>
      </c>
      <c r="D12" t="s">
        <v>65</v>
      </c>
      <c r="E12" s="9" t="s">
        <v>66</v>
      </c>
      <c r="R12" t="s">
        <v>784</v>
      </c>
      <c r="S12" t="s">
        <v>784</v>
      </c>
      <c r="X12" t="s">
        <v>471</v>
      </c>
      <c r="Y12" t="s">
        <v>469</v>
      </c>
      <c r="Z12" t="s">
        <v>495</v>
      </c>
      <c r="AA12" t="s">
        <v>496</v>
      </c>
      <c r="AM12" t="s">
        <v>64</v>
      </c>
      <c r="AN12" t="s">
        <v>98</v>
      </c>
    </row>
    <row r="13" spans="1:50" x14ac:dyDescent="0.45">
      <c r="A13" t="s">
        <v>173</v>
      </c>
      <c r="B13" s="9" t="s">
        <v>174</v>
      </c>
      <c r="C13" t="s">
        <v>67</v>
      </c>
      <c r="D13" t="s">
        <v>68</v>
      </c>
      <c r="E13" s="9" t="s">
        <v>69</v>
      </c>
      <c r="R13" t="s">
        <v>785</v>
      </c>
      <c r="S13" t="s">
        <v>786</v>
      </c>
      <c r="X13" t="s">
        <v>472</v>
      </c>
      <c r="Y13" t="s">
        <v>473</v>
      </c>
      <c r="Z13" t="s">
        <v>497</v>
      </c>
      <c r="AA13" t="s">
        <v>498</v>
      </c>
      <c r="AM13" t="s">
        <v>67</v>
      </c>
      <c r="AN13" t="s">
        <v>98</v>
      </c>
    </row>
    <row r="14" spans="1:50" x14ac:dyDescent="0.45">
      <c r="A14" t="s">
        <v>175</v>
      </c>
      <c r="B14" s="9" t="s">
        <v>84</v>
      </c>
      <c r="C14" t="s">
        <v>70</v>
      </c>
      <c r="D14" t="s">
        <v>71</v>
      </c>
      <c r="E14" s="9" t="s">
        <v>72</v>
      </c>
      <c r="R14" t="s">
        <v>787</v>
      </c>
      <c r="S14" t="s">
        <v>787</v>
      </c>
      <c r="X14" t="s">
        <v>474</v>
      </c>
      <c r="Y14" t="s">
        <v>473</v>
      </c>
      <c r="Z14" t="s">
        <v>499</v>
      </c>
      <c r="AA14" t="s">
        <v>499</v>
      </c>
      <c r="AM14" t="s">
        <v>70</v>
      </c>
      <c r="AN14" t="s">
        <v>98</v>
      </c>
    </row>
    <row r="15" spans="1:50" x14ac:dyDescent="0.45">
      <c r="A15" t="s">
        <v>176</v>
      </c>
      <c r="B15" s="9" t="s">
        <v>78</v>
      </c>
      <c r="C15" t="s">
        <v>9</v>
      </c>
      <c r="D15" t="s">
        <v>73</v>
      </c>
      <c r="E15" s="9" t="s">
        <v>45</v>
      </c>
      <c r="R15" t="s">
        <v>788</v>
      </c>
      <c r="S15" t="s">
        <v>789</v>
      </c>
      <c r="X15" t="s">
        <v>475</v>
      </c>
      <c r="Y15" t="s">
        <v>473</v>
      </c>
      <c r="Z15" t="s">
        <v>500</v>
      </c>
      <c r="AA15" t="s">
        <v>501</v>
      </c>
      <c r="AM15" t="s">
        <v>9</v>
      </c>
      <c r="AN15" t="s">
        <v>98</v>
      </c>
    </row>
    <row r="16" spans="1:50" x14ac:dyDescent="0.45">
      <c r="A16" t="s">
        <v>592</v>
      </c>
      <c r="B16" s="9" t="s">
        <v>82</v>
      </c>
      <c r="C16" t="s">
        <v>74</v>
      </c>
      <c r="D16" t="s">
        <v>75</v>
      </c>
      <c r="E16" s="9" t="s">
        <v>76</v>
      </c>
      <c r="X16" t="s">
        <v>476</v>
      </c>
      <c r="Y16" t="s">
        <v>473</v>
      </c>
      <c r="Z16" t="s">
        <v>502</v>
      </c>
      <c r="AA16" t="s">
        <v>503</v>
      </c>
      <c r="AM16" t="s">
        <v>74</v>
      </c>
      <c r="AN16" t="s">
        <v>98</v>
      </c>
    </row>
    <row r="17" spans="1:40" x14ac:dyDescent="0.45">
      <c r="A17" t="s">
        <v>177</v>
      </c>
      <c r="B17" s="9" t="s">
        <v>69</v>
      </c>
      <c r="C17" t="s">
        <v>26</v>
      </c>
      <c r="D17" t="s">
        <v>77</v>
      </c>
      <c r="E17" s="9" t="s">
        <v>78</v>
      </c>
      <c r="X17" t="s">
        <v>477</v>
      </c>
      <c r="Y17" t="s">
        <v>478</v>
      </c>
      <c r="Z17" t="s">
        <v>504</v>
      </c>
      <c r="AA17" t="s">
        <v>505</v>
      </c>
      <c r="AM17" t="s">
        <v>26</v>
      </c>
      <c r="AN17" t="s">
        <v>98</v>
      </c>
    </row>
    <row r="18" spans="1:40" x14ac:dyDescent="0.45">
      <c r="A18" t="s">
        <v>178</v>
      </c>
      <c r="B18" s="9" t="s">
        <v>66</v>
      </c>
      <c r="C18" t="s">
        <v>22</v>
      </c>
      <c r="D18" t="s">
        <v>79</v>
      </c>
      <c r="E18" s="9" t="s">
        <v>80</v>
      </c>
      <c r="X18" t="s">
        <v>479</v>
      </c>
      <c r="Y18" t="s">
        <v>478</v>
      </c>
      <c r="Z18" t="s">
        <v>506</v>
      </c>
      <c r="AA18" t="s">
        <v>507</v>
      </c>
      <c r="AM18" t="s">
        <v>22</v>
      </c>
      <c r="AN18" t="s">
        <v>98</v>
      </c>
    </row>
    <row r="19" spans="1:40" x14ac:dyDescent="0.45">
      <c r="A19" t="s">
        <v>179</v>
      </c>
      <c r="B19" s="9" t="s">
        <v>87</v>
      </c>
      <c r="C19" t="s">
        <v>34</v>
      </c>
      <c r="D19" t="s">
        <v>81</v>
      </c>
      <c r="E19" s="9" t="s">
        <v>82</v>
      </c>
      <c r="Z19" t="s">
        <v>508</v>
      </c>
      <c r="AA19" t="s">
        <v>509</v>
      </c>
      <c r="AM19" t="s">
        <v>34</v>
      </c>
      <c r="AN19" t="s">
        <v>98</v>
      </c>
    </row>
    <row r="20" spans="1:40" x14ac:dyDescent="0.45">
      <c r="A20" t="s">
        <v>180</v>
      </c>
      <c r="B20" s="9" t="s">
        <v>49</v>
      </c>
      <c r="C20" t="s">
        <v>12</v>
      </c>
      <c r="D20" t="s">
        <v>83</v>
      </c>
      <c r="E20" s="9" t="s">
        <v>84</v>
      </c>
      <c r="Z20" t="s">
        <v>510</v>
      </c>
      <c r="AA20" t="s">
        <v>511</v>
      </c>
      <c r="AM20" t="s">
        <v>12</v>
      </c>
      <c r="AN20" t="s">
        <v>98</v>
      </c>
    </row>
    <row r="21" spans="1:40" x14ac:dyDescent="0.45">
      <c r="A21" t="s">
        <v>181</v>
      </c>
      <c r="B21" s="9" t="s">
        <v>80</v>
      </c>
      <c r="C21" t="s">
        <v>28</v>
      </c>
      <c r="D21" t="s">
        <v>85</v>
      </c>
      <c r="E21" s="9" t="s">
        <v>41</v>
      </c>
      <c r="Z21" t="s">
        <v>512</v>
      </c>
      <c r="AA21" t="s">
        <v>513</v>
      </c>
      <c r="AM21" t="s">
        <v>28</v>
      </c>
      <c r="AN21" t="s">
        <v>98</v>
      </c>
    </row>
    <row r="22" spans="1:40" x14ac:dyDescent="0.45">
      <c r="A22" t="s">
        <v>182</v>
      </c>
      <c r="B22" s="9" t="s">
        <v>183</v>
      </c>
      <c r="C22" t="s">
        <v>14</v>
      </c>
      <c r="D22" t="s">
        <v>86</v>
      </c>
      <c r="E22" s="9" t="s">
        <v>87</v>
      </c>
      <c r="Z22" t="s">
        <v>153</v>
      </c>
      <c r="AA22" t="s">
        <v>514</v>
      </c>
      <c r="AM22" t="s">
        <v>14</v>
      </c>
      <c r="AN22" t="s">
        <v>98</v>
      </c>
    </row>
    <row r="23" spans="1:40" x14ac:dyDescent="0.45">
      <c r="A23" t="s">
        <v>184</v>
      </c>
      <c r="B23" s="9" t="s">
        <v>185</v>
      </c>
      <c r="C23" t="s">
        <v>88</v>
      </c>
      <c r="D23" t="s">
        <v>89</v>
      </c>
      <c r="E23" s="9" t="s">
        <v>90</v>
      </c>
      <c r="Z23" t="s">
        <v>515</v>
      </c>
      <c r="AA23" t="s">
        <v>515</v>
      </c>
      <c r="AM23" t="s">
        <v>88</v>
      </c>
      <c r="AN23" t="s">
        <v>98</v>
      </c>
    </row>
    <row r="24" spans="1:40" x14ac:dyDescent="0.45">
      <c r="A24" t="s">
        <v>186</v>
      </c>
      <c r="B24" s="9" t="s">
        <v>187</v>
      </c>
      <c r="Z24" t="s">
        <v>516</v>
      </c>
      <c r="AA24" t="s">
        <v>517</v>
      </c>
    </row>
    <row r="25" spans="1:40" x14ac:dyDescent="0.45">
      <c r="A25" t="s">
        <v>188</v>
      </c>
      <c r="B25" s="9" t="s">
        <v>189</v>
      </c>
      <c r="Z25" t="s">
        <v>518</v>
      </c>
      <c r="AA25" t="s">
        <v>519</v>
      </c>
    </row>
    <row r="26" spans="1:40" x14ac:dyDescent="0.45">
      <c r="A26" t="s">
        <v>190</v>
      </c>
      <c r="B26" s="9" t="s">
        <v>191</v>
      </c>
      <c r="Z26" t="s">
        <v>520</v>
      </c>
      <c r="AA26" t="s">
        <v>521</v>
      </c>
    </row>
    <row r="27" spans="1:40" x14ac:dyDescent="0.45">
      <c r="A27" t="s">
        <v>192</v>
      </c>
      <c r="B27" s="9" t="s">
        <v>193</v>
      </c>
      <c r="Z27" t="s">
        <v>522</v>
      </c>
      <c r="AA27" t="s">
        <v>523</v>
      </c>
    </row>
    <row r="28" spans="1:40" x14ac:dyDescent="0.45">
      <c r="A28" t="s">
        <v>194</v>
      </c>
      <c r="B28" s="9" t="s">
        <v>195</v>
      </c>
      <c r="Z28" t="s">
        <v>524</v>
      </c>
      <c r="AA28" t="s">
        <v>525</v>
      </c>
    </row>
    <row r="29" spans="1:40" x14ac:dyDescent="0.45">
      <c r="A29" t="s">
        <v>196</v>
      </c>
      <c r="B29" s="9" t="s">
        <v>197</v>
      </c>
      <c r="Z29" t="s">
        <v>526</v>
      </c>
      <c r="AA29" t="s">
        <v>527</v>
      </c>
    </row>
    <row r="30" spans="1:40" x14ac:dyDescent="0.45">
      <c r="A30" t="s">
        <v>198</v>
      </c>
      <c r="B30" s="9" t="s">
        <v>199</v>
      </c>
      <c r="Z30" t="s">
        <v>528</v>
      </c>
      <c r="AA30" t="s">
        <v>529</v>
      </c>
    </row>
    <row r="31" spans="1:40" x14ac:dyDescent="0.45">
      <c r="A31" t="s">
        <v>200</v>
      </c>
      <c r="B31" s="9" t="s">
        <v>201</v>
      </c>
      <c r="Z31" t="s">
        <v>530</v>
      </c>
      <c r="AA31" t="s">
        <v>531</v>
      </c>
    </row>
    <row r="32" spans="1:40" x14ac:dyDescent="0.45">
      <c r="A32" t="s">
        <v>202</v>
      </c>
      <c r="B32" s="9" t="s">
        <v>203</v>
      </c>
      <c r="Z32" t="s">
        <v>532</v>
      </c>
      <c r="AA32" t="s">
        <v>533</v>
      </c>
    </row>
    <row r="33" spans="1:27" x14ac:dyDescent="0.45">
      <c r="A33" t="s">
        <v>753</v>
      </c>
      <c r="B33" s="9" t="s">
        <v>754</v>
      </c>
      <c r="Z33" t="s">
        <v>534</v>
      </c>
      <c r="AA33" t="s">
        <v>535</v>
      </c>
    </row>
    <row r="34" spans="1:27" x14ac:dyDescent="0.45">
      <c r="A34" t="s">
        <v>204</v>
      </c>
      <c r="B34" s="9" t="s">
        <v>205</v>
      </c>
      <c r="Z34" t="s">
        <v>536</v>
      </c>
      <c r="AA34" t="s">
        <v>537</v>
      </c>
    </row>
    <row r="35" spans="1:27" x14ac:dyDescent="0.45">
      <c r="A35" t="s">
        <v>206</v>
      </c>
      <c r="B35" s="9" t="s">
        <v>207</v>
      </c>
      <c r="Z35" t="s">
        <v>538</v>
      </c>
      <c r="AA35" t="s">
        <v>539</v>
      </c>
    </row>
    <row r="36" spans="1:27" x14ac:dyDescent="0.45">
      <c r="A36" t="s">
        <v>208</v>
      </c>
      <c r="B36" s="9" t="s">
        <v>209</v>
      </c>
      <c r="Z36" t="s">
        <v>268</v>
      </c>
      <c r="AA36" t="s">
        <v>268</v>
      </c>
    </row>
    <row r="37" spans="1:27" x14ac:dyDescent="0.45">
      <c r="A37" t="s">
        <v>210</v>
      </c>
      <c r="B37" s="9" t="s">
        <v>211</v>
      </c>
      <c r="Z37" t="s">
        <v>540</v>
      </c>
      <c r="AA37" t="s">
        <v>541</v>
      </c>
    </row>
    <row r="38" spans="1:27" x14ac:dyDescent="0.45">
      <c r="A38" t="s">
        <v>212</v>
      </c>
      <c r="B38" s="9" t="s">
        <v>213</v>
      </c>
      <c r="Z38" t="s">
        <v>542</v>
      </c>
      <c r="AA38" t="s">
        <v>543</v>
      </c>
    </row>
    <row r="39" spans="1:27" x14ac:dyDescent="0.45">
      <c r="A39" t="s">
        <v>214</v>
      </c>
      <c r="B39" s="9" t="s">
        <v>215</v>
      </c>
      <c r="Z39" t="s">
        <v>544</v>
      </c>
      <c r="AA39" t="s">
        <v>545</v>
      </c>
    </row>
    <row r="40" spans="1:27" x14ac:dyDescent="0.45">
      <c r="A40" t="s">
        <v>216</v>
      </c>
      <c r="B40" s="9" t="s">
        <v>217</v>
      </c>
      <c r="Z40" t="s">
        <v>178</v>
      </c>
      <c r="AA40" t="s">
        <v>178</v>
      </c>
    </row>
    <row r="41" spans="1:27" x14ac:dyDescent="0.45">
      <c r="A41" t="s">
        <v>218</v>
      </c>
      <c r="B41" s="9" t="s">
        <v>219</v>
      </c>
      <c r="Z41" t="s">
        <v>546</v>
      </c>
      <c r="AA41" t="s">
        <v>547</v>
      </c>
    </row>
    <row r="42" spans="1:27" x14ac:dyDescent="0.45">
      <c r="A42" t="s">
        <v>220</v>
      </c>
      <c r="B42" s="9" t="s">
        <v>221</v>
      </c>
      <c r="Z42" t="s">
        <v>548</v>
      </c>
      <c r="AA42" t="s">
        <v>549</v>
      </c>
    </row>
    <row r="43" spans="1:27" x14ac:dyDescent="0.45">
      <c r="A43" t="s">
        <v>222</v>
      </c>
      <c r="B43" s="9" t="s">
        <v>223</v>
      </c>
      <c r="Z43" t="s">
        <v>439</v>
      </c>
      <c r="AA43" t="s">
        <v>439</v>
      </c>
    </row>
    <row r="44" spans="1:27" x14ac:dyDescent="0.45">
      <c r="A44" t="s">
        <v>224</v>
      </c>
      <c r="B44" s="9" t="s">
        <v>225</v>
      </c>
      <c r="Z44" t="s">
        <v>550</v>
      </c>
      <c r="AA44" t="s">
        <v>551</v>
      </c>
    </row>
    <row r="45" spans="1:27" x14ac:dyDescent="0.45">
      <c r="A45" t="s">
        <v>226</v>
      </c>
      <c r="B45" s="9" t="s">
        <v>227</v>
      </c>
      <c r="Z45" t="s">
        <v>552</v>
      </c>
      <c r="AA45" t="s">
        <v>553</v>
      </c>
    </row>
    <row r="46" spans="1:27" x14ac:dyDescent="0.45">
      <c r="A46" t="s">
        <v>228</v>
      </c>
      <c r="B46" s="9" t="s">
        <v>229</v>
      </c>
      <c r="Z46" t="s">
        <v>554</v>
      </c>
      <c r="AA46" t="s">
        <v>555</v>
      </c>
    </row>
    <row r="47" spans="1:27" x14ac:dyDescent="0.45">
      <c r="A47" t="s">
        <v>230</v>
      </c>
      <c r="B47" s="9" t="s">
        <v>231</v>
      </c>
      <c r="Z47" t="s">
        <v>556</v>
      </c>
      <c r="AA47" t="s">
        <v>557</v>
      </c>
    </row>
    <row r="48" spans="1:27" x14ac:dyDescent="0.45">
      <c r="A48" t="s">
        <v>232</v>
      </c>
      <c r="B48" s="9" t="s">
        <v>233</v>
      </c>
      <c r="Z48" t="s">
        <v>242</v>
      </c>
      <c r="AA48" t="s">
        <v>242</v>
      </c>
    </row>
    <row r="49" spans="1:27" x14ac:dyDescent="0.45">
      <c r="A49" t="s">
        <v>234</v>
      </c>
      <c r="B49" s="9" t="s">
        <v>235</v>
      </c>
      <c r="Z49" t="s">
        <v>558</v>
      </c>
      <c r="AA49" t="s">
        <v>558</v>
      </c>
    </row>
    <row r="50" spans="1:27" x14ac:dyDescent="0.45">
      <c r="A50" t="s">
        <v>236</v>
      </c>
      <c r="B50" s="9" t="s">
        <v>237</v>
      </c>
      <c r="Z50" t="s">
        <v>559</v>
      </c>
      <c r="AA50" t="s">
        <v>560</v>
      </c>
    </row>
    <row r="51" spans="1:27" x14ac:dyDescent="0.45">
      <c r="A51" t="s">
        <v>238</v>
      </c>
      <c r="B51" s="9" t="s">
        <v>239</v>
      </c>
      <c r="Z51" t="s">
        <v>467</v>
      </c>
      <c r="AA51" t="s">
        <v>561</v>
      </c>
    </row>
    <row r="52" spans="1:27" x14ac:dyDescent="0.45">
      <c r="A52" t="s">
        <v>240</v>
      </c>
      <c r="B52" s="9" t="s">
        <v>241</v>
      </c>
      <c r="Z52" t="s">
        <v>562</v>
      </c>
      <c r="AA52" t="s">
        <v>563</v>
      </c>
    </row>
    <row r="53" spans="1:27" x14ac:dyDescent="0.45">
      <c r="A53" t="s">
        <v>242</v>
      </c>
      <c r="B53" s="9" t="s">
        <v>243</v>
      </c>
      <c r="Z53" t="s">
        <v>564</v>
      </c>
      <c r="AA53" t="s">
        <v>565</v>
      </c>
    </row>
    <row r="54" spans="1:27" x14ac:dyDescent="0.45">
      <c r="A54" t="s">
        <v>244</v>
      </c>
      <c r="B54" s="9" t="s">
        <v>245</v>
      </c>
      <c r="Z54" t="s">
        <v>357</v>
      </c>
      <c r="AA54" t="s">
        <v>566</v>
      </c>
    </row>
    <row r="55" spans="1:27" x14ac:dyDescent="0.45">
      <c r="A55" t="s">
        <v>246</v>
      </c>
      <c r="B55" s="9" t="s">
        <v>247</v>
      </c>
      <c r="Z55" t="s">
        <v>567</v>
      </c>
      <c r="AA55" t="s">
        <v>568</v>
      </c>
    </row>
    <row r="56" spans="1:27" x14ac:dyDescent="0.45">
      <c r="A56" t="s">
        <v>248</v>
      </c>
      <c r="B56" s="9" t="s">
        <v>249</v>
      </c>
      <c r="Z56" t="s">
        <v>569</v>
      </c>
      <c r="AA56" t="s">
        <v>570</v>
      </c>
    </row>
    <row r="57" spans="1:27" x14ac:dyDescent="0.45">
      <c r="A57" t="s">
        <v>250</v>
      </c>
      <c r="B57" s="9" t="s">
        <v>251</v>
      </c>
      <c r="Z57" t="s">
        <v>571</v>
      </c>
      <c r="AA57" t="s">
        <v>572</v>
      </c>
    </row>
    <row r="58" spans="1:27" x14ac:dyDescent="0.45">
      <c r="A58" t="s">
        <v>252</v>
      </c>
      <c r="B58" s="9" t="s">
        <v>253</v>
      </c>
      <c r="Z58" t="s">
        <v>573</v>
      </c>
      <c r="AA58" t="s">
        <v>574</v>
      </c>
    </row>
    <row r="59" spans="1:27" x14ac:dyDescent="0.45">
      <c r="A59" t="s">
        <v>254</v>
      </c>
      <c r="B59" s="9" t="s">
        <v>255</v>
      </c>
      <c r="Z59" t="s">
        <v>575</v>
      </c>
      <c r="AA59" t="s">
        <v>576</v>
      </c>
    </row>
    <row r="60" spans="1:27" x14ac:dyDescent="0.45">
      <c r="A60" t="s">
        <v>256</v>
      </c>
      <c r="B60" s="9" t="s">
        <v>257</v>
      </c>
      <c r="Z60" t="s">
        <v>577</v>
      </c>
      <c r="AA60" t="s">
        <v>578</v>
      </c>
    </row>
    <row r="61" spans="1:27" x14ac:dyDescent="0.45">
      <c r="A61" t="s">
        <v>258</v>
      </c>
      <c r="B61" s="9" t="s">
        <v>259</v>
      </c>
      <c r="Z61" t="s">
        <v>579</v>
      </c>
      <c r="AA61" t="s">
        <v>580</v>
      </c>
    </row>
    <row r="62" spans="1:27" x14ac:dyDescent="0.45">
      <c r="A62" t="s">
        <v>260</v>
      </c>
      <c r="B62" s="9" t="s">
        <v>261</v>
      </c>
      <c r="Z62" t="s">
        <v>581</v>
      </c>
      <c r="AA62" t="s">
        <v>582</v>
      </c>
    </row>
    <row r="63" spans="1:27" x14ac:dyDescent="0.45">
      <c r="A63" t="s">
        <v>262</v>
      </c>
      <c r="B63" s="9" t="s">
        <v>263</v>
      </c>
      <c r="Z63" t="s">
        <v>583</v>
      </c>
      <c r="AA63" t="s">
        <v>584</v>
      </c>
    </row>
    <row r="64" spans="1:27" x14ac:dyDescent="0.45">
      <c r="A64" t="s">
        <v>264</v>
      </c>
      <c r="B64" s="9" t="s">
        <v>265</v>
      </c>
      <c r="Z64" t="s">
        <v>585</v>
      </c>
      <c r="AA64" t="s">
        <v>585</v>
      </c>
    </row>
    <row r="65" spans="1:27" x14ac:dyDescent="0.45">
      <c r="A65" t="s">
        <v>266</v>
      </c>
      <c r="B65" s="9" t="s">
        <v>267</v>
      </c>
      <c r="Z65" t="s">
        <v>586</v>
      </c>
      <c r="AA65" t="s">
        <v>587</v>
      </c>
    </row>
    <row r="66" spans="1:27" x14ac:dyDescent="0.45">
      <c r="A66" t="s">
        <v>268</v>
      </c>
      <c r="B66" s="9" t="s">
        <v>269</v>
      </c>
      <c r="Z66" t="s">
        <v>588</v>
      </c>
      <c r="AA66" t="s">
        <v>589</v>
      </c>
    </row>
    <row r="67" spans="1:27" x14ac:dyDescent="0.45">
      <c r="A67" t="s">
        <v>270</v>
      </c>
      <c r="B67" s="9" t="s">
        <v>271</v>
      </c>
      <c r="Z67" t="s">
        <v>590</v>
      </c>
      <c r="AA67" t="s">
        <v>591</v>
      </c>
    </row>
    <row r="68" spans="1:27" x14ac:dyDescent="0.45">
      <c r="A68" t="s">
        <v>272</v>
      </c>
      <c r="B68" s="9" t="s">
        <v>273</v>
      </c>
      <c r="Z68" t="s">
        <v>592</v>
      </c>
      <c r="AA68" t="s">
        <v>593</v>
      </c>
    </row>
    <row r="69" spans="1:27" x14ac:dyDescent="0.45">
      <c r="A69" t="s">
        <v>274</v>
      </c>
      <c r="B69" s="9" t="s">
        <v>275</v>
      </c>
      <c r="Z69" t="s">
        <v>594</v>
      </c>
      <c r="AA69" t="s">
        <v>595</v>
      </c>
    </row>
    <row r="70" spans="1:27" x14ac:dyDescent="0.45">
      <c r="A70" t="s">
        <v>276</v>
      </c>
      <c r="B70" s="9" t="s">
        <v>277</v>
      </c>
      <c r="Z70" t="s">
        <v>596</v>
      </c>
      <c r="AA70" t="s">
        <v>597</v>
      </c>
    </row>
    <row r="71" spans="1:27" x14ac:dyDescent="0.45">
      <c r="A71" t="s">
        <v>278</v>
      </c>
      <c r="B71" s="9" t="s">
        <v>279</v>
      </c>
      <c r="Z71" t="s">
        <v>598</v>
      </c>
      <c r="AA71" t="s">
        <v>599</v>
      </c>
    </row>
    <row r="72" spans="1:27" x14ac:dyDescent="0.45">
      <c r="A72" t="s">
        <v>280</v>
      </c>
      <c r="B72" s="9" t="s">
        <v>281</v>
      </c>
      <c r="Z72" t="s">
        <v>228</v>
      </c>
      <c r="AA72" t="s">
        <v>228</v>
      </c>
    </row>
    <row r="73" spans="1:27" x14ac:dyDescent="0.45">
      <c r="A73" t="s">
        <v>282</v>
      </c>
      <c r="B73" s="9" t="s">
        <v>283</v>
      </c>
      <c r="Z73" t="s">
        <v>600</v>
      </c>
      <c r="AA73" t="s">
        <v>601</v>
      </c>
    </row>
    <row r="74" spans="1:27" x14ac:dyDescent="0.45">
      <c r="A74" t="s">
        <v>284</v>
      </c>
      <c r="B74" s="9" t="s">
        <v>285</v>
      </c>
      <c r="Z74" t="s">
        <v>602</v>
      </c>
      <c r="AA74" t="s">
        <v>603</v>
      </c>
    </row>
    <row r="75" spans="1:27" x14ac:dyDescent="0.45">
      <c r="A75" t="s">
        <v>286</v>
      </c>
      <c r="B75" s="9" t="s">
        <v>287</v>
      </c>
      <c r="Z75" t="s">
        <v>604</v>
      </c>
      <c r="AA75" t="s">
        <v>605</v>
      </c>
    </row>
    <row r="76" spans="1:27" x14ac:dyDescent="0.45">
      <c r="A76" t="s">
        <v>288</v>
      </c>
      <c r="B76" s="9" t="s">
        <v>289</v>
      </c>
      <c r="Z76" t="s">
        <v>606</v>
      </c>
      <c r="AA76" t="s">
        <v>607</v>
      </c>
    </row>
    <row r="77" spans="1:27" x14ac:dyDescent="0.45">
      <c r="A77" t="s">
        <v>290</v>
      </c>
      <c r="B77" s="9" t="s">
        <v>291</v>
      </c>
      <c r="Z77" t="s">
        <v>246</v>
      </c>
      <c r="AA77" t="s">
        <v>246</v>
      </c>
    </row>
    <row r="78" spans="1:27" x14ac:dyDescent="0.45">
      <c r="A78" t="s">
        <v>292</v>
      </c>
      <c r="B78" s="9" t="s">
        <v>293</v>
      </c>
      <c r="Z78" t="s">
        <v>608</v>
      </c>
      <c r="AA78" t="s">
        <v>609</v>
      </c>
    </row>
    <row r="79" spans="1:27" x14ac:dyDescent="0.45">
      <c r="A79" t="s">
        <v>294</v>
      </c>
      <c r="B79" s="9" t="s">
        <v>295</v>
      </c>
      <c r="Z79" t="s">
        <v>610</v>
      </c>
      <c r="AA79" t="s">
        <v>611</v>
      </c>
    </row>
    <row r="80" spans="1:27" x14ac:dyDescent="0.45">
      <c r="A80" t="s">
        <v>296</v>
      </c>
      <c r="B80" s="9" t="s">
        <v>297</v>
      </c>
      <c r="Z80" t="s">
        <v>612</v>
      </c>
      <c r="AA80" t="s">
        <v>613</v>
      </c>
    </row>
    <row r="81" spans="1:27" x14ac:dyDescent="0.45">
      <c r="A81" t="s">
        <v>298</v>
      </c>
      <c r="B81" s="9" t="s">
        <v>299</v>
      </c>
      <c r="Z81" t="s">
        <v>614</v>
      </c>
      <c r="AA81" t="s">
        <v>615</v>
      </c>
    </row>
    <row r="82" spans="1:27" x14ac:dyDescent="0.45">
      <c r="A82" t="s">
        <v>300</v>
      </c>
      <c r="B82" s="9" t="s">
        <v>301</v>
      </c>
      <c r="Z82" t="s">
        <v>616</v>
      </c>
      <c r="AA82" t="s">
        <v>617</v>
      </c>
    </row>
    <row r="83" spans="1:27" x14ac:dyDescent="0.45">
      <c r="A83" t="s">
        <v>302</v>
      </c>
      <c r="B83" s="9" t="s">
        <v>303</v>
      </c>
      <c r="Z83" t="s">
        <v>618</v>
      </c>
      <c r="AA83" t="s">
        <v>619</v>
      </c>
    </row>
    <row r="84" spans="1:27" x14ac:dyDescent="0.45">
      <c r="A84" t="s">
        <v>304</v>
      </c>
      <c r="B84" s="9" t="s">
        <v>305</v>
      </c>
      <c r="Z84" t="s">
        <v>620</v>
      </c>
      <c r="AA84" t="s">
        <v>621</v>
      </c>
    </row>
    <row r="85" spans="1:27" x14ac:dyDescent="0.45">
      <c r="A85" t="s">
        <v>306</v>
      </c>
      <c r="B85" s="9" t="s">
        <v>307</v>
      </c>
      <c r="Z85" t="s">
        <v>622</v>
      </c>
      <c r="AA85" t="s">
        <v>623</v>
      </c>
    </row>
    <row r="86" spans="1:27" x14ac:dyDescent="0.45">
      <c r="A86" t="s">
        <v>308</v>
      </c>
      <c r="B86" s="9" t="s">
        <v>309</v>
      </c>
      <c r="Z86" t="s">
        <v>624</v>
      </c>
      <c r="AA86" t="s">
        <v>625</v>
      </c>
    </row>
    <row r="87" spans="1:27" x14ac:dyDescent="0.45">
      <c r="A87" t="s">
        <v>310</v>
      </c>
      <c r="B87" s="9" t="s">
        <v>311</v>
      </c>
      <c r="Z87" t="s">
        <v>626</v>
      </c>
      <c r="AA87" t="s">
        <v>627</v>
      </c>
    </row>
    <row r="88" spans="1:27" x14ac:dyDescent="0.45">
      <c r="A88" t="s">
        <v>312</v>
      </c>
      <c r="B88" s="9" t="s">
        <v>313</v>
      </c>
      <c r="Z88" t="s">
        <v>628</v>
      </c>
      <c r="AA88" t="s">
        <v>629</v>
      </c>
    </row>
    <row r="89" spans="1:27" x14ac:dyDescent="0.45">
      <c r="A89" t="s">
        <v>314</v>
      </c>
      <c r="B89" s="9" t="s">
        <v>315</v>
      </c>
      <c r="Z89" t="s">
        <v>392</v>
      </c>
      <c r="AA89" t="s">
        <v>392</v>
      </c>
    </row>
    <row r="90" spans="1:27" x14ac:dyDescent="0.45">
      <c r="A90" t="s">
        <v>316</v>
      </c>
      <c r="B90" s="9" t="s">
        <v>317</v>
      </c>
      <c r="Z90" t="s">
        <v>630</v>
      </c>
      <c r="AA90" t="s">
        <v>631</v>
      </c>
    </row>
    <row r="91" spans="1:27" x14ac:dyDescent="0.45">
      <c r="A91" t="s">
        <v>318</v>
      </c>
      <c r="B91" s="9" t="s">
        <v>319</v>
      </c>
      <c r="Z91" t="s">
        <v>409</v>
      </c>
      <c r="AA91" t="s">
        <v>409</v>
      </c>
    </row>
    <row r="92" spans="1:27" x14ac:dyDescent="0.45">
      <c r="A92" t="s">
        <v>320</v>
      </c>
      <c r="B92" s="9" t="s">
        <v>321</v>
      </c>
      <c r="Z92" t="s">
        <v>632</v>
      </c>
      <c r="AA92" t="s">
        <v>632</v>
      </c>
    </row>
    <row r="93" spans="1:27" x14ac:dyDescent="0.45">
      <c r="A93" t="s">
        <v>322</v>
      </c>
      <c r="B93" s="9" t="s">
        <v>323</v>
      </c>
      <c r="Z93" t="s">
        <v>633</v>
      </c>
      <c r="AA93" t="s">
        <v>634</v>
      </c>
    </row>
    <row r="94" spans="1:27" x14ac:dyDescent="0.45">
      <c r="A94" t="s">
        <v>324</v>
      </c>
      <c r="B94" s="9" t="s">
        <v>325</v>
      </c>
      <c r="Z94" t="s">
        <v>635</v>
      </c>
      <c r="AA94" t="s">
        <v>636</v>
      </c>
    </row>
    <row r="95" spans="1:27" x14ac:dyDescent="0.45">
      <c r="A95" t="s">
        <v>326</v>
      </c>
      <c r="B95" s="9" t="s">
        <v>327</v>
      </c>
      <c r="Z95" t="s">
        <v>637</v>
      </c>
      <c r="AA95" t="s">
        <v>638</v>
      </c>
    </row>
    <row r="96" spans="1:27" x14ac:dyDescent="0.45">
      <c r="A96" t="s">
        <v>328</v>
      </c>
      <c r="B96" s="9" t="s">
        <v>329</v>
      </c>
      <c r="Z96" t="s">
        <v>639</v>
      </c>
      <c r="AA96" t="s">
        <v>640</v>
      </c>
    </row>
    <row r="97" spans="1:27" x14ac:dyDescent="0.45">
      <c r="A97" t="s">
        <v>330</v>
      </c>
      <c r="B97" s="9" t="s">
        <v>331</v>
      </c>
      <c r="Z97" t="s">
        <v>641</v>
      </c>
      <c r="AA97" t="s">
        <v>642</v>
      </c>
    </row>
    <row r="98" spans="1:27" x14ac:dyDescent="0.45">
      <c r="A98" t="s">
        <v>332</v>
      </c>
      <c r="B98" s="9" t="s">
        <v>333</v>
      </c>
      <c r="Z98" t="s">
        <v>409</v>
      </c>
      <c r="AA98" t="s">
        <v>409</v>
      </c>
    </row>
    <row r="99" spans="1:27" x14ac:dyDescent="0.45">
      <c r="A99" t="s">
        <v>334</v>
      </c>
      <c r="B99" s="9" t="s">
        <v>335</v>
      </c>
      <c r="Z99" t="s">
        <v>206</v>
      </c>
      <c r="AA99" t="s">
        <v>206</v>
      </c>
    </row>
    <row r="100" spans="1:27" x14ac:dyDescent="0.45">
      <c r="A100" t="s">
        <v>336</v>
      </c>
      <c r="B100" s="9" t="s">
        <v>337</v>
      </c>
      <c r="Z100" t="s">
        <v>643</v>
      </c>
      <c r="AA100" t="s">
        <v>644</v>
      </c>
    </row>
    <row r="101" spans="1:27" x14ac:dyDescent="0.45">
      <c r="A101" t="s">
        <v>338</v>
      </c>
      <c r="B101" s="9" t="s">
        <v>339</v>
      </c>
      <c r="Z101" t="s">
        <v>645</v>
      </c>
      <c r="AA101" t="s">
        <v>646</v>
      </c>
    </row>
    <row r="102" spans="1:27" x14ac:dyDescent="0.45">
      <c r="A102" t="s">
        <v>340</v>
      </c>
      <c r="B102" s="9" t="s">
        <v>341</v>
      </c>
      <c r="Z102" t="s">
        <v>647</v>
      </c>
      <c r="AA102" t="s">
        <v>648</v>
      </c>
    </row>
    <row r="103" spans="1:27" x14ac:dyDescent="0.45">
      <c r="A103" t="s">
        <v>342</v>
      </c>
      <c r="B103" s="9" t="s">
        <v>343</v>
      </c>
      <c r="Z103" t="s">
        <v>649</v>
      </c>
      <c r="AA103" t="s">
        <v>649</v>
      </c>
    </row>
    <row r="104" spans="1:27" x14ac:dyDescent="0.45">
      <c r="A104" t="s">
        <v>344</v>
      </c>
      <c r="B104" s="9" t="s">
        <v>345</v>
      </c>
      <c r="Z104" t="s">
        <v>650</v>
      </c>
      <c r="AA104" t="s">
        <v>651</v>
      </c>
    </row>
    <row r="105" spans="1:27" x14ac:dyDescent="0.45">
      <c r="A105" t="s">
        <v>346</v>
      </c>
      <c r="B105" s="9" t="s">
        <v>347</v>
      </c>
      <c r="Z105" t="s">
        <v>652</v>
      </c>
      <c r="AA105" t="s">
        <v>653</v>
      </c>
    </row>
    <row r="106" spans="1:27" x14ac:dyDescent="0.45">
      <c r="A106" t="s">
        <v>348</v>
      </c>
      <c r="B106" s="9" t="s">
        <v>349</v>
      </c>
      <c r="Z106" t="s">
        <v>654</v>
      </c>
      <c r="AA106" t="s">
        <v>655</v>
      </c>
    </row>
    <row r="107" spans="1:27" x14ac:dyDescent="0.45">
      <c r="A107" t="s">
        <v>350</v>
      </c>
      <c r="B107" s="9" t="s">
        <v>60</v>
      </c>
      <c r="Z107" t="s">
        <v>656</v>
      </c>
      <c r="AA107" t="s">
        <v>657</v>
      </c>
    </row>
    <row r="108" spans="1:27" x14ac:dyDescent="0.45">
      <c r="A108" t="s">
        <v>351</v>
      </c>
      <c r="B108" s="9" t="s">
        <v>352</v>
      </c>
      <c r="Z108" t="s">
        <v>658</v>
      </c>
      <c r="AA108" t="s">
        <v>659</v>
      </c>
    </row>
    <row r="109" spans="1:27" x14ac:dyDescent="0.45">
      <c r="A109" t="s">
        <v>353</v>
      </c>
      <c r="B109" s="9" t="s">
        <v>354</v>
      </c>
      <c r="Z109" t="s">
        <v>660</v>
      </c>
      <c r="AA109" t="s">
        <v>661</v>
      </c>
    </row>
    <row r="110" spans="1:27" x14ac:dyDescent="0.45">
      <c r="A110" t="s">
        <v>355</v>
      </c>
      <c r="B110" s="9" t="s">
        <v>356</v>
      </c>
      <c r="Z110" t="s">
        <v>662</v>
      </c>
      <c r="AA110" t="s">
        <v>663</v>
      </c>
    </row>
    <row r="111" spans="1:27" x14ac:dyDescent="0.45">
      <c r="A111" t="s">
        <v>357</v>
      </c>
      <c r="B111" s="9" t="s">
        <v>45</v>
      </c>
      <c r="Z111" t="s">
        <v>664</v>
      </c>
      <c r="AA111" t="s">
        <v>665</v>
      </c>
    </row>
    <row r="112" spans="1:27" x14ac:dyDescent="0.45">
      <c r="A112" t="s">
        <v>358</v>
      </c>
      <c r="B112" s="9" t="s">
        <v>359</v>
      </c>
      <c r="Z112" t="s">
        <v>666</v>
      </c>
      <c r="AA112" t="s">
        <v>666</v>
      </c>
    </row>
    <row r="113" spans="1:27" x14ac:dyDescent="0.45">
      <c r="A113" t="s">
        <v>360</v>
      </c>
      <c r="B113" s="9" t="s">
        <v>361</v>
      </c>
      <c r="Z113" t="s">
        <v>667</v>
      </c>
      <c r="AA113" t="s">
        <v>668</v>
      </c>
    </row>
    <row r="114" spans="1:27" x14ac:dyDescent="0.45">
      <c r="A114" t="s">
        <v>362</v>
      </c>
      <c r="B114" s="9" t="s">
        <v>363</v>
      </c>
      <c r="Z114" t="s">
        <v>669</v>
      </c>
      <c r="AA114" t="s">
        <v>670</v>
      </c>
    </row>
    <row r="115" spans="1:27" x14ac:dyDescent="0.45">
      <c r="A115" t="s">
        <v>364</v>
      </c>
      <c r="B115" s="9" t="s">
        <v>365</v>
      </c>
      <c r="Z115" t="s">
        <v>671</v>
      </c>
      <c r="AA115" t="s">
        <v>672</v>
      </c>
    </row>
    <row r="116" spans="1:27" x14ac:dyDescent="0.45">
      <c r="A116" t="s">
        <v>366</v>
      </c>
      <c r="B116" s="9" t="s">
        <v>367</v>
      </c>
      <c r="Z116" t="s">
        <v>673</v>
      </c>
      <c r="AA116" t="s">
        <v>674</v>
      </c>
    </row>
    <row r="117" spans="1:27" x14ac:dyDescent="0.45">
      <c r="A117" t="s">
        <v>368</v>
      </c>
      <c r="B117" s="9" t="s">
        <v>369</v>
      </c>
      <c r="Z117" t="s">
        <v>675</v>
      </c>
      <c r="AA117" t="s">
        <v>676</v>
      </c>
    </row>
    <row r="118" spans="1:27" x14ac:dyDescent="0.45">
      <c r="A118" t="s">
        <v>755</v>
      </c>
      <c r="B118" s="9" t="s">
        <v>63</v>
      </c>
      <c r="Z118" t="s">
        <v>677</v>
      </c>
      <c r="AA118" t="s">
        <v>678</v>
      </c>
    </row>
    <row r="119" spans="1:27" x14ac:dyDescent="0.45">
      <c r="A119" t="s">
        <v>370</v>
      </c>
      <c r="B119" s="9" t="s">
        <v>371</v>
      </c>
      <c r="Z119" t="s">
        <v>679</v>
      </c>
      <c r="AA119" t="s">
        <v>680</v>
      </c>
    </row>
    <row r="120" spans="1:27" x14ac:dyDescent="0.45">
      <c r="A120" t="s">
        <v>372</v>
      </c>
      <c r="B120" s="9" t="s">
        <v>373</v>
      </c>
      <c r="Z120" t="s">
        <v>409</v>
      </c>
      <c r="AA120" t="s">
        <v>409</v>
      </c>
    </row>
    <row r="121" spans="1:27" x14ac:dyDescent="0.45">
      <c r="A121" t="s">
        <v>374</v>
      </c>
      <c r="B121" s="9" t="s">
        <v>375</v>
      </c>
      <c r="Z121" t="s">
        <v>681</v>
      </c>
      <c r="AA121" t="s">
        <v>682</v>
      </c>
    </row>
    <row r="122" spans="1:27" x14ac:dyDescent="0.45">
      <c r="A122" t="s">
        <v>376</v>
      </c>
      <c r="B122" s="9" t="s">
        <v>377</v>
      </c>
      <c r="Z122" t="s">
        <v>683</v>
      </c>
      <c r="AA122" t="s">
        <v>684</v>
      </c>
    </row>
    <row r="123" spans="1:27" x14ac:dyDescent="0.45">
      <c r="A123" t="s">
        <v>378</v>
      </c>
      <c r="B123" s="9" t="s">
        <v>379</v>
      </c>
      <c r="Z123" t="s">
        <v>685</v>
      </c>
      <c r="AA123" t="s">
        <v>686</v>
      </c>
    </row>
    <row r="124" spans="1:27" x14ac:dyDescent="0.45">
      <c r="A124" t="s">
        <v>380</v>
      </c>
      <c r="B124" s="9" t="s">
        <v>381</v>
      </c>
      <c r="Z124" t="s">
        <v>687</v>
      </c>
      <c r="AA124" t="s">
        <v>688</v>
      </c>
    </row>
    <row r="125" spans="1:27" x14ac:dyDescent="0.45">
      <c r="A125" t="s">
        <v>382</v>
      </c>
      <c r="B125" s="9" t="s">
        <v>383</v>
      </c>
      <c r="Z125" t="s">
        <v>689</v>
      </c>
      <c r="AA125" t="s">
        <v>690</v>
      </c>
    </row>
    <row r="126" spans="1:27" x14ac:dyDescent="0.45">
      <c r="A126" t="s">
        <v>384</v>
      </c>
      <c r="B126" s="9" t="s">
        <v>385</v>
      </c>
      <c r="Z126" t="s">
        <v>691</v>
      </c>
      <c r="AA126" t="s">
        <v>692</v>
      </c>
    </row>
    <row r="127" spans="1:27" x14ac:dyDescent="0.45">
      <c r="A127" t="s">
        <v>790</v>
      </c>
      <c r="B127" s="9" t="s">
        <v>791</v>
      </c>
      <c r="Z127" t="s">
        <v>472</v>
      </c>
      <c r="AA127" t="s">
        <v>693</v>
      </c>
    </row>
    <row r="128" spans="1:27" x14ac:dyDescent="0.45">
      <c r="A128" t="s">
        <v>792</v>
      </c>
      <c r="B128" s="9" t="s">
        <v>793</v>
      </c>
      <c r="Z128" t="s">
        <v>474</v>
      </c>
      <c r="AA128" t="s">
        <v>694</v>
      </c>
    </row>
    <row r="129" spans="1:27" x14ac:dyDescent="0.45">
      <c r="A129" t="s">
        <v>386</v>
      </c>
      <c r="B129" s="9" t="s">
        <v>387</v>
      </c>
      <c r="Z129" t="s">
        <v>695</v>
      </c>
      <c r="AA129" t="s">
        <v>696</v>
      </c>
    </row>
    <row r="130" spans="1:27" x14ac:dyDescent="0.45">
      <c r="A130" t="s">
        <v>388</v>
      </c>
      <c r="B130" s="9" t="s">
        <v>389</v>
      </c>
      <c r="Z130" t="s">
        <v>697</v>
      </c>
      <c r="AA130" t="s">
        <v>698</v>
      </c>
    </row>
    <row r="131" spans="1:27" x14ac:dyDescent="0.45">
      <c r="A131" t="s">
        <v>390</v>
      </c>
      <c r="B131" s="9" t="s">
        <v>391</v>
      </c>
      <c r="Z131" t="s">
        <v>699</v>
      </c>
      <c r="AA131" t="s">
        <v>700</v>
      </c>
    </row>
    <row r="132" spans="1:27" x14ac:dyDescent="0.45">
      <c r="A132" t="s">
        <v>392</v>
      </c>
      <c r="B132" s="9" t="s">
        <v>393</v>
      </c>
      <c r="Z132" t="s">
        <v>701</v>
      </c>
      <c r="AA132" t="s">
        <v>702</v>
      </c>
    </row>
    <row r="133" spans="1:27" x14ac:dyDescent="0.45">
      <c r="A133" t="s">
        <v>394</v>
      </c>
      <c r="B133" s="9" t="s">
        <v>395</v>
      </c>
      <c r="Z133" t="s">
        <v>703</v>
      </c>
      <c r="AA133" t="s">
        <v>704</v>
      </c>
    </row>
    <row r="134" spans="1:27" x14ac:dyDescent="0.45">
      <c r="A134" t="s">
        <v>396</v>
      </c>
      <c r="B134" s="9" t="s">
        <v>397</v>
      </c>
      <c r="Z134" t="s">
        <v>705</v>
      </c>
      <c r="AA134" t="s">
        <v>706</v>
      </c>
    </row>
    <row r="135" spans="1:27" x14ac:dyDescent="0.45">
      <c r="A135" t="s">
        <v>398</v>
      </c>
      <c r="B135" s="9" t="s">
        <v>399</v>
      </c>
      <c r="Z135" t="s">
        <v>707</v>
      </c>
      <c r="AA135" t="s">
        <v>708</v>
      </c>
    </row>
    <row r="136" spans="1:27" x14ac:dyDescent="0.45">
      <c r="A136" t="s">
        <v>400</v>
      </c>
      <c r="B136" s="9" t="s">
        <v>401</v>
      </c>
      <c r="Z136" t="s">
        <v>709</v>
      </c>
      <c r="AA136" t="s">
        <v>710</v>
      </c>
    </row>
    <row r="137" spans="1:27" x14ac:dyDescent="0.45">
      <c r="A137" t="s">
        <v>402</v>
      </c>
      <c r="B137" s="9" t="s">
        <v>403</v>
      </c>
      <c r="Z137" t="s">
        <v>711</v>
      </c>
      <c r="AA137" t="s">
        <v>712</v>
      </c>
    </row>
    <row r="138" spans="1:27" x14ac:dyDescent="0.45">
      <c r="A138" t="s">
        <v>404</v>
      </c>
      <c r="B138" s="9" t="s">
        <v>405</v>
      </c>
      <c r="Z138" t="s">
        <v>713</v>
      </c>
      <c r="AA138" t="s">
        <v>714</v>
      </c>
    </row>
    <row r="139" spans="1:27" x14ac:dyDescent="0.45">
      <c r="A139" t="s">
        <v>406</v>
      </c>
      <c r="B139" s="9" t="s">
        <v>43</v>
      </c>
      <c r="Z139" t="s">
        <v>715</v>
      </c>
      <c r="AA139" t="s">
        <v>716</v>
      </c>
    </row>
    <row r="140" spans="1:27" x14ac:dyDescent="0.45">
      <c r="A140" t="s">
        <v>407</v>
      </c>
      <c r="B140" s="9" t="s">
        <v>41</v>
      </c>
      <c r="Z140" t="s">
        <v>717</v>
      </c>
      <c r="AA140" t="s">
        <v>718</v>
      </c>
    </row>
    <row r="141" spans="1:27" x14ac:dyDescent="0.45">
      <c r="A141" t="s">
        <v>408</v>
      </c>
      <c r="B141" s="9" t="s">
        <v>39</v>
      </c>
      <c r="Z141" t="s">
        <v>719</v>
      </c>
      <c r="AA141" t="s">
        <v>720</v>
      </c>
    </row>
    <row r="142" spans="1:27" x14ac:dyDescent="0.45">
      <c r="A142" t="s">
        <v>409</v>
      </c>
      <c r="B142" s="9" t="s">
        <v>410</v>
      </c>
      <c r="Z142" t="s">
        <v>721</v>
      </c>
      <c r="AA142" t="s">
        <v>722</v>
      </c>
    </row>
    <row r="143" spans="1:27" x14ac:dyDescent="0.45">
      <c r="A143" t="s">
        <v>411</v>
      </c>
      <c r="B143" s="9" t="s">
        <v>412</v>
      </c>
      <c r="Z143" t="s">
        <v>723</v>
      </c>
      <c r="AA143" t="s">
        <v>724</v>
      </c>
    </row>
    <row r="144" spans="1:27" x14ac:dyDescent="0.45">
      <c r="A144" t="s">
        <v>413</v>
      </c>
      <c r="B144" s="9" t="s">
        <v>414</v>
      </c>
      <c r="Z144" t="s">
        <v>725</v>
      </c>
      <c r="AA144" t="s">
        <v>726</v>
      </c>
    </row>
    <row r="145" spans="1:27" x14ac:dyDescent="0.45">
      <c r="A145" t="s">
        <v>415</v>
      </c>
      <c r="B145" s="9" t="s">
        <v>416</v>
      </c>
      <c r="Z145" t="s">
        <v>727</v>
      </c>
      <c r="AA145" t="s">
        <v>728</v>
      </c>
    </row>
    <row r="146" spans="1:27" x14ac:dyDescent="0.45">
      <c r="A146" t="s">
        <v>417</v>
      </c>
      <c r="B146" s="9" t="s">
        <v>418</v>
      </c>
      <c r="Z146" t="s">
        <v>729</v>
      </c>
      <c r="AA146" t="s">
        <v>730</v>
      </c>
    </row>
    <row r="147" spans="1:27" x14ac:dyDescent="0.45">
      <c r="A147" t="s">
        <v>419</v>
      </c>
      <c r="B147" s="9" t="s">
        <v>420</v>
      </c>
      <c r="Z147" t="s">
        <v>731</v>
      </c>
      <c r="AA147" t="s">
        <v>732</v>
      </c>
    </row>
    <row r="148" spans="1:27" x14ac:dyDescent="0.45">
      <c r="A148" t="s">
        <v>421</v>
      </c>
      <c r="B148" s="9" t="s">
        <v>422</v>
      </c>
      <c r="Z148" t="s">
        <v>733</v>
      </c>
      <c r="AA148" t="s">
        <v>734</v>
      </c>
    </row>
    <row r="149" spans="1:27" x14ac:dyDescent="0.45">
      <c r="A149" t="s">
        <v>423</v>
      </c>
      <c r="B149" s="9" t="s">
        <v>424</v>
      </c>
      <c r="Z149" t="s">
        <v>735</v>
      </c>
      <c r="AA149" t="s">
        <v>736</v>
      </c>
    </row>
    <row r="150" spans="1:27" x14ac:dyDescent="0.45">
      <c r="A150" t="s">
        <v>425</v>
      </c>
      <c r="B150" s="9" t="s">
        <v>426</v>
      </c>
      <c r="Z150" t="s">
        <v>737</v>
      </c>
      <c r="AA150" t="s">
        <v>738</v>
      </c>
    </row>
    <row r="151" spans="1:27" x14ac:dyDescent="0.45">
      <c r="A151" t="s">
        <v>427</v>
      </c>
      <c r="B151" s="9" t="s">
        <v>428</v>
      </c>
      <c r="Z151" t="s">
        <v>739</v>
      </c>
      <c r="AA151" t="s">
        <v>740</v>
      </c>
    </row>
    <row r="152" spans="1:27" x14ac:dyDescent="0.45">
      <c r="A152" t="s">
        <v>429</v>
      </c>
      <c r="B152" s="9" t="s">
        <v>430</v>
      </c>
      <c r="Z152" t="s">
        <v>741</v>
      </c>
      <c r="AA152" t="s">
        <v>742</v>
      </c>
    </row>
    <row r="153" spans="1:27" x14ac:dyDescent="0.45">
      <c r="A153" t="s">
        <v>431</v>
      </c>
      <c r="B153" s="9" t="s">
        <v>432</v>
      </c>
      <c r="Z153" t="s">
        <v>743</v>
      </c>
      <c r="AA153" t="s">
        <v>744</v>
      </c>
    </row>
    <row r="154" spans="1:27" x14ac:dyDescent="0.45">
      <c r="A154" t="s">
        <v>433</v>
      </c>
      <c r="B154" s="9" t="s">
        <v>434</v>
      </c>
      <c r="Z154" t="s">
        <v>745</v>
      </c>
      <c r="AA154" t="s">
        <v>746</v>
      </c>
    </row>
    <row r="155" spans="1:27" x14ac:dyDescent="0.45">
      <c r="A155" t="s">
        <v>435</v>
      </c>
      <c r="B155" s="9" t="s">
        <v>436</v>
      </c>
      <c r="Z155" t="s">
        <v>747</v>
      </c>
      <c r="AA155" t="s">
        <v>748</v>
      </c>
    </row>
    <row r="156" spans="1:27" x14ac:dyDescent="0.45">
      <c r="A156" t="s">
        <v>437</v>
      </c>
      <c r="B156" s="9" t="s">
        <v>438</v>
      </c>
      <c r="Z156" t="s">
        <v>749</v>
      </c>
      <c r="AA156" t="s">
        <v>750</v>
      </c>
    </row>
    <row r="157" spans="1:27" x14ac:dyDescent="0.45">
      <c r="A157" t="s">
        <v>439</v>
      </c>
      <c r="B157" s="9" t="s">
        <v>440</v>
      </c>
      <c r="Z157" t="s">
        <v>751</v>
      </c>
      <c r="AA157" t="s">
        <v>752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2F2F3-A54B-4BF9-A1DE-18E7D5A1DAC6}">
  <sheetPr>
    <tabColor theme="4" tint="0.79998168889431442"/>
  </sheetPr>
  <dimension ref="A1:BC276"/>
  <sheetViews>
    <sheetView topLeftCell="B1" workbookViewId="0">
      <selection activeCell="Q31" sqref="Q31"/>
    </sheetView>
  </sheetViews>
  <sheetFormatPr defaultRowHeight="14.25" outlineLevelCol="1" x14ac:dyDescent="0.45"/>
  <cols>
    <col min="1" max="1" width="12.86328125" hidden="1" customWidth="1" outlineLevel="1"/>
    <col min="2" max="2" width="3.19921875" customWidth="1" collapsed="1"/>
    <col min="3" max="3" width="44.46484375" customWidth="1"/>
    <col min="4" max="4" width="17.6640625" customWidth="1"/>
    <col min="5" max="5" width="3.19921875" customWidth="1"/>
    <col min="6" max="15" width="10.73046875" hidden="1" customWidth="1" outlineLevel="1"/>
    <col min="16" max="16" width="6.6640625" customWidth="1" collapsed="1"/>
    <col min="17" max="17" width="8.46484375" customWidth="1"/>
    <col min="18" max="18" width="10.796875" customWidth="1"/>
    <col min="19" max="19" width="3.19921875" customWidth="1"/>
    <col min="20" max="20" width="13.3984375" hidden="1" customWidth="1" outlineLevel="1"/>
    <col min="21" max="21" width="13.3984375" hidden="1" customWidth="1" outlineLevel="1" collapsed="1"/>
    <col min="22" max="22" width="13.3984375" customWidth="1" collapsed="1"/>
    <col min="23" max="23" width="7.46484375" hidden="1" customWidth="1" outlineLevel="1"/>
    <col min="24" max="24" width="13.3984375" customWidth="1" collapsed="1"/>
    <col min="25" max="25" width="13.3984375" customWidth="1"/>
    <col min="26" max="26" width="10.73046875" hidden="1" customWidth="1" outlineLevel="1"/>
    <col min="27" max="27" width="12.53125" hidden="1" customWidth="1" outlineLevel="1" collapsed="1"/>
    <col min="28" max="29" width="13.3984375" hidden="1" customWidth="1" outlineLevel="1" collapsed="1"/>
    <col min="30" max="30" width="24.06640625" customWidth="1" collapsed="1"/>
    <col min="31" max="31" width="10.73046875" hidden="1" customWidth="1" outlineLevel="1"/>
    <col min="32" max="32" width="13.3984375" hidden="1" customWidth="1" outlineLevel="1" collapsed="1"/>
    <col min="33" max="33" width="18.73046875" customWidth="1" collapsed="1"/>
    <col min="34" max="34" width="24.06640625" hidden="1" customWidth="1" outlineLevel="1"/>
    <col min="35" max="35" width="24.06640625" hidden="1" customWidth="1" outlineLevel="1" collapsed="1"/>
    <col min="36" max="37" width="13.3984375" hidden="1" customWidth="1" outlineLevel="1" collapsed="1"/>
    <col min="38" max="38" width="32.1328125" hidden="1" customWidth="1" outlineLevel="1" collapsed="1"/>
    <col min="39" max="39" width="21.3984375" hidden="1" customWidth="1" outlineLevel="1" collapsed="1"/>
    <col min="40" max="41" width="13.3984375" hidden="1" customWidth="1" outlineLevel="1" collapsed="1"/>
    <col min="42" max="42" width="24.06640625" customWidth="1" collapsed="1"/>
    <col min="43" max="43" width="13.3984375" hidden="1" customWidth="1" outlineLevel="1"/>
    <col min="44" max="44" width="24.06640625" hidden="1" customWidth="1" outlineLevel="1" collapsed="1"/>
    <col min="45" max="45" width="13.3984375" hidden="1" customWidth="1" outlineLevel="1" collapsed="1"/>
    <col min="46" max="46" width="34.796875" customWidth="1" collapsed="1"/>
    <col min="47" max="49" width="13.3984375" customWidth="1"/>
    <col min="50" max="50" width="10.73046875" hidden="1" customWidth="1" outlineLevel="1"/>
    <col min="51" max="53" width="13.3984375" hidden="1" customWidth="1" outlineLevel="1" collapsed="1"/>
    <col min="54" max="54" width="7.46484375" hidden="1" customWidth="1" outlineLevel="1" collapsed="1"/>
    <col min="55" max="55" width="9.06640625" collapsed="1"/>
  </cols>
  <sheetData>
    <row r="1" spans="1:54" ht="25.9" thickBot="1" x14ac:dyDescent="0.8">
      <c r="A1" s="8" t="s">
        <v>3</v>
      </c>
      <c r="B1" s="2"/>
      <c r="C1" s="3" t="s">
        <v>100</v>
      </c>
      <c r="D1" s="2"/>
      <c r="E1" s="2"/>
      <c r="F1" s="7" t="s">
        <v>2</v>
      </c>
      <c r="G1" s="7"/>
      <c r="H1" s="7"/>
      <c r="I1" s="7"/>
      <c r="J1" s="7"/>
      <c r="K1" s="7"/>
      <c r="L1" s="7"/>
      <c r="M1" s="7"/>
      <c r="N1" s="7"/>
      <c r="O1" s="7"/>
      <c r="P1" s="18" t="s">
        <v>104</v>
      </c>
      <c r="Q1" s="18" t="s">
        <v>105</v>
      </c>
      <c r="R1" s="18" t="s">
        <v>106</v>
      </c>
      <c r="T1" s="24" t="s">
        <v>117</v>
      </c>
      <c r="U1" s="24" t="s">
        <v>118</v>
      </c>
      <c r="V1" s="24" t="s">
        <v>119</v>
      </c>
      <c r="W1" s="24" t="s">
        <v>120</v>
      </c>
      <c r="X1" s="24" t="s">
        <v>5</v>
      </c>
      <c r="Y1" s="24" t="s">
        <v>112</v>
      </c>
      <c r="Z1" s="24" t="s">
        <v>121</v>
      </c>
      <c r="AA1" s="24" t="s">
        <v>122</v>
      </c>
      <c r="AB1" s="24" t="s">
        <v>123</v>
      </c>
      <c r="AC1" s="24" t="s">
        <v>124</v>
      </c>
      <c r="AD1" s="24" t="s">
        <v>125</v>
      </c>
      <c r="AE1" s="24" t="s">
        <v>126</v>
      </c>
      <c r="AF1" s="24" t="s">
        <v>127</v>
      </c>
      <c r="AG1" s="24" t="s">
        <v>47</v>
      </c>
      <c r="AH1" s="24" t="s">
        <v>128</v>
      </c>
      <c r="AI1" s="24" t="s">
        <v>129</v>
      </c>
      <c r="AJ1" s="24" t="s">
        <v>130</v>
      </c>
      <c r="AK1" s="24" t="s">
        <v>131</v>
      </c>
      <c r="AL1" s="24" t="s">
        <v>132</v>
      </c>
      <c r="AM1" s="24" t="s">
        <v>133</v>
      </c>
      <c r="AN1" s="24" t="s">
        <v>134</v>
      </c>
      <c r="AO1" s="24" t="s">
        <v>135</v>
      </c>
      <c r="AP1" s="25" t="s">
        <v>136</v>
      </c>
      <c r="AQ1" s="25" t="s">
        <v>137</v>
      </c>
      <c r="AR1" s="25" t="s">
        <v>138</v>
      </c>
      <c r="AS1" s="25" t="s">
        <v>139</v>
      </c>
      <c r="AT1" s="25" t="s">
        <v>7</v>
      </c>
      <c r="AU1" s="25" t="s">
        <v>140</v>
      </c>
      <c r="AV1" s="25" t="s">
        <v>141</v>
      </c>
      <c r="AW1" s="25" t="s">
        <v>8</v>
      </c>
      <c r="AX1" s="25" t="s">
        <v>142</v>
      </c>
      <c r="AY1" s="24" t="s">
        <v>143</v>
      </c>
      <c r="AZ1" s="24" t="s">
        <v>144</v>
      </c>
      <c r="BA1" s="24" t="s">
        <v>145</v>
      </c>
      <c r="BB1" s="24" t="s">
        <v>146</v>
      </c>
    </row>
    <row r="2" spans="1:54" x14ac:dyDescent="0.45">
      <c r="A2" s="8" t="s">
        <v>147</v>
      </c>
      <c r="B2" s="2"/>
      <c r="C2" s="4" t="s">
        <v>99</v>
      </c>
      <c r="D2" s="2"/>
      <c r="E2" s="2"/>
      <c r="P2" s="19">
        <f>IF(V2&lt;&gt;"",MAX(P$1:P1)+1,IF(AND(_xlfn.CONCAT(T2:BB2)&lt;&gt;"", OR(LEFT(_xlfn.CONCAT(T2:BB2),5)&lt;&gt;"FALSE",RIGHT(_xlfn.CONCAT(T2:BB2),5)&lt;&gt;"FALSE")),IF(AND(ISNUMBER(P1),P1&gt;0),P1,0),""))</f>
        <v>1</v>
      </c>
      <c r="Q2" s="26"/>
      <c r="R2" s="19" t="str">
        <f>IF(T2&lt;&gt;"",IF(Q2&lt;&gt;"","Edited","Synced"),IF(P2="","",IF(OR(AP2 = "",AQ2 = "",AU2 = "",AV2 = ""),"Invalid","New")))</f>
        <v>Synced</v>
      </c>
      <c r="T2" s="20">
        <v>448</v>
      </c>
      <c r="U2" s="20">
        <v>4</v>
      </c>
      <c r="V2" s="21">
        <v>45295</v>
      </c>
      <c r="W2" s="20"/>
      <c r="X2" s="21">
        <v>45325</v>
      </c>
      <c r="Y2" s="20">
        <v>101</v>
      </c>
      <c r="Z2" s="21"/>
      <c r="AA2" s="20"/>
      <c r="AB2" s="20"/>
      <c r="AC2" s="20"/>
      <c r="AD2" s="20" t="s">
        <v>9</v>
      </c>
      <c r="AE2" s="20" t="str">
        <f>IFERROR(IF(LEN(VLOOKUP(AD2, QUICKBOOKS_9130357949969096!$AM:$AN, 2, 0))=0,"",VLOOKUP(AD2, QUICKBOOKS_9130357949969096!$AM:$AN, 2, 0)),"")</f>
        <v>USD</v>
      </c>
      <c r="AF2" s="20" t="str">
        <f>IFERROR(IF(LEN(VLOOKUP(AD2, QUICKBOOKS_9130357949969096!$C:$E, 3, 0))=0,"",VLOOKUP(AD2, QUICKBOOKS_9130357949969096!$C:$E, 3, 0)),"")</f>
        <v>4</v>
      </c>
      <c r="AG2" s="20" t="str">
        <f>IFERROR(IF(LEN(VLOOKUP(AD2, QUICKBOOKS_9130357949969096!$C:$D, 2, 0))=0,"",VLOOKUP(AD2, QUICKBOOKS_9130357949969096!$C:$D, 2, 0)),"")</f>
        <v>kyle63@example.com</v>
      </c>
      <c r="AH2" s="20"/>
      <c r="AI2" s="20"/>
      <c r="AJ2" s="20" t="b">
        <v>0</v>
      </c>
      <c r="AK2" s="20" t="b">
        <v>0</v>
      </c>
      <c r="AL2" s="20"/>
      <c r="AM2" s="20"/>
      <c r="AN2" s="22"/>
      <c r="AO2" s="22">
        <v>91979.48</v>
      </c>
      <c r="AP2" s="20" t="s">
        <v>10</v>
      </c>
      <c r="AQ2" s="20" t="str">
        <f>IFERROR(IF(LEN(VLOOKUP(AP2, QUICKBOOKS_9130357949969096!$L:$M, 2, 0))=0,"",VLOOKUP(AP2, QUICKBOOKS_9130357949969096!$L:$M, 2, 0)),"")</f>
        <v>1</v>
      </c>
      <c r="AR2" s="20"/>
      <c r="AS2" s="20" t="str">
        <f>IFERROR(IF(LEN(VLOOKUP(AR2, QUICKBOOKS_9130357949969096!$J:$K, 2, 0))=0,"",VLOOKUP(AR2, QUICKBOOKS_9130357949969096!$J:$K, 2, 0)),"")</f>
        <v/>
      </c>
      <c r="AT2" s="27" t="s">
        <v>11</v>
      </c>
      <c r="AU2" s="22">
        <v>91979.48</v>
      </c>
      <c r="AV2" s="23">
        <v>1</v>
      </c>
      <c r="AW2" s="20">
        <f>IF(OR((AU2*AV2)&lt;&gt;0,AP2&lt;&gt;""),AU2*AV2,"")</f>
        <v>91979.48</v>
      </c>
      <c r="AX2" s="21"/>
      <c r="AY2" s="20"/>
      <c r="AZ2" s="20"/>
      <c r="BA2" s="20"/>
      <c r="BB2" s="20" t="str">
        <f>IFERROR(IF(LEN(VLOOKUP(W2, QUICKBOOKS_9130357949969096!$AI:$AJ, 2, 0))=0,"",VLOOKUP(W2, QUICKBOOKS_9130357949969096!$AI:$AJ, 2, 0)),"")</f>
        <v/>
      </c>
    </row>
    <row r="3" spans="1:54" x14ac:dyDescent="0.45">
      <c r="A3" s="8" t="s">
        <v>4</v>
      </c>
      <c r="B3" s="2"/>
      <c r="C3" s="2"/>
      <c r="D3" s="2"/>
      <c r="E3" s="2"/>
      <c r="P3" s="19">
        <f>IF(V3&lt;&gt;"",MAX(P$1:P2)+1,IF(AND(_xlfn.CONCAT(T3:BB3)&lt;&gt;"", OR(LEFT(_xlfn.CONCAT(T3:BB3),5)&lt;&gt;"FALSE",RIGHT(_xlfn.CONCAT(T3:BB3),5)&lt;&gt;"FALSE")),IF(AND(ISNUMBER(P2),P2&gt;0),P2,0),""))</f>
        <v>2</v>
      </c>
      <c r="Q3" s="26"/>
      <c r="R3" s="19" t="str">
        <f t="shared" ref="R3:R66" si="0">IF(T3&lt;&gt;"",IF(Q3&lt;&gt;"","Edited","Synced"),IF(P3="","",IF(OR(AP3 = "",AQ3 = "",AU3 = "",AV3 = ""),"Invalid","New")))</f>
        <v>Synced</v>
      </c>
      <c r="T3" s="20">
        <v>447</v>
      </c>
      <c r="U3" s="20">
        <v>4</v>
      </c>
      <c r="V3" s="21">
        <v>45302</v>
      </c>
      <c r="W3" s="20"/>
      <c r="X3" s="21">
        <v>45332</v>
      </c>
      <c r="Y3" s="20">
        <v>102</v>
      </c>
      <c r="Z3" s="21"/>
      <c r="AA3" s="20"/>
      <c r="AB3" s="20"/>
      <c r="AC3" s="20"/>
      <c r="AD3" s="20" t="s">
        <v>12</v>
      </c>
      <c r="AE3" s="20" t="str">
        <f>IFERROR(IF(LEN(VLOOKUP(AD3, QUICKBOOKS_9130357949969096!$AM:$AN, 2, 0))=0,"",VLOOKUP(AD3, QUICKBOOKS_9130357949969096!$AM:$AN, 2, 0)),"")</f>
        <v>USD</v>
      </c>
      <c r="AF3" s="20" t="str">
        <f>IFERROR(IF(LEN(VLOOKUP(AD3, QUICKBOOKS_9130357949969096!$C:$E, 3, 0))=0,"",VLOOKUP(AD3, QUICKBOOKS_9130357949969096!$C:$E, 3, 0)),"")</f>
        <v>13</v>
      </c>
      <c r="AG3" s="20" t="str">
        <f>IFERROR(IF(LEN(VLOOKUP(AD3, QUICKBOOKS_9130357949969096!$C:$D, 2, 0))=0,"",VLOOKUP(AD3, QUICKBOOKS_9130357949969096!$C:$D, 2, 0)),"")</f>
        <v>williamsdeanna@example.com</v>
      </c>
      <c r="AH3" s="20"/>
      <c r="AI3" s="20"/>
      <c r="AJ3" s="20" t="b">
        <v>0</v>
      </c>
      <c r="AK3" s="20" t="b">
        <v>0</v>
      </c>
      <c r="AL3" s="20"/>
      <c r="AM3" s="20"/>
      <c r="AN3" s="22"/>
      <c r="AO3" s="22">
        <v>85902.16</v>
      </c>
      <c r="AP3" s="20" t="s">
        <v>10</v>
      </c>
      <c r="AQ3" s="20" t="str">
        <f>IFERROR(IF(LEN(VLOOKUP(AP3, QUICKBOOKS_9130357949969096!$L:$M, 2, 0))=0,"",VLOOKUP(AP3, QUICKBOOKS_9130357949969096!$L:$M, 2, 0)),"")</f>
        <v>1</v>
      </c>
      <c r="AR3" s="20"/>
      <c r="AS3" s="20" t="str">
        <f>IFERROR(IF(LEN(VLOOKUP(AR3, QUICKBOOKS_9130357949969096!$J:$K, 2, 0))=0,"",VLOOKUP(AR3, QUICKBOOKS_9130357949969096!$J:$K, 2, 0)),"")</f>
        <v/>
      </c>
      <c r="AT3" s="27" t="s">
        <v>13</v>
      </c>
      <c r="AU3" s="22">
        <v>85902.16</v>
      </c>
      <c r="AV3" s="23">
        <v>1</v>
      </c>
      <c r="AW3" s="20">
        <f t="shared" ref="AW3:AW66" si="1">IF(OR((AU3*AV3)&lt;&gt;0,AP3&lt;&gt;""),AU3*AV3,"")</f>
        <v>85902.16</v>
      </c>
      <c r="AX3" s="21"/>
      <c r="AY3" s="20"/>
      <c r="AZ3" s="20"/>
      <c r="BA3" s="20"/>
      <c r="BB3" s="20" t="str">
        <f>IFERROR(IF(LEN(VLOOKUP(W3, QUICKBOOKS_9130357949969096!$AI:$AJ, 2, 0))=0,"",VLOOKUP(W3, QUICKBOOKS_9130357949969096!$AI:$AJ, 2, 0)),"")</f>
        <v/>
      </c>
    </row>
    <row r="4" spans="1:54" x14ac:dyDescent="0.45">
      <c r="A4" s="8" t="s">
        <v>148</v>
      </c>
      <c r="B4" s="2"/>
      <c r="C4" s="2" t="s">
        <v>101</v>
      </c>
      <c r="D4" s="2"/>
      <c r="E4" s="2"/>
      <c r="P4" s="19">
        <f>IF(V4&lt;&gt;"",MAX(P$1:P3)+1,IF(AND(_xlfn.CONCAT(T4:BB4)&lt;&gt;"", OR(LEFT(_xlfn.CONCAT(T4:BB4),5)&lt;&gt;"FALSE",RIGHT(_xlfn.CONCAT(T4:BB4),5)&lt;&gt;"FALSE")),IF(AND(ISNUMBER(P3),P3&gt;0),P3,0),""))</f>
        <v>3</v>
      </c>
      <c r="Q4" s="26"/>
      <c r="R4" s="19" t="str">
        <f t="shared" si="0"/>
        <v>Synced</v>
      </c>
      <c r="T4" s="20">
        <v>440</v>
      </c>
      <c r="U4" s="20">
        <v>4</v>
      </c>
      <c r="V4" s="21">
        <v>45351</v>
      </c>
      <c r="W4" s="20"/>
      <c r="X4" s="21">
        <v>45381</v>
      </c>
      <c r="Y4" s="20">
        <v>109</v>
      </c>
      <c r="Z4" s="21"/>
      <c r="AA4" s="20"/>
      <c r="AB4" s="20"/>
      <c r="AC4" s="20"/>
      <c r="AD4" s="20" t="s">
        <v>14</v>
      </c>
      <c r="AE4" s="20" t="str">
        <f>IFERROR(IF(LEN(VLOOKUP(AD4, QUICKBOOKS_9130357949969096!$AM:$AN, 2, 0))=0,"",VLOOKUP(AD4, QUICKBOOKS_9130357949969096!$AM:$AN, 2, 0)),"")</f>
        <v>USD</v>
      </c>
      <c r="AF4" s="20" t="str">
        <f>IFERROR(IF(LEN(VLOOKUP(AD4, QUICKBOOKS_9130357949969096!$C:$E, 3, 0))=0,"",VLOOKUP(AD4, QUICKBOOKS_9130357949969096!$C:$E, 3, 0)),"")</f>
        <v>18</v>
      </c>
      <c r="AG4" s="20" t="str">
        <f>IFERROR(IF(LEN(VLOOKUP(AD4, QUICKBOOKS_9130357949969096!$C:$D, 2, 0))=0,"",VLOOKUP(AD4, QUICKBOOKS_9130357949969096!$C:$D, 2, 0)),"")</f>
        <v>matthewbrennan@example.com</v>
      </c>
      <c r="AH4" s="20"/>
      <c r="AI4" s="20"/>
      <c r="AJ4" s="20" t="b">
        <v>0</v>
      </c>
      <c r="AK4" s="20" t="b">
        <v>0</v>
      </c>
      <c r="AL4" s="20"/>
      <c r="AM4" s="20"/>
      <c r="AN4" s="22"/>
      <c r="AO4" s="22">
        <v>84892.32</v>
      </c>
      <c r="AP4" s="20" t="s">
        <v>10</v>
      </c>
      <c r="AQ4" s="20" t="str">
        <f>IFERROR(IF(LEN(VLOOKUP(AP4, QUICKBOOKS_9130357949969096!$L:$M, 2, 0))=0,"",VLOOKUP(AP4, QUICKBOOKS_9130357949969096!$L:$M, 2, 0)),"")</f>
        <v>1</v>
      </c>
      <c r="AR4" s="20"/>
      <c r="AS4" s="20" t="str">
        <f>IFERROR(IF(LEN(VLOOKUP(AR4, QUICKBOOKS_9130357949969096!$J:$K, 2, 0))=0,"",VLOOKUP(AR4, QUICKBOOKS_9130357949969096!$J:$K, 2, 0)),"")</f>
        <v/>
      </c>
      <c r="AT4" s="27" t="s">
        <v>15</v>
      </c>
      <c r="AU4" s="22">
        <v>84892.32</v>
      </c>
      <c r="AV4" s="23">
        <v>1</v>
      </c>
      <c r="AW4" s="20">
        <f t="shared" si="1"/>
        <v>84892.32</v>
      </c>
      <c r="AX4" s="21"/>
      <c r="AY4" s="20"/>
      <c r="AZ4" s="20"/>
      <c r="BA4" s="20"/>
      <c r="BB4" s="20" t="str">
        <f>IFERROR(IF(LEN(VLOOKUP(W4, QUICKBOOKS_9130357949969096!$AI:$AJ, 2, 0))=0,"",VLOOKUP(W4, QUICKBOOKS_9130357949969096!$AI:$AJ, 2, 0)),"")</f>
        <v/>
      </c>
    </row>
    <row r="5" spans="1:54" x14ac:dyDescent="0.45">
      <c r="B5" s="2"/>
      <c r="C5" s="2" t="s">
        <v>102</v>
      </c>
      <c r="D5" s="2"/>
      <c r="E5" s="2"/>
      <c r="P5" s="19">
        <f>IF(V5&lt;&gt;"",MAX(P$1:P4)+1,IF(AND(_xlfn.CONCAT(T5:BB5)&lt;&gt;"", OR(LEFT(_xlfn.CONCAT(T5:BB5),5)&lt;&gt;"FALSE",RIGHT(_xlfn.CONCAT(T5:BB5),5)&lt;&gt;"FALSE")),IF(AND(ISNUMBER(P4),P4&gt;0),P4,0),""))</f>
        <v>4</v>
      </c>
      <c r="Q5" s="26"/>
      <c r="R5" s="19" t="str">
        <f t="shared" si="0"/>
        <v>Synced</v>
      </c>
      <c r="T5" s="20">
        <v>445</v>
      </c>
      <c r="U5" s="20">
        <v>4</v>
      </c>
      <c r="V5" s="21">
        <v>45316</v>
      </c>
      <c r="W5" s="20"/>
      <c r="X5" s="21">
        <v>45346</v>
      </c>
      <c r="Y5" s="20">
        <v>104</v>
      </c>
      <c r="Z5" s="21"/>
      <c r="AA5" s="20"/>
      <c r="AB5" s="20"/>
      <c r="AC5" s="20"/>
      <c r="AD5" s="20" t="s">
        <v>16</v>
      </c>
      <c r="AE5" s="20" t="str">
        <f>IFERROR(IF(LEN(VLOOKUP(AD5, QUICKBOOKS_9130357949969096!$AM:$AN, 2, 0))=0,"",VLOOKUP(AD5, QUICKBOOKS_9130357949969096!$AM:$AN, 2, 0)),"")</f>
        <v>USD</v>
      </c>
      <c r="AF5" s="20" t="str">
        <f>IFERROR(IF(LEN(VLOOKUP(AD5, QUICKBOOKS_9130357949969096!$C:$E, 3, 0))=0,"",VLOOKUP(AD5, QUICKBOOKS_9130357949969096!$C:$E, 3, 0)),"")</f>
        <v>3</v>
      </c>
      <c r="AG5" s="20" t="str">
        <f>IFERROR(IF(LEN(VLOOKUP(AD5, QUICKBOOKS_9130357949969096!$C:$D, 2, 0))=0,"",VLOOKUP(AD5, QUICKBOOKS_9130357949969096!$C:$D, 2, 0)),"")</f>
        <v>joshua34@example.com</v>
      </c>
      <c r="AH5" s="20"/>
      <c r="AI5" s="20"/>
      <c r="AJ5" s="20" t="b">
        <v>0</v>
      </c>
      <c r="AK5" s="20" t="b">
        <v>0</v>
      </c>
      <c r="AL5" s="20"/>
      <c r="AM5" s="20"/>
      <c r="AN5" s="22"/>
      <c r="AO5" s="22">
        <v>133057.04</v>
      </c>
      <c r="AP5" s="20" t="s">
        <v>10</v>
      </c>
      <c r="AQ5" s="20" t="str">
        <f>IFERROR(IF(LEN(VLOOKUP(AP5, QUICKBOOKS_9130357949969096!$L:$M, 2, 0))=0,"",VLOOKUP(AP5, QUICKBOOKS_9130357949969096!$L:$M, 2, 0)),"")</f>
        <v>1</v>
      </c>
      <c r="AR5" s="20"/>
      <c r="AS5" s="20" t="str">
        <f>IFERROR(IF(LEN(VLOOKUP(AR5, QUICKBOOKS_9130357949969096!$J:$K, 2, 0))=0,"",VLOOKUP(AR5, QUICKBOOKS_9130357949969096!$J:$K, 2, 0)),"")</f>
        <v/>
      </c>
      <c r="AT5" s="27" t="s">
        <v>17</v>
      </c>
      <c r="AU5" s="22">
        <v>133057.04</v>
      </c>
      <c r="AV5" s="23">
        <v>1</v>
      </c>
      <c r="AW5" s="20">
        <f t="shared" si="1"/>
        <v>133057.04</v>
      </c>
      <c r="AX5" s="21"/>
      <c r="AY5" s="20"/>
      <c r="AZ5" s="20"/>
      <c r="BA5" s="20"/>
      <c r="BB5" s="20" t="str">
        <f>IFERROR(IF(LEN(VLOOKUP(W5, QUICKBOOKS_9130357949969096!$AI:$AJ, 2, 0))=0,"",VLOOKUP(W5, QUICKBOOKS_9130357949969096!$AI:$AJ, 2, 0)),"")</f>
        <v/>
      </c>
    </row>
    <row r="6" spans="1:54" x14ac:dyDescent="0.45">
      <c r="B6" s="2"/>
      <c r="C6" s="2" t="s">
        <v>103</v>
      </c>
      <c r="D6" s="2"/>
      <c r="E6" s="2"/>
      <c r="P6" s="19">
        <f>IF(V6&lt;&gt;"",MAX(P$1:P5)+1,IF(AND(_xlfn.CONCAT(T6:BB6)&lt;&gt;"", OR(LEFT(_xlfn.CONCAT(T6:BB6),5)&lt;&gt;"FALSE",RIGHT(_xlfn.CONCAT(T6:BB6),5)&lt;&gt;"FALSE")),IF(AND(ISNUMBER(P5),P5&gt;0),P5,0),""))</f>
        <v>5</v>
      </c>
      <c r="Q6" s="26"/>
      <c r="R6" s="19" t="str">
        <f t="shared" si="0"/>
        <v>Synced</v>
      </c>
      <c r="T6" s="20">
        <v>444</v>
      </c>
      <c r="U6" s="20">
        <v>4</v>
      </c>
      <c r="V6" s="21">
        <v>45323</v>
      </c>
      <c r="W6" s="20"/>
      <c r="X6" s="21">
        <v>45353</v>
      </c>
      <c r="Y6" s="20">
        <v>105</v>
      </c>
      <c r="Z6" s="21"/>
      <c r="AA6" s="20"/>
      <c r="AB6" s="20"/>
      <c r="AC6" s="20"/>
      <c r="AD6" s="20" t="s">
        <v>9</v>
      </c>
      <c r="AE6" s="20" t="str">
        <f>IFERROR(IF(LEN(VLOOKUP(AD6, QUICKBOOKS_9130357949969096!$AM:$AN, 2, 0))=0,"",VLOOKUP(AD6, QUICKBOOKS_9130357949969096!$AM:$AN, 2, 0)),"")</f>
        <v>USD</v>
      </c>
      <c r="AF6" s="20" t="str">
        <f>IFERROR(IF(LEN(VLOOKUP(AD6, QUICKBOOKS_9130357949969096!$C:$E, 3, 0))=0,"",VLOOKUP(AD6, QUICKBOOKS_9130357949969096!$C:$E, 3, 0)),"")</f>
        <v>4</v>
      </c>
      <c r="AG6" s="20" t="str">
        <f>IFERROR(IF(LEN(VLOOKUP(AD6, QUICKBOOKS_9130357949969096!$C:$D, 2, 0))=0,"",VLOOKUP(AD6, QUICKBOOKS_9130357949969096!$C:$D, 2, 0)),"")</f>
        <v>kyle63@example.com</v>
      </c>
      <c r="AH6" s="20"/>
      <c r="AI6" s="20"/>
      <c r="AJ6" s="20" t="b">
        <v>0</v>
      </c>
      <c r="AK6" s="20" t="b">
        <v>0</v>
      </c>
      <c r="AL6" s="20"/>
      <c r="AM6" s="20"/>
      <c r="AN6" s="22"/>
      <c r="AO6" s="22">
        <v>69374.210000000006</v>
      </c>
      <c r="AP6" s="20" t="s">
        <v>10</v>
      </c>
      <c r="AQ6" s="20" t="str">
        <f>IFERROR(IF(LEN(VLOOKUP(AP6, QUICKBOOKS_9130357949969096!$L:$M, 2, 0))=0,"",VLOOKUP(AP6, QUICKBOOKS_9130357949969096!$L:$M, 2, 0)),"")</f>
        <v>1</v>
      </c>
      <c r="AR6" s="20"/>
      <c r="AS6" s="20" t="str">
        <f>IFERROR(IF(LEN(VLOOKUP(AR6, QUICKBOOKS_9130357949969096!$J:$K, 2, 0))=0,"",VLOOKUP(AR6, QUICKBOOKS_9130357949969096!$J:$K, 2, 0)),"")</f>
        <v/>
      </c>
      <c r="AT6" s="27" t="s">
        <v>11</v>
      </c>
      <c r="AU6" s="22">
        <v>69374.210000000006</v>
      </c>
      <c r="AV6" s="23">
        <v>1</v>
      </c>
      <c r="AW6" s="20">
        <f t="shared" si="1"/>
        <v>69374.210000000006</v>
      </c>
      <c r="AX6" s="21"/>
      <c r="AY6" s="20"/>
      <c r="AZ6" s="20"/>
      <c r="BA6" s="20"/>
      <c r="BB6" s="20" t="str">
        <f>IFERROR(IF(LEN(VLOOKUP(W6, QUICKBOOKS_9130357949969096!$AI:$AJ, 2, 0))=0,"",VLOOKUP(W6, QUICKBOOKS_9130357949969096!$AI:$AJ, 2, 0)),"")</f>
        <v/>
      </c>
    </row>
    <row r="7" spans="1:54" x14ac:dyDescent="0.45">
      <c r="B7" s="2"/>
      <c r="C7" s="2"/>
      <c r="D7" s="2"/>
      <c r="E7" s="2"/>
      <c r="P7" s="19">
        <f>IF(V7&lt;&gt;"",MAX(P$1:P6)+1,IF(AND(_xlfn.CONCAT(T7:BB7)&lt;&gt;"", OR(LEFT(_xlfn.CONCAT(T7:BB7),5)&lt;&gt;"FALSE",RIGHT(_xlfn.CONCAT(T7:BB7),5)&lt;&gt;"FALSE")),IF(AND(ISNUMBER(P6),P6&gt;0),P6,0),""))</f>
        <v>6</v>
      </c>
      <c r="Q7" s="26"/>
      <c r="R7" s="19" t="str">
        <f t="shared" si="0"/>
        <v>Synced</v>
      </c>
      <c r="T7" s="20">
        <v>443</v>
      </c>
      <c r="U7" s="20">
        <v>4</v>
      </c>
      <c r="V7" s="21">
        <v>45330</v>
      </c>
      <c r="W7" s="20"/>
      <c r="X7" s="21">
        <v>45360</v>
      </c>
      <c r="Y7" s="20">
        <v>106</v>
      </c>
      <c r="Z7" s="21"/>
      <c r="AA7" s="20"/>
      <c r="AB7" s="20"/>
      <c r="AC7" s="20"/>
      <c r="AD7" s="20" t="s">
        <v>12</v>
      </c>
      <c r="AE7" s="20" t="str">
        <f>IFERROR(IF(LEN(VLOOKUP(AD7, QUICKBOOKS_9130357949969096!$AM:$AN, 2, 0))=0,"",VLOOKUP(AD7, QUICKBOOKS_9130357949969096!$AM:$AN, 2, 0)),"")</f>
        <v>USD</v>
      </c>
      <c r="AF7" s="20" t="str">
        <f>IFERROR(IF(LEN(VLOOKUP(AD7, QUICKBOOKS_9130357949969096!$C:$E, 3, 0))=0,"",VLOOKUP(AD7, QUICKBOOKS_9130357949969096!$C:$E, 3, 0)),"")</f>
        <v>13</v>
      </c>
      <c r="AG7" s="20" t="str">
        <f>IFERROR(IF(LEN(VLOOKUP(AD7, QUICKBOOKS_9130357949969096!$C:$D, 2, 0))=0,"",VLOOKUP(AD7, QUICKBOOKS_9130357949969096!$C:$D, 2, 0)),"")</f>
        <v>williamsdeanna@example.com</v>
      </c>
      <c r="AH7" s="20"/>
      <c r="AI7" s="20"/>
      <c r="AJ7" s="20" t="b">
        <v>0</v>
      </c>
      <c r="AK7" s="20" t="b">
        <v>0</v>
      </c>
      <c r="AL7" s="20"/>
      <c r="AM7" s="20"/>
      <c r="AN7" s="22"/>
      <c r="AO7" s="22">
        <v>87444.2</v>
      </c>
      <c r="AP7" s="20" t="s">
        <v>10</v>
      </c>
      <c r="AQ7" s="20" t="str">
        <f>IFERROR(IF(LEN(VLOOKUP(AP7, QUICKBOOKS_9130357949969096!$L:$M, 2, 0))=0,"",VLOOKUP(AP7, QUICKBOOKS_9130357949969096!$L:$M, 2, 0)),"")</f>
        <v>1</v>
      </c>
      <c r="AR7" s="20"/>
      <c r="AS7" s="20" t="str">
        <f>IFERROR(IF(LEN(VLOOKUP(AR7, QUICKBOOKS_9130357949969096!$J:$K, 2, 0))=0,"",VLOOKUP(AR7, QUICKBOOKS_9130357949969096!$J:$K, 2, 0)),"")</f>
        <v/>
      </c>
      <c r="AT7" s="27" t="s">
        <v>13</v>
      </c>
      <c r="AU7" s="22">
        <v>87444.2</v>
      </c>
      <c r="AV7" s="23">
        <v>1</v>
      </c>
      <c r="AW7" s="20">
        <f t="shared" si="1"/>
        <v>87444.2</v>
      </c>
      <c r="AX7" s="21"/>
      <c r="AY7" s="20"/>
      <c r="AZ7" s="20"/>
      <c r="BA7" s="20"/>
      <c r="BB7" s="20" t="str">
        <f>IFERROR(IF(LEN(VLOOKUP(W7, QUICKBOOKS_9130357949969096!$AI:$AJ, 2, 0))=0,"",VLOOKUP(W7, QUICKBOOKS_9130357949969096!$AI:$AJ, 2, 0)),"")</f>
        <v/>
      </c>
    </row>
    <row r="8" spans="1:54" x14ac:dyDescent="0.45">
      <c r="B8" s="2"/>
      <c r="C8" s="106" t="s">
        <v>107</v>
      </c>
      <c r="D8" s="107"/>
      <c r="E8" s="2"/>
      <c r="P8" s="19">
        <f>IF(V8&lt;&gt;"",MAX(P$1:P7)+1,IF(AND(_xlfn.CONCAT(T8:BB8)&lt;&gt;"", OR(LEFT(_xlfn.CONCAT(T8:BB8),5)&lt;&gt;"FALSE",RIGHT(_xlfn.CONCAT(T8:BB8),5)&lt;&gt;"FALSE")),IF(AND(ISNUMBER(P7),P7&gt;0),P7,0),""))</f>
        <v>7</v>
      </c>
      <c r="Q8" s="26"/>
      <c r="R8" s="19" t="str">
        <f t="shared" si="0"/>
        <v>Synced</v>
      </c>
      <c r="T8" s="20">
        <v>442</v>
      </c>
      <c r="U8" s="20">
        <v>4</v>
      </c>
      <c r="V8" s="21">
        <v>45337</v>
      </c>
      <c r="W8" s="20"/>
      <c r="X8" s="21">
        <v>45367</v>
      </c>
      <c r="Y8" s="20">
        <v>107</v>
      </c>
      <c r="Z8" s="21"/>
      <c r="AA8" s="20"/>
      <c r="AB8" s="20"/>
      <c r="AC8" s="20"/>
      <c r="AD8" s="20" t="s">
        <v>18</v>
      </c>
      <c r="AE8" s="20" t="str">
        <f>IFERROR(IF(LEN(VLOOKUP(AD8, QUICKBOOKS_9130357949969096!$AM:$AN, 2, 0))=0,"",VLOOKUP(AD8, QUICKBOOKS_9130357949969096!$AM:$AN, 2, 0)),"")</f>
        <v>USD</v>
      </c>
      <c r="AF8" s="20" t="str">
        <f>IFERROR(IF(LEN(VLOOKUP(AD8, QUICKBOOKS_9130357949969096!$C:$E, 3, 0))=0,"",VLOOKUP(AD8, QUICKBOOKS_9130357949969096!$C:$E, 3, 0)),"")</f>
        <v>19</v>
      </c>
      <c r="AG8" s="20" t="str">
        <f>IFERROR(IF(LEN(VLOOKUP(AD8, QUICKBOOKS_9130357949969096!$C:$D, 2, 0))=0,"",VLOOKUP(AD8, QUICKBOOKS_9130357949969096!$C:$D, 2, 0)),"")</f>
        <v>gibsonjoe@example.com</v>
      </c>
      <c r="AH8" s="20"/>
      <c r="AI8" s="20"/>
      <c r="AJ8" s="20" t="b">
        <v>0</v>
      </c>
      <c r="AK8" s="20" t="b">
        <v>0</v>
      </c>
      <c r="AL8" s="20"/>
      <c r="AM8" s="20"/>
      <c r="AN8" s="22"/>
      <c r="AO8" s="22">
        <v>107230.96</v>
      </c>
      <c r="AP8" s="20" t="s">
        <v>10</v>
      </c>
      <c r="AQ8" s="20" t="str">
        <f>IFERROR(IF(LEN(VLOOKUP(AP8, QUICKBOOKS_9130357949969096!$L:$M, 2, 0))=0,"",VLOOKUP(AP8, QUICKBOOKS_9130357949969096!$L:$M, 2, 0)),"")</f>
        <v>1</v>
      </c>
      <c r="AR8" s="20"/>
      <c r="AS8" s="20" t="str">
        <f>IFERROR(IF(LEN(VLOOKUP(AR8, QUICKBOOKS_9130357949969096!$J:$K, 2, 0))=0,"",VLOOKUP(AR8, QUICKBOOKS_9130357949969096!$J:$K, 2, 0)),"")</f>
        <v/>
      </c>
      <c r="AT8" s="27" t="s">
        <v>19</v>
      </c>
      <c r="AU8" s="22">
        <v>107230.96</v>
      </c>
      <c r="AV8" s="23">
        <v>1</v>
      </c>
      <c r="AW8" s="20">
        <f t="shared" si="1"/>
        <v>107230.96</v>
      </c>
      <c r="AX8" s="21"/>
      <c r="AY8" s="20"/>
      <c r="AZ8" s="20"/>
      <c r="BA8" s="20"/>
      <c r="BB8" s="20" t="str">
        <f>IFERROR(IF(LEN(VLOOKUP(W8, QUICKBOOKS_9130357949969096!$AI:$AJ, 2, 0))=0,"",VLOOKUP(W8, QUICKBOOKS_9130357949969096!$AI:$AJ, 2, 0)),"")</f>
        <v/>
      </c>
    </row>
    <row r="9" spans="1:54" x14ac:dyDescent="0.45">
      <c r="B9" s="2"/>
      <c r="C9" s="15" t="s">
        <v>6</v>
      </c>
      <c r="D9" s="10"/>
      <c r="E9" s="2"/>
      <c r="P9" s="19">
        <f>IF(V9&lt;&gt;"",MAX(P$1:P8)+1,IF(AND(_xlfn.CONCAT(T9:BB9)&lt;&gt;"", OR(LEFT(_xlfn.CONCAT(T9:BB9),5)&lt;&gt;"FALSE",RIGHT(_xlfn.CONCAT(T9:BB9),5)&lt;&gt;"FALSE")),IF(AND(ISNUMBER(P8),P8&gt;0),P8,0),""))</f>
        <v>8</v>
      </c>
      <c r="Q9" s="26"/>
      <c r="R9" s="19" t="str">
        <f t="shared" si="0"/>
        <v>Synced</v>
      </c>
      <c r="T9" s="20">
        <v>441</v>
      </c>
      <c r="U9" s="20">
        <v>4</v>
      </c>
      <c r="V9" s="21">
        <v>45344</v>
      </c>
      <c r="W9" s="20"/>
      <c r="X9" s="21">
        <v>45374</v>
      </c>
      <c r="Y9" s="20">
        <v>108</v>
      </c>
      <c r="Z9" s="21"/>
      <c r="AA9" s="20"/>
      <c r="AB9" s="20"/>
      <c r="AC9" s="20"/>
      <c r="AD9" s="20" t="s">
        <v>20</v>
      </c>
      <c r="AE9" s="20" t="str">
        <f>IFERROR(IF(LEN(VLOOKUP(AD9, QUICKBOOKS_9130357949969096!$AM:$AN, 2, 0))=0,"",VLOOKUP(AD9, QUICKBOOKS_9130357949969096!$AM:$AN, 2, 0)),"")</f>
        <v>USD</v>
      </c>
      <c r="AF9" s="20" t="str">
        <f>IFERROR(IF(LEN(VLOOKUP(AD9, QUICKBOOKS_9130357949969096!$C:$E, 3, 0))=0,"",VLOOKUP(AD9, QUICKBOOKS_9130357949969096!$C:$E, 3, 0)),"")</f>
        <v>5</v>
      </c>
      <c r="AG9" s="20" t="str">
        <f>IFERROR(IF(LEN(VLOOKUP(AD9, QUICKBOOKS_9130357949969096!$C:$D, 2, 0))=0,"",VLOOKUP(AD9, QUICKBOOKS_9130357949969096!$C:$D, 2, 0)),"")</f>
        <v>rford@example.com</v>
      </c>
      <c r="AH9" s="20"/>
      <c r="AI9" s="20"/>
      <c r="AJ9" s="20" t="b">
        <v>0</v>
      </c>
      <c r="AK9" s="20" t="b">
        <v>0</v>
      </c>
      <c r="AL9" s="20"/>
      <c r="AM9" s="20"/>
      <c r="AN9" s="22"/>
      <c r="AO9" s="22">
        <v>78329.460000000006</v>
      </c>
      <c r="AP9" s="20" t="s">
        <v>10</v>
      </c>
      <c r="AQ9" s="20" t="str">
        <f>IFERROR(IF(LEN(VLOOKUP(AP9, QUICKBOOKS_9130357949969096!$L:$M, 2, 0))=0,"",VLOOKUP(AP9, QUICKBOOKS_9130357949969096!$L:$M, 2, 0)),"")</f>
        <v>1</v>
      </c>
      <c r="AR9" s="20"/>
      <c r="AS9" s="20" t="str">
        <f>IFERROR(IF(LEN(VLOOKUP(AR9, QUICKBOOKS_9130357949969096!$J:$K, 2, 0))=0,"",VLOOKUP(AR9, QUICKBOOKS_9130357949969096!$J:$K, 2, 0)),"")</f>
        <v/>
      </c>
      <c r="AT9" s="27" t="s">
        <v>21</v>
      </c>
      <c r="AU9" s="22">
        <v>78329.460000000006</v>
      </c>
      <c r="AV9" s="23">
        <v>1</v>
      </c>
      <c r="AW9" s="20">
        <f t="shared" si="1"/>
        <v>78329.460000000006</v>
      </c>
      <c r="AX9" s="21"/>
      <c r="AY9" s="20"/>
      <c r="AZ9" s="20"/>
      <c r="BA9" s="20"/>
      <c r="BB9" s="20" t="str">
        <f>IFERROR(IF(LEN(VLOOKUP(W9, QUICKBOOKS_9130357949969096!$AI:$AJ, 2, 0))=0,"",VLOOKUP(W9, QUICKBOOKS_9130357949969096!$AI:$AJ, 2, 0)),"")</f>
        <v/>
      </c>
    </row>
    <row r="10" spans="1:54" x14ac:dyDescent="0.45">
      <c r="B10" s="2"/>
      <c r="C10" s="16" t="s">
        <v>108</v>
      </c>
      <c r="D10" s="39">
        <f>start_date</f>
        <v>45292</v>
      </c>
      <c r="E10" s="2"/>
      <c r="P10" s="19">
        <f>IF(V10&lt;&gt;"",MAX(P$1:P9)+1,IF(AND(_xlfn.CONCAT(T10:BB10)&lt;&gt;"", OR(LEFT(_xlfn.CONCAT(T10:BB10),5)&lt;&gt;"FALSE",RIGHT(_xlfn.CONCAT(T10:BB10),5)&lt;&gt;"FALSE")),IF(AND(ISNUMBER(P9),P9&gt;0),P9,0),""))</f>
        <v>9</v>
      </c>
      <c r="Q10" s="26"/>
      <c r="R10" s="19" t="str">
        <f t="shared" si="0"/>
        <v>Synced</v>
      </c>
      <c r="T10" s="20">
        <v>391</v>
      </c>
      <c r="U10" s="20">
        <v>4</v>
      </c>
      <c r="V10" s="21">
        <v>45358</v>
      </c>
      <c r="W10" s="20"/>
      <c r="X10" s="21">
        <v>45388</v>
      </c>
      <c r="Y10" s="20">
        <v>110</v>
      </c>
      <c r="Z10" s="21"/>
      <c r="AA10" s="20"/>
      <c r="AB10" s="20"/>
      <c r="AC10" s="20"/>
      <c r="AD10" s="20" t="s">
        <v>12</v>
      </c>
      <c r="AE10" s="20" t="str">
        <f>IFERROR(IF(LEN(VLOOKUP(AD10, QUICKBOOKS_9130357949969096!$AM:$AN, 2, 0))=0,"",VLOOKUP(AD10, QUICKBOOKS_9130357949969096!$AM:$AN, 2, 0)),"")</f>
        <v>USD</v>
      </c>
      <c r="AF10" s="20" t="str">
        <f>IFERROR(IF(LEN(VLOOKUP(AD10, QUICKBOOKS_9130357949969096!$C:$E, 3, 0))=0,"",VLOOKUP(AD10, QUICKBOOKS_9130357949969096!$C:$E, 3, 0)),"")</f>
        <v>13</v>
      </c>
      <c r="AG10" s="20" t="str">
        <f>IFERROR(IF(LEN(VLOOKUP(AD10, QUICKBOOKS_9130357949969096!$C:$D, 2, 0))=0,"",VLOOKUP(AD10, QUICKBOOKS_9130357949969096!$C:$D, 2, 0)),"")</f>
        <v>williamsdeanna@example.com</v>
      </c>
      <c r="AH10" s="20"/>
      <c r="AI10" s="20"/>
      <c r="AJ10" s="20" t="b">
        <v>0</v>
      </c>
      <c r="AK10" s="20" t="b">
        <v>0</v>
      </c>
      <c r="AL10" s="20"/>
      <c r="AM10" s="20"/>
      <c r="AN10" s="22"/>
      <c r="AO10" s="22">
        <v>90270.83</v>
      </c>
      <c r="AP10" s="20" t="s">
        <v>10</v>
      </c>
      <c r="AQ10" s="20" t="str">
        <f>IFERROR(IF(LEN(VLOOKUP(AP10, QUICKBOOKS_9130357949969096!$L:$M, 2, 0))=0,"",VLOOKUP(AP10, QUICKBOOKS_9130357949969096!$L:$M, 2, 0)),"")</f>
        <v>1</v>
      </c>
      <c r="AR10" s="20"/>
      <c r="AS10" s="20" t="str">
        <f>IFERROR(IF(LEN(VLOOKUP(AR10, QUICKBOOKS_9130357949969096!$J:$K, 2, 0))=0,"",VLOOKUP(AR10, QUICKBOOKS_9130357949969096!$J:$K, 2, 0)),"")</f>
        <v/>
      </c>
      <c r="AT10" s="27" t="s">
        <v>13</v>
      </c>
      <c r="AU10" s="22">
        <v>90270.834000000003</v>
      </c>
      <c r="AV10" s="23">
        <v>1</v>
      </c>
      <c r="AW10" s="20">
        <f t="shared" si="1"/>
        <v>90270.834000000003</v>
      </c>
      <c r="AX10" s="21"/>
      <c r="AY10" s="20"/>
      <c r="AZ10" s="20"/>
      <c r="BA10" s="20"/>
      <c r="BB10" s="20" t="str">
        <f>IFERROR(IF(LEN(VLOOKUP(W10, QUICKBOOKS_9130357949969096!$AI:$AJ, 2, 0))=0,"",VLOOKUP(W10, QUICKBOOKS_9130357949969096!$AI:$AJ, 2, 0)),"")</f>
        <v/>
      </c>
    </row>
    <row r="11" spans="1:54" x14ac:dyDescent="0.45">
      <c r="B11" s="2"/>
      <c r="C11" s="16" t="s">
        <v>109</v>
      </c>
      <c r="D11" s="39">
        <f>date</f>
        <v>45382</v>
      </c>
      <c r="E11" s="2"/>
      <c r="P11" s="19">
        <f>IF(V11&lt;&gt;"",MAX(P$1:P10)+1,IF(AND(_xlfn.CONCAT(T11:BB11)&lt;&gt;"", OR(LEFT(_xlfn.CONCAT(T11:BB11),5)&lt;&gt;"FALSE",RIGHT(_xlfn.CONCAT(T11:BB11),5)&lt;&gt;"FALSE")),IF(AND(ISNUMBER(P10),P10&gt;0),P10,0),""))</f>
        <v>10</v>
      </c>
      <c r="Q11" s="26"/>
      <c r="R11" s="19" t="str">
        <f t="shared" si="0"/>
        <v>Synced</v>
      </c>
      <c r="T11" s="20">
        <v>426</v>
      </c>
      <c r="U11" s="20">
        <v>4</v>
      </c>
      <c r="V11" s="21">
        <v>45382</v>
      </c>
      <c r="W11" s="20"/>
      <c r="X11" s="21">
        <v>45412</v>
      </c>
      <c r="Y11" s="20">
        <v>114</v>
      </c>
      <c r="Z11" s="21"/>
      <c r="AA11" s="20"/>
      <c r="AB11" s="20"/>
      <c r="AC11" s="20"/>
      <c r="AD11" s="20" t="s">
        <v>22</v>
      </c>
      <c r="AE11" s="20" t="str">
        <f>IFERROR(IF(LEN(VLOOKUP(AD11, QUICKBOOKS_9130357949969096!$AM:$AN, 2, 0))=0,"",VLOOKUP(AD11, QUICKBOOKS_9130357949969096!$AM:$AN, 2, 0)),"")</f>
        <v>USD</v>
      </c>
      <c r="AF11" s="20" t="str">
        <f>IFERROR(IF(LEN(VLOOKUP(AD11, QUICKBOOKS_9130357949969096!$C:$E, 3, 0))=0,"",VLOOKUP(AD11, QUICKBOOKS_9130357949969096!$C:$E, 3, 0)),"")</f>
        <v>20</v>
      </c>
      <c r="AG11" s="20" t="str">
        <f>IFERROR(IF(LEN(VLOOKUP(AD11, QUICKBOOKS_9130357949969096!$C:$D, 2, 0))=0,"",VLOOKUP(AD11, QUICKBOOKS_9130357949969096!$C:$D, 2, 0)),"")</f>
        <v>hendersontara@example.com</v>
      </c>
      <c r="AH11" s="20"/>
      <c r="AI11" s="20"/>
      <c r="AJ11" s="20" t="b">
        <v>0</v>
      </c>
      <c r="AK11" s="20" t="b">
        <v>0</v>
      </c>
      <c r="AL11" s="20"/>
      <c r="AM11" s="20"/>
      <c r="AN11" s="22"/>
      <c r="AO11" s="22">
        <v>0</v>
      </c>
      <c r="AP11" s="20" t="s">
        <v>10</v>
      </c>
      <c r="AQ11" s="20" t="str">
        <f>IFERROR(IF(LEN(VLOOKUP(AP11, QUICKBOOKS_9130357949969096!$L:$M, 2, 0))=0,"",VLOOKUP(AP11, QUICKBOOKS_9130357949969096!$L:$M, 2, 0)),"")</f>
        <v>1</v>
      </c>
      <c r="AR11" s="20"/>
      <c r="AS11" s="20" t="str">
        <f>IFERROR(IF(LEN(VLOOKUP(AR11, QUICKBOOKS_9130357949969096!$J:$K, 2, 0))=0,"",VLOOKUP(AR11, QUICKBOOKS_9130357949969096!$J:$K, 2, 0)),"")</f>
        <v/>
      </c>
      <c r="AT11" s="27" t="s">
        <v>23</v>
      </c>
      <c r="AU11" s="22">
        <v>0</v>
      </c>
      <c r="AV11" s="23">
        <v>1</v>
      </c>
      <c r="AW11" s="20">
        <f t="shared" si="1"/>
        <v>0</v>
      </c>
      <c r="AX11" s="21"/>
      <c r="AY11" s="20"/>
      <c r="AZ11" s="20"/>
      <c r="BA11" s="20"/>
      <c r="BB11" s="20" t="str">
        <f>IFERROR(IF(LEN(VLOOKUP(W11, QUICKBOOKS_9130357949969096!$AI:$AJ, 2, 0))=0,"",VLOOKUP(W11, QUICKBOOKS_9130357949969096!$AI:$AJ, 2, 0)),"")</f>
        <v/>
      </c>
    </row>
    <row r="12" spans="1:54" x14ac:dyDescent="0.45">
      <c r="B12" s="2"/>
      <c r="C12" s="16" t="s">
        <v>110</v>
      </c>
      <c r="D12" s="11"/>
      <c r="E12" s="2"/>
      <c r="P12" s="19">
        <f>IF(V12&lt;&gt;"",MAX(P$1:P11)+1,IF(AND(_xlfn.CONCAT(T12:BB12)&lt;&gt;"", OR(LEFT(_xlfn.CONCAT(T12:BB12),5)&lt;&gt;"FALSE",RIGHT(_xlfn.CONCAT(T12:BB12),5)&lt;&gt;"FALSE")),IF(AND(ISNUMBER(P11),P11&gt;0),P11,0),""))</f>
        <v>11</v>
      </c>
      <c r="Q12" s="26"/>
      <c r="R12" s="19" t="str">
        <f t="shared" si="0"/>
        <v>Synced</v>
      </c>
      <c r="T12" s="20">
        <v>394</v>
      </c>
      <c r="U12" s="20">
        <v>3</v>
      </c>
      <c r="V12" s="21">
        <v>45379</v>
      </c>
      <c r="W12" s="20"/>
      <c r="X12" s="21">
        <v>45409</v>
      </c>
      <c r="Y12" s="20">
        <v>113</v>
      </c>
      <c r="Z12" s="21"/>
      <c r="AA12" s="20"/>
      <c r="AB12" s="20"/>
      <c r="AC12" s="20"/>
      <c r="AD12" s="20" t="s">
        <v>24</v>
      </c>
      <c r="AE12" s="20" t="str">
        <f>IFERROR(IF(LEN(VLOOKUP(AD12, QUICKBOOKS_9130357949969096!$AM:$AN, 2, 0))=0,"",VLOOKUP(AD12, QUICKBOOKS_9130357949969096!$AM:$AN, 2, 0)),"")</f>
        <v>USD</v>
      </c>
      <c r="AF12" s="20" t="str">
        <f>IFERROR(IF(LEN(VLOOKUP(AD12, QUICKBOOKS_9130357949969096!$C:$E, 3, 0))=0,"",VLOOKUP(AD12, QUICKBOOKS_9130357949969096!$C:$E, 3, 0)),"")</f>
        <v>11</v>
      </c>
      <c r="AG12" s="20" t="str">
        <f>IFERROR(IF(LEN(VLOOKUP(AD12, QUICKBOOKS_9130357949969096!$C:$D, 2, 0))=0,"",VLOOKUP(AD12, QUICKBOOKS_9130357949969096!$C:$D, 2, 0)),"")</f>
        <v>williamspatricia@example.com</v>
      </c>
      <c r="AH12" s="20"/>
      <c r="AI12" s="20"/>
      <c r="AJ12" s="20" t="b">
        <v>0</v>
      </c>
      <c r="AK12" s="20" t="b">
        <v>0</v>
      </c>
      <c r="AL12" s="20"/>
      <c r="AM12" s="20"/>
      <c r="AN12" s="22"/>
      <c r="AO12" s="22">
        <v>157973.96</v>
      </c>
      <c r="AP12" s="20" t="s">
        <v>10</v>
      </c>
      <c r="AQ12" s="20" t="str">
        <f>IFERROR(IF(LEN(VLOOKUP(AP12, QUICKBOOKS_9130357949969096!$L:$M, 2, 0))=0,"",VLOOKUP(AP12, QUICKBOOKS_9130357949969096!$L:$M, 2, 0)),"")</f>
        <v>1</v>
      </c>
      <c r="AR12" s="20"/>
      <c r="AS12" s="20" t="str">
        <f>IFERROR(IF(LEN(VLOOKUP(AR12, QUICKBOOKS_9130357949969096!$J:$K, 2, 0))=0,"",VLOOKUP(AR12, QUICKBOOKS_9130357949969096!$J:$K, 2, 0)),"")</f>
        <v/>
      </c>
      <c r="AT12" s="27" t="s">
        <v>25</v>
      </c>
      <c r="AU12" s="22">
        <v>157973.9595</v>
      </c>
      <c r="AV12" s="23">
        <v>1</v>
      </c>
      <c r="AW12" s="20">
        <f t="shared" si="1"/>
        <v>157973.9595</v>
      </c>
      <c r="AX12" s="21"/>
      <c r="AY12" s="20"/>
      <c r="AZ12" s="20"/>
      <c r="BA12" s="20"/>
      <c r="BB12" s="20" t="str">
        <f>IFERROR(IF(LEN(VLOOKUP(W12, QUICKBOOKS_9130357949969096!$AI:$AJ, 2, 0))=0,"",VLOOKUP(W12, QUICKBOOKS_9130357949969096!$AI:$AJ, 2, 0)),"")</f>
        <v/>
      </c>
    </row>
    <row r="13" spans="1:54" x14ac:dyDescent="0.45">
      <c r="B13" s="2"/>
      <c r="C13" s="16" t="s">
        <v>111</v>
      </c>
      <c r="D13" s="11"/>
      <c r="E13" s="2"/>
      <c r="P13" s="19">
        <f>IF(V13&lt;&gt;"",MAX(P$1:P12)+1,IF(AND(_xlfn.CONCAT(T13:BB13)&lt;&gt;"", OR(LEFT(_xlfn.CONCAT(T13:BB13),5)&lt;&gt;"FALSE",RIGHT(_xlfn.CONCAT(T13:BB13),5)&lt;&gt;"FALSE")),IF(AND(ISNUMBER(P12),P12&gt;0),P12,0),""))</f>
        <v>12</v>
      </c>
      <c r="Q13" s="26"/>
      <c r="R13" s="19" t="str">
        <f t="shared" si="0"/>
        <v>Synced</v>
      </c>
      <c r="T13" s="20">
        <v>393</v>
      </c>
      <c r="U13" s="20">
        <v>3</v>
      </c>
      <c r="V13" s="21">
        <v>45372</v>
      </c>
      <c r="W13" s="20"/>
      <c r="X13" s="21">
        <v>45402</v>
      </c>
      <c r="Y13" s="20">
        <v>112</v>
      </c>
      <c r="Z13" s="21"/>
      <c r="AA13" s="20"/>
      <c r="AB13" s="20"/>
      <c r="AC13" s="20"/>
      <c r="AD13" s="20" t="s">
        <v>26</v>
      </c>
      <c r="AE13" s="20" t="str">
        <f>IFERROR(IF(LEN(VLOOKUP(AD13, QUICKBOOKS_9130357949969096!$AM:$AN, 2, 0))=0,"",VLOOKUP(AD13, QUICKBOOKS_9130357949969096!$AM:$AN, 2, 0)),"")</f>
        <v>USD</v>
      </c>
      <c r="AF13" s="20" t="str">
        <f>IFERROR(IF(LEN(VLOOKUP(AD13, QUICKBOOKS_9130357949969096!$C:$E, 3, 0))=0,"",VLOOKUP(AD13, QUICKBOOKS_9130357949969096!$C:$E, 3, 0)),"")</f>
        <v>14</v>
      </c>
      <c r="AG13" s="20" t="str">
        <f>IFERROR(IF(LEN(VLOOKUP(AD13, QUICKBOOKS_9130357949969096!$C:$D, 2, 0))=0,"",VLOOKUP(AD13, QUICKBOOKS_9130357949969096!$C:$D, 2, 0)),"")</f>
        <v>wesley60@example.com</v>
      </c>
      <c r="AH13" s="20"/>
      <c r="AI13" s="20"/>
      <c r="AJ13" s="20" t="b">
        <v>0</v>
      </c>
      <c r="AK13" s="20" t="b">
        <v>0</v>
      </c>
      <c r="AL13" s="20"/>
      <c r="AM13" s="20"/>
      <c r="AN13" s="22"/>
      <c r="AO13" s="22">
        <v>135406.25</v>
      </c>
      <c r="AP13" s="20" t="s">
        <v>10</v>
      </c>
      <c r="AQ13" s="20" t="str">
        <f>IFERROR(IF(LEN(VLOOKUP(AP13, QUICKBOOKS_9130357949969096!$L:$M, 2, 0))=0,"",VLOOKUP(AP13, QUICKBOOKS_9130357949969096!$L:$M, 2, 0)),"")</f>
        <v>1</v>
      </c>
      <c r="AR13" s="20"/>
      <c r="AS13" s="20" t="str">
        <f>IFERROR(IF(LEN(VLOOKUP(AR13, QUICKBOOKS_9130357949969096!$J:$K, 2, 0))=0,"",VLOOKUP(AR13, QUICKBOOKS_9130357949969096!$J:$K, 2, 0)),"")</f>
        <v/>
      </c>
      <c r="AT13" s="27" t="s">
        <v>27</v>
      </c>
      <c r="AU13" s="22">
        <v>135406.25099999999</v>
      </c>
      <c r="AV13" s="23">
        <v>1</v>
      </c>
      <c r="AW13" s="20">
        <f t="shared" si="1"/>
        <v>135406.25099999999</v>
      </c>
      <c r="AX13" s="21"/>
      <c r="AY13" s="20"/>
      <c r="AZ13" s="20"/>
      <c r="BA13" s="20"/>
      <c r="BB13" s="20" t="str">
        <f>IFERROR(IF(LEN(VLOOKUP(W13, QUICKBOOKS_9130357949969096!$AI:$AJ, 2, 0))=0,"",VLOOKUP(W13, QUICKBOOKS_9130357949969096!$AI:$AJ, 2, 0)),"")</f>
        <v/>
      </c>
    </row>
    <row r="14" spans="1:54" x14ac:dyDescent="0.45">
      <c r="B14" s="2"/>
      <c r="C14" s="16" t="s">
        <v>112</v>
      </c>
      <c r="D14" s="12"/>
      <c r="E14" s="2"/>
      <c r="P14" s="19">
        <f>IF(V14&lt;&gt;"",MAX(P$1:P13)+1,IF(AND(_xlfn.CONCAT(T14:BB14)&lt;&gt;"", OR(LEFT(_xlfn.CONCAT(T14:BB14),5)&lt;&gt;"FALSE",RIGHT(_xlfn.CONCAT(T14:BB14),5)&lt;&gt;"FALSE")),IF(AND(ISNUMBER(P13),P13&gt;0),P13,0),""))</f>
        <v>13</v>
      </c>
      <c r="Q14" s="26"/>
      <c r="R14" s="19" t="str">
        <f t="shared" si="0"/>
        <v>Synced</v>
      </c>
      <c r="T14" s="20">
        <v>392</v>
      </c>
      <c r="U14" s="20">
        <v>3</v>
      </c>
      <c r="V14" s="21">
        <v>45365</v>
      </c>
      <c r="W14" s="20"/>
      <c r="X14" s="21">
        <v>45380</v>
      </c>
      <c r="Y14" s="20">
        <v>111</v>
      </c>
      <c r="Z14" s="21"/>
      <c r="AA14" s="20"/>
      <c r="AB14" s="20"/>
      <c r="AC14" s="20"/>
      <c r="AD14" s="20" t="s">
        <v>28</v>
      </c>
      <c r="AE14" s="20" t="str">
        <f>IFERROR(IF(LEN(VLOOKUP(AD14, QUICKBOOKS_9130357949969096!$AM:$AN, 2, 0))=0,"",VLOOKUP(AD14, QUICKBOOKS_9130357949969096!$AM:$AN, 2, 0)),"")</f>
        <v>USD</v>
      </c>
      <c r="AF14" s="20" t="str">
        <f>IFERROR(IF(LEN(VLOOKUP(AD14, QUICKBOOKS_9130357949969096!$C:$E, 3, 0))=0,"",VLOOKUP(AD14, QUICKBOOKS_9130357949969096!$C:$E, 3, 0)),"")</f>
        <v>2</v>
      </c>
      <c r="AG14" s="20" t="str">
        <f>IFERROR(IF(LEN(VLOOKUP(AD14, QUICKBOOKS_9130357949969096!$C:$D, 2, 0))=0,"",VLOOKUP(AD14, QUICKBOOKS_9130357949969096!$C:$D, 2, 0)),"")</f>
        <v>elizabeth43@example.com</v>
      </c>
      <c r="AH14" s="20"/>
      <c r="AI14" s="20"/>
      <c r="AJ14" s="20" t="b">
        <v>0</v>
      </c>
      <c r="AK14" s="20" t="b">
        <v>0</v>
      </c>
      <c r="AL14" s="20"/>
      <c r="AM14" s="20"/>
      <c r="AN14" s="22"/>
      <c r="AO14" s="22">
        <v>67703.13</v>
      </c>
      <c r="AP14" s="20" t="s">
        <v>10</v>
      </c>
      <c r="AQ14" s="20" t="str">
        <f>IFERROR(IF(LEN(VLOOKUP(AP14, QUICKBOOKS_9130357949969096!$L:$M, 2, 0))=0,"",VLOOKUP(AP14, QUICKBOOKS_9130357949969096!$L:$M, 2, 0)),"")</f>
        <v>1</v>
      </c>
      <c r="AR14" s="20"/>
      <c r="AS14" s="20" t="str">
        <f>IFERROR(IF(LEN(VLOOKUP(AR14, QUICKBOOKS_9130357949969096!$J:$K, 2, 0))=0,"",VLOOKUP(AR14, QUICKBOOKS_9130357949969096!$J:$K, 2, 0)),"")</f>
        <v/>
      </c>
      <c r="AT14" s="27" t="s">
        <v>29</v>
      </c>
      <c r="AU14" s="22">
        <v>67703.125499999995</v>
      </c>
      <c r="AV14" s="23">
        <v>1</v>
      </c>
      <c r="AW14" s="20">
        <f t="shared" si="1"/>
        <v>67703.125499999995</v>
      </c>
      <c r="AX14" s="21"/>
      <c r="AY14" s="20"/>
      <c r="AZ14" s="20"/>
      <c r="BA14" s="20"/>
      <c r="BB14" s="20" t="str">
        <f>IFERROR(IF(LEN(VLOOKUP(W14, QUICKBOOKS_9130357949969096!$AI:$AJ, 2, 0))=0,"",VLOOKUP(W14, QUICKBOOKS_9130357949969096!$AI:$AJ, 2, 0)),"")</f>
        <v/>
      </c>
    </row>
    <row r="15" spans="1:54" x14ac:dyDescent="0.45">
      <c r="B15" s="2"/>
      <c r="C15" s="16" t="s">
        <v>113</v>
      </c>
      <c r="D15" s="13"/>
      <c r="E15" s="2"/>
      <c r="P15" s="19">
        <f>IF(V15&lt;&gt;"",MAX(P$1:P14)+1,IF(AND(_xlfn.CONCAT(T15:BB15)&lt;&gt;"", OR(LEFT(_xlfn.CONCAT(T15:BB15),5)&lt;&gt;"FALSE",RIGHT(_xlfn.CONCAT(T15:BB15),5)&lt;&gt;"FALSE")),IF(AND(ISNUMBER(P14),P14&gt;0),P14,0),""))</f>
        <v>14</v>
      </c>
      <c r="Q15" s="26"/>
      <c r="R15" s="19" t="str">
        <f t="shared" si="0"/>
        <v>Synced</v>
      </c>
      <c r="T15" s="20">
        <v>446</v>
      </c>
      <c r="U15" s="20">
        <v>3</v>
      </c>
      <c r="V15" s="21">
        <v>45309</v>
      </c>
      <c r="W15" s="20"/>
      <c r="X15" s="21">
        <v>45339</v>
      </c>
      <c r="Y15" s="20">
        <v>103</v>
      </c>
      <c r="Z15" s="21"/>
      <c r="AA15" s="20"/>
      <c r="AB15" s="20"/>
      <c r="AC15" s="20"/>
      <c r="AD15" s="20" t="s">
        <v>30</v>
      </c>
      <c r="AE15" s="20" t="str">
        <f>IFERROR(IF(LEN(VLOOKUP(AD15, QUICKBOOKS_9130357949969096!$AM:$AN, 2, 0))=0,"",VLOOKUP(AD15, QUICKBOOKS_9130357949969096!$AM:$AN, 2, 0)),"")</f>
        <v>USD</v>
      </c>
      <c r="AF15" s="20" t="str">
        <f>IFERROR(IF(LEN(VLOOKUP(AD15, QUICKBOOKS_9130357949969096!$C:$E, 3, 0))=0,"",VLOOKUP(AD15, QUICKBOOKS_9130357949969096!$C:$E, 3, 0)),"")</f>
        <v>9</v>
      </c>
      <c r="AG15" s="20" t="str">
        <f>IFERROR(IF(LEN(VLOOKUP(AD15, QUICKBOOKS_9130357949969096!$C:$D, 2, 0))=0,"",VLOOKUP(AD15, QUICKBOOKS_9130357949969096!$C:$D, 2, 0)),"")</f>
        <v>travisjuan@example.com</v>
      </c>
      <c r="AH15" s="20"/>
      <c r="AI15" s="20"/>
      <c r="AJ15" s="20" t="b">
        <v>0</v>
      </c>
      <c r="AK15" s="20" t="b">
        <v>0</v>
      </c>
      <c r="AL15" s="20"/>
      <c r="AM15" s="20"/>
      <c r="AN15" s="22"/>
      <c r="AO15" s="22">
        <v>76340.45</v>
      </c>
      <c r="AP15" s="20" t="s">
        <v>10</v>
      </c>
      <c r="AQ15" s="20" t="str">
        <f>IFERROR(IF(LEN(VLOOKUP(AP15, QUICKBOOKS_9130357949969096!$L:$M, 2, 0))=0,"",VLOOKUP(AP15, QUICKBOOKS_9130357949969096!$L:$M, 2, 0)),"")</f>
        <v>1</v>
      </c>
      <c r="AR15" s="20"/>
      <c r="AS15" s="20" t="str">
        <f>IFERROR(IF(LEN(VLOOKUP(AR15, QUICKBOOKS_9130357949969096!$J:$K, 2, 0))=0,"",VLOOKUP(AR15, QUICKBOOKS_9130357949969096!$J:$K, 2, 0)),"")</f>
        <v/>
      </c>
      <c r="AT15" s="27" t="s">
        <v>31</v>
      </c>
      <c r="AU15" s="22">
        <v>76340.45</v>
      </c>
      <c r="AV15" s="23">
        <v>1</v>
      </c>
      <c r="AW15" s="20">
        <f t="shared" si="1"/>
        <v>76340.45</v>
      </c>
      <c r="AX15" s="21"/>
      <c r="AY15" s="20"/>
      <c r="AZ15" s="20"/>
      <c r="BA15" s="20"/>
      <c r="BB15" s="20" t="str">
        <f>IFERROR(IF(LEN(VLOOKUP(W15, QUICKBOOKS_9130357949969096!$AI:$AJ, 2, 0))=0,"",VLOOKUP(W15, QUICKBOOKS_9130357949969096!$AI:$AJ, 2, 0)),"")</f>
        <v/>
      </c>
    </row>
    <row r="16" spans="1:54" x14ac:dyDescent="0.45">
      <c r="B16" s="2"/>
      <c r="C16" s="16" t="s">
        <v>114</v>
      </c>
      <c r="D16" s="13"/>
      <c r="E16" s="2"/>
      <c r="P16" s="19" t="str">
        <f>IF(V16&lt;&gt;"",MAX(P$1:P15)+1,IF(AND(_xlfn.CONCAT(T16:BB16)&lt;&gt;"", OR(LEFT(_xlfn.CONCAT(T16:BB16),5)&lt;&gt;"FALSE",RIGHT(_xlfn.CONCAT(T16:BB16),5)&lt;&gt;"FALSE")),IF(AND(ISNUMBER(P15),P15&gt;0),P15,0),""))</f>
        <v/>
      </c>
      <c r="Q16" s="26"/>
      <c r="R16" s="19" t="str">
        <f t="shared" si="0"/>
        <v/>
      </c>
      <c r="T16" s="20"/>
      <c r="U16" s="20"/>
      <c r="V16" s="21"/>
      <c r="W16" s="20"/>
      <c r="X16" s="21"/>
      <c r="Y16" s="20"/>
      <c r="Z16" s="21"/>
      <c r="AA16" s="20"/>
      <c r="AB16" s="20"/>
      <c r="AC16" s="20"/>
      <c r="AD16" s="20"/>
      <c r="AE16" s="20" t="str">
        <f>IFERROR(IF(LEN(VLOOKUP(AD16, QUICKBOOKS_9130357949969096!$AM:$AN, 2, 0))=0,"",VLOOKUP(AD16, QUICKBOOKS_9130357949969096!$AM:$AN, 2, 0)),"")</f>
        <v/>
      </c>
      <c r="AF16" s="20" t="str">
        <f>IFERROR(IF(LEN(VLOOKUP(AD16, QUICKBOOKS_9130357949969096!$C:$E, 3, 0))=0,"",VLOOKUP(AD16, QUICKBOOKS_9130357949969096!$C:$E, 3, 0)),"")</f>
        <v/>
      </c>
      <c r="AG16" s="20" t="str">
        <f>IFERROR(IF(LEN(VLOOKUP(AD16, QUICKBOOKS_9130357949969096!$C:$D, 2, 0))=0,"",VLOOKUP(AD16, QUICKBOOKS_9130357949969096!$C:$D, 2, 0)),"")</f>
        <v/>
      </c>
      <c r="AH16" s="20"/>
      <c r="AI16" s="20"/>
      <c r="AJ16" s="20"/>
      <c r="AK16" s="20"/>
      <c r="AL16" s="20"/>
      <c r="AM16" s="20"/>
      <c r="AN16" s="22"/>
      <c r="AO16" s="22"/>
      <c r="AP16" s="20"/>
      <c r="AQ16" s="20" t="str">
        <f>IFERROR(IF(LEN(VLOOKUP(AP16, QUICKBOOKS_9130357949969096!$L:$M, 2, 0))=0,"",VLOOKUP(AP16, QUICKBOOKS_9130357949969096!$L:$M, 2, 0)),"")</f>
        <v/>
      </c>
      <c r="AR16" s="20"/>
      <c r="AS16" s="20" t="str">
        <f>IFERROR(IF(LEN(VLOOKUP(AR16, QUICKBOOKS_9130357949969096!$J:$K, 2, 0))=0,"",VLOOKUP(AR16, QUICKBOOKS_9130357949969096!$J:$K, 2, 0)),"")</f>
        <v/>
      </c>
      <c r="AT16" s="27"/>
      <c r="AU16" s="22"/>
      <c r="AV16" s="23"/>
      <c r="AW16" s="20" t="str">
        <f t="shared" si="1"/>
        <v/>
      </c>
      <c r="AX16" s="21"/>
      <c r="AY16" s="20"/>
      <c r="AZ16" s="20"/>
      <c r="BA16" s="20"/>
      <c r="BB16" s="20" t="str">
        <f>IFERROR(IF(LEN(VLOOKUP(W16, QUICKBOOKS_9130357949969096!$AI:$AJ, 2, 0))=0,"",VLOOKUP(W16, QUICKBOOKS_9130357949969096!$AI:$AJ, 2, 0)),"")</f>
        <v/>
      </c>
    </row>
    <row r="17" spans="2:54" x14ac:dyDescent="0.45">
      <c r="B17" s="2"/>
      <c r="C17" s="16" t="s">
        <v>115</v>
      </c>
      <c r="D17" s="13"/>
      <c r="E17" s="2"/>
      <c r="P17" s="19" t="str">
        <f>IF(V17&lt;&gt;"",MAX(P$1:P16)+1,IF(AND(_xlfn.CONCAT(T17:BB17)&lt;&gt;"", OR(LEFT(_xlfn.CONCAT(T17:BB17),5)&lt;&gt;"FALSE",RIGHT(_xlfn.CONCAT(T17:BB17),5)&lt;&gt;"FALSE")),IF(AND(ISNUMBER(P16),P16&gt;0),P16,0),""))</f>
        <v/>
      </c>
      <c r="Q17" s="26"/>
      <c r="R17" s="19" t="str">
        <f t="shared" si="0"/>
        <v/>
      </c>
      <c r="T17" s="20"/>
      <c r="U17" s="20"/>
      <c r="V17" s="21"/>
      <c r="W17" s="20"/>
      <c r="X17" s="21"/>
      <c r="Y17" s="20"/>
      <c r="Z17" s="21"/>
      <c r="AA17" s="20"/>
      <c r="AB17" s="20"/>
      <c r="AC17" s="20"/>
      <c r="AD17" s="20"/>
      <c r="AE17" s="20" t="str">
        <f>IFERROR(IF(LEN(VLOOKUP(AD17, QUICKBOOKS_9130357949969096!$AM:$AN, 2, 0))=0,"",VLOOKUP(AD17, QUICKBOOKS_9130357949969096!$AM:$AN, 2, 0)),"")</f>
        <v/>
      </c>
      <c r="AF17" s="20" t="str">
        <f>IFERROR(IF(LEN(VLOOKUP(AD17, QUICKBOOKS_9130357949969096!$C:$E, 3, 0))=0,"",VLOOKUP(AD17, QUICKBOOKS_9130357949969096!$C:$E, 3, 0)),"")</f>
        <v/>
      </c>
      <c r="AG17" s="20" t="str">
        <f>IFERROR(IF(LEN(VLOOKUP(AD17, QUICKBOOKS_9130357949969096!$C:$D, 2, 0))=0,"",VLOOKUP(AD17, QUICKBOOKS_9130357949969096!$C:$D, 2, 0)),"")</f>
        <v/>
      </c>
      <c r="AH17" s="20"/>
      <c r="AI17" s="20"/>
      <c r="AJ17" s="20"/>
      <c r="AK17" s="20"/>
      <c r="AL17" s="20"/>
      <c r="AM17" s="20"/>
      <c r="AN17" s="22"/>
      <c r="AO17" s="22"/>
      <c r="AP17" s="20"/>
      <c r="AQ17" s="20" t="str">
        <f>IFERROR(IF(LEN(VLOOKUP(AP17, QUICKBOOKS_9130357949969096!$L:$M, 2, 0))=0,"",VLOOKUP(AP17, QUICKBOOKS_9130357949969096!$L:$M, 2, 0)),"")</f>
        <v/>
      </c>
      <c r="AR17" s="20"/>
      <c r="AS17" s="20" t="str">
        <f>IFERROR(IF(LEN(VLOOKUP(AR17, QUICKBOOKS_9130357949969096!$J:$K, 2, 0))=0,"",VLOOKUP(AR17, QUICKBOOKS_9130357949969096!$J:$K, 2, 0)),"")</f>
        <v/>
      </c>
      <c r="AT17" s="27"/>
      <c r="AU17" s="22"/>
      <c r="AV17" s="23"/>
      <c r="AW17" s="20" t="str">
        <f t="shared" si="1"/>
        <v/>
      </c>
      <c r="AX17" s="21"/>
      <c r="AY17" s="20"/>
      <c r="AZ17" s="20"/>
      <c r="BA17" s="20"/>
      <c r="BB17" s="20" t="str">
        <f>IFERROR(IF(LEN(VLOOKUP(W17, QUICKBOOKS_9130357949969096!$AI:$AJ, 2, 0))=0,"",VLOOKUP(W17, QUICKBOOKS_9130357949969096!$AI:$AJ, 2, 0)),"")</f>
        <v/>
      </c>
    </row>
    <row r="18" spans="2:54" x14ac:dyDescent="0.45">
      <c r="B18" s="2"/>
      <c r="C18" s="17" t="s">
        <v>116</v>
      </c>
      <c r="D18" s="14"/>
      <c r="E18" s="2"/>
      <c r="P18" s="19" t="str">
        <f>IF(V18&lt;&gt;"",MAX(P$1:P17)+1,IF(AND(_xlfn.CONCAT(T18:BB18)&lt;&gt;"", OR(LEFT(_xlfn.CONCAT(T18:BB18),5)&lt;&gt;"FALSE",RIGHT(_xlfn.CONCAT(T18:BB18),5)&lt;&gt;"FALSE")),IF(AND(ISNUMBER(P17),P17&gt;0),P17,0),""))</f>
        <v/>
      </c>
      <c r="Q18" s="26"/>
      <c r="R18" s="19" t="str">
        <f t="shared" si="0"/>
        <v/>
      </c>
      <c r="T18" s="20"/>
      <c r="U18" s="20"/>
      <c r="V18" s="21"/>
      <c r="W18" s="20"/>
      <c r="X18" s="21"/>
      <c r="Y18" s="20"/>
      <c r="Z18" s="21"/>
      <c r="AA18" s="20"/>
      <c r="AB18" s="20"/>
      <c r="AC18" s="20"/>
      <c r="AD18" s="20"/>
      <c r="AE18" s="20" t="str">
        <f>IFERROR(IF(LEN(VLOOKUP(AD18, QUICKBOOKS_9130357949969096!$AM:$AN, 2, 0))=0,"",VLOOKUP(AD18, QUICKBOOKS_9130357949969096!$AM:$AN, 2, 0)),"")</f>
        <v/>
      </c>
      <c r="AF18" s="20" t="str">
        <f>IFERROR(IF(LEN(VLOOKUP(AD18, QUICKBOOKS_9130357949969096!$C:$E, 3, 0))=0,"",VLOOKUP(AD18, QUICKBOOKS_9130357949969096!$C:$E, 3, 0)),"")</f>
        <v/>
      </c>
      <c r="AG18" s="20" t="str">
        <f>IFERROR(IF(LEN(VLOOKUP(AD18, QUICKBOOKS_9130357949969096!$C:$D, 2, 0))=0,"",VLOOKUP(AD18, QUICKBOOKS_9130357949969096!$C:$D, 2, 0)),"")</f>
        <v/>
      </c>
      <c r="AH18" s="20"/>
      <c r="AI18" s="20"/>
      <c r="AJ18" s="20"/>
      <c r="AK18" s="20"/>
      <c r="AL18" s="20"/>
      <c r="AM18" s="20"/>
      <c r="AN18" s="22"/>
      <c r="AO18" s="22"/>
      <c r="AP18" s="20"/>
      <c r="AQ18" s="20" t="str">
        <f>IFERROR(IF(LEN(VLOOKUP(AP18, QUICKBOOKS_9130357949969096!$L:$M, 2, 0))=0,"",VLOOKUP(AP18, QUICKBOOKS_9130357949969096!$L:$M, 2, 0)),"")</f>
        <v/>
      </c>
      <c r="AR18" s="20"/>
      <c r="AS18" s="20" t="str">
        <f>IFERROR(IF(LEN(VLOOKUP(AR18, QUICKBOOKS_9130357949969096!$J:$K, 2, 0))=0,"",VLOOKUP(AR18, QUICKBOOKS_9130357949969096!$J:$K, 2, 0)),"")</f>
        <v/>
      </c>
      <c r="AT18" s="27"/>
      <c r="AU18" s="22"/>
      <c r="AV18" s="23"/>
      <c r="AW18" s="20" t="str">
        <f t="shared" si="1"/>
        <v/>
      </c>
      <c r="AX18" s="21"/>
      <c r="AY18" s="20"/>
      <c r="AZ18" s="20"/>
      <c r="BA18" s="20"/>
      <c r="BB18" s="20" t="str">
        <f>IFERROR(IF(LEN(VLOOKUP(W18, QUICKBOOKS_9130357949969096!$AI:$AJ, 2, 0))=0,"",VLOOKUP(W18, QUICKBOOKS_9130357949969096!$AI:$AJ, 2, 0)),"")</f>
        <v/>
      </c>
    </row>
    <row r="19" spans="2:54" x14ac:dyDescent="0.45">
      <c r="B19" s="2"/>
      <c r="C19" s="2"/>
      <c r="D19" s="2"/>
      <c r="E19" s="2"/>
      <c r="P19" s="19" t="str">
        <f>IF(V19&lt;&gt;"",MAX(P$1:P18)+1,IF(AND(_xlfn.CONCAT(T19:BB19)&lt;&gt;"", OR(LEFT(_xlfn.CONCAT(T19:BB19),5)&lt;&gt;"FALSE",RIGHT(_xlfn.CONCAT(T19:BB19),5)&lt;&gt;"FALSE")),IF(AND(ISNUMBER(P18),P18&gt;0),P18,0),""))</f>
        <v/>
      </c>
      <c r="Q19" s="26"/>
      <c r="R19" s="19" t="str">
        <f t="shared" si="0"/>
        <v/>
      </c>
      <c r="T19" s="20"/>
      <c r="U19" s="20"/>
      <c r="V19" s="21"/>
      <c r="W19" s="20"/>
      <c r="X19" s="21"/>
      <c r="Y19" s="20"/>
      <c r="Z19" s="21"/>
      <c r="AA19" s="20"/>
      <c r="AB19" s="20"/>
      <c r="AC19" s="20"/>
      <c r="AD19" s="20"/>
      <c r="AE19" s="20" t="str">
        <f>IFERROR(IF(LEN(VLOOKUP(AD19, QUICKBOOKS_9130357949969096!$AM:$AN, 2, 0))=0,"",VLOOKUP(AD19, QUICKBOOKS_9130357949969096!$AM:$AN, 2, 0)),"")</f>
        <v/>
      </c>
      <c r="AF19" s="20" t="str">
        <f>IFERROR(IF(LEN(VLOOKUP(AD19, QUICKBOOKS_9130357949969096!$C:$E, 3, 0))=0,"",VLOOKUP(AD19, QUICKBOOKS_9130357949969096!$C:$E, 3, 0)),"")</f>
        <v/>
      </c>
      <c r="AG19" s="20" t="str">
        <f>IFERROR(IF(LEN(VLOOKUP(AD19, QUICKBOOKS_9130357949969096!$C:$D, 2, 0))=0,"",VLOOKUP(AD19, QUICKBOOKS_9130357949969096!$C:$D, 2, 0)),"")</f>
        <v/>
      </c>
      <c r="AH19" s="20"/>
      <c r="AI19" s="20"/>
      <c r="AJ19" s="20"/>
      <c r="AK19" s="20"/>
      <c r="AL19" s="20"/>
      <c r="AM19" s="20"/>
      <c r="AN19" s="22"/>
      <c r="AO19" s="22"/>
      <c r="AP19" s="20"/>
      <c r="AQ19" s="20" t="str">
        <f>IFERROR(IF(LEN(VLOOKUP(AP19, QUICKBOOKS_9130357949969096!$L:$M, 2, 0))=0,"",VLOOKUP(AP19, QUICKBOOKS_9130357949969096!$L:$M, 2, 0)),"")</f>
        <v/>
      </c>
      <c r="AR19" s="20"/>
      <c r="AS19" s="20" t="str">
        <f>IFERROR(IF(LEN(VLOOKUP(AR19, QUICKBOOKS_9130357949969096!$J:$K, 2, 0))=0,"",VLOOKUP(AR19, QUICKBOOKS_9130357949969096!$J:$K, 2, 0)),"")</f>
        <v/>
      </c>
      <c r="AT19" s="27"/>
      <c r="AU19" s="22"/>
      <c r="AV19" s="23"/>
      <c r="AW19" s="20" t="str">
        <f t="shared" si="1"/>
        <v/>
      </c>
      <c r="AX19" s="21"/>
      <c r="AY19" s="20"/>
      <c r="AZ19" s="20"/>
      <c r="BA19" s="20"/>
      <c r="BB19" s="20" t="str">
        <f>IFERROR(IF(LEN(VLOOKUP(W19, QUICKBOOKS_9130357949969096!$AI:$AJ, 2, 0))=0,"",VLOOKUP(W19, QUICKBOOKS_9130357949969096!$AI:$AJ, 2, 0)),"")</f>
        <v/>
      </c>
    </row>
    <row r="20" spans="2:54" x14ac:dyDescent="0.45">
      <c r="B20" s="2"/>
      <c r="C20" s="5" t="s">
        <v>0</v>
      </c>
      <c r="D20" s="2"/>
      <c r="E20" s="2"/>
      <c r="P20" s="19" t="str">
        <f>IF(V20&lt;&gt;"",MAX(P$1:P19)+1,IF(AND(_xlfn.CONCAT(T20:BB20)&lt;&gt;"", OR(LEFT(_xlfn.CONCAT(T20:BB20),5)&lt;&gt;"FALSE",RIGHT(_xlfn.CONCAT(T20:BB20),5)&lt;&gt;"FALSE")),IF(AND(ISNUMBER(P19),P19&gt;0),P19,0),""))</f>
        <v/>
      </c>
      <c r="Q20" s="26"/>
      <c r="R20" s="19" t="str">
        <f t="shared" si="0"/>
        <v/>
      </c>
      <c r="T20" s="20"/>
      <c r="U20" s="20"/>
      <c r="V20" s="21"/>
      <c r="W20" s="20"/>
      <c r="X20" s="21"/>
      <c r="Y20" s="20"/>
      <c r="Z20" s="21"/>
      <c r="AA20" s="20"/>
      <c r="AB20" s="20"/>
      <c r="AC20" s="20"/>
      <c r="AD20" s="20"/>
      <c r="AE20" s="20" t="str">
        <f>IFERROR(IF(LEN(VLOOKUP(AD20, QUICKBOOKS_9130357949969096!$AM:$AN, 2, 0))=0,"",VLOOKUP(AD20, QUICKBOOKS_9130357949969096!$AM:$AN, 2, 0)),"")</f>
        <v/>
      </c>
      <c r="AF20" s="20" t="str">
        <f>IFERROR(IF(LEN(VLOOKUP(AD20, QUICKBOOKS_9130357949969096!$C:$E, 3, 0))=0,"",VLOOKUP(AD20, QUICKBOOKS_9130357949969096!$C:$E, 3, 0)),"")</f>
        <v/>
      </c>
      <c r="AG20" s="20" t="str">
        <f>IFERROR(IF(LEN(VLOOKUP(AD20, QUICKBOOKS_9130357949969096!$C:$D, 2, 0))=0,"",VLOOKUP(AD20, QUICKBOOKS_9130357949969096!$C:$D, 2, 0)),"")</f>
        <v/>
      </c>
      <c r="AH20" s="20"/>
      <c r="AI20" s="20"/>
      <c r="AJ20" s="20"/>
      <c r="AK20" s="20"/>
      <c r="AL20" s="20"/>
      <c r="AM20" s="20"/>
      <c r="AN20" s="22"/>
      <c r="AO20" s="22"/>
      <c r="AP20" s="20"/>
      <c r="AQ20" s="20" t="str">
        <f>IFERROR(IF(LEN(VLOOKUP(AP20, QUICKBOOKS_9130357949969096!$L:$M, 2, 0))=0,"",VLOOKUP(AP20, QUICKBOOKS_9130357949969096!$L:$M, 2, 0)),"")</f>
        <v/>
      </c>
      <c r="AR20" s="20"/>
      <c r="AS20" s="20" t="str">
        <f>IFERROR(IF(LEN(VLOOKUP(AR20, QUICKBOOKS_9130357949969096!$J:$K, 2, 0))=0,"",VLOOKUP(AR20, QUICKBOOKS_9130357949969096!$J:$K, 2, 0)),"")</f>
        <v/>
      </c>
      <c r="AT20" s="27"/>
      <c r="AU20" s="22"/>
      <c r="AV20" s="23"/>
      <c r="AW20" s="20" t="str">
        <f t="shared" si="1"/>
        <v/>
      </c>
      <c r="AX20" s="21"/>
      <c r="AY20" s="20"/>
      <c r="AZ20" s="20"/>
      <c r="BA20" s="20"/>
      <c r="BB20" s="20" t="str">
        <f>IFERROR(IF(LEN(VLOOKUP(W20, QUICKBOOKS_9130357949969096!$AI:$AJ, 2, 0))=0,"",VLOOKUP(W20, QUICKBOOKS_9130357949969096!$AI:$AJ, 2, 0)),"")</f>
        <v/>
      </c>
    </row>
    <row r="21" spans="2:54" x14ac:dyDescent="0.45">
      <c r="B21" s="2"/>
      <c r="C21" s="6" t="s">
        <v>1</v>
      </c>
      <c r="D21" s="2"/>
      <c r="E21" s="2"/>
      <c r="P21" s="19" t="str">
        <f>IF(V21&lt;&gt;"",MAX(P$1:P20)+1,IF(AND(_xlfn.CONCAT(T21:BB21)&lt;&gt;"", OR(LEFT(_xlfn.CONCAT(T21:BB21),5)&lt;&gt;"FALSE",RIGHT(_xlfn.CONCAT(T21:BB21),5)&lt;&gt;"FALSE")),IF(AND(ISNUMBER(P20),P20&gt;0),P20,0),""))</f>
        <v/>
      </c>
      <c r="Q21" s="26"/>
      <c r="R21" s="19" t="str">
        <f t="shared" si="0"/>
        <v/>
      </c>
      <c r="T21" s="20"/>
      <c r="U21" s="20"/>
      <c r="V21" s="21"/>
      <c r="W21" s="20"/>
      <c r="X21" s="21"/>
      <c r="Y21" s="20"/>
      <c r="Z21" s="21"/>
      <c r="AA21" s="20"/>
      <c r="AB21" s="20"/>
      <c r="AC21" s="20"/>
      <c r="AD21" s="20"/>
      <c r="AE21" s="20" t="str">
        <f>IFERROR(IF(LEN(VLOOKUP(AD21, QUICKBOOKS_9130357949969096!$AM:$AN, 2, 0))=0,"",VLOOKUP(AD21, QUICKBOOKS_9130357949969096!$AM:$AN, 2, 0)),"")</f>
        <v/>
      </c>
      <c r="AF21" s="20" t="str">
        <f>IFERROR(IF(LEN(VLOOKUP(AD21, QUICKBOOKS_9130357949969096!$C:$E, 3, 0))=0,"",VLOOKUP(AD21, QUICKBOOKS_9130357949969096!$C:$E, 3, 0)),"")</f>
        <v/>
      </c>
      <c r="AG21" s="20" t="str">
        <f>IFERROR(IF(LEN(VLOOKUP(AD21, QUICKBOOKS_9130357949969096!$C:$D, 2, 0))=0,"",VLOOKUP(AD21, QUICKBOOKS_9130357949969096!$C:$D, 2, 0)),"")</f>
        <v/>
      </c>
      <c r="AH21" s="20"/>
      <c r="AI21" s="20"/>
      <c r="AJ21" s="20"/>
      <c r="AK21" s="20"/>
      <c r="AL21" s="20"/>
      <c r="AM21" s="20"/>
      <c r="AN21" s="22"/>
      <c r="AO21" s="22"/>
      <c r="AP21" s="20"/>
      <c r="AQ21" s="20" t="str">
        <f>IFERROR(IF(LEN(VLOOKUP(AP21, QUICKBOOKS_9130357949969096!$L:$M, 2, 0))=0,"",VLOOKUP(AP21, QUICKBOOKS_9130357949969096!$L:$M, 2, 0)),"")</f>
        <v/>
      </c>
      <c r="AR21" s="20"/>
      <c r="AS21" s="20" t="str">
        <f>IFERROR(IF(LEN(VLOOKUP(AR21, QUICKBOOKS_9130357949969096!$J:$K, 2, 0))=0,"",VLOOKUP(AR21, QUICKBOOKS_9130357949969096!$J:$K, 2, 0)),"")</f>
        <v/>
      </c>
      <c r="AT21" s="27"/>
      <c r="AU21" s="22"/>
      <c r="AV21" s="23"/>
      <c r="AW21" s="20" t="str">
        <f t="shared" si="1"/>
        <v/>
      </c>
      <c r="AX21" s="21"/>
      <c r="AY21" s="20"/>
      <c r="AZ21" s="20"/>
      <c r="BA21" s="20"/>
      <c r="BB21" s="20" t="str">
        <f>IFERROR(IF(LEN(VLOOKUP(W21, QUICKBOOKS_9130357949969096!$AI:$AJ, 2, 0))=0,"",VLOOKUP(W21, QUICKBOOKS_9130357949969096!$AI:$AJ, 2, 0)),"")</f>
        <v/>
      </c>
    </row>
    <row r="22" spans="2:54" x14ac:dyDescent="0.45">
      <c r="B22" s="2"/>
      <c r="C22" s="2"/>
      <c r="D22" s="2"/>
      <c r="E22" s="2"/>
      <c r="P22" s="19" t="str">
        <f>IF(V22&lt;&gt;"",MAX(P$1:P21)+1,IF(AND(_xlfn.CONCAT(T22:BB22)&lt;&gt;"", OR(LEFT(_xlfn.CONCAT(T22:BB22),5)&lt;&gt;"FALSE",RIGHT(_xlfn.CONCAT(T22:BB22),5)&lt;&gt;"FALSE")),IF(AND(ISNUMBER(P21),P21&gt;0),P21,0),""))</f>
        <v/>
      </c>
      <c r="Q22" s="26"/>
      <c r="R22" s="19" t="str">
        <f t="shared" si="0"/>
        <v/>
      </c>
      <c r="T22" s="20"/>
      <c r="U22" s="20"/>
      <c r="V22" s="21"/>
      <c r="W22" s="20"/>
      <c r="X22" s="21"/>
      <c r="Y22" s="20"/>
      <c r="Z22" s="21"/>
      <c r="AA22" s="20"/>
      <c r="AB22" s="20"/>
      <c r="AC22" s="20"/>
      <c r="AD22" s="20"/>
      <c r="AE22" s="20" t="str">
        <f>IFERROR(IF(LEN(VLOOKUP(AD22, QUICKBOOKS_9130357949969096!$AM:$AN, 2, 0))=0,"",VLOOKUP(AD22, QUICKBOOKS_9130357949969096!$AM:$AN, 2, 0)),"")</f>
        <v/>
      </c>
      <c r="AF22" s="20" t="str">
        <f>IFERROR(IF(LEN(VLOOKUP(AD22, QUICKBOOKS_9130357949969096!$C:$E, 3, 0))=0,"",VLOOKUP(AD22, QUICKBOOKS_9130357949969096!$C:$E, 3, 0)),"")</f>
        <v/>
      </c>
      <c r="AG22" s="20" t="str">
        <f>IFERROR(IF(LEN(VLOOKUP(AD22, QUICKBOOKS_9130357949969096!$C:$D, 2, 0))=0,"",VLOOKUP(AD22, QUICKBOOKS_9130357949969096!$C:$D, 2, 0)),"")</f>
        <v/>
      </c>
      <c r="AH22" s="20"/>
      <c r="AI22" s="20"/>
      <c r="AJ22" s="20"/>
      <c r="AK22" s="20"/>
      <c r="AL22" s="20"/>
      <c r="AM22" s="20"/>
      <c r="AN22" s="22"/>
      <c r="AO22" s="22"/>
      <c r="AP22" s="20"/>
      <c r="AQ22" s="20" t="str">
        <f>IFERROR(IF(LEN(VLOOKUP(AP22, QUICKBOOKS_9130357949969096!$L:$M, 2, 0))=0,"",VLOOKUP(AP22, QUICKBOOKS_9130357949969096!$L:$M, 2, 0)),"")</f>
        <v/>
      </c>
      <c r="AR22" s="20"/>
      <c r="AS22" s="20" t="str">
        <f>IFERROR(IF(LEN(VLOOKUP(AR22, QUICKBOOKS_9130357949969096!$J:$K, 2, 0))=0,"",VLOOKUP(AR22, QUICKBOOKS_9130357949969096!$J:$K, 2, 0)),"")</f>
        <v/>
      </c>
      <c r="AT22" s="27"/>
      <c r="AU22" s="22"/>
      <c r="AV22" s="23"/>
      <c r="AW22" s="20" t="str">
        <f t="shared" si="1"/>
        <v/>
      </c>
      <c r="AX22" s="21"/>
      <c r="AY22" s="20"/>
      <c r="AZ22" s="20"/>
      <c r="BA22" s="20"/>
      <c r="BB22" s="20" t="str">
        <f>IFERROR(IF(LEN(VLOOKUP(W22, QUICKBOOKS_9130357949969096!$AI:$AJ, 2, 0))=0,"",VLOOKUP(W22, QUICKBOOKS_9130357949969096!$AI:$AJ, 2, 0)),"")</f>
        <v/>
      </c>
    </row>
    <row r="23" spans="2:54" x14ac:dyDescent="0.45">
      <c r="B23" s="2"/>
      <c r="C23" s="2"/>
      <c r="D23" s="2"/>
      <c r="E23" s="2"/>
      <c r="P23" s="19" t="str">
        <f>IF(V23&lt;&gt;"",MAX(P$1:P22)+1,IF(AND(_xlfn.CONCAT(T23:BB23)&lt;&gt;"", OR(LEFT(_xlfn.CONCAT(T23:BB23),5)&lt;&gt;"FALSE",RIGHT(_xlfn.CONCAT(T23:BB23),5)&lt;&gt;"FALSE")),IF(AND(ISNUMBER(P22),P22&gt;0),P22,0),""))</f>
        <v/>
      </c>
      <c r="Q23" s="26"/>
      <c r="R23" s="19" t="str">
        <f t="shared" si="0"/>
        <v/>
      </c>
      <c r="T23" s="20"/>
      <c r="U23" s="20"/>
      <c r="V23" s="21"/>
      <c r="W23" s="20"/>
      <c r="X23" s="21"/>
      <c r="Y23" s="20"/>
      <c r="Z23" s="21"/>
      <c r="AA23" s="20"/>
      <c r="AB23" s="20"/>
      <c r="AC23" s="20"/>
      <c r="AD23" s="20"/>
      <c r="AE23" s="20" t="str">
        <f>IFERROR(IF(LEN(VLOOKUP(AD23, QUICKBOOKS_9130357949969096!$AM:$AN, 2, 0))=0,"",VLOOKUP(AD23, QUICKBOOKS_9130357949969096!$AM:$AN, 2, 0)),"")</f>
        <v/>
      </c>
      <c r="AF23" s="20" t="str">
        <f>IFERROR(IF(LEN(VLOOKUP(AD23, QUICKBOOKS_9130357949969096!$C:$E, 3, 0))=0,"",VLOOKUP(AD23, QUICKBOOKS_9130357949969096!$C:$E, 3, 0)),"")</f>
        <v/>
      </c>
      <c r="AG23" s="20" t="str">
        <f>IFERROR(IF(LEN(VLOOKUP(AD23, QUICKBOOKS_9130357949969096!$C:$D, 2, 0))=0,"",VLOOKUP(AD23, QUICKBOOKS_9130357949969096!$C:$D, 2, 0)),"")</f>
        <v/>
      </c>
      <c r="AH23" s="20"/>
      <c r="AI23" s="20"/>
      <c r="AJ23" s="20"/>
      <c r="AK23" s="20"/>
      <c r="AL23" s="20"/>
      <c r="AM23" s="20"/>
      <c r="AN23" s="22"/>
      <c r="AO23" s="22"/>
      <c r="AP23" s="20"/>
      <c r="AQ23" s="20" t="str">
        <f>IFERROR(IF(LEN(VLOOKUP(AP23, QUICKBOOKS_9130357949969096!$L:$M, 2, 0))=0,"",VLOOKUP(AP23, QUICKBOOKS_9130357949969096!$L:$M, 2, 0)),"")</f>
        <v/>
      </c>
      <c r="AR23" s="20"/>
      <c r="AS23" s="20" t="str">
        <f>IFERROR(IF(LEN(VLOOKUP(AR23, QUICKBOOKS_9130357949969096!$J:$K, 2, 0))=0,"",VLOOKUP(AR23, QUICKBOOKS_9130357949969096!$J:$K, 2, 0)),"")</f>
        <v/>
      </c>
      <c r="AT23" s="27"/>
      <c r="AU23" s="22"/>
      <c r="AV23" s="23"/>
      <c r="AW23" s="20" t="str">
        <f t="shared" si="1"/>
        <v/>
      </c>
      <c r="AX23" s="21"/>
      <c r="AY23" s="20"/>
      <c r="AZ23" s="20"/>
      <c r="BA23" s="20"/>
      <c r="BB23" s="20" t="str">
        <f>IFERROR(IF(LEN(VLOOKUP(W23, QUICKBOOKS_9130357949969096!$AI:$AJ, 2, 0))=0,"",VLOOKUP(W23, QUICKBOOKS_9130357949969096!$AI:$AJ, 2, 0)),"")</f>
        <v/>
      </c>
    </row>
    <row r="24" spans="2:54" x14ac:dyDescent="0.45">
      <c r="B24" s="2"/>
      <c r="C24" s="2"/>
      <c r="D24" s="2"/>
      <c r="E24" s="2"/>
      <c r="P24" s="19" t="str">
        <f>IF(V24&lt;&gt;"",MAX(P$1:P23)+1,IF(AND(_xlfn.CONCAT(T24:BB24)&lt;&gt;"", OR(LEFT(_xlfn.CONCAT(T24:BB24),5)&lt;&gt;"FALSE",RIGHT(_xlfn.CONCAT(T24:BB24),5)&lt;&gt;"FALSE")),IF(AND(ISNUMBER(P23),P23&gt;0),P23,0),""))</f>
        <v/>
      </c>
      <c r="Q24" s="26"/>
      <c r="R24" s="19" t="str">
        <f t="shared" si="0"/>
        <v/>
      </c>
      <c r="T24" s="20"/>
      <c r="U24" s="20"/>
      <c r="V24" s="21"/>
      <c r="W24" s="20"/>
      <c r="X24" s="21"/>
      <c r="Y24" s="20"/>
      <c r="Z24" s="21"/>
      <c r="AA24" s="20"/>
      <c r="AB24" s="20"/>
      <c r="AC24" s="20"/>
      <c r="AD24" s="20"/>
      <c r="AE24" s="20" t="str">
        <f>IFERROR(IF(LEN(VLOOKUP(AD24, QUICKBOOKS_9130357949969096!$AM:$AN, 2, 0))=0,"",VLOOKUP(AD24, QUICKBOOKS_9130357949969096!$AM:$AN, 2, 0)),"")</f>
        <v/>
      </c>
      <c r="AF24" s="20" t="str">
        <f>IFERROR(IF(LEN(VLOOKUP(AD24, QUICKBOOKS_9130357949969096!$C:$E, 3, 0))=0,"",VLOOKUP(AD24, QUICKBOOKS_9130357949969096!$C:$E, 3, 0)),"")</f>
        <v/>
      </c>
      <c r="AG24" s="20" t="str">
        <f>IFERROR(IF(LEN(VLOOKUP(AD24, QUICKBOOKS_9130357949969096!$C:$D, 2, 0))=0,"",VLOOKUP(AD24, QUICKBOOKS_9130357949969096!$C:$D, 2, 0)),"")</f>
        <v/>
      </c>
      <c r="AH24" s="20"/>
      <c r="AI24" s="20"/>
      <c r="AJ24" s="20"/>
      <c r="AK24" s="20"/>
      <c r="AL24" s="20"/>
      <c r="AM24" s="20"/>
      <c r="AN24" s="22"/>
      <c r="AO24" s="22"/>
      <c r="AP24" s="20"/>
      <c r="AQ24" s="20" t="str">
        <f>IFERROR(IF(LEN(VLOOKUP(AP24, QUICKBOOKS_9130357949969096!$L:$M, 2, 0))=0,"",VLOOKUP(AP24, QUICKBOOKS_9130357949969096!$L:$M, 2, 0)),"")</f>
        <v/>
      </c>
      <c r="AR24" s="20"/>
      <c r="AS24" s="20" t="str">
        <f>IFERROR(IF(LEN(VLOOKUP(AR24, QUICKBOOKS_9130357949969096!$J:$K, 2, 0))=0,"",VLOOKUP(AR24, QUICKBOOKS_9130357949969096!$J:$K, 2, 0)),"")</f>
        <v/>
      </c>
      <c r="AT24" s="27"/>
      <c r="AU24" s="22"/>
      <c r="AV24" s="23"/>
      <c r="AW24" s="20" t="str">
        <f t="shared" si="1"/>
        <v/>
      </c>
      <c r="AX24" s="21"/>
      <c r="AY24" s="20"/>
      <c r="AZ24" s="20"/>
      <c r="BA24" s="20"/>
      <c r="BB24" s="20" t="str">
        <f>IFERROR(IF(LEN(VLOOKUP(W24, QUICKBOOKS_9130357949969096!$AI:$AJ, 2, 0))=0,"",VLOOKUP(W24, QUICKBOOKS_9130357949969096!$AI:$AJ, 2, 0)),"")</f>
        <v/>
      </c>
    </row>
    <row r="25" spans="2:54" x14ac:dyDescent="0.45">
      <c r="B25" s="2"/>
      <c r="C25" s="2"/>
      <c r="D25" s="2"/>
      <c r="E25" s="2"/>
      <c r="P25" s="19" t="str">
        <f>IF(V25&lt;&gt;"",MAX(P$1:P24)+1,IF(AND(_xlfn.CONCAT(T25:BB25)&lt;&gt;"", OR(LEFT(_xlfn.CONCAT(T25:BB25),5)&lt;&gt;"FALSE",RIGHT(_xlfn.CONCAT(T25:BB25),5)&lt;&gt;"FALSE")),IF(AND(ISNUMBER(P24),P24&gt;0),P24,0),""))</f>
        <v/>
      </c>
      <c r="Q25" s="26"/>
      <c r="R25" s="19" t="str">
        <f t="shared" si="0"/>
        <v/>
      </c>
      <c r="T25" s="20"/>
      <c r="U25" s="20"/>
      <c r="V25" s="21"/>
      <c r="W25" s="20"/>
      <c r="X25" s="21"/>
      <c r="Y25" s="20"/>
      <c r="Z25" s="21"/>
      <c r="AA25" s="20"/>
      <c r="AB25" s="20"/>
      <c r="AC25" s="20"/>
      <c r="AD25" s="20"/>
      <c r="AE25" s="20" t="str">
        <f>IFERROR(IF(LEN(VLOOKUP(AD25, QUICKBOOKS_9130357949969096!$AM:$AN, 2, 0))=0,"",VLOOKUP(AD25, QUICKBOOKS_9130357949969096!$AM:$AN, 2, 0)),"")</f>
        <v/>
      </c>
      <c r="AF25" s="20" t="str">
        <f>IFERROR(IF(LEN(VLOOKUP(AD25, QUICKBOOKS_9130357949969096!$C:$E, 3, 0))=0,"",VLOOKUP(AD25, QUICKBOOKS_9130357949969096!$C:$E, 3, 0)),"")</f>
        <v/>
      </c>
      <c r="AG25" s="20" t="str">
        <f>IFERROR(IF(LEN(VLOOKUP(AD25, QUICKBOOKS_9130357949969096!$C:$D, 2, 0))=0,"",VLOOKUP(AD25, QUICKBOOKS_9130357949969096!$C:$D, 2, 0)),"")</f>
        <v/>
      </c>
      <c r="AH25" s="20"/>
      <c r="AI25" s="20"/>
      <c r="AJ25" s="20"/>
      <c r="AK25" s="20"/>
      <c r="AL25" s="20"/>
      <c r="AM25" s="20"/>
      <c r="AN25" s="22"/>
      <c r="AO25" s="22"/>
      <c r="AP25" s="20"/>
      <c r="AQ25" s="20" t="str">
        <f>IFERROR(IF(LEN(VLOOKUP(AP25, QUICKBOOKS_9130357949969096!$L:$M, 2, 0))=0,"",VLOOKUP(AP25, QUICKBOOKS_9130357949969096!$L:$M, 2, 0)),"")</f>
        <v/>
      </c>
      <c r="AR25" s="20"/>
      <c r="AS25" s="20" t="str">
        <f>IFERROR(IF(LEN(VLOOKUP(AR25, QUICKBOOKS_9130357949969096!$J:$K, 2, 0))=0,"",VLOOKUP(AR25, QUICKBOOKS_9130357949969096!$J:$K, 2, 0)),"")</f>
        <v/>
      </c>
      <c r="AT25" s="27"/>
      <c r="AU25" s="22"/>
      <c r="AV25" s="23"/>
      <c r="AW25" s="20" t="str">
        <f t="shared" si="1"/>
        <v/>
      </c>
      <c r="AX25" s="21"/>
      <c r="AY25" s="20"/>
      <c r="AZ25" s="20"/>
      <c r="BA25" s="20"/>
      <c r="BB25" s="20" t="str">
        <f>IFERROR(IF(LEN(VLOOKUP(W25, QUICKBOOKS_9130357949969096!$AI:$AJ, 2, 0))=0,"",VLOOKUP(W25, QUICKBOOKS_9130357949969096!$AI:$AJ, 2, 0)),"")</f>
        <v/>
      </c>
    </row>
    <row r="26" spans="2:54" x14ac:dyDescent="0.45">
      <c r="B26" s="2"/>
      <c r="C26" s="2"/>
      <c r="D26" s="2"/>
      <c r="E26" s="2"/>
      <c r="P26" s="19" t="str">
        <f>IF(V26&lt;&gt;"",MAX(P$1:P25)+1,IF(AND(_xlfn.CONCAT(T26:BB26)&lt;&gt;"", OR(LEFT(_xlfn.CONCAT(T26:BB26),5)&lt;&gt;"FALSE",RIGHT(_xlfn.CONCAT(T26:BB26),5)&lt;&gt;"FALSE")),IF(AND(ISNUMBER(P25),P25&gt;0),P25,0),""))</f>
        <v/>
      </c>
      <c r="Q26" s="26"/>
      <c r="R26" s="19" t="str">
        <f t="shared" si="0"/>
        <v/>
      </c>
      <c r="T26" s="20"/>
      <c r="U26" s="20"/>
      <c r="V26" s="21"/>
      <c r="W26" s="20"/>
      <c r="X26" s="21"/>
      <c r="Y26" s="20"/>
      <c r="Z26" s="21"/>
      <c r="AA26" s="20"/>
      <c r="AB26" s="20"/>
      <c r="AC26" s="20"/>
      <c r="AD26" s="20"/>
      <c r="AE26" s="20" t="str">
        <f>IFERROR(IF(LEN(VLOOKUP(AD26, QUICKBOOKS_9130357949969096!$AM:$AN, 2, 0))=0,"",VLOOKUP(AD26, QUICKBOOKS_9130357949969096!$AM:$AN, 2, 0)),"")</f>
        <v/>
      </c>
      <c r="AF26" s="20" t="str">
        <f>IFERROR(IF(LEN(VLOOKUP(AD26, QUICKBOOKS_9130357949969096!$C:$E, 3, 0))=0,"",VLOOKUP(AD26, QUICKBOOKS_9130357949969096!$C:$E, 3, 0)),"")</f>
        <v/>
      </c>
      <c r="AG26" s="20" t="str">
        <f>IFERROR(IF(LEN(VLOOKUP(AD26, QUICKBOOKS_9130357949969096!$C:$D, 2, 0))=0,"",VLOOKUP(AD26, QUICKBOOKS_9130357949969096!$C:$D, 2, 0)),"")</f>
        <v/>
      </c>
      <c r="AH26" s="20"/>
      <c r="AI26" s="20"/>
      <c r="AJ26" s="20"/>
      <c r="AK26" s="20"/>
      <c r="AL26" s="20"/>
      <c r="AM26" s="20"/>
      <c r="AN26" s="22"/>
      <c r="AO26" s="22"/>
      <c r="AP26" s="20"/>
      <c r="AQ26" s="20" t="str">
        <f>IFERROR(IF(LEN(VLOOKUP(AP26, QUICKBOOKS_9130357949969096!$L:$M, 2, 0))=0,"",VLOOKUP(AP26, QUICKBOOKS_9130357949969096!$L:$M, 2, 0)),"")</f>
        <v/>
      </c>
      <c r="AR26" s="20"/>
      <c r="AS26" s="20" t="str">
        <f>IFERROR(IF(LEN(VLOOKUP(AR26, QUICKBOOKS_9130357949969096!$J:$K, 2, 0))=0,"",VLOOKUP(AR26, QUICKBOOKS_9130357949969096!$J:$K, 2, 0)),"")</f>
        <v/>
      </c>
      <c r="AT26" s="27"/>
      <c r="AU26" s="22"/>
      <c r="AV26" s="23"/>
      <c r="AW26" s="20" t="str">
        <f t="shared" si="1"/>
        <v/>
      </c>
      <c r="AX26" s="21"/>
      <c r="AY26" s="20"/>
      <c r="AZ26" s="20"/>
      <c r="BA26" s="20"/>
      <c r="BB26" s="20" t="str">
        <f>IFERROR(IF(LEN(VLOOKUP(W26, QUICKBOOKS_9130357949969096!$AI:$AJ, 2, 0))=0,"",VLOOKUP(W26, QUICKBOOKS_9130357949969096!$AI:$AJ, 2, 0)),"")</f>
        <v/>
      </c>
    </row>
    <row r="27" spans="2:54" x14ac:dyDescent="0.45">
      <c r="B27" s="2"/>
      <c r="C27" s="2"/>
      <c r="D27" s="2"/>
      <c r="E27" s="2"/>
      <c r="P27" s="19" t="str">
        <f>IF(V27&lt;&gt;"",MAX(P$1:P26)+1,IF(AND(_xlfn.CONCAT(T27:BB27)&lt;&gt;"", OR(LEFT(_xlfn.CONCAT(T27:BB27),5)&lt;&gt;"FALSE",RIGHT(_xlfn.CONCAT(T27:BB27),5)&lt;&gt;"FALSE")),IF(AND(ISNUMBER(P26),P26&gt;0),P26,0),""))</f>
        <v/>
      </c>
      <c r="Q27" s="26"/>
      <c r="R27" s="19" t="str">
        <f t="shared" si="0"/>
        <v/>
      </c>
      <c r="T27" s="20"/>
      <c r="U27" s="20"/>
      <c r="V27" s="21"/>
      <c r="W27" s="20"/>
      <c r="X27" s="21"/>
      <c r="Y27" s="20"/>
      <c r="Z27" s="21"/>
      <c r="AA27" s="20"/>
      <c r="AB27" s="20"/>
      <c r="AC27" s="20"/>
      <c r="AD27" s="20"/>
      <c r="AE27" s="20" t="str">
        <f>IFERROR(IF(LEN(VLOOKUP(AD27, QUICKBOOKS_9130357949969096!$AM:$AN, 2, 0))=0,"",VLOOKUP(AD27, QUICKBOOKS_9130357949969096!$AM:$AN, 2, 0)),"")</f>
        <v/>
      </c>
      <c r="AF27" s="20" t="str">
        <f>IFERROR(IF(LEN(VLOOKUP(AD27, QUICKBOOKS_9130357949969096!$C:$E, 3, 0))=0,"",VLOOKUP(AD27, QUICKBOOKS_9130357949969096!$C:$E, 3, 0)),"")</f>
        <v/>
      </c>
      <c r="AG27" s="20" t="str">
        <f>IFERROR(IF(LEN(VLOOKUP(AD27, QUICKBOOKS_9130357949969096!$C:$D, 2, 0))=0,"",VLOOKUP(AD27, QUICKBOOKS_9130357949969096!$C:$D, 2, 0)),"")</f>
        <v/>
      </c>
      <c r="AH27" s="20"/>
      <c r="AI27" s="20"/>
      <c r="AJ27" s="20"/>
      <c r="AK27" s="20"/>
      <c r="AL27" s="20"/>
      <c r="AM27" s="20"/>
      <c r="AN27" s="22"/>
      <c r="AO27" s="22"/>
      <c r="AP27" s="20"/>
      <c r="AQ27" s="20" t="str">
        <f>IFERROR(IF(LEN(VLOOKUP(AP27, QUICKBOOKS_9130357949969096!$L:$M, 2, 0))=0,"",VLOOKUP(AP27, QUICKBOOKS_9130357949969096!$L:$M, 2, 0)),"")</f>
        <v/>
      </c>
      <c r="AR27" s="20"/>
      <c r="AS27" s="20" t="str">
        <f>IFERROR(IF(LEN(VLOOKUP(AR27, QUICKBOOKS_9130357949969096!$J:$K, 2, 0))=0,"",VLOOKUP(AR27, QUICKBOOKS_9130357949969096!$J:$K, 2, 0)),"")</f>
        <v/>
      </c>
      <c r="AT27" s="27"/>
      <c r="AU27" s="22"/>
      <c r="AV27" s="23"/>
      <c r="AW27" s="20" t="str">
        <f t="shared" si="1"/>
        <v/>
      </c>
      <c r="AX27" s="21"/>
      <c r="AY27" s="20"/>
      <c r="AZ27" s="20"/>
      <c r="BA27" s="20"/>
      <c r="BB27" s="20" t="str">
        <f>IFERROR(IF(LEN(VLOOKUP(W27, QUICKBOOKS_9130357949969096!$AI:$AJ, 2, 0))=0,"",VLOOKUP(W27, QUICKBOOKS_9130357949969096!$AI:$AJ, 2, 0)),"")</f>
        <v/>
      </c>
    </row>
    <row r="28" spans="2:54" x14ac:dyDescent="0.45">
      <c r="B28" s="2"/>
      <c r="C28" s="2"/>
      <c r="D28" s="2"/>
      <c r="E28" s="2"/>
      <c r="P28" s="19" t="str">
        <f>IF(V28&lt;&gt;"",MAX(P$1:P27)+1,IF(AND(_xlfn.CONCAT(T28:BB28)&lt;&gt;"", OR(LEFT(_xlfn.CONCAT(T28:BB28),5)&lt;&gt;"FALSE",RIGHT(_xlfn.CONCAT(T28:BB28),5)&lt;&gt;"FALSE")),IF(AND(ISNUMBER(P27),P27&gt;0),P27,0),""))</f>
        <v/>
      </c>
      <c r="Q28" s="26"/>
      <c r="R28" s="19" t="str">
        <f t="shared" si="0"/>
        <v/>
      </c>
      <c r="T28" s="20"/>
      <c r="U28" s="20"/>
      <c r="V28" s="21"/>
      <c r="W28" s="20"/>
      <c r="X28" s="21"/>
      <c r="Y28" s="20"/>
      <c r="Z28" s="21"/>
      <c r="AA28" s="20"/>
      <c r="AB28" s="20"/>
      <c r="AC28" s="20"/>
      <c r="AD28" s="20"/>
      <c r="AE28" s="20" t="str">
        <f>IFERROR(IF(LEN(VLOOKUP(AD28, QUICKBOOKS_9130357949969096!$AM:$AN, 2, 0))=0,"",VLOOKUP(AD28, QUICKBOOKS_9130357949969096!$AM:$AN, 2, 0)),"")</f>
        <v/>
      </c>
      <c r="AF28" s="20" t="str">
        <f>IFERROR(IF(LEN(VLOOKUP(AD28, QUICKBOOKS_9130357949969096!$C:$E, 3, 0))=0,"",VLOOKUP(AD28, QUICKBOOKS_9130357949969096!$C:$E, 3, 0)),"")</f>
        <v/>
      </c>
      <c r="AG28" s="20" t="str">
        <f>IFERROR(IF(LEN(VLOOKUP(AD28, QUICKBOOKS_9130357949969096!$C:$D, 2, 0))=0,"",VLOOKUP(AD28, QUICKBOOKS_9130357949969096!$C:$D, 2, 0)),"")</f>
        <v/>
      </c>
      <c r="AH28" s="20"/>
      <c r="AI28" s="20"/>
      <c r="AJ28" s="20"/>
      <c r="AK28" s="20"/>
      <c r="AL28" s="20"/>
      <c r="AM28" s="20"/>
      <c r="AN28" s="22"/>
      <c r="AO28" s="22"/>
      <c r="AP28" s="20"/>
      <c r="AQ28" s="20" t="str">
        <f>IFERROR(IF(LEN(VLOOKUP(AP28, QUICKBOOKS_9130357949969096!$L:$M, 2, 0))=0,"",VLOOKUP(AP28, QUICKBOOKS_9130357949969096!$L:$M, 2, 0)),"")</f>
        <v/>
      </c>
      <c r="AR28" s="20"/>
      <c r="AS28" s="20" t="str">
        <f>IFERROR(IF(LEN(VLOOKUP(AR28, QUICKBOOKS_9130357949969096!$J:$K, 2, 0))=0,"",VLOOKUP(AR28, QUICKBOOKS_9130357949969096!$J:$K, 2, 0)),"")</f>
        <v/>
      </c>
      <c r="AT28" s="27"/>
      <c r="AU28" s="22"/>
      <c r="AV28" s="23"/>
      <c r="AW28" s="20" t="str">
        <f t="shared" si="1"/>
        <v/>
      </c>
      <c r="AX28" s="21"/>
      <c r="AY28" s="20"/>
      <c r="AZ28" s="20"/>
      <c r="BA28" s="20"/>
      <c r="BB28" s="20" t="str">
        <f>IFERROR(IF(LEN(VLOOKUP(W28, QUICKBOOKS_9130357949969096!$AI:$AJ, 2, 0))=0,"",VLOOKUP(W28, QUICKBOOKS_9130357949969096!$AI:$AJ, 2, 0)),"")</f>
        <v/>
      </c>
    </row>
    <row r="29" spans="2:54" x14ac:dyDescent="0.45">
      <c r="B29" s="2"/>
      <c r="C29" s="2"/>
      <c r="D29" s="2"/>
      <c r="E29" s="2"/>
      <c r="P29" s="19" t="str">
        <f>IF(V29&lt;&gt;"",MAX(P$1:P28)+1,IF(AND(_xlfn.CONCAT(T29:BB29)&lt;&gt;"", OR(LEFT(_xlfn.CONCAT(T29:BB29),5)&lt;&gt;"FALSE",RIGHT(_xlfn.CONCAT(T29:BB29),5)&lt;&gt;"FALSE")),IF(AND(ISNUMBER(P28),P28&gt;0),P28,0),""))</f>
        <v/>
      </c>
      <c r="Q29" s="26"/>
      <c r="R29" s="19" t="str">
        <f t="shared" si="0"/>
        <v/>
      </c>
      <c r="T29" s="20"/>
      <c r="U29" s="20"/>
      <c r="V29" s="21"/>
      <c r="W29" s="20"/>
      <c r="X29" s="21"/>
      <c r="Y29" s="20"/>
      <c r="Z29" s="21"/>
      <c r="AA29" s="20"/>
      <c r="AB29" s="20"/>
      <c r="AC29" s="20"/>
      <c r="AD29" s="20"/>
      <c r="AE29" s="20" t="str">
        <f>IFERROR(IF(LEN(VLOOKUP(AD29, QUICKBOOKS_9130357949969096!$AM:$AN, 2, 0))=0,"",VLOOKUP(AD29, QUICKBOOKS_9130357949969096!$AM:$AN, 2, 0)),"")</f>
        <v/>
      </c>
      <c r="AF29" s="20" t="str">
        <f>IFERROR(IF(LEN(VLOOKUP(AD29, QUICKBOOKS_9130357949969096!$C:$E, 3, 0))=0,"",VLOOKUP(AD29, QUICKBOOKS_9130357949969096!$C:$E, 3, 0)),"")</f>
        <v/>
      </c>
      <c r="AG29" s="20" t="str">
        <f>IFERROR(IF(LEN(VLOOKUP(AD29, QUICKBOOKS_9130357949969096!$C:$D, 2, 0))=0,"",VLOOKUP(AD29, QUICKBOOKS_9130357949969096!$C:$D, 2, 0)),"")</f>
        <v/>
      </c>
      <c r="AH29" s="20"/>
      <c r="AI29" s="20"/>
      <c r="AJ29" s="20"/>
      <c r="AK29" s="20"/>
      <c r="AL29" s="20"/>
      <c r="AM29" s="20"/>
      <c r="AN29" s="22"/>
      <c r="AO29" s="22"/>
      <c r="AP29" s="20"/>
      <c r="AQ29" s="20" t="str">
        <f>IFERROR(IF(LEN(VLOOKUP(AP29, QUICKBOOKS_9130357949969096!$L:$M, 2, 0))=0,"",VLOOKUP(AP29, QUICKBOOKS_9130357949969096!$L:$M, 2, 0)),"")</f>
        <v/>
      </c>
      <c r="AR29" s="20"/>
      <c r="AS29" s="20" t="str">
        <f>IFERROR(IF(LEN(VLOOKUP(AR29, QUICKBOOKS_9130357949969096!$J:$K, 2, 0))=0,"",VLOOKUP(AR29, QUICKBOOKS_9130357949969096!$J:$K, 2, 0)),"")</f>
        <v/>
      </c>
      <c r="AT29" s="27"/>
      <c r="AU29" s="22"/>
      <c r="AV29" s="23"/>
      <c r="AW29" s="20" t="str">
        <f t="shared" si="1"/>
        <v/>
      </c>
      <c r="AX29" s="21"/>
      <c r="AY29" s="20"/>
      <c r="AZ29" s="20"/>
      <c r="BA29" s="20"/>
      <c r="BB29" s="20" t="str">
        <f>IFERROR(IF(LEN(VLOOKUP(W29, QUICKBOOKS_9130357949969096!$AI:$AJ, 2, 0))=0,"",VLOOKUP(W29, QUICKBOOKS_9130357949969096!$AI:$AJ, 2, 0)),"")</f>
        <v/>
      </c>
    </row>
    <row r="30" spans="2:54" x14ac:dyDescent="0.45">
      <c r="B30" s="2"/>
      <c r="C30" s="2"/>
      <c r="D30" s="2"/>
      <c r="E30" s="2"/>
      <c r="P30" s="19" t="str">
        <f>IF(V30&lt;&gt;"",MAX(P$1:P29)+1,IF(AND(_xlfn.CONCAT(T30:BB30)&lt;&gt;"", OR(LEFT(_xlfn.CONCAT(T30:BB30),5)&lt;&gt;"FALSE",RIGHT(_xlfn.CONCAT(T30:BB30),5)&lt;&gt;"FALSE")),IF(AND(ISNUMBER(P29),P29&gt;0),P29,0),""))</f>
        <v/>
      </c>
      <c r="Q30" s="26"/>
      <c r="R30" s="19" t="str">
        <f t="shared" si="0"/>
        <v/>
      </c>
      <c r="T30" s="20"/>
      <c r="U30" s="20"/>
      <c r="V30" s="21"/>
      <c r="W30" s="20"/>
      <c r="X30" s="21"/>
      <c r="Y30" s="20"/>
      <c r="Z30" s="21"/>
      <c r="AA30" s="20"/>
      <c r="AB30" s="20"/>
      <c r="AC30" s="20"/>
      <c r="AD30" s="20"/>
      <c r="AE30" s="20" t="str">
        <f>IFERROR(IF(LEN(VLOOKUP(AD30, QUICKBOOKS_9130357949969096!$AM:$AN, 2, 0))=0,"",VLOOKUP(AD30, QUICKBOOKS_9130357949969096!$AM:$AN, 2, 0)),"")</f>
        <v/>
      </c>
      <c r="AF30" s="20" t="str">
        <f>IFERROR(IF(LEN(VLOOKUP(AD30, QUICKBOOKS_9130357949969096!$C:$E, 3, 0))=0,"",VLOOKUP(AD30, QUICKBOOKS_9130357949969096!$C:$E, 3, 0)),"")</f>
        <v/>
      </c>
      <c r="AG30" s="20" t="str">
        <f>IFERROR(IF(LEN(VLOOKUP(AD30, QUICKBOOKS_9130357949969096!$C:$D, 2, 0))=0,"",VLOOKUP(AD30, QUICKBOOKS_9130357949969096!$C:$D, 2, 0)),"")</f>
        <v/>
      </c>
      <c r="AH30" s="20"/>
      <c r="AI30" s="20"/>
      <c r="AJ30" s="20"/>
      <c r="AK30" s="20"/>
      <c r="AL30" s="20"/>
      <c r="AM30" s="20"/>
      <c r="AN30" s="22"/>
      <c r="AO30" s="22"/>
      <c r="AP30" s="20"/>
      <c r="AQ30" s="20" t="str">
        <f>IFERROR(IF(LEN(VLOOKUP(AP30, QUICKBOOKS_9130357949969096!$L:$M, 2, 0))=0,"",VLOOKUP(AP30, QUICKBOOKS_9130357949969096!$L:$M, 2, 0)),"")</f>
        <v/>
      </c>
      <c r="AR30" s="20"/>
      <c r="AS30" s="20" t="str">
        <f>IFERROR(IF(LEN(VLOOKUP(AR30, QUICKBOOKS_9130357949969096!$J:$K, 2, 0))=0,"",VLOOKUP(AR30, QUICKBOOKS_9130357949969096!$J:$K, 2, 0)),"")</f>
        <v/>
      </c>
      <c r="AT30" s="27"/>
      <c r="AU30" s="22"/>
      <c r="AV30" s="23"/>
      <c r="AW30" s="20" t="str">
        <f t="shared" si="1"/>
        <v/>
      </c>
      <c r="AX30" s="21"/>
      <c r="AY30" s="20"/>
      <c r="AZ30" s="20"/>
      <c r="BA30" s="20"/>
      <c r="BB30" s="20" t="str">
        <f>IFERROR(IF(LEN(VLOOKUP(W30, QUICKBOOKS_9130357949969096!$AI:$AJ, 2, 0))=0,"",VLOOKUP(W30, QUICKBOOKS_9130357949969096!$AI:$AJ, 2, 0)),"")</f>
        <v/>
      </c>
    </row>
    <row r="31" spans="2:54" x14ac:dyDescent="0.45">
      <c r="B31" s="2"/>
      <c r="C31" s="2"/>
      <c r="D31" s="2"/>
      <c r="E31" s="2"/>
      <c r="P31" s="19" t="str">
        <f>IF(V31&lt;&gt;"",MAX(P$1:P30)+1,IF(AND(_xlfn.CONCAT(T31:BB31)&lt;&gt;"", OR(LEFT(_xlfn.CONCAT(T31:BB31),5)&lt;&gt;"FALSE",RIGHT(_xlfn.CONCAT(T31:BB31),5)&lt;&gt;"FALSE")),IF(AND(ISNUMBER(P30),P30&gt;0),P30,0),""))</f>
        <v/>
      </c>
      <c r="Q31" s="26"/>
      <c r="R31" s="19" t="str">
        <f t="shared" si="0"/>
        <v/>
      </c>
      <c r="T31" s="20"/>
      <c r="U31" s="20"/>
      <c r="V31" s="21"/>
      <c r="W31" s="20"/>
      <c r="X31" s="21"/>
      <c r="Y31" s="20"/>
      <c r="Z31" s="21"/>
      <c r="AA31" s="20"/>
      <c r="AB31" s="20"/>
      <c r="AC31" s="20"/>
      <c r="AD31" s="20"/>
      <c r="AE31" s="20" t="str">
        <f>IFERROR(IF(LEN(VLOOKUP(AD31, QUICKBOOKS_9130357949969096!$AM:$AN, 2, 0))=0,"",VLOOKUP(AD31, QUICKBOOKS_9130357949969096!$AM:$AN, 2, 0)),"")</f>
        <v/>
      </c>
      <c r="AF31" s="20" t="str">
        <f>IFERROR(IF(LEN(VLOOKUP(AD31, QUICKBOOKS_9130357949969096!$C:$E, 3, 0))=0,"",VLOOKUP(AD31, QUICKBOOKS_9130357949969096!$C:$E, 3, 0)),"")</f>
        <v/>
      </c>
      <c r="AG31" s="20" t="str">
        <f>IFERROR(IF(LEN(VLOOKUP(AD31, QUICKBOOKS_9130357949969096!$C:$D, 2, 0))=0,"",VLOOKUP(AD31, QUICKBOOKS_9130357949969096!$C:$D, 2, 0)),"")</f>
        <v/>
      </c>
      <c r="AH31" s="20"/>
      <c r="AI31" s="20"/>
      <c r="AJ31" s="20"/>
      <c r="AK31" s="20"/>
      <c r="AL31" s="20"/>
      <c r="AM31" s="20"/>
      <c r="AN31" s="22"/>
      <c r="AO31" s="22"/>
      <c r="AP31" s="20"/>
      <c r="AQ31" s="20" t="str">
        <f>IFERROR(IF(LEN(VLOOKUP(AP31, QUICKBOOKS_9130357949969096!$L:$M, 2, 0))=0,"",VLOOKUP(AP31, QUICKBOOKS_9130357949969096!$L:$M, 2, 0)),"")</f>
        <v/>
      </c>
      <c r="AR31" s="20"/>
      <c r="AS31" s="20" t="str">
        <f>IFERROR(IF(LEN(VLOOKUP(AR31, QUICKBOOKS_9130357949969096!$J:$K, 2, 0))=0,"",VLOOKUP(AR31, QUICKBOOKS_9130357949969096!$J:$K, 2, 0)),"")</f>
        <v/>
      </c>
      <c r="AT31" s="27"/>
      <c r="AU31" s="22"/>
      <c r="AV31" s="23"/>
      <c r="AW31" s="20" t="str">
        <f t="shared" si="1"/>
        <v/>
      </c>
      <c r="AX31" s="21"/>
      <c r="AY31" s="20"/>
      <c r="AZ31" s="20"/>
      <c r="BA31" s="20"/>
      <c r="BB31" s="20" t="str">
        <f>IFERROR(IF(LEN(VLOOKUP(W31, QUICKBOOKS_9130357949969096!$AI:$AJ, 2, 0))=0,"",VLOOKUP(W31, QUICKBOOKS_9130357949969096!$AI:$AJ, 2, 0)),"")</f>
        <v/>
      </c>
    </row>
    <row r="32" spans="2:54" x14ac:dyDescent="0.45">
      <c r="B32" s="2"/>
      <c r="C32" s="2"/>
      <c r="D32" s="2"/>
      <c r="E32" s="2"/>
      <c r="P32" s="19" t="str">
        <f>IF(V32&lt;&gt;"",MAX(P$1:P31)+1,IF(AND(_xlfn.CONCAT(T32:BB32)&lt;&gt;"", OR(LEFT(_xlfn.CONCAT(T32:BB32),5)&lt;&gt;"FALSE",RIGHT(_xlfn.CONCAT(T32:BB32),5)&lt;&gt;"FALSE")),IF(AND(ISNUMBER(P31),P31&gt;0),P31,0),""))</f>
        <v/>
      </c>
      <c r="Q32" s="26"/>
      <c r="R32" s="19" t="str">
        <f t="shared" si="0"/>
        <v/>
      </c>
      <c r="T32" s="20"/>
      <c r="U32" s="20"/>
      <c r="V32" s="21"/>
      <c r="W32" s="20"/>
      <c r="X32" s="21"/>
      <c r="Y32" s="20"/>
      <c r="Z32" s="21"/>
      <c r="AA32" s="20"/>
      <c r="AB32" s="20"/>
      <c r="AC32" s="20"/>
      <c r="AD32" s="20"/>
      <c r="AE32" s="20" t="str">
        <f>IFERROR(IF(LEN(VLOOKUP(AD32, QUICKBOOKS_9130357949969096!$AM:$AN, 2, 0))=0,"",VLOOKUP(AD32, QUICKBOOKS_9130357949969096!$AM:$AN, 2, 0)),"")</f>
        <v/>
      </c>
      <c r="AF32" s="20" t="str">
        <f>IFERROR(IF(LEN(VLOOKUP(AD32, QUICKBOOKS_9130357949969096!$C:$E, 3, 0))=0,"",VLOOKUP(AD32, QUICKBOOKS_9130357949969096!$C:$E, 3, 0)),"")</f>
        <v/>
      </c>
      <c r="AG32" s="20" t="str">
        <f>IFERROR(IF(LEN(VLOOKUP(AD32, QUICKBOOKS_9130357949969096!$C:$D, 2, 0))=0,"",VLOOKUP(AD32, QUICKBOOKS_9130357949969096!$C:$D, 2, 0)),"")</f>
        <v/>
      </c>
      <c r="AH32" s="20"/>
      <c r="AI32" s="20"/>
      <c r="AJ32" s="20"/>
      <c r="AK32" s="20"/>
      <c r="AL32" s="20"/>
      <c r="AM32" s="20"/>
      <c r="AN32" s="22"/>
      <c r="AO32" s="22"/>
      <c r="AP32" s="20"/>
      <c r="AQ32" s="20" t="str">
        <f>IFERROR(IF(LEN(VLOOKUP(AP32, QUICKBOOKS_9130357949969096!$L:$M, 2, 0))=0,"",VLOOKUP(AP32, QUICKBOOKS_9130357949969096!$L:$M, 2, 0)),"")</f>
        <v/>
      </c>
      <c r="AR32" s="20"/>
      <c r="AS32" s="20" t="str">
        <f>IFERROR(IF(LEN(VLOOKUP(AR32, QUICKBOOKS_9130357949969096!$J:$K, 2, 0))=0,"",VLOOKUP(AR32, QUICKBOOKS_9130357949969096!$J:$K, 2, 0)),"")</f>
        <v/>
      </c>
      <c r="AT32" s="27"/>
      <c r="AU32" s="22"/>
      <c r="AV32" s="23"/>
      <c r="AW32" s="20" t="str">
        <f t="shared" si="1"/>
        <v/>
      </c>
      <c r="AX32" s="21"/>
      <c r="AY32" s="20"/>
      <c r="AZ32" s="20"/>
      <c r="BA32" s="20"/>
      <c r="BB32" s="20" t="str">
        <f>IFERROR(IF(LEN(VLOOKUP(W32, QUICKBOOKS_9130357949969096!$AI:$AJ, 2, 0))=0,"",VLOOKUP(W32, QUICKBOOKS_9130357949969096!$AI:$AJ, 2, 0)),"")</f>
        <v/>
      </c>
    </row>
    <row r="33" spans="2:54" x14ac:dyDescent="0.45">
      <c r="B33" s="2"/>
      <c r="C33" s="2"/>
      <c r="D33" s="2"/>
      <c r="E33" s="2"/>
      <c r="P33" s="19" t="str">
        <f>IF(V33&lt;&gt;"",MAX(P$1:P32)+1,IF(AND(_xlfn.CONCAT(T33:BB33)&lt;&gt;"", OR(LEFT(_xlfn.CONCAT(T33:BB33),5)&lt;&gt;"FALSE",RIGHT(_xlfn.CONCAT(T33:BB33),5)&lt;&gt;"FALSE")),IF(AND(ISNUMBER(P32),P32&gt;0),P32,0),""))</f>
        <v/>
      </c>
      <c r="Q33" s="26"/>
      <c r="R33" s="19" t="str">
        <f t="shared" si="0"/>
        <v/>
      </c>
      <c r="T33" s="20"/>
      <c r="U33" s="20"/>
      <c r="V33" s="21"/>
      <c r="W33" s="20"/>
      <c r="X33" s="21"/>
      <c r="Y33" s="20"/>
      <c r="Z33" s="21"/>
      <c r="AA33" s="20"/>
      <c r="AB33" s="20"/>
      <c r="AC33" s="20"/>
      <c r="AD33" s="20"/>
      <c r="AE33" s="20" t="str">
        <f>IFERROR(IF(LEN(VLOOKUP(AD33, QUICKBOOKS_9130357949969096!$AM:$AN, 2, 0))=0,"",VLOOKUP(AD33, QUICKBOOKS_9130357949969096!$AM:$AN, 2, 0)),"")</f>
        <v/>
      </c>
      <c r="AF33" s="20" t="str">
        <f>IFERROR(IF(LEN(VLOOKUP(AD33, QUICKBOOKS_9130357949969096!$C:$E, 3, 0))=0,"",VLOOKUP(AD33, QUICKBOOKS_9130357949969096!$C:$E, 3, 0)),"")</f>
        <v/>
      </c>
      <c r="AG33" s="20" t="str">
        <f>IFERROR(IF(LEN(VLOOKUP(AD33, QUICKBOOKS_9130357949969096!$C:$D, 2, 0))=0,"",VLOOKUP(AD33, QUICKBOOKS_9130357949969096!$C:$D, 2, 0)),"")</f>
        <v/>
      </c>
      <c r="AH33" s="20"/>
      <c r="AI33" s="20"/>
      <c r="AJ33" s="20"/>
      <c r="AK33" s="20"/>
      <c r="AL33" s="20"/>
      <c r="AM33" s="20"/>
      <c r="AN33" s="22"/>
      <c r="AO33" s="22"/>
      <c r="AP33" s="20"/>
      <c r="AQ33" s="20" t="str">
        <f>IFERROR(IF(LEN(VLOOKUP(AP33, QUICKBOOKS_9130357949969096!$L:$M, 2, 0))=0,"",VLOOKUP(AP33, QUICKBOOKS_9130357949969096!$L:$M, 2, 0)),"")</f>
        <v/>
      </c>
      <c r="AR33" s="20"/>
      <c r="AS33" s="20" t="str">
        <f>IFERROR(IF(LEN(VLOOKUP(AR33, QUICKBOOKS_9130357949969096!$J:$K, 2, 0))=0,"",VLOOKUP(AR33, QUICKBOOKS_9130357949969096!$J:$K, 2, 0)),"")</f>
        <v/>
      </c>
      <c r="AT33" s="27"/>
      <c r="AU33" s="22"/>
      <c r="AV33" s="23"/>
      <c r="AW33" s="20" t="str">
        <f t="shared" si="1"/>
        <v/>
      </c>
      <c r="AX33" s="21"/>
      <c r="AY33" s="20"/>
      <c r="AZ33" s="20"/>
      <c r="BA33" s="20"/>
      <c r="BB33" s="20" t="str">
        <f>IFERROR(IF(LEN(VLOOKUP(W33, QUICKBOOKS_9130357949969096!$AI:$AJ, 2, 0))=0,"",VLOOKUP(W33, QUICKBOOKS_9130357949969096!$AI:$AJ, 2, 0)),"")</f>
        <v/>
      </c>
    </row>
    <row r="34" spans="2:54" x14ac:dyDescent="0.45">
      <c r="B34" s="2"/>
      <c r="C34" s="2"/>
      <c r="D34" s="2"/>
      <c r="E34" s="2"/>
      <c r="P34" s="19" t="str">
        <f>IF(V34&lt;&gt;"",MAX(P$1:P33)+1,IF(AND(_xlfn.CONCAT(T34:BB34)&lt;&gt;"", OR(LEFT(_xlfn.CONCAT(T34:BB34),5)&lt;&gt;"FALSE",RIGHT(_xlfn.CONCAT(T34:BB34),5)&lt;&gt;"FALSE")),IF(AND(ISNUMBER(P33),P33&gt;0),P33,0),""))</f>
        <v/>
      </c>
      <c r="Q34" s="26"/>
      <c r="R34" s="19" t="str">
        <f t="shared" si="0"/>
        <v/>
      </c>
      <c r="T34" s="20"/>
      <c r="U34" s="20"/>
      <c r="V34" s="21"/>
      <c r="W34" s="20"/>
      <c r="X34" s="21"/>
      <c r="Y34" s="20"/>
      <c r="Z34" s="21"/>
      <c r="AA34" s="20"/>
      <c r="AB34" s="20"/>
      <c r="AC34" s="20"/>
      <c r="AD34" s="20"/>
      <c r="AE34" s="20" t="str">
        <f>IFERROR(IF(LEN(VLOOKUP(AD34, QUICKBOOKS_9130357949969096!$AM:$AN, 2, 0))=0,"",VLOOKUP(AD34, QUICKBOOKS_9130357949969096!$AM:$AN, 2, 0)),"")</f>
        <v/>
      </c>
      <c r="AF34" s="20" t="str">
        <f>IFERROR(IF(LEN(VLOOKUP(AD34, QUICKBOOKS_9130357949969096!$C:$E, 3, 0))=0,"",VLOOKUP(AD34, QUICKBOOKS_9130357949969096!$C:$E, 3, 0)),"")</f>
        <v/>
      </c>
      <c r="AG34" s="20" t="str">
        <f>IFERROR(IF(LEN(VLOOKUP(AD34, QUICKBOOKS_9130357949969096!$C:$D, 2, 0))=0,"",VLOOKUP(AD34, QUICKBOOKS_9130357949969096!$C:$D, 2, 0)),"")</f>
        <v/>
      </c>
      <c r="AH34" s="20"/>
      <c r="AI34" s="20"/>
      <c r="AJ34" s="20"/>
      <c r="AK34" s="20"/>
      <c r="AL34" s="20"/>
      <c r="AM34" s="20"/>
      <c r="AN34" s="22"/>
      <c r="AO34" s="22"/>
      <c r="AP34" s="20"/>
      <c r="AQ34" s="20" t="str">
        <f>IFERROR(IF(LEN(VLOOKUP(AP34, QUICKBOOKS_9130357949969096!$L:$M, 2, 0))=0,"",VLOOKUP(AP34, QUICKBOOKS_9130357949969096!$L:$M, 2, 0)),"")</f>
        <v/>
      </c>
      <c r="AR34" s="20"/>
      <c r="AS34" s="20" t="str">
        <f>IFERROR(IF(LEN(VLOOKUP(AR34, QUICKBOOKS_9130357949969096!$J:$K, 2, 0))=0,"",VLOOKUP(AR34, QUICKBOOKS_9130357949969096!$J:$K, 2, 0)),"")</f>
        <v/>
      </c>
      <c r="AT34" s="27"/>
      <c r="AU34" s="22"/>
      <c r="AV34" s="23"/>
      <c r="AW34" s="20" t="str">
        <f t="shared" si="1"/>
        <v/>
      </c>
      <c r="AX34" s="21"/>
      <c r="AY34" s="20"/>
      <c r="AZ34" s="20"/>
      <c r="BA34" s="20"/>
      <c r="BB34" s="20" t="str">
        <f>IFERROR(IF(LEN(VLOOKUP(W34, QUICKBOOKS_9130357949969096!$AI:$AJ, 2, 0))=0,"",VLOOKUP(W34, QUICKBOOKS_9130357949969096!$AI:$AJ, 2, 0)),"")</f>
        <v/>
      </c>
    </row>
    <row r="35" spans="2:54" x14ac:dyDescent="0.45">
      <c r="B35" s="2"/>
      <c r="C35" s="2"/>
      <c r="D35" s="2"/>
      <c r="E35" s="2"/>
      <c r="P35" s="19" t="str">
        <f>IF(V35&lt;&gt;"",MAX(P$1:P34)+1,IF(AND(_xlfn.CONCAT(T35:BB35)&lt;&gt;"", OR(LEFT(_xlfn.CONCAT(T35:BB35),5)&lt;&gt;"FALSE",RIGHT(_xlfn.CONCAT(T35:BB35),5)&lt;&gt;"FALSE")),IF(AND(ISNUMBER(P34),P34&gt;0),P34,0),""))</f>
        <v/>
      </c>
      <c r="Q35" s="26"/>
      <c r="R35" s="19" t="str">
        <f t="shared" si="0"/>
        <v/>
      </c>
      <c r="T35" s="20"/>
      <c r="U35" s="20"/>
      <c r="V35" s="21"/>
      <c r="W35" s="20"/>
      <c r="X35" s="21"/>
      <c r="Y35" s="20"/>
      <c r="Z35" s="21"/>
      <c r="AA35" s="20"/>
      <c r="AB35" s="20"/>
      <c r="AC35" s="20"/>
      <c r="AD35" s="20"/>
      <c r="AE35" s="20" t="str">
        <f>IFERROR(IF(LEN(VLOOKUP(AD35, QUICKBOOKS_9130357949969096!$AM:$AN, 2, 0))=0,"",VLOOKUP(AD35, QUICKBOOKS_9130357949969096!$AM:$AN, 2, 0)),"")</f>
        <v/>
      </c>
      <c r="AF35" s="20" t="str">
        <f>IFERROR(IF(LEN(VLOOKUP(AD35, QUICKBOOKS_9130357949969096!$C:$E, 3, 0))=0,"",VLOOKUP(AD35, QUICKBOOKS_9130357949969096!$C:$E, 3, 0)),"")</f>
        <v/>
      </c>
      <c r="AG35" s="20" t="str">
        <f>IFERROR(IF(LEN(VLOOKUP(AD35, QUICKBOOKS_9130357949969096!$C:$D, 2, 0))=0,"",VLOOKUP(AD35, QUICKBOOKS_9130357949969096!$C:$D, 2, 0)),"")</f>
        <v/>
      </c>
      <c r="AH35" s="20"/>
      <c r="AI35" s="20"/>
      <c r="AJ35" s="20"/>
      <c r="AK35" s="20"/>
      <c r="AL35" s="20"/>
      <c r="AM35" s="20"/>
      <c r="AN35" s="22"/>
      <c r="AO35" s="22"/>
      <c r="AP35" s="20"/>
      <c r="AQ35" s="20" t="str">
        <f>IFERROR(IF(LEN(VLOOKUP(AP35, QUICKBOOKS_9130357949969096!$L:$M, 2, 0))=0,"",VLOOKUP(AP35, QUICKBOOKS_9130357949969096!$L:$M, 2, 0)),"")</f>
        <v/>
      </c>
      <c r="AR35" s="20"/>
      <c r="AS35" s="20" t="str">
        <f>IFERROR(IF(LEN(VLOOKUP(AR35, QUICKBOOKS_9130357949969096!$J:$K, 2, 0))=0,"",VLOOKUP(AR35, QUICKBOOKS_9130357949969096!$J:$K, 2, 0)),"")</f>
        <v/>
      </c>
      <c r="AT35" s="27"/>
      <c r="AU35" s="22"/>
      <c r="AV35" s="23"/>
      <c r="AW35" s="20" t="str">
        <f t="shared" si="1"/>
        <v/>
      </c>
      <c r="AX35" s="21"/>
      <c r="AY35" s="20"/>
      <c r="AZ35" s="20"/>
      <c r="BA35" s="20"/>
      <c r="BB35" s="20" t="str">
        <f>IFERROR(IF(LEN(VLOOKUP(W35, QUICKBOOKS_9130357949969096!$AI:$AJ, 2, 0))=0,"",VLOOKUP(W35, QUICKBOOKS_9130357949969096!$AI:$AJ, 2, 0)),"")</f>
        <v/>
      </c>
    </row>
    <row r="36" spans="2:54" x14ac:dyDescent="0.45">
      <c r="B36" s="2"/>
      <c r="C36" s="2"/>
      <c r="D36" s="2"/>
      <c r="E36" s="2"/>
      <c r="P36" s="19" t="str">
        <f>IF(V36&lt;&gt;"",MAX(P$1:P35)+1,IF(AND(_xlfn.CONCAT(T36:BB36)&lt;&gt;"", OR(LEFT(_xlfn.CONCAT(T36:BB36),5)&lt;&gt;"FALSE",RIGHT(_xlfn.CONCAT(T36:BB36),5)&lt;&gt;"FALSE")),IF(AND(ISNUMBER(P35),P35&gt;0),P35,0),""))</f>
        <v/>
      </c>
      <c r="Q36" s="26"/>
      <c r="R36" s="19" t="str">
        <f t="shared" si="0"/>
        <v/>
      </c>
      <c r="T36" s="20"/>
      <c r="U36" s="20"/>
      <c r="V36" s="21"/>
      <c r="W36" s="20"/>
      <c r="X36" s="21"/>
      <c r="Y36" s="20"/>
      <c r="Z36" s="21"/>
      <c r="AA36" s="20"/>
      <c r="AB36" s="20"/>
      <c r="AC36" s="20"/>
      <c r="AD36" s="20"/>
      <c r="AE36" s="20" t="str">
        <f>IFERROR(IF(LEN(VLOOKUP(AD36, QUICKBOOKS_9130357949969096!$AM:$AN, 2, 0))=0,"",VLOOKUP(AD36, QUICKBOOKS_9130357949969096!$AM:$AN, 2, 0)),"")</f>
        <v/>
      </c>
      <c r="AF36" s="20" t="str">
        <f>IFERROR(IF(LEN(VLOOKUP(AD36, QUICKBOOKS_9130357949969096!$C:$E, 3, 0))=0,"",VLOOKUP(AD36, QUICKBOOKS_9130357949969096!$C:$E, 3, 0)),"")</f>
        <v/>
      </c>
      <c r="AG36" s="20" t="str">
        <f>IFERROR(IF(LEN(VLOOKUP(AD36, QUICKBOOKS_9130357949969096!$C:$D, 2, 0))=0,"",VLOOKUP(AD36, QUICKBOOKS_9130357949969096!$C:$D, 2, 0)),"")</f>
        <v/>
      </c>
      <c r="AH36" s="20"/>
      <c r="AI36" s="20"/>
      <c r="AJ36" s="20"/>
      <c r="AK36" s="20"/>
      <c r="AL36" s="20"/>
      <c r="AM36" s="20"/>
      <c r="AN36" s="22"/>
      <c r="AO36" s="22"/>
      <c r="AP36" s="20"/>
      <c r="AQ36" s="20" t="str">
        <f>IFERROR(IF(LEN(VLOOKUP(AP36, QUICKBOOKS_9130357949969096!$L:$M, 2, 0))=0,"",VLOOKUP(AP36, QUICKBOOKS_9130357949969096!$L:$M, 2, 0)),"")</f>
        <v/>
      </c>
      <c r="AR36" s="20"/>
      <c r="AS36" s="20" t="str">
        <f>IFERROR(IF(LEN(VLOOKUP(AR36, QUICKBOOKS_9130357949969096!$J:$K, 2, 0))=0,"",VLOOKUP(AR36, QUICKBOOKS_9130357949969096!$J:$K, 2, 0)),"")</f>
        <v/>
      </c>
      <c r="AT36" s="27"/>
      <c r="AU36" s="22"/>
      <c r="AV36" s="23"/>
      <c r="AW36" s="20" t="str">
        <f t="shared" si="1"/>
        <v/>
      </c>
      <c r="AX36" s="21"/>
      <c r="AY36" s="20"/>
      <c r="AZ36" s="20"/>
      <c r="BA36" s="20"/>
      <c r="BB36" s="20" t="str">
        <f>IFERROR(IF(LEN(VLOOKUP(W36, QUICKBOOKS_9130357949969096!$AI:$AJ, 2, 0))=0,"",VLOOKUP(W36, QUICKBOOKS_9130357949969096!$AI:$AJ, 2, 0)),"")</f>
        <v/>
      </c>
    </row>
    <row r="37" spans="2:54" x14ac:dyDescent="0.45">
      <c r="B37" s="2"/>
      <c r="C37" s="2"/>
      <c r="D37" s="2"/>
      <c r="E37" s="2"/>
      <c r="P37" s="19" t="str">
        <f>IF(V37&lt;&gt;"",MAX(P$1:P36)+1,IF(AND(_xlfn.CONCAT(T37:BB37)&lt;&gt;"", OR(LEFT(_xlfn.CONCAT(T37:BB37),5)&lt;&gt;"FALSE",RIGHT(_xlfn.CONCAT(T37:BB37),5)&lt;&gt;"FALSE")),IF(AND(ISNUMBER(P36),P36&gt;0),P36,0),""))</f>
        <v/>
      </c>
      <c r="Q37" s="26"/>
      <c r="R37" s="19" t="str">
        <f t="shared" si="0"/>
        <v/>
      </c>
      <c r="T37" s="20"/>
      <c r="U37" s="20"/>
      <c r="V37" s="21"/>
      <c r="W37" s="20"/>
      <c r="X37" s="21"/>
      <c r="Y37" s="20"/>
      <c r="Z37" s="21"/>
      <c r="AA37" s="20"/>
      <c r="AB37" s="20"/>
      <c r="AC37" s="20"/>
      <c r="AD37" s="20"/>
      <c r="AE37" s="20" t="str">
        <f>IFERROR(IF(LEN(VLOOKUP(AD37, QUICKBOOKS_9130357949969096!$AM:$AN, 2, 0))=0,"",VLOOKUP(AD37, QUICKBOOKS_9130357949969096!$AM:$AN, 2, 0)),"")</f>
        <v/>
      </c>
      <c r="AF37" s="20" t="str">
        <f>IFERROR(IF(LEN(VLOOKUP(AD37, QUICKBOOKS_9130357949969096!$C:$E, 3, 0))=0,"",VLOOKUP(AD37, QUICKBOOKS_9130357949969096!$C:$E, 3, 0)),"")</f>
        <v/>
      </c>
      <c r="AG37" s="20" t="str">
        <f>IFERROR(IF(LEN(VLOOKUP(AD37, QUICKBOOKS_9130357949969096!$C:$D, 2, 0))=0,"",VLOOKUP(AD37, QUICKBOOKS_9130357949969096!$C:$D, 2, 0)),"")</f>
        <v/>
      </c>
      <c r="AH37" s="20"/>
      <c r="AI37" s="20"/>
      <c r="AJ37" s="20"/>
      <c r="AK37" s="20"/>
      <c r="AL37" s="20"/>
      <c r="AM37" s="20"/>
      <c r="AN37" s="22"/>
      <c r="AO37" s="22"/>
      <c r="AP37" s="20"/>
      <c r="AQ37" s="20" t="str">
        <f>IFERROR(IF(LEN(VLOOKUP(AP37, QUICKBOOKS_9130357949969096!$L:$M, 2, 0))=0,"",VLOOKUP(AP37, QUICKBOOKS_9130357949969096!$L:$M, 2, 0)),"")</f>
        <v/>
      </c>
      <c r="AR37" s="20"/>
      <c r="AS37" s="20" t="str">
        <f>IFERROR(IF(LEN(VLOOKUP(AR37, QUICKBOOKS_9130357949969096!$J:$K, 2, 0))=0,"",VLOOKUP(AR37, QUICKBOOKS_9130357949969096!$J:$K, 2, 0)),"")</f>
        <v/>
      </c>
      <c r="AT37" s="27"/>
      <c r="AU37" s="22"/>
      <c r="AV37" s="23"/>
      <c r="AW37" s="20" t="str">
        <f t="shared" si="1"/>
        <v/>
      </c>
      <c r="AX37" s="21"/>
      <c r="AY37" s="20"/>
      <c r="AZ37" s="20"/>
      <c r="BA37" s="20"/>
      <c r="BB37" s="20" t="str">
        <f>IFERROR(IF(LEN(VLOOKUP(W37, QUICKBOOKS_9130357949969096!$AI:$AJ, 2, 0))=0,"",VLOOKUP(W37, QUICKBOOKS_9130357949969096!$AI:$AJ, 2, 0)),"")</f>
        <v/>
      </c>
    </row>
    <row r="38" spans="2:54" x14ac:dyDescent="0.45">
      <c r="B38" s="2"/>
      <c r="C38" s="2"/>
      <c r="D38" s="2"/>
      <c r="E38" s="2"/>
      <c r="P38" s="19" t="str">
        <f>IF(V38&lt;&gt;"",MAX(P$1:P37)+1,IF(AND(_xlfn.CONCAT(T38:BB38)&lt;&gt;"", OR(LEFT(_xlfn.CONCAT(T38:BB38),5)&lt;&gt;"FALSE",RIGHT(_xlfn.CONCAT(T38:BB38),5)&lt;&gt;"FALSE")),IF(AND(ISNUMBER(P37),P37&gt;0),P37,0),""))</f>
        <v/>
      </c>
      <c r="Q38" s="26"/>
      <c r="R38" s="19" t="str">
        <f t="shared" si="0"/>
        <v/>
      </c>
      <c r="T38" s="20"/>
      <c r="U38" s="20"/>
      <c r="V38" s="21"/>
      <c r="W38" s="20"/>
      <c r="X38" s="21"/>
      <c r="Y38" s="20"/>
      <c r="Z38" s="21"/>
      <c r="AA38" s="20"/>
      <c r="AB38" s="20"/>
      <c r="AC38" s="20"/>
      <c r="AD38" s="20"/>
      <c r="AE38" s="20" t="str">
        <f>IFERROR(IF(LEN(VLOOKUP(AD38, QUICKBOOKS_9130357949969096!$AM:$AN, 2, 0))=0,"",VLOOKUP(AD38, QUICKBOOKS_9130357949969096!$AM:$AN, 2, 0)),"")</f>
        <v/>
      </c>
      <c r="AF38" s="20" t="str">
        <f>IFERROR(IF(LEN(VLOOKUP(AD38, QUICKBOOKS_9130357949969096!$C:$E, 3, 0))=0,"",VLOOKUP(AD38, QUICKBOOKS_9130357949969096!$C:$E, 3, 0)),"")</f>
        <v/>
      </c>
      <c r="AG38" s="20" t="str">
        <f>IFERROR(IF(LEN(VLOOKUP(AD38, QUICKBOOKS_9130357949969096!$C:$D, 2, 0))=0,"",VLOOKUP(AD38, QUICKBOOKS_9130357949969096!$C:$D, 2, 0)),"")</f>
        <v/>
      </c>
      <c r="AH38" s="20"/>
      <c r="AI38" s="20"/>
      <c r="AJ38" s="20"/>
      <c r="AK38" s="20"/>
      <c r="AL38" s="20"/>
      <c r="AM38" s="20"/>
      <c r="AN38" s="22"/>
      <c r="AO38" s="22"/>
      <c r="AP38" s="20"/>
      <c r="AQ38" s="20" t="str">
        <f>IFERROR(IF(LEN(VLOOKUP(AP38, QUICKBOOKS_9130357949969096!$L:$M, 2, 0))=0,"",VLOOKUP(AP38, QUICKBOOKS_9130357949969096!$L:$M, 2, 0)),"")</f>
        <v/>
      </c>
      <c r="AR38" s="20"/>
      <c r="AS38" s="20" t="str">
        <f>IFERROR(IF(LEN(VLOOKUP(AR38, QUICKBOOKS_9130357949969096!$J:$K, 2, 0))=0,"",VLOOKUP(AR38, QUICKBOOKS_9130357949969096!$J:$K, 2, 0)),"")</f>
        <v/>
      </c>
      <c r="AT38" s="27"/>
      <c r="AU38" s="22"/>
      <c r="AV38" s="23"/>
      <c r="AW38" s="20" t="str">
        <f t="shared" si="1"/>
        <v/>
      </c>
      <c r="AX38" s="21"/>
      <c r="AY38" s="20"/>
      <c r="AZ38" s="20"/>
      <c r="BA38" s="20"/>
      <c r="BB38" s="20" t="str">
        <f>IFERROR(IF(LEN(VLOOKUP(W38, QUICKBOOKS_9130357949969096!$AI:$AJ, 2, 0))=0,"",VLOOKUP(W38, QUICKBOOKS_9130357949969096!$AI:$AJ, 2, 0)),"")</f>
        <v/>
      </c>
    </row>
    <row r="39" spans="2:54" x14ac:dyDescent="0.45">
      <c r="B39" s="2"/>
      <c r="C39" s="2"/>
      <c r="D39" s="2"/>
      <c r="E39" s="2"/>
      <c r="P39" s="19" t="str">
        <f>IF(V39&lt;&gt;"",MAX(P$1:P38)+1,IF(AND(_xlfn.CONCAT(T39:BB39)&lt;&gt;"", OR(LEFT(_xlfn.CONCAT(T39:BB39),5)&lt;&gt;"FALSE",RIGHT(_xlfn.CONCAT(T39:BB39),5)&lt;&gt;"FALSE")),IF(AND(ISNUMBER(P38),P38&gt;0),P38,0),""))</f>
        <v/>
      </c>
      <c r="Q39" s="26"/>
      <c r="R39" s="19" t="str">
        <f t="shared" si="0"/>
        <v/>
      </c>
      <c r="T39" s="20"/>
      <c r="U39" s="20"/>
      <c r="V39" s="21"/>
      <c r="W39" s="20"/>
      <c r="X39" s="21"/>
      <c r="Y39" s="20"/>
      <c r="Z39" s="21"/>
      <c r="AA39" s="20"/>
      <c r="AB39" s="20"/>
      <c r="AC39" s="20"/>
      <c r="AD39" s="20"/>
      <c r="AE39" s="20" t="str">
        <f>IFERROR(IF(LEN(VLOOKUP(AD39, QUICKBOOKS_9130357949969096!$AM:$AN, 2, 0))=0,"",VLOOKUP(AD39, QUICKBOOKS_9130357949969096!$AM:$AN, 2, 0)),"")</f>
        <v/>
      </c>
      <c r="AF39" s="20" t="str">
        <f>IFERROR(IF(LEN(VLOOKUP(AD39, QUICKBOOKS_9130357949969096!$C:$E, 3, 0))=0,"",VLOOKUP(AD39, QUICKBOOKS_9130357949969096!$C:$E, 3, 0)),"")</f>
        <v/>
      </c>
      <c r="AG39" s="20" t="str">
        <f>IFERROR(IF(LEN(VLOOKUP(AD39, QUICKBOOKS_9130357949969096!$C:$D, 2, 0))=0,"",VLOOKUP(AD39, QUICKBOOKS_9130357949969096!$C:$D, 2, 0)),"")</f>
        <v/>
      </c>
      <c r="AH39" s="20"/>
      <c r="AI39" s="20"/>
      <c r="AJ39" s="20"/>
      <c r="AK39" s="20"/>
      <c r="AL39" s="20"/>
      <c r="AM39" s="20"/>
      <c r="AN39" s="22"/>
      <c r="AO39" s="22"/>
      <c r="AP39" s="20"/>
      <c r="AQ39" s="20" t="str">
        <f>IFERROR(IF(LEN(VLOOKUP(AP39, QUICKBOOKS_9130357949969096!$L:$M, 2, 0))=0,"",VLOOKUP(AP39, QUICKBOOKS_9130357949969096!$L:$M, 2, 0)),"")</f>
        <v/>
      </c>
      <c r="AR39" s="20"/>
      <c r="AS39" s="20" t="str">
        <f>IFERROR(IF(LEN(VLOOKUP(AR39, QUICKBOOKS_9130357949969096!$J:$K, 2, 0))=0,"",VLOOKUP(AR39, QUICKBOOKS_9130357949969096!$J:$K, 2, 0)),"")</f>
        <v/>
      </c>
      <c r="AT39" s="27"/>
      <c r="AU39" s="22"/>
      <c r="AV39" s="23"/>
      <c r="AW39" s="20" t="str">
        <f t="shared" si="1"/>
        <v/>
      </c>
      <c r="AX39" s="21"/>
      <c r="AY39" s="20"/>
      <c r="AZ39" s="20"/>
      <c r="BA39" s="20"/>
      <c r="BB39" s="20" t="str">
        <f>IFERROR(IF(LEN(VLOOKUP(W39, QUICKBOOKS_9130357949969096!$AI:$AJ, 2, 0))=0,"",VLOOKUP(W39, QUICKBOOKS_9130357949969096!$AI:$AJ, 2, 0)),"")</f>
        <v/>
      </c>
    </row>
    <row r="40" spans="2:54" x14ac:dyDescent="0.45">
      <c r="B40" s="2"/>
      <c r="C40" s="2"/>
      <c r="D40" s="2"/>
      <c r="E40" s="2"/>
      <c r="P40" s="19" t="str">
        <f>IF(V40&lt;&gt;"",MAX(P$1:P39)+1,IF(AND(_xlfn.CONCAT(T40:BB40)&lt;&gt;"", OR(LEFT(_xlfn.CONCAT(T40:BB40),5)&lt;&gt;"FALSE",RIGHT(_xlfn.CONCAT(T40:BB40),5)&lt;&gt;"FALSE")),IF(AND(ISNUMBER(P39),P39&gt;0),P39,0),""))</f>
        <v/>
      </c>
      <c r="Q40" s="26"/>
      <c r="R40" s="19" t="str">
        <f t="shared" si="0"/>
        <v/>
      </c>
      <c r="T40" s="20"/>
      <c r="U40" s="20"/>
      <c r="V40" s="21"/>
      <c r="W40" s="20"/>
      <c r="X40" s="21"/>
      <c r="Y40" s="20"/>
      <c r="Z40" s="21"/>
      <c r="AA40" s="20"/>
      <c r="AB40" s="20"/>
      <c r="AC40" s="20"/>
      <c r="AD40" s="20"/>
      <c r="AE40" s="20" t="str">
        <f>IFERROR(IF(LEN(VLOOKUP(AD40, QUICKBOOKS_9130357949969096!$AM:$AN, 2, 0))=0,"",VLOOKUP(AD40, QUICKBOOKS_9130357949969096!$AM:$AN, 2, 0)),"")</f>
        <v/>
      </c>
      <c r="AF40" s="20" t="str">
        <f>IFERROR(IF(LEN(VLOOKUP(AD40, QUICKBOOKS_9130357949969096!$C:$E, 3, 0))=0,"",VLOOKUP(AD40, QUICKBOOKS_9130357949969096!$C:$E, 3, 0)),"")</f>
        <v/>
      </c>
      <c r="AG40" s="20" t="str">
        <f>IFERROR(IF(LEN(VLOOKUP(AD40, QUICKBOOKS_9130357949969096!$C:$D, 2, 0))=0,"",VLOOKUP(AD40, QUICKBOOKS_9130357949969096!$C:$D, 2, 0)),"")</f>
        <v/>
      </c>
      <c r="AH40" s="20"/>
      <c r="AI40" s="20"/>
      <c r="AJ40" s="20"/>
      <c r="AK40" s="20"/>
      <c r="AL40" s="20"/>
      <c r="AM40" s="20"/>
      <c r="AN40" s="22"/>
      <c r="AO40" s="22"/>
      <c r="AP40" s="20"/>
      <c r="AQ40" s="20" t="str">
        <f>IFERROR(IF(LEN(VLOOKUP(AP40, QUICKBOOKS_9130357949969096!$L:$M, 2, 0))=0,"",VLOOKUP(AP40, QUICKBOOKS_9130357949969096!$L:$M, 2, 0)),"")</f>
        <v/>
      </c>
      <c r="AR40" s="20"/>
      <c r="AS40" s="20" t="str">
        <f>IFERROR(IF(LEN(VLOOKUP(AR40, QUICKBOOKS_9130357949969096!$J:$K, 2, 0))=0,"",VLOOKUP(AR40, QUICKBOOKS_9130357949969096!$J:$K, 2, 0)),"")</f>
        <v/>
      </c>
      <c r="AT40" s="27"/>
      <c r="AU40" s="22"/>
      <c r="AV40" s="23"/>
      <c r="AW40" s="20" t="str">
        <f t="shared" si="1"/>
        <v/>
      </c>
      <c r="AX40" s="21"/>
      <c r="AY40" s="20"/>
      <c r="AZ40" s="20"/>
      <c r="BA40" s="20"/>
      <c r="BB40" s="20" t="str">
        <f>IFERROR(IF(LEN(VLOOKUP(W40, QUICKBOOKS_9130357949969096!$AI:$AJ, 2, 0))=0,"",VLOOKUP(W40, QUICKBOOKS_9130357949969096!$AI:$AJ, 2, 0)),"")</f>
        <v/>
      </c>
    </row>
    <row r="41" spans="2:54" x14ac:dyDescent="0.45">
      <c r="B41" s="2"/>
      <c r="C41" s="2"/>
      <c r="D41" s="2"/>
      <c r="E41" s="2"/>
      <c r="P41" s="19" t="str">
        <f>IF(V41&lt;&gt;"",MAX(P$1:P40)+1,IF(AND(_xlfn.CONCAT(T41:BB41)&lt;&gt;"", OR(LEFT(_xlfn.CONCAT(T41:BB41),5)&lt;&gt;"FALSE",RIGHT(_xlfn.CONCAT(T41:BB41),5)&lt;&gt;"FALSE")),IF(AND(ISNUMBER(P40),P40&gt;0),P40,0),""))</f>
        <v/>
      </c>
      <c r="Q41" s="26"/>
      <c r="R41" s="19" t="str">
        <f t="shared" si="0"/>
        <v/>
      </c>
      <c r="T41" s="20"/>
      <c r="U41" s="20"/>
      <c r="V41" s="21"/>
      <c r="W41" s="20"/>
      <c r="X41" s="21"/>
      <c r="Y41" s="20"/>
      <c r="Z41" s="21"/>
      <c r="AA41" s="20"/>
      <c r="AB41" s="20"/>
      <c r="AC41" s="20"/>
      <c r="AD41" s="20"/>
      <c r="AE41" s="20" t="str">
        <f>IFERROR(IF(LEN(VLOOKUP(AD41, QUICKBOOKS_9130357949969096!$AM:$AN, 2, 0))=0,"",VLOOKUP(AD41, QUICKBOOKS_9130357949969096!$AM:$AN, 2, 0)),"")</f>
        <v/>
      </c>
      <c r="AF41" s="20" t="str">
        <f>IFERROR(IF(LEN(VLOOKUP(AD41, QUICKBOOKS_9130357949969096!$C:$E, 3, 0))=0,"",VLOOKUP(AD41, QUICKBOOKS_9130357949969096!$C:$E, 3, 0)),"")</f>
        <v/>
      </c>
      <c r="AG41" s="20" t="str">
        <f>IFERROR(IF(LEN(VLOOKUP(AD41, QUICKBOOKS_9130357949969096!$C:$D, 2, 0))=0,"",VLOOKUP(AD41, QUICKBOOKS_9130357949969096!$C:$D, 2, 0)),"")</f>
        <v/>
      </c>
      <c r="AH41" s="20"/>
      <c r="AI41" s="20"/>
      <c r="AJ41" s="20"/>
      <c r="AK41" s="20"/>
      <c r="AL41" s="20"/>
      <c r="AM41" s="20"/>
      <c r="AN41" s="22"/>
      <c r="AO41" s="22"/>
      <c r="AP41" s="20"/>
      <c r="AQ41" s="20" t="str">
        <f>IFERROR(IF(LEN(VLOOKUP(AP41, QUICKBOOKS_9130357949969096!$L:$M, 2, 0))=0,"",VLOOKUP(AP41, QUICKBOOKS_9130357949969096!$L:$M, 2, 0)),"")</f>
        <v/>
      </c>
      <c r="AR41" s="20"/>
      <c r="AS41" s="20" t="str">
        <f>IFERROR(IF(LEN(VLOOKUP(AR41, QUICKBOOKS_9130357949969096!$J:$K, 2, 0))=0,"",VLOOKUP(AR41, QUICKBOOKS_9130357949969096!$J:$K, 2, 0)),"")</f>
        <v/>
      </c>
      <c r="AT41" s="27"/>
      <c r="AU41" s="22"/>
      <c r="AV41" s="23"/>
      <c r="AW41" s="20" t="str">
        <f t="shared" si="1"/>
        <v/>
      </c>
      <c r="AX41" s="21"/>
      <c r="AY41" s="20"/>
      <c r="AZ41" s="20"/>
      <c r="BA41" s="20"/>
      <c r="BB41" s="20" t="str">
        <f>IFERROR(IF(LEN(VLOOKUP(W41, QUICKBOOKS_9130357949969096!$AI:$AJ, 2, 0))=0,"",VLOOKUP(W41, QUICKBOOKS_9130357949969096!$AI:$AJ, 2, 0)),"")</f>
        <v/>
      </c>
    </row>
    <row r="42" spans="2:54" x14ac:dyDescent="0.45">
      <c r="B42" s="2"/>
      <c r="C42" s="2"/>
      <c r="D42" s="2"/>
      <c r="E42" s="2"/>
      <c r="P42" s="19" t="str">
        <f>IF(V42&lt;&gt;"",MAX(P$1:P41)+1,IF(AND(_xlfn.CONCAT(T42:BB42)&lt;&gt;"", OR(LEFT(_xlfn.CONCAT(T42:BB42),5)&lt;&gt;"FALSE",RIGHT(_xlfn.CONCAT(T42:BB42),5)&lt;&gt;"FALSE")),IF(AND(ISNUMBER(P41),P41&gt;0),P41,0),""))</f>
        <v/>
      </c>
      <c r="Q42" s="26"/>
      <c r="R42" s="19" t="str">
        <f t="shared" si="0"/>
        <v/>
      </c>
      <c r="T42" s="20"/>
      <c r="U42" s="20"/>
      <c r="V42" s="21"/>
      <c r="W42" s="20"/>
      <c r="X42" s="21"/>
      <c r="Y42" s="20"/>
      <c r="Z42" s="21"/>
      <c r="AA42" s="20"/>
      <c r="AB42" s="20"/>
      <c r="AC42" s="20"/>
      <c r="AD42" s="20"/>
      <c r="AE42" s="20" t="str">
        <f>IFERROR(IF(LEN(VLOOKUP(AD42, QUICKBOOKS_9130357949969096!$AM:$AN, 2, 0))=0,"",VLOOKUP(AD42, QUICKBOOKS_9130357949969096!$AM:$AN, 2, 0)),"")</f>
        <v/>
      </c>
      <c r="AF42" s="20" t="str">
        <f>IFERROR(IF(LEN(VLOOKUP(AD42, QUICKBOOKS_9130357949969096!$C:$E, 3, 0))=0,"",VLOOKUP(AD42, QUICKBOOKS_9130357949969096!$C:$E, 3, 0)),"")</f>
        <v/>
      </c>
      <c r="AG42" s="20" t="str">
        <f>IFERROR(IF(LEN(VLOOKUP(AD42, QUICKBOOKS_9130357949969096!$C:$D, 2, 0))=0,"",VLOOKUP(AD42, QUICKBOOKS_9130357949969096!$C:$D, 2, 0)),"")</f>
        <v/>
      </c>
      <c r="AH42" s="20"/>
      <c r="AI42" s="20"/>
      <c r="AJ42" s="20"/>
      <c r="AK42" s="20"/>
      <c r="AL42" s="20"/>
      <c r="AM42" s="20"/>
      <c r="AN42" s="22"/>
      <c r="AO42" s="22"/>
      <c r="AP42" s="20"/>
      <c r="AQ42" s="20" t="str">
        <f>IFERROR(IF(LEN(VLOOKUP(AP42, QUICKBOOKS_9130357949969096!$L:$M, 2, 0))=0,"",VLOOKUP(AP42, QUICKBOOKS_9130357949969096!$L:$M, 2, 0)),"")</f>
        <v/>
      </c>
      <c r="AR42" s="20"/>
      <c r="AS42" s="20" t="str">
        <f>IFERROR(IF(LEN(VLOOKUP(AR42, QUICKBOOKS_9130357949969096!$J:$K, 2, 0))=0,"",VLOOKUP(AR42, QUICKBOOKS_9130357949969096!$J:$K, 2, 0)),"")</f>
        <v/>
      </c>
      <c r="AT42" s="27"/>
      <c r="AU42" s="22"/>
      <c r="AV42" s="23"/>
      <c r="AW42" s="20" t="str">
        <f t="shared" si="1"/>
        <v/>
      </c>
      <c r="AX42" s="21"/>
      <c r="AY42" s="20"/>
      <c r="AZ42" s="20"/>
      <c r="BA42" s="20"/>
      <c r="BB42" s="20" t="str">
        <f>IFERROR(IF(LEN(VLOOKUP(W42, QUICKBOOKS_9130357949969096!$AI:$AJ, 2, 0))=0,"",VLOOKUP(W42, QUICKBOOKS_9130357949969096!$AI:$AJ, 2, 0)),"")</f>
        <v/>
      </c>
    </row>
    <row r="43" spans="2:54" x14ac:dyDescent="0.45">
      <c r="B43" s="2"/>
      <c r="C43" s="2"/>
      <c r="D43" s="2"/>
      <c r="E43" s="2"/>
      <c r="P43" s="19" t="str">
        <f>IF(V43&lt;&gt;"",MAX(P$1:P42)+1,IF(AND(_xlfn.CONCAT(T43:BB43)&lt;&gt;"", OR(LEFT(_xlfn.CONCAT(T43:BB43),5)&lt;&gt;"FALSE",RIGHT(_xlfn.CONCAT(T43:BB43),5)&lt;&gt;"FALSE")),IF(AND(ISNUMBER(P42),P42&gt;0),P42,0),""))</f>
        <v/>
      </c>
      <c r="Q43" s="26"/>
      <c r="R43" s="19" t="str">
        <f t="shared" si="0"/>
        <v/>
      </c>
      <c r="T43" s="20"/>
      <c r="U43" s="20"/>
      <c r="V43" s="21"/>
      <c r="W43" s="20"/>
      <c r="X43" s="21"/>
      <c r="Y43" s="20"/>
      <c r="Z43" s="21"/>
      <c r="AA43" s="20"/>
      <c r="AB43" s="20"/>
      <c r="AC43" s="20"/>
      <c r="AD43" s="20"/>
      <c r="AE43" s="20" t="str">
        <f>IFERROR(IF(LEN(VLOOKUP(AD43, QUICKBOOKS_9130357949969096!$AM:$AN, 2, 0))=0,"",VLOOKUP(AD43, QUICKBOOKS_9130357949969096!$AM:$AN, 2, 0)),"")</f>
        <v/>
      </c>
      <c r="AF43" s="20" t="str">
        <f>IFERROR(IF(LEN(VLOOKUP(AD43, QUICKBOOKS_9130357949969096!$C:$E, 3, 0))=0,"",VLOOKUP(AD43, QUICKBOOKS_9130357949969096!$C:$E, 3, 0)),"")</f>
        <v/>
      </c>
      <c r="AG43" s="20" t="str">
        <f>IFERROR(IF(LEN(VLOOKUP(AD43, QUICKBOOKS_9130357949969096!$C:$D, 2, 0))=0,"",VLOOKUP(AD43, QUICKBOOKS_9130357949969096!$C:$D, 2, 0)),"")</f>
        <v/>
      </c>
      <c r="AH43" s="20"/>
      <c r="AI43" s="20"/>
      <c r="AJ43" s="20"/>
      <c r="AK43" s="20"/>
      <c r="AL43" s="20"/>
      <c r="AM43" s="20"/>
      <c r="AN43" s="22"/>
      <c r="AO43" s="22"/>
      <c r="AP43" s="20"/>
      <c r="AQ43" s="20" t="str">
        <f>IFERROR(IF(LEN(VLOOKUP(AP43, QUICKBOOKS_9130357949969096!$L:$M, 2, 0))=0,"",VLOOKUP(AP43, QUICKBOOKS_9130357949969096!$L:$M, 2, 0)),"")</f>
        <v/>
      </c>
      <c r="AR43" s="20"/>
      <c r="AS43" s="20" t="str">
        <f>IFERROR(IF(LEN(VLOOKUP(AR43, QUICKBOOKS_9130357949969096!$J:$K, 2, 0))=0,"",VLOOKUP(AR43, QUICKBOOKS_9130357949969096!$J:$K, 2, 0)),"")</f>
        <v/>
      </c>
      <c r="AT43" s="27"/>
      <c r="AU43" s="22"/>
      <c r="AV43" s="23"/>
      <c r="AW43" s="20" t="str">
        <f t="shared" si="1"/>
        <v/>
      </c>
      <c r="AX43" s="21"/>
      <c r="AY43" s="20"/>
      <c r="AZ43" s="20"/>
      <c r="BA43" s="20"/>
      <c r="BB43" s="20" t="str">
        <f>IFERROR(IF(LEN(VLOOKUP(W43, QUICKBOOKS_9130357949969096!$AI:$AJ, 2, 0))=0,"",VLOOKUP(W43, QUICKBOOKS_9130357949969096!$AI:$AJ, 2, 0)),"")</f>
        <v/>
      </c>
    </row>
    <row r="44" spans="2:54" x14ac:dyDescent="0.45">
      <c r="B44" s="2"/>
      <c r="C44" s="2"/>
      <c r="D44" s="2"/>
      <c r="E44" s="2"/>
      <c r="P44" s="19" t="str">
        <f>IF(V44&lt;&gt;"",MAX(P$1:P43)+1,IF(AND(_xlfn.CONCAT(T44:BB44)&lt;&gt;"", OR(LEFT(_xlfn.CONCAT(T44:BB44),5)&lt;&gt;"FALSE",RIGHT(_xlfn.CONCAT(T44:BB44),5)&lt;&gt;"FALSE")),IF(AND(ISNUMBER(P43),P43&gt;0),P43,0),""))</f>
        <v/>
      </c>
      <c r="Q44" s="26"/>
      <c r="R44" s="19" t="str">
        <f t="shared" si="0"/>
        <v/>
      </c>
      <c r="T44" s="20"/>
      <c r="U44" s="20"/>
      <c r="V44" s="21"/>
      <c r="W44" s="20"/>
      <c r="X44" s="21"/>
      <c r="Y44" s="20"/>
      <c r="Z44" s="21"/>
      <c r="AA44" s="20"/>
      <c r="AB44" s="20"/>
      <c r="AC44" s="20"/>
      <c r="AD44" s="20"/>
      <c r="AE44" s="20" t="str">
        <f>IFERROR(IF(LEN(VLOOKUP(AD44, QUICKBOOKS_9130357949969096!$AM:$AN, 2, 0))=0,"",VLOOKUP(AD44, QUICKBOOKS_9130357949969096!$AM:$AN, 2, 0)),"")</f>
        <v/>
      </c>
      <c r="AF44" s="20" t="str">
        <f>IFERROR(IF(LEN(VLOOKUP(AD44, QUICKBOOKS_9130357949969096!$C:$E, 3, 0))=0,"",VLOOKUP(AD44, QUICKBOOKS_9130357949969096!$C:$E, 3, 0)),"")</f>
        <v/>
      </c>
      <c r="AG44" s="20" t="str">
        <f>IFERROR(IF(LEN(VLOOKUP(AD44, QUICKBOOKS_9130357949969096!$C:$D, 2, 0))=0,"",VLOOKUP(AD44, QUICKBOOKS_9130357949969096!$C:$D, 2, 0)),"")</f>
        <v/>
      </c>
      <c r="AH44" s="20"/>
      <c r="AI44" s="20"/>
      <c r="AJ44" s="20"/>
      <c r="AK44" s="20"/>
      <c r="AL44" s="20"/>
      <c r="AM44" s="20"/>
      <c r="AN44" s="22"/>
      <c r="AO44" s="22"/>
      <c r="AP44" s="20"/>
      <c r="AQ44" s="20" t="str">
        <f>IFERROR(IF(LEN(VLOOKUP(AP44, QUICKBOOKS_9130357949969096!$L:$M, 2, 0))=0,"",VLOOKUP(AP44, QUICKBOOKS_9130357949969096!$L:$M, 2, 0)),"")</f>
        <v/>
      </c>
      <c r="AR44" s="20"/>
      <c r="AS44" s="20" t="str">
        <f>IFERROR(IF(LEN(VLOOKUP(AR44, QUICKBOOKS_9130357949969096!$J:$K, 2, 0))=0,"",VLOOKUP(AR44, QUICKBOOKS_9130357949969096!$J:$K, 2, 0)),"")</f>
        <v/>
      </c>
      <c r="AT44" s="27"/>
      <c r="AU44" s="22"/>
      <c r="AV44" s="23"/>
      <c r="AW44" s="20" t="str">
        <f t="shared" si="1"/>
        <v/>
      </c>
      <c r="AX44" s="21"/>
      <c r="AY44" s="20"/>
      <c r="AZ44" s="20"/>
      <c r="BA44" s="20"/>
      <c r="BB44" s="20" t="str">
        <f>IFERROR(IF(LEN(VLOOKUP(W44, QUICKBOOKS_9130357949969096!$AI:$AJ, 2, 0))=0,"",VLOOKUP(W44, QUICKBOOKS_9130357949969096!$AI:$AJ, 2, 0)),"")</f>
        <v/>
      </c>
    </row>
    <row r="45" spans="2:54" x14ac:dyDescent="0.45">
      <c r="B45" s="2"/>
      <c r="C45" s="2"/>
      <c r="D45" s="2"/>
      <c r="E45" s="2"/>
      <c r="P45" s="19" t="str">
        <f>IF(V45&lt;&gt;"",MAX(P$1:P44)+1,IF(AND(_xlfn.CONCAT(T45:BB45)&lt;&gt;"", OR(LEFT(_xlfn.CONCAT(T45:BB45),5)&lt;&gt;"FALSE",RIGHT(_xlfn.CONCAT(T45:BB45),5)&lt;&gt;"FALSE")),IF(AND(ISNUMBER(P44),P44&gt;0),P44,0),""))</f>
        <v/>
      </c>
      <c r="Q45" s="26"/>
      <c r="R45" s="19" t="str">
        <f t="shared" si="0"/>
        <v/>
      </c>
      <c r="T45" s="20"/>
      <c r="U45" s="20"/>
      <c r="V45" s="21"/>
      <c r="W45" s="20"/>
      <c r="X45" s="21"/>
      <c r="Y45" s="20"/>
      <c r="Z45" s="21"/>
      <c r="AA45" s="20"/>
      <c r="AB45" s="20"/>
      <c r="AC45" s="20"/>
      <c r="AD45" s="20"/>
      <c r="AE45" s="20" t="str">
        <f>IFERROR(IF(LEN(VLOOKUP(AD45, QUICKBOOKS_9130357949969096!$AM:$AN, 2, 0))=0,"",VLOOKUP(AD45, QUICKBOOKS_9130357949969096!$AM:$AN, 2, 0)),"")</f>
        <v/>
      </c>
      <c r="AF45" s="20" t="str">
        <f>IFERROR(IF(LEN(VLOOKUP(AD45, QUICKBOOKS_9130357949969096!$C:$E, 3, 0))=0,"",VLOOKUP(AD45, QUICKBOOKS_9130357949969096!$C:$E, 3, 0)),"")</f>
        <v/>
      </c>
      <c r="AG45" s="20" t="str">
        <f>IFERROR(IF(LEN(VLOOKUP(AD45, QUICKBOOKS_9130357949969096!$C:$D, 2, 0))=0,"",VLOOKUP(AD45, QUICKBOOKS_9130357949969096!$C:$D, 2, 0)),"")</f>
        <v/>
      </c>
      <c r="AH45" s="20"/>
      <c r="AI45" s="20"/>
      <c r="AJ45" s="20"/>
      <c r="AK45" s="20"/>
      <c r="AL45" s="20"/>
      <c r="AM45" s="20"/>
      <c r="AN45" s="22"/>
      <c r="AO45" s="22"/>
      <c r="AP45" s="20"/>
      <c r="AQ45" s="20" t="str">
        <f>IFERROR(IF(LEN(VLOOKUP(AP45, QUICKBOOKS_9130357949969096!$L:$M, 2, 0))=0,"",VLOOKUP(AP45, QUICKBOOKS_9130357949969096!$L:$M, 2, 0)),"")</f>
        <v/>
      </c>
      <c r="AR45" s="20"/>
      <c r="AS45" s="20" t="str">
        <f>IFERROR(IF(LEN(VLOOKUP(AR45, QUICKBOOKS_9130357949969096!$J:$K, 2, 0))=0,"",VLOOKUP(AR45, QUICKBOOKS_9130357949969096!$J:$K, 2, 0)),"")</f>
        <v/>
      </c>
      <c r="AT45" s="27"/>
      <c r="AU45" s="22"/>
      <c r="AV45" s="23"/>
      <c r="AW45" s="20" t="str">
        <f t="shared" si="1"/>
        <v/>
      </c>
      <c r="AX45" s="21"/>
      <c r="AY45" s="20"/>
      <c r="AZ45" s="20"/>
      <c r="BA45" s="20"/>
      <c r="BB45" s="20" t="str">
        <f>IFERROR(IF(LEN(VLOOKUP(W45, QUICKBOOKS_9130357949969096!$AI:$AJ, 2, 0))=0,"",VLOOKUP(W45, QUICKBOOKS_9130357949969096!$AI:$AJ, 2, 0)),"")</f>
        <v/>
      </c>
    </row>
    <row r="46" spans="2:54" x14ac:dyDescent="0.45">
      <c r="B46" s="2"/>
      <c r="C46" s="2"/>
      <c r="D46" s="2"/>
      <c r="E46" s="2"/>
      <c r="P46" s="19" t="str">
        <f>IF(V46&lt;&gt;"",MAX(P$1:P45)+1,IF(AND(_xlfn.CONCAT(T46:BB46)&lt;&gt;"", OR(LEFT(_xlfn.CONCAT(T46:BB46),5)&lt;&gt;"FALSE",RIGHT(_xlfn.CONCAT(T46:BB46),5)&lt;&gt;"FALSE")),IF(AND(ISNUMBER(P45),P45&gt;0),P45,0),""))</f>
        <v/>
      </c>
      <c r="Q46" s="26"/>
      <c r="R46" s="19" t="str">
        <f t="shared" si="0"/>
        <v/>
      </c>
      <c r="T46" s="20"/>
      <c r="U46" s="20"/>
      <c r="V46" s="21"/>
      <c r="W46" s="20"/>
      <c r="X46" s="21"/>
      <c r="Y46" s="20"/>
      <c r="Z46" s="21"/>
      <c r="AA46" s="20"/>
      <c r="AB46" s="20"/>
      <c r="AC46" s="20"/>
      <c r="AD46" s="20"/>
      <c r="AE46" s="20" t="str">
        <f>IFERROR(IF(LEN(VLOOKUP(AD46, QUICKBOOKS_9130357949969096!$AM:$AN, 2, 0))=0,"",VLOOKUP(AD46, QUICKBOOKS_9130357949969096!$AM:$AN, 2, 0)),"")</f>
        <v/>
      </c>
      <c r="AF46" s="20" t="str">
        <f>IFERROR(IF(LEN(VLOOKUP(AD46, QUICKBOOKS_9130357949969096!$C:$E, 3, 0))=0,"",VLOOKUP(AD46, QUICKBOOKS_9130357949969096!$C:$E, 3, 0)),"")</f>
        <v/>
      </c>
      <c r="AG46" s="20" t="str">
        <f>IFERROR(IF(LEN(VLOOKUP(AD46, QUICKBOOKS_9130357949969096!$C:$D, 2, 0))=0,"",VLOOKUP(AD46, QUICKBOOKS_9130357949969096!$C:$D, 2, 0)),"")</f>
        <v/>
      </c>
      <c r="AH46" s="20"/>
      <c r="AI46" s="20"/>
      <c r="AJ46" s="20"/>
      <c r="AK46" s="20"/>
      <c r="AL46" s="20"/>
      <c r="AM46" s="20"/>
      <c r="AN46" s="22"/>
      <c r="AO46" s="22"/>
      <c r="AP46" s="20"/>
      <c r="AQ46" s="20" t="str">
        <f>IFERROR(IF(LEN(VLOOKUP(AP46, QUICKBOOKS_9130357949969096!$L:$M, 2, 0))=0,"",VLOOKUP(AP46, QUICKBOOKS_9130357949969096!$L:$M, 2, 0)),"")</f>
        <v/>
      </c>
      <c r="AR46" s="20"/>
      <c r="AS46" s="20" t="str">
        <f>IFERROR(IF(LEN(VLOOKUP(AR46, QUICKBOOKS_9130357949969096!$J:$K, 2, 0))=0,"",VLOOKUP(AR46, QUICKBOOKS_9130357949969096!$J:$K, 2, 0)),"")</f>
        <v/>
      </c>
      <c r="AT46" s="27"/>
      <c r="AU46" s="22"/>
      <c r="AV46" s="23"/>
      <c r="AW46" s="20" t="str">
        <f t="shared" si="1"/>
        <v/>
      </c>
      <c r="AX46" s="21"/>
      <c r="AY46" s="20"/>
      <c r="AZ46" s="20"/>
      <c r="BA46" s="20"/>
      <c r="BB46" s="20" t="str">
        <f>IFERROR(IF(LEN(VLOOKUP(W46, QUICKBOOKS_9130357949969096!$AI:$AJ, 2, 0))=0,"",VLOOKUP(W46, QUICKBOOKS_9130357949969096!$AI:$AJ, 2, 0)),"")</f>
        <v/>
      </c>
    </row>
    <row r="47" spans="2:54" x14ac:dyDescent="0.45">
      <c r="B47" s="2"/>
      <c r="C47" s="2"/>
      <c r="D47" s="2"/>
      <c r="E47" s="2"/>
      <c r="P47" s="19" t="str">
        <f>IF(V47&lt;&gt;"",MAX(P$1:P46)+1,IF(AND(_xlfn.CONCAT(T47:BB47)&lt;&gt;"", OR(LEFT(_xlfn.CONCAT(T47:BB47),5)&lt;&gt;"FALSE",RIGHT(_xlfn.CONCAT(T47:BB47),5)&lt;&gt;"FALSE")),IF(AND(ISNUMBER(P46),P46&gt;0),P46,0),""))</f>
        <v/>
      </c>
      <c r="Q47" s="26"/>
      <c r="R47" s="19" t="str">
        <f t="shared" si="0"/>
        <v/>
      </c>
      <c r="T47" s="20"/>
      <c r="U47" s="20"/>
      <c r="V47" s="21"/>
      <c r="W47" s="20"/>
      <c r="X47" s="21"/>
      <c r="Y47" s="20"/>
      <c r="Z47" s="21"/>
      <c r="AA47" s="20"/>
      <c r="AB47" s="20"/>
      <c r="AC47" s="20"/>
      <c r="AD47" s="20"/>
      <c r="AE47" s="20" t="str">
        <f>IFERROR(IF(LEN(VLOOKUP(AD47, QUICKBOOKS_9130357949969096!$AM:$AN, 2, 0))=0,"",VLOOKUP(AD47, QUICKBOOKS_9130357949969096!$AM:$AN, 2, 0)),"")</f>
        <v/>
      </c>
      <c r="AF47" s="20" t="str">
        <f>IFERROR(IF(LEN(VLOOKUP(AD47, QUICKBOOKS_9130357949969096!$C:$E, 3, 0))=0,"",VLOOKUP(AD47, QUICKBOOKS_9130357949969096!$C:$E, 3, 0)),"")</f>
        <v/>
      </c>
      <c r="AG47" s="20" t="str">
        <f>IFERROR(IF(LEN(VLOOKUP(AD47, QUICKBOOKS_9130357949969096!$C:$D, 2, 0))=0,"",VLOOKUP(AD47, QUICKBOOKS_9130357949969096!$C:$D, 2, 0)),"")</f>
        <v/>
      </c>
      <c r="AH47" s="20"/>
      <c r="AI47" s="20"/>
      <c r="AJ47" s="20"/>
      <c r="AK47" s="20"/>
      <c r="AL47" s="20"/>
      <c r="AM47" s="20"/>
      <c r="AN47" s="22"/>
      <c r="AO47" s="22"/>
      <c r="AP47" s="20"/>
      <c r="AQ47" s="20" t="str">
        <f>IFERROR(IF(LEN(VLOOKUP(AP47, QUICKBOOKS_9130357949969096!$L:$M, 2, 0))=0,"",VLOOKUP(AP47, QUICKBOOKS_9130357949969096!$L:$M, 2, 0)),"")</f>
        <v/>
      </c>
      <c r="AR47" s="20"/>
      <c r="AS47" s="20" t="str">
        <f>IFERROR(IF(LEN(VLOOKUP(AR47, QUICKBOOKS_9130357949969096!$J:$K, 2, 0))=0,"",VLOOKUP(AR47, QUICKBOOKS_9130357949969096!$J:$K, 2, 0)),"")</f>
        <v/>
      </c>
      <c r="AT47" s="27"/>
      <c r="AU47" s="22"/>
      <c r="AV47" s="23"/>
      <c r="AW47" s="20" t="str">
        <f t="shared" si="1"/>
        <v/>
      </c>
      <c r="AX47" s="21"/>
      <c r="AY47" s="20"/>
      <c r="AZ47" s="20"/>
      <c r="BA47" s="20"/>
      <c r="BB47" s="20" t="str">
        <f>IFERROR(IF(LEN(VLOOKUP(W47, QUICKBOOKS_9130357949969096!$AI:$AJ, 2, 0))=0,"",VLOOKUP(W47, QUICKBOOKS_9130357949969096!$AI:$AJ, 2, 0)),"")</f>
        <v/>
      </c>
    </row>
    <row r="48" spans="2:54" x14ac:dyDescent="0.45">
      <c r="B48" s="2"/>
      <c r="C48" s="2"/>
      <c r="D48" s="2"/>
      <c r="E48" s="2"/>
      <c r="P48" s="19" t="str">
        <f>IF(V48&lt;&gt;"",MAX(P$1:P47)+1,IF(AND(_xlfn.CONCAT(T48:BB48)&lt;&gt;"", OR(LEFT(_xlfn.CONCAT(T48:BB48),5)&lt;&gt;"FALSE",RIGHT(_xlfn.CONCAT(T48:BB48),5)&lt;&gt;"FALSE")),IF(AND(ISNUMBER(P47),P47&gt;0),P47,0),""))</f>
        <v/>
      </c>
      <c r="Q48" s="26"/>
      <c r="R48" s="19" t="str">
        <f t="shared" si="0"/>
        <v/>
      </c>
      <c r="T48" s="20"/>
      <c r="U48" s="20"/>
      <c r="V48" s="21"/>
      <c r="W48" s="20"/>
      <c r="X48" s="21"/>
      <c r="Y48" s="20"/>
      <c r="Z48" s="21"/>
      <c r="AA48" s="20"/>
      <c r="AB48" s="20"/>
      <c r="AC48" s="20"/>
      <c r="AD48" s="20"/>
      <c r="AE48" s="20" t="str">
        <f>IFERROR(IF(LEN(VLOOKUP(AD48, QUICKBOOKS_9130357949969096!$AM:$AN, 2, 0))=0,"",VLOOKUP(AD48, QUICKBOOKS_9130357949969096!$AM:$AN, 2, 0)),"")</f>
        <v/>
      </c>
      <c r="AF48" s="20" t="str">
        <f>IFERROR(IF(LEN(VLOOKUP(AD48, QUICKBOOKS_9130357949969096!$C:$E, 3, 0))=0,"",VLOOKUP(AD48, QUICKBOOKS_9130357949969096!$C:$E, 3, 0)),"")</f>
        <v/>
      </c>
      <c r="AG48" s="20" t="str">
        <f>IFERROR(IF(LEN(VLOOKUP(AD48, QUICKBOOKS_9130357949969096!$C:$D, 2, 0))=0,"",VLOOKUP(AD48, QUICKBOOKS_9130357949969096!$C:$D, 2, 0)),"")</f>
        <v/>
      </c>
      <c r="AH48" s="20"/>
      <c r="AI48" s="20"/>
      <c r="AJ48" s="20"/>
      <c r="AK48" s="20"/>
      <c r="AL48" s="20"/>
      <c r="AM48" s="20"/>
      <c r="AN48" s="22"/>
      <c r="AO48" s="22"/>
      <c r="AP48" s="20"/>
      <c r="AQ48" s="20" t="str">
        <f>IFERROR(IF(LEN(VLOOKUP(AP48, QUICKBOOKS_9130357949969096!$L:$M, 2, 0))=0,"",VLOOKUP(AP48, QUICKBOOKS_9130357949969096!$L:$M, 2, 0)),"")</f>
        <v/>
      </c>
      <c r="AR48" s="20"/>
      <c r="AS48" s="20" t="str">
        <f>IFERROR(IF(LEN(VLOOKUP(AR48, QUICKBOOKS_9130357949969096!$J:$K, 2, 0))=0,"",VLOOKUP(AR48, QUICKBOOKS_9130357949969096!$J:$K, 2, 0)),"")</f>
        <v/>
      </c>
      <c r="AT48" s="27"/>
      <c r="AU48" s="22"/>
      <c r="AV48" s="23"/>
      <c r="AW48" s="20" t="str">
        <f t="shared" si="1"/>
        <v/>
      </c>
      <c r="AX48" s="21"/>
      <c r="AY48" s="20"/>
      <c r="AZ48" s="20"/>
      <c r="BA48" s="20"/>
      <c r="BB48" s="20" t="str">
        <f>IFERROR(IF(LEN(VLOOKUP(W48, QUICKBOOKS_9130357949969096!$AI:$AJ, 2, 0))=0,"",VLOOKUP(W48, QUICKBOOKS_9130357949969096!$AI:$AJ, 2, 0)),"")</f>
        <v/>
      </c>
    </row>
    <row r="49" spans="2:54" x14ac:dyDescent="0.45">
      <c r="B49" s="2"/>
      <c r="C49" s="2"/>
      <c r="D49" s="2"/>
      <c r="E49" s="2"/>
      <c r="P49" s="19" t="str">
        <f>IF(V49&lt;&gt;"",MAX(P$1:P48)+1,IF(AND(_xlfn.CONCAT(T49:BB49)&lt;&gt;"", OR(LEFT(_xlfn.CONCAT(T49:BB49),5)&lt;&gt;"FALSE",RIGHT(_xlfn.CONCAT(T49:BB49),5)&lt;&gt;"FALSE")),IF(AND(ISNUMBER(P48),P48&gt;0),P48,0),""))</f>
        <v/>
      </c>
      <c r="Q49" s="26"/>
      <c r="R49" s="19" t="str">
        <f t="shared" si="0"/>
        <v/>
      </c>
      <c r="T49" s="20"/>
      <c r="U49" s="20"/>
      <c r="V49" s="21"/>
      <c r="W49" s="20"/>
      <c r="X49" s="21"/>
      <c r="Y49" s="20"/>
      <c r="Z49" s="21"/>
      <c r="AA49" s="20"/>
      <c r="AB49" s="20"/>
      <c r="AC49" s="20"/>
      <c r="AD49" s="20"/>
      <c r="AE49" s="20" t="str">
        <f>IFERROR(IF(LEN(VLOOKUP(AD49, QUICKBOOKS_9130357949969096!$AM:$AN, 2, 0))=0,"",VLOOKUP(AD49, QUICKBOOKS_9130357949969096!$AM:$AN, 2, 0)),"")</f>
        <v/>
      </c>
      <c r="AF49" s="20" t="str">
        <f>IFERROR(IF(LEN(VLOOKUP(AD49, QUICKBOOKS_9130357949969096!$C:$E, 3, 0))=0,"",VLOOKUP(AD49, QUICKBOOKS_9130357949969096!$C:$E, 3, 0)),"")</f>
        <v/>
      </c>
      <c r="AG49" s="20" t="str">
        <f>IFERROR(IF(LEN(VLOOKUP(AD49, QUICKBOOKS_9130357949969096!$C:$D, 2, 0))=0,"",VLOOKUP(AD49, QUICKBOOKS_9130357949969096!$C:$D, 2, 0)),"")</f>
        <v/>
      </c>
      <c r="AH49" s="20"/>
      <c r="AI49" s="20"/>
      <c r="AJ49" s="20"/>
      <c r="AK49" s="20"/>
      <c r="AL49" s="20"/>
      <c r="AM49" s="20"/>
      <c r="AN49" s="22"/>
      <c r="AO49" s="22"/>
      <c r="AP49" s="20"/>
      <c r="AQ49" s="20" t="str">
        <f>IFERROR(IF(LEN(VLOOKUP(AP49, QUICKBOOKS_9130357949969096!$L:$M, 2, 0))=0,"",VLOOKUP(AP49, QUICKBOOKS_9130357949969096!$L:$M, 2, 0)),"")</f>
        <v/>
      </c>
      <c r="AR49" s="20"/>
      <c r="AS49" s="20" t="str">
        <f>IFERROR(IF(LEN(VLOOKUP(AR49, QUICKBOOKS_9130357949969096!$J:$K, 2, 0))=0,"",VLOOKUP(AR49, QUICKBOOKS_9130357949969096!$J:$K, 2, 0)),"")</f>
        <v/>
      </c>
      <c r="AT49" s="27"/>
      <c r="AU49" s="22"/>
      <c r="AV49" s="23"/>
      <c r="AW49" s="20" t="str">
        <f t="shared" si="1"/>
        <v/>
      </c>
      <c r="AX49" s="21"/>
      <c r="AY49" s="20"/>
      <c r="AZ49" s="20"/>
      <c r="BA49" s="20"/>
      <c r="BB49" s="20" t="str">
        <f>IFERROR(IF(LEN(VLOOKUP(W49, QUICKBOOKS_9130357949969096!$AI:$AJ, 2, 0))=0,"",VLOOKUP(W49, QUICKBOOKS_9130357949969096!$AI:$AJ, 2, 0)),"")</f>
        <v/>
      </c>
    </row>
    <row r="50" spans="2:54" x14ac:dyDescent="0.45">
      <c r="B50" s="2"/>
      <c r="C50" s="2"/>
      <c r="D50" s="2"/>
      <c r="E50" s="2"/>
      <c r="P50" s="19" t="str">
        <f>IF(V50&lt;&gt;"",MAX(P$1:P49)+1,IF(AND(_xlfn.CONCAT(T50:BB50)&lt;&gt;"", OR(LEFT(_xlfn.CONCAT(T50:BB50),5)&lt;&gt;"FALSE",RIGHT(_xlfn.CONCAT(T50:BB50),5)&lt;&gt;"FALSE")),IF(AND(ISNUMBER(P49),P49&gt;0),P49,0),""))</f>
        <v/>
      </c>
      <c r="Q50" s="26"/>
      <c r="R50" s="19" t="str">
        <f t="shared" si="0"/>
        <v/>
      </c>
      <c r="T50" s="20"/>
      <c r="U50" s="20"/>
      <c r="V50" s="21"/>
      <c r="W50" s="20"/>
      <c r="X50" s="21"/>
      <c r="Y50" s="20"/>
      <c r="Z50" s="21"/>
      <c r="AA50" s="20"/>
      <c r="AB50" s="20"/>
      <c r="AC50" s="20"/>
      <c r="AD50" s="20"/>
      <c r="AE50" s="20" t="str">
        <f>IFERROR(IF(LEN(VLOOKUP(AD50, QUICKBOOKS_9130357949969096!$AM:$AN, 2, 0))=0,"",VLOOKUP(AD50, QUICKBOOKS_9130357949969096!$AM:$AN, 2, 0)),"")</f>
        <v/>
      </c>
      <c r="AF50" s="20" t="str">
        <f>IFERROR(IF(LEN(VLOOKUP(AD50, QUICKBOOKS_9130357949969096!$C:$E, 3, 0))=0,"",VLOOKUP(AD50, QUICKBOOKS_9130357949969096!$C:$E, 3, 0)),"")</f>
        <v/>
      </c>
      <c r="AG50" s="20" t="str">
        <f>IFERROR(IF(LEN(VLOOKUP(AD50, QUICKBOOKS_9130357949969096!$C:$D, 2, 0))=0,"",VLOOKUP(AD50, QUICKBOOKS_9130357949969096!$C:$D, 2, 0)),"")</f>
        <v/>
      </c>
      <c r="AH50" s="20"/>
      <c r="AI50" s="20"/>
      <c r="AJ50" s="20"/>
      <c r="AK50" s="20"/>
      <c r="AL50" s="20"/>
      <c r="AM50" s="20"/>
      <c r="AN50" s="22"/>
      <c r="AO50" s="22"/>
      <c r="AP50" s="20"/>
      <c r="AQ50" s="20" t="str">
        <f>IFERROR(IF(LEN(VLOOKUP(AP50, QUICKBOOKS_9130357949969096!$L:$M, 2, 0))=0,"",VLOOKUP(AP50, QUICKBOOKS_9130357949969096!$L:$M, 2, 0)),"")</f>
        <v/>
      </c>
      <c r="AR50" s="20"/>
      <c r="AS50" s="20" t="str">
        <f>IFERROR(IF(LEN(VLOOKUP(AR50, QUICKBOOKS_9130357949969096!$J:$K, 2, 0))=0,"",VLOOKUP(AR50, QUICKBOOKS_9130357949969096!$J:$K, 2, 0)),"")</f>
        <v/>
      </c>
      <c r="AT50" s="27"/>
      <c r="AU50" s="22"/>
      <c r="AV50" s="23"/>
      <c r="AW50" s="20" t="str">
        <f t="shared" si="1"/>
        <v/>
      </c>
      <c r="AX50" s="21"/>
      <c r="AY50" s="20"/>
      <c r="AZ50" s="20"/>
      <c r="BA50" s="20"/>
      <c r="BB50" s="20" t="str">
        <f>IFERROR(IF(LEN(VLOOKUP(W50, QUICKBOOKS_9130357949969096!$AI:$AJ, 2, 0))=0,"",VLOOKUP(W50, QUICKBOOKS_9130357949969096!$AI:$AJ, 2, 0)),"")</f>
        <v/>
      </c>
    </row>
    <row r="51" spans="2:54" x14ac:dyDescent="0.45">
      <c r="B51" s="2"/>
      <c r="C51" s="2"/>
      <c r="D51" s="2"/>
      <c r="E51" s="2"/>
      <c r="P51" s="19" t="str">
        <f>IF(V51&lt;&gt;"",MAX(P$1:P50)+1,IF(AND(_xlfn.CONCAT(T51:BB51)&lt;&gt;"", OR(LEFT(_xlfn.CONCAT(T51:BB51),5)&lt;&gt;"FALSE",RIGHT(_xlfn.CONCAT(T51:BB51),5)&lt;&gt;"FALSE")),IF(AND(ISNUMBER(P50),P50&gt;0),P50,0),""))</f>
        <v/>
      </c>
      <c r="Q51" s="26"/>
      <c r="R51" s="19" t="str">
        <f t="shared" si="0"/>
        <v/>
      </c>
      <c r="T51" s="20"/>
      <c r="U51" s="20"/>
      <c r="V51" s="21"/>
      <c r="W51" s="20"/>
      <c r="X51" s="21"/>
      <c r="Y51" s="20"/>
      <c r="Z51" s="21"/>
      <c r="AA51" s="20"/>
      <c r="AB51" s="20"/>
      <c r="AC51" s="20"/>
      <c r="AD51" s="20"/>
      <c r="AE51" s="20" t="str">
        <f>IFERROR(IF(LEN(VLOOKUP(AD51, QUICKBOOKS_9130357949969096!$AM:$AN, 2, 0))=0,"",VLOOKUP(AD51, QUICKBOOKS_9130357949969096!$AM:$AN, 2, 0)),"")</f>
        <v/>
      </c>
      <c r="AF51" s="20" t="str">
        <f>IFERROR(IF(LEN(VLOOKUP(AD51, QUICKBOOKS_9130357949969096!$C:$E, 3, 0))=0,"",VLOOKUP(AD51, QUICKBOOKS_9130357949969096!$C:$E, 3, 0)),"")</f>
        <v/>
      </c>
      <c r="AG51" s="20" t="str">
        <f>IFERROR(IF(LEN(VLOOKUP(AD51, QUICKBOOKS_9130357949969096!$C:$D, 2, 0))=0,"",VLOOKUP(AD51, QUICKBOOKS_9130357949969096!$C:$D, 2, 0)),"")</f>
        <v/>
      </c>
      <c r="AH51" s="20"/>
      <c r="AI51" s="20"/>
      <c r="AJ51" s="20"/>
      <c r="AK51" s="20"/>
      <c r="AL51" s="20"/>
      <c r="AM51" s="20"/>
      <c r="AN51" s="22"/>
      <c r="AO51" s="22"/>
      <c r="AP51" s="20"/>
      <c r="AQ51" s="20" t="str">
        <f>IFERROR(IF(LEN(VLOOKUP(AP51, QUICKBOOKS_9130357949969096!$L:$M, 2, 0))=0,"",VLOOKUP(AP51, QUICKBOOKS_9130357949969096!$L:$M, 2, 0)),"")</f>
        <v/>
      </c>
      <c r="AR51" s="20"/>
      <c r="AS51" s="20" t="str">
        <f>IFERROR(IF(LEN(VLOOKUP(AR51, QUICKBOOKS_9130357949969096!$J:$K, 2, 0))=0,"",VLOOKUP(AR51, QUICKBOOKS_9130357949969096!$J:$K, 2, 0)),"")</f>
        <v/>
      </c>
      <c r="AT51" s="27"/>
      <c r="AU51" s="22"/>
      <c r="AV51" s="23"/>
      <c r="AW51" s="20" t="str">
        <f t="shared" si="1"/>
        <v/>
      </c>
      <c r="AX51" s="21"/>
      <c r="AY51" s="20"/>
      <c r="AZ51" s="20"/>
      <c r="BA51" s="20"/>
      <c r="BB51" s="20" t="str">
        <f>IFERROR(IF(LEN(VLOOKUP(W51, QUICKBOOKS_9130357949969096!$AI:$AJ, 2, 0))=0,"",VLOOKUP(W51, QUICKBOOKS_9130357949969096!$AI:$AJ, 2, 0)),"")</f>
        <v/>
      </c>
    </row>
    <row r="52" spans="2:54" x14ac:dyDescent="0.45">
      <c r="B52" s="2"/>
      <c r="C52" s="2"/>
      <c r="D52" s="2"/>
      <c r="E52" s="2"/>
      <c r="P52" s="19" t="str">
        <f>IF(V52&lt;&gt;"",MAX(P$1:P51)+1,IF(AND(_xlfn.CONCAT(T52:BB52)&lt;&gt;"", OR(LEFT(_xlfn.CONCAT(T52:BB52),5)&lt;&gt;"FALSE",RIGHT(_xlfn.CONCAT(T52:BB52),5)&lt;&gt;"FALSE")),IF(AND(ISNUMBER(P51),P51&gt;0),P51,0),""))</f>
        <v/>
      </c>
      <c r="Q52" s="26"/>
      <c r="R52" s="19" t="str">
        <f t="shared" si="0"/>
        <v/>
      </c>
      <c r="T52" s="20"/>
      <c r="U52" s="20"/>
      <c r="V52" s="21"/>
      <c r="W52" s="20"/>
      <c r="X52" s="21"/>
      <c r="Y52" s="20"/>
      <c r="Z52" s="21"/>
      <c r="AA52" s="20"/>
      <c r="AB52" s="20"/>
      <c r="AC52" s="20"/>
      <c r="AD52" s="20"/>
      <c r="AE52" s="20" t="str">
        <f>IFERROR(IF(LEN(VLOOKUP(AD52, QUICKBOOKS_9130357949969096!$AM:$AN, 2, 0))=0,"",VLOOKUP(AD52, QUICKBOOKS_9130357949969096!$AM:$AN, 2, 0)),"")</f>
        <v/>
      </c>
      <c r="AF52" s="20" t="str">
        <f>IFERROR(IF(LEN(VLOOKUP(AD52, QUICKBOOKS_9130357949969096!$C:$E, 3, 0))=0,"",VLOOKUP(AD52, QUICKBOOKS_9130357949969096!$C:$E, 3, 0)),"")</f>
        <v/>
      </c>
      <c r="AG52" s="20" t="str">
        <f>IFERROR(IF(LEN(VLOOKUP(AD52, QUICKBOOKS_9130357949969096!$C:$D, 2, 0))=0,"",VLOOKUP(AD52, QUICKBOOKS_9130357949969096!$C:$D, 2, 0)),"")</f>
        <v/>
      </c>
      <c r="AH52" s="20"/>
      <c r="AI52" s="20"/>
      <c r="AJ52" s="20"/>
      <c r="AK52" s="20"/>
      <c r="AL52" s="20"/>
      <c r="AM52" s="20"/>
      <c r="AN52" s="22"/>
      <c r="AO52" s="22"/>
      <c r="AP52" s="20"/>
      <c r="AQ52" s="20" t="str">
        <f>IFERROR(IF(LEN(VLOOKUP(AP52, QUICKBOOKS_9130357949969096!$L:$M, 2, 0))=0,"",VLOOKUP(AP52, QUICKBOOKS_9130357949969096!$L:$M, 2, 0)),"")</f>
        <v/>
      </c>
      <c r="AR52" s="20"/>
      <c r="AS52" s="20" t="str">
        <f>IFERROR(IF(LEN(VLOOKUP(AR52, QUICKBOOKS_9130357949969096!$J:$K, 2, 0))=0,"",VLOOKUP(AR52, QUICKBOOKS_9130357949969096!$J:$K, 2, 0)),"")</f>
        <v/>
      </c>
      <c r="AT52" s="27"/>
      <c r="AU52" s="22"/>
      <c r="AV52" s="23"/>
      <c r="AW52" s="20" t="str">
        <f t="shared" si="1"/>
        <v/>
      </c>
      <c r="AX52" s="21"/>
      <c r="AY52" s="20"/>
      <c r="AZ52" s="20"/>
      <c r="BA52" s="20"/>
      <c r="BB52" s="20" t="str">
        <f>IFERROR(IF(LEN(VLOOKUP(W52, QUICKBOOKS_9130357949969096!$AI:$AJ, 2, 0))=0,"",VLOOKUP(W52, QUICKBOOKS_9130357949969096!$AI:$AJ, 2, 0)),"")</f>
        <v/>
      </c>
    </row>
    <row r="53" spans="2:54" x14ac:dyDescent="0.45">
      <c r="B53" s="2"/>
      <c r="C53" s="2"/>
      <c r="D53" s="2"/>
      <c r="E53" s="2"/>
      <c r="P53" s="19" t="str">
        <f>IF(V53&lt;&gt;"",MAX(P$1:P52)+1,IF(AND(_xlfn.CONCAT(T53:BB53)&lt;&gt;"", OR(LEFT(_xlfn.CONCAT(T53:BB53),5)&lt;&gt;"FALSE",RIGHT(_xlfn.CONCAT(T53:BB53),5)&lt;&gt;"FALSE")),IF(AND(ISNUMBER(P52),P52&gt;0),P52,0),""))</f>
        <v/>
      </c>
      <c r="Q53" s="26"/>
      <c r="R53" s="19" t="str">
        <f t="shared" si="0"/>
        <v/>
      </c>
      <c r="T53" s="20"/>
      <c r="U53" s="20"/>
      <c r="V53" s="21"/>
      <c r="W53" s="20"/>
      <c r="X53" s="21"/>
      <c r="Y53" s="20"/>
      <c r="Z53" s="21"/>
      <c r="AA53" s="20"/>
      <c r="AB53" s="20"/>
      <c r="AC53" s="20"/>
      <c r="AD53" s="20"/>
      <c r="AE53" s="20" t="str">
        <f>IFERROR(IF(LEN(VLOOKUP(AD53, QUICKBOOKS_9130357949969096!$AM:$AN, 2, 0))=0,"",VLOOKUP(AD53, QUICKBOOKS_9130357949969096!$AM:$AN, 2, 0)),"")</f>
        <v/>
      </c>
      <c r="AF53" s="20" t="str">
        <f>IFERROR(IF(LEN(VLOOKUP(AD53, QUICKBOOKS_9130357949969096!$C:$E, 3, 0))=0,"",VLOOKUP(AD53, QUICKBOOKS_9130357949969096!$C:$E, 3, 0)),"")</f>
        <v/>
      </c>
      <c r="AG53" s="20" t="str">
        <f>IFERROR(IF(LEN(VLOOKUP(AD53, QUICKBOOKS_9130357949969096!$C:$D, 2, 0))=0,"",VLOOKUP(AD53, QUICKBOOKS_9130357949969096!$C:$D, 2, 0)),"")</f>
        <v/>
      </c>
      <c r="AH53" s="20"/>
      <c r="AI53" s="20"/>
      <c r="AJ53" s="20"/>
      <c r="AK53" s="20"/>
      <c r="AL53" s="20"/>
      <c r="AM53" s="20"/>
      <c r="AN53" s="22"/>
      <c r="AO53" s="22"/>
      <c r="AP53" s="20"/>
      <c r="AQ53" s="20" t="str">
        <f>IFERROR(IF(LEN(VLOOKUP(AP53, QUICKBOOKS_9130357949969096!$L:$M, 2, 0))=0,"",VLOOKUP(AP53, QUICKBOOKS_9130357949969096!$L:$M, 2, 0)),"")</f>
        <v/>
      </c>
      <c r="AR53" s="20"/>
      <c r="AS53" s="20" t="str">
        <f>IFERROR(IF(LEN(VLOOKUP(AR53, QUICKBOOKS_9130357949969096!$J:$K, 2, 0))=0,"",VLOOKUP(AR53, QUICKBOOKS_9130357949969096!$J:$K, 2, 0)),"")</f>
        <v/>
      </c>
      <c r="AT53" s="27"/>
      <c r="AU53" s="22"/>
      <c r="AV53" s="23"/>
      <c r="AW53" s="20" t="str">
        <f t="shared" si="1"/>
        <v/>
      </c>
      <c r="AX53" s="21"/>
      <c r="AY53" s="20"/>
      <c r="AZ53" s="20"/>
      <c r="BA53" s="20"/>
      <c r="BB53" s="20" t="str">
        <f>IFERROR(IF(LEN(VLOOKUP(W53, QUICKBOOKS_9130357949969096!$AI:$AJ, 2, 0))=0,"",VLOOKUP(W53, QUICKBOOKS_9130357949969096!$AI:$AJ, 2, 0)),"")</f>
        <v/>
      </c>
    </row>
    <row r="54" spans="2:54" x14ac:dyDescent="0.45">
      <c r="B54" s="2"/>
      <c r="C54" s="2"/>
      <c r="D54" s="2"/>
      <c r="E54" s="2"/>
      <c r="P54" s="19" t="str">
        <f>IF(V54&lt;&gt;"",MAX(P$1:P53)+1,IF(AND(_xlfn.CONCAT(T54:BB54)&lt;&gt;"", OR(LEFT(_xlfn.CONCAT(T54:BB54),5)&lt;&gt;"FALSE",RIGHT(_xlfn.CONCAT(T54:BB54),5)&lt;&gt;"FALSE")),IF(AND(ISNUMBER(P53),P53&gt;0),P53,0),""))</f>
        <v/>
      </c>
      <c r="Q54" s="26"/>
      <c r="R54" s="19" t="str">
        <f t="shared" si="0"/>
        <v/>
      </c>
      <c r="T54" s="20"/>
      <c r="U54" s="20"/>
      <c r="V54" s="21"/>
      <c r="W54" s="20"/>
      <c r="X54" s="21"/>
      <c r="Y54" s="20"/>
      <c r="Z54" s="21"/>
      <c r="AA54" s="20"/>
      <c r="AB54" s="20"/>
      <c r="AC54" s="20"/>
      <c r="AD54" s="20"/>
      <c r="AE54" s="20" t="str">
        <f>IFERROR(IF(LEN(VLOOKUP(AD54, QUICKBOOKS_9130357949969096!$AM:$AN, 2, 0))=0,"",VLOOKUP(AD54, QUICKBOOKS_9130357949969096!$AM:$AN, 2, 0)),"")</f>
        <v/>
      </c>
      <c r="AF54" s="20" t="str">
        <f>IFERROR(IF(LEN(VLOOKUP(AD54, QUICKBOOKS_9130357949969096!$C:$E, 3, 0))=0,"",VLOOKUP(AD54, QUICKBOOKS_9130357949969096!$C:$E, 3, 0)),"")</f>
        <v/>
      </c>
      <c r="AG54" s="20" t="str">
        <f>IFERROR(IF(LEN(VLOOKUP(AD54, QUICKBOOKS_9130357949969096!$C:$D, 2, 0))=0,"",VLOOKUP(AD54, QUICKBOOKS_9130357949969096!$C:$D, 2, 0)),"")</f>
        <v/>
      </c>
      <c r="AH54" s="20"/>
      <c r="AI54" s="20"/>
      <c r="AJ54" s="20"/>
      <c r="AK54" s="20"/>
      <c r="AL54" s="20"/>
      <c r="AM54" s="20"/>
      <c r="AN54" s="22"/>
      <c r="AO54" s="22"/>
      <c r="AP54" s="20"/>
      <c r="AQ54" s="20" t="str">
        <f>IFERROR(IF(LEN(VLOOKUP(AP54, QUICKBOOKS_9130357949969096!$L:$M, 2, 0))=0,"",VLOOKUP(AP54, QUICKBOOKS_9130357949969096!$L:$M, 2, 0)),"")</f>
        <v/>
      </c>
      <c r="AR54" s="20"/>
      <c r="AS54" s="20" t="str">
        <f>IFERROR(IF(LEN(VLOOKUP(AR54, QUICKBOOKS_9130357949969096!$J:$K, 2, 0))=0,"",VLOOKUP(AR54, QUICKBOOKS_9130357949969096!$J:$K, 2, 0)),"")</f>
        <v/>
      </c>
      <c r="AT54" s="27"/>
      <c r="AU54" s="22"/>
      <c r="AV54" s="23"/>
      <c r="AW54" s="20" t="str">
        <f t="shared" si="1"/>
        <v/>
      </c>
      <c r="AX54" s="21"/>
      <c r="AY54" s="20"/>
      <c r="AZ54" s="20"/>
      <c r="BA54" s="20"/>
      <c r="BB54" s="20" t="str">
        <f>IFERROR(IF(LEN(VLOOKUP(W54, QUICKBOOKS_9130357949969096!$AI:$AJ, 2, 0))=0,"",VLOOKUP(W54, QUICKBOOKS_9130357949969096!$AI:$AJ, 2, 0)),"")</f>
        <v/>
      </c>
    </row>
    <row r="55" spans="2:54" x14ac:dyDescent="0.45">
      <c r="B55" s="2"/>
      <c r="C55" s="2"/>
      <c r="D55" s="2"/>
      <c r="E55" s="2"/>
      <c r="P55" s="19" t="str">
        <f>IF(V55&lt;&gt;"",MAX(P$1:P54)+1,IF(AND(_xlfn.CONCAT(T55:BB55)&lt;&gt;"", OR(LEFT(_xlfn.CONCAT(T55:BB55),5)&lt;&gt;"FALSE",RIGHT(_xlfn.CONCAT(T55:BB55),5)&lt;&gt;"FALSE")),IF(AND(ISNUMBER(P54),P54&gt;0),P54,0),""))</f>
        <v/>
      </c>
      <c r="Q55" s="26"/>
      <c r="R55" s="19" t="str">
        <f t="shared" si="0"/>
        <v/>
      </c>
      <c r="T55" s="20"/>
      <c r="U55" s="20"/>
      <c r="V55" s="21"/>
      <c r="W55" s="20"/>
      <c r="X55" s="21"/>
      <c r="Y55" s="20"/>
      <c r="Z55" s="21"/>
      <c r="AA55" s="20"/>
      <c r="AB55" s="20"/>
      <c r="AC55" s="20"/>
      <c r="AD55" s="20"/>
      <c r="AE55" s="20" t="str">
        <f>IFERROR(IF(LEN(VLOOKUP(AD55, QUICKBOOKS_9130357949969096!$AM:$AN, 2, 0))=0,"",VLOOKUP(AD55, QUICKBOOKS_9130357949969096!$AM:$AN, 2, 0)),"")</f>
        <v/>
      </c>
      <c r="AF55" s="20" t="str">
        <f>IFERROR(IF(LEN(VLOOKUP(AD55, QUICKBOOKS_9130357949969096!$C:$E, 3, 0))=0,"",VLOOKUP(AD55, QUICKBOOKS_9130357949969096!$C:$E, 3, 0)),"")</f>
        <v/>
      </c>
      <c r="AG55" s="20" t="str">
        <f>IFERROR(IF(LEN(VLOOKUP(AD55, QUICKBOOKS_9130357949969096!$C:$D, 2, 0))=0,"",VLOOKUP(AD55, QUICKBOOKS_9130357949969096!$C:$D, 2, 0)),"")</f>
        <v/>
      </c>
      <c r="AH55" s="20"/>
      <c r="AI55" s="20"/>
      <c r="AJ55" s="20"/>
      <c r="AK55" s="20"/>
      <c r="AL55" s="20"/>
      <c r="AM55" s="20"/>
      <c r="AN55" s="22"/>
      <c r="AO55" s="22"/>
      <c r="AP55" s="20"/>
      <c r="AQ55" s="20" t="str">
        <f>IFERROR(IF(LEN(VLOOKUP(AP55, QUICKBOOKS_9130357949969096!$L:$M, 2, 0))=0,"",VLOOKUP(AP55, QUICKBOOKS_9130357949969096!$L:$M, 2, 0)),"")</f>
        <v/>
      </c>
      <c r="AR55" s="20"/>
      <c r="AS55" s="20" t="str">
        <f>IFERROR(IF(LEN(VLOOKUP(AR55, QUICKBOOKS_9130357949969096!$J:$K, 2, 0))=0,"",VLOOKUP(AR55, QUICKBOOKS_9130357949969096!$J:$K, 2, 0)),"")</f>
        <v/>
      </c>
      <c r="AT55" s="27"/>
      <c r="AU55" s="22"/>
      <c r="AV55" s="23"/>
      <c r="AW55" s="20" t="str">
        <f t="shared" si="1"/>
        <v/>
      </c>
      <c r="AX55" s="21"/>
      <c r="AY55" s="20"/>
      <c r="AZ55" s="20"/>
      <c r="BA55" s="20"/>
      <c r="BB55" s="20" t="str">
        <f>IFERROR(IF(LEN(VLOOKUP(W55, QUICKBOOKS_9130357949969096!$AI:$AJ, 2, 0))=0,"",VLOOKUP(W55, QUICKBOOKS_9130357949969096!$AI:$AJ, 2, 0)),"")</f>
        <v/>
      </c>
    </row>
    <row r="56" spans="2:54" x14ac:dyDescent="0.45">
      <c r="B56" s="2"/>
      <c r="C56" s="2"/>
      <c r="D56" s="2"/>
      <c r="E56" s="2"/>
      <c r="P56" s="19" t="str">
        <f>IF(V56&lt;&gt;"",MAX(P$1:P55)+1,IF(AND(_xlfn.CONCAT(T56:BB56)&lt;&gt;"", OR(LEFT(_xlfn.CONCAT(T56:BB56),5)&lt;&gt;"FALSE",RIGHT(_xlfn.CONCAT(T56:BB56),5)&lt;&gt;"FALSE")),IF(AND(ISNUMBER(P55),P55&gt;0),P55,0),""))</f>
        <v/>
      </c>
      <c r="Q56" s="26"/>
      <c r="R56" s="19" t="str">
        <f t="shared" si="0"/>
        <v/>
      </c>
      <c r="T56" s="20"/>
      <c r="U56" s="20"/>
      <c r="V56" s="21"/>
      <c r="W56" s="20"/>
      <c r="X56" s="21"/>
      <c r="Y56" s="20"/>
      <c r="Z56" s="21"/>
      <c r="AA56" s="20"/>
      <c r="AB56" s="20"/>
      <c r="AC56" s="20"/>
      <c r="AD56" s="20"/>
      <c r="AE56" s="20" t="str">
        <f>IFERROR(IF(LEN(VLOOKUP(AD56, QUICKBOOKS_9130357949969096!$AM:$AN, 2, 0))=0,"",VLOOKUP(AD56, QUICKBOOKS_9130357949969096!$AM:$AN, 2, 0)),"")</f>
        <v/>
      </c>
      <c r="AF56" s="20" t="str">
        <f>IFERROR(IF(LEN(VLOOKUP(AD56, QUICKBOOKS_9130357949969096!$C:$E, 3, 0))=0,"",VLOOKUP(AD56, QUICKBOOKS_9130357949969096!$C:$E, 3, 0)),"")</f>
        <v/>
      </c>
      <c r="AG56" s="20" t="str">
        <f>IFERROR(IF(LEN(VLOOKUP(AD56, QUICKBOOKS_9130357949969096!$C:$D, 2, 0))=0,"",VLOOKUP(AD56, QUICKBOOKS_9130357949969096!$C:$D, 2, 0)),"")</f>
        <v/>
      </c>
      <c r="AH56" s="20"/>
      <c r="AI56" s="20"/>
      <c r="AJ56" s="20"/>
      <c r="AK56" s="20"/>
      <c r="AL56" s="20"/>
      <c r="AM56" s="20"/>
      <c r="AN56" s="22"/>
      <c r="AO56" s="22"/>
      <c r="AP56" s="20"/>
      <c r="AQ56" s="20" t="str">
        <f>IFERROR(IF(LEN(VLOOKUP(AP56, QUICKBOOKS_9130357949969096!$L:$M, 2, 0))=0,"",VLOOKUP(AP56, QUICKBOOKS_9130357949969096!$L:$M, 2, 0)),"")</f>
        <v/>
      </c>
      <c r="AR56" s="20"/>
      <c r="AS56" s="20" t="str">
        <f>IFERROR(IF(LEN(VLOOKUP(AR56, QUICKBOOKS_9130357949969096!$J:$K, 2, 0))=0,"",VLOOKUP(AR56, QUICKBOOKS_9130357949969096!$J:$K, 2, 0)),"")</f>
        <v/>
      </c>
      <c r="AT56" s="27"/>
      <c r="AU56" s="22"/>
      <c r="AV56" s="23"/>
      <c r="AW56" s="20" t="str">
        <f t="shared" si="1"/>
        <v/>
      </c>
      <c r="AX56" s="21"/>
      <c r="AY56" s="20"/>
      <c r="AZ56" s="20"/>
      <c r="BA56" s="20"/>
      <c r="BB56" s="20" t="str">
        <f>IFERROR(IF(LEN(VLOOKUP(W56, QUICKBOOKS_9130357949969096!$AI:$AJ, 2, 0))=0,"",VLOOKUP(W56, QUICKBOOKS_9130357949969096!$AI:$AJ, 2, 0)),"")</f>
        <v/>
      </c>
    </row>
    <row r="57" spans="2:54" x14ac:dyDescent="0.45">
      <c r="B57" s="2"/>
      <c r="C57" s="2"/>
      <c r="D57" s="2"/>
      <c r="E57" s="2"/>
      <c r="P57" s="19" t="str">
        <f>IF(V57&lt;&gt;"",MAX(P$1:P56)+1,IF(AND(_xlfn.CONCAT(T57:BB57)&lt;&gt;"", OR(LEFT(_xlfn.CONCAT(T57:BB57),5)&lt;&gt;"FALSE",RIGHT(_xlfn.CONCAT(T57:BB57),5)&lt;&gt;"FALSE")),IF(AND(ISNUMBER(P56),P56&gt;0),P56,0),""))</f>
        <v/>
      </c>
      <c r="Q57" s="26"/>
      <c r="R57" s="19" t="str">
        <f t="shared" si="0"/>
        <v/>
      </c>
      <c r="T57" s="20"/>
      <c r="U57" s="20"/>
      <c r="V57" s="21"/>
      <c r="W57" s="20"/>
      <c r="X57" s="21"/>
      <c r="Y57" s="20"/>
      <c r="Z57" s="21"/>
      <c r="AA57" s="20"/>
      <c r="AB57" s="20"/>
      <c r="AC57" s="20"/>
      <c r="AD57" s="20"/>
      <c r="AE57" s="20" t="str">
        <f>IFERROR(IF(LEN(VLOOKUP(AD57, QUICKBOOKS_9130357949969096!$AM:$AN, 2, 0))=0,"",VLOOKUP(AD57, QUICKBOOKS_9130357949969096!$AM:$AN, 2, 0)),"")</f>
        <v/>
      </c>
      <c r="AF57" s="20" t="str">
        <f>IFERROR(IF(LEN(VLOOKUP(AD57, QUICKBOOKS_9130357949969096!$C:$E, 3, 0))=0,"",VLOOKUP(AD57, QUICKBOOKS_9130357949969096!$C:$E, 3, 0)),"")</f>
        <v/>
      </c>
      <c r="AG57" s="20" t="str">
        <f>IFERROR(IF(LEN(VLOOKUP(AD57, QUICKBOOKS_9130357949969096!$C:$D, 2, 0))=0,"",VLOOKUP(AD57, QUICKBOOKS_9130357949969096!$C:$D, 2, 0)),"")</f>
        <v/>
      </c>
      <c r="AH57" s="20"/>
      <c r="AI57" s="20"/>
      <c r="AJ57" s="20"/>
      <c r="AK57" s="20"/>
      <c r="AL57" s="20"/>
      <c r="AM57" s="20"/>
      <c r="AN57" s="22"/>
      <c r="AO57" s="22"/>
      <c r="AP57" s="20"/>
      <c r="AQ57" s="20" t="str">
        <f>IFERROR(IF(LEN(VLOOKUP(AP57, QUICKBOOKS_9130357949969096!$L:$M, 2, 0))=0,"",VLOOKUP(AP57, QUICKBOOKS_9130357949969096!$L:$M, 2, 0)),"")</f>
        <v/>
      </c>
      <c r="AR57" s="20"/>
      <c r="AS57" s="20" t="str">
        <f>IFERROR(IF(LEN(VLOOKUP(AR57, QUICKBOOKS_9130357949969096!$J:$K, 2, 0))=0,"",VLOOKUP(AR57, QUICKBOOKS_9130357949969096!$J:$K, 2, 0)),"")</f>
        <v/>
      </c>
      <c r="AT57" s="27"/>
      <c r="AU57" s="22"/>
      <c r="AV57" s="23"/>
      <c r="AW57" s="20" t="str">
        <f t="shared" si="1"/>
        <v/>
      </c>
      <c r="AX57" s="21"/>
      <c r="AY57" s="20"/>
      <c r="AZ57" s="20"/>
      <c r="BA57" s="20"/>
      <c r="BB57" s="20" t="str">
        <f>IFERROR(IF(LEN(VLOOKUP(W57, QUICKBOOKS_9130357949969096!$AI:$AJ, 2, 0))=0,"",VLOOKUP(W57, QUICKBOOKS_9130357949969096!$AI:$AJ, 2, 0)),"")</f>
        <v/>
      </c>
    </row>
    <row r="58" spans="2:54" x14ac:dyDescent="0.45">
      <c r="B58" s="2"/>
      <c r="C58" s="2"/>
      <c r="D58" s="2"/>
      <c r="E58" s="2"/>
      <c r="P58" s="19" t="str">
        <f>IF(V58&lt;&gt;"",MAX(P$1:P57)+1,IF(AND(_xlfn.CONCAT(T58:BB58)&lt;&gt;"", OR(LEFT(_xlfn.CONCAT(T58:BB58),5)&lt;&gt;"FALSE",RIGHT(_xlfn.CONCAT(T58:BB58),5)&lt;&gt;"FALSE")),IF(AND(ISNUMBER(P57),P57&gt;0),P57,0),""))</f>
        <v/>
      </c>
      <c r="Q58" s="26"/>
      <c r="R58" s="19" t="str">
        <f t="shared" si="0"/>
        <v/>
      </c>
      <c r="T58" s="20"/>
      <c r="U58" s="20"/>
      <c r="V58" s="21"/>
      <c r="W58" s="20"/>
      <c r="X58" s="21"/>
      <c r="Y58" s="20"/>
      <c r="Z58" s="21"/>
      <c r="AA58" s="20"/>
      <c r="AB58" s="20"/>
      <c r="AC58" s="20"/>
      <c r="AD58" s="20"/>
      <c r="AE58" s="20" t="str">
        <f>IFERROR(IF(LEN(VLOOKUP(AD58, QUICKBOOKS_9130357949969096!$AM:$AN, 2, 0))=0,"",VLOOKUP(AD58, QUICKBOOKS_9130357949969096!$AM:$AN, 2, 0)),"")</f>
        <v/>
      </c>
      <c r="AF58" s="20" t="str">
        <f>IFERROR(IF(LEN(VLOOKUP(AD58, QUICKBOOKS_9130357949969096!$C:$E, 3, 0))=0,"",VLOOKUP(AD58, QUICKBOOKS_9130357949969096!$C:$E, 3, 0)),"")</f>
        <v/>
      </c>
      <c r="AG58" s="20" t="str">
        <f>IFERROR(IF(LEN(VLOOKUP(AD58, QUICKBOOKS_9130357949969096!$C:$D, 2, 0))=0,"",VLOOKUP(AD58, QUICKBOOKS_9130357949969096!$C:$D, 2, 0)),"")</f>
        <v/>
      </c>
      <c r="AH58" s="20"/>
      <c r="AI58" s="20"/>
      <c r="AJ58" s="20"/>
      <c r="AK58" s="20"/>
      <c r="AL58" s="20"/>
      <c r="AM58" s="20"/>
      <c r="AN58" s="22"/>
      <c r="AO58" s="22"/>
      <c r="AP58" s="20"/>
      <c r="AQ58" s="20" t="str">
        <f>IFERROR(IF(LEN(VLOOKUP(AP58, QUICKBOOKS_9130357949969096!$L:$M, 2, 0))=0,"",VLOOKUP(AP58, QUICKBOOKS_9130357949969096!$L:$M, 2, 0)),"")</f>
        <v/>
      </c>
      <c r="AR58" s="20"/>
      <c r="AS58" s="20" t="str">
        <f>IFERROR(IF(LEN(VLOOKUP(AR58, QUICKBOOKS_9130357949969096!$J:$K, 2, 0))=0,"",VLOOKUP(AR58, QUICKBOOKS_9130357949969096!$J:$K, 2, 0)),"")</f>
        <v/>
      </c>
      <c r="AT58" s="27"/>
      <c r="AU58" s="22"/>
      <c r="AV58" s="23"/>
      <c r="AW58" s="20" t="str">
        <f t="shared" si="1"/>
        <v/>
      </c>
      <c r="AX58" s="21"/>
      <c r="AY58" s="20"/>
      <c r="AZ58" s="20"/>
      <c r="BA58" s="20"/>
      <c r="BB58" s="20" t="str">
        <f>IFERROR(IF(LEN(VLOOKUP(W58, QUICKBOOKS_9130357949969096!$AI:$AJ, 2, 0))=0,"",VLOOKUP(W58, QUICKBOOKS_9130357949969096!$AI:$AJ, 2, 0)),"")</f>
        <v/>
      </c>
    </row>
    <row r="59" spans="2:54" x14ac:dyDescent="0.45">
      <c r="B59" s="2"/>
      <c r="C59" s="2"/>
      <c r="D59" s="2"/>
      <c r="E59" s="2"/>
      <c r="P59" s="19" t="str">
        <f>IF(V59&lt;&gt;"",MAX(P$1:P58)+1,IF(AND(_xlfn.CONCAT(T59:BB59)&lt;&gt;"", OR(LEFT(_xlfn.CONCAT(T59:BB59),5)&lt;&gt;"FALSE",RIGHT(_xlfn.CONCAT(T59:BB59),5)&lt;&gt;"FALSE")),IF(AND(ISNUMBER(P58),P58&gt;0),P58,0),""))</f>
        <v/>
      </c>
      <c r="Q59" s="26"/>
      <c r="R59" s="19" t="str">
        <f t="shared" si="0"/>
        <v/>
      </c>
      <c r="T59" s="20"/>
      <c r="U59" s="20"/>
      <c r="V59" s="21"/>
      <c r="W59" s="20"/>
      <c r="X59" s="21"/>
      <c r="Y59" s="20"/>
      <c r="Z59" s="21"/>
      <c r="AA59" s="20"/>
      <c r="AB59" s="20"/>
      <c r="AC59" s="20"/>
      <c r="AD59" s="20"/>
      <c r="AE59" s="20" t="str">
        <f>IFERROR(IF(LEN(VLOOKUP(AD59, QUICKBOOKS_9130357949969096!$AM:$AN, 2, 0))=0,"",VLOOKUP(AD59, QUICKBOOKS_9130357949969096!$AM:$AN, 2, 0)),"")</f>
        <v/>
      </c>
      <c r="AF59" s="20" t="str">
        <f>IFERROR(IF(LEN(VLOOKUP(AD59, QUICKBOOKS_9130357949969096!$C:$E, 3, 0))=0,"",VLOOKUP(AD59, QUICKBOOKS_9130357949969096!$C:$E, 3, 0)),"")</f>
        <v/>
      </c>
      <c r="AG59" s="20" t="str">
        <f>IFERROR(IF(LEN(VLOOKUP(AD59, QUICKBOOKS_9130357949969096!$C:$D, 2, 0))=0,"",VLOOKUP(AD59, QUICKBOOKS_9130357949969096!$C:$D, 2, 0)),"")</f>
        <v/>
      </c>
      <c r="AH59" s="20"/>
      <c r="AI59" s="20"/>
      <c r="AJ59" s="20"/>
      <c r="AK59" s="20"/>
      <c r="AL59" s="20"/>
      <c r="AM59" s="20"/>
      <c r="AN59" s="22"/>
      <c r="AO59" s="22"/>
      <c r="AP59" s="20"/>
      <c r="AQ59" s="20" t="str">
        <f>IFERROR(IF(LEN(VLOOKUP(AP59, QUICKBOOKS_9130357949969096!$L:$M, 2, 0))=0,"",VLOOKUP(AP59, QUICKBOOKS_9130357949969096!$L:$M, 2, 0)),"")</f>
        <v/>
      </c>
      <c r="AR59" s="20"/>
      <c r="AS59" s="20" t="str">
        <f>IFERROR(IF(LEN(VLOOKUP(AR59, QUICKBOOKS_9130357949969096!$J:$K, 2, 0))=0,"",VLOOKUP(AR59, QUICKBOOKS_9130357949969096!$J:$K, 2, 0)),"")</f>
        <v/>
      </c>
      <c r="AT59" s="27"/>
      <c r="AU59" s="22"/>
      <c r="AV59" s="23"/>
      <c r="AW59" s="20" t="str">
        <f t="shared" si="1"/>
        <v/>
      </c>
      <c r="AX59" s="21"/>
      <c r="AY59" s="20"/>
      <c r="AZ59" s="20"/>
      <c r="BA59" s="20"/>
      <c r="BB59" s="20" t="str">
        <f>IFERROR(IF(LEN(VLOOKUP(W59, QUICKBOOKS_9130357949969096!$AI:$AJ, 2, 0))=0,"",VLOOKUP(W59, QUICKBOOKS_9130357949969096!$AI:$AJ, 2, 0)),"")</f>
        <v/>
      </c>
    </row>
    <row r="60" spans="2:54" x14ac:dyDescent="0.45">
      <c r="B60" s="2"/>
      <c r="C60" s="2"/>
      <c r="D60" s="2"/>
      <c r="E60" s="2"/>
      <c r="P60" s="19" t="str">
        <f>IF(V60&lt;&gt;"",MAX(P$1:P59)+1,IF(AND(_xlfn.CONCAT(T60:BB60)&lt;&gt;"", OR(LEFT(_xlfn.CONCAT(T60:BB60),5)&lt;&gt;"FALSE",RIGHT(_xlfn.CONCAT(T60:BB60),5)&lt;&gt;"FALSE")),IF(AND(ISNUMBER(P59),P59&gt;0),P59,0),""))</f>
        <v/>
      </c>
      <c r="Q60" s="26"/>
      <c r="R60" s="19" t="str">
        <f t="shared" si="0"/>
        <v/>
      </c>
      <c r="T60" s="20"/>
      <c r="U60" s="20"/>
      <c r="V60" s="21"/>
      <c r="W60" s="20"/>
      <c r="X60" s="21"/>
      <c r="Y60" s="20"/>
      <c r="Z60" s="21"/>
      <c r="AA60" s="20"/>
      <c r="AB60" s="20"/>
      <c r="AC60" s="20"/>
      <c r="AD60" s="20"/>
      <c r="AE60" s="20" t="str">
        <f>IFERROR(IF(LEN(VLOOKUP(AD60, QUICKBOOKS_9130357949969096!$AM:$AN, 2, 0))=0,"",VLOOKUP(AD60, QUICKBOOKS_9130357949969096!$AM:$AN, 2, 0)),"")</f>
        <v/>
      </c>
      <c r="AF60" s="20" t="str">
        <f>IFERROR(IF(LEN(VLOOKUP(AD60, QUICKBOOKS_9130357949969096!$C:$E, 3, 0))=0,"",VLOOKUP(AD60, QUICKBOOKS_9130357949969096!$C:$E, 3, 0)),"")</f>
        <v/>
      </c>
      <c r="AG60" s="20" t="str">
        <f>IFERROR(IF(LEN(VLOOKUP(AD60, QUICKBOOKS_9130357949969096!$C:$D, 2, 0))=0,"",VLOOKUP(AD60, QUICKBOOKS_9130357949969096!$C:$D, 2, 0)),"")</f>
        <v/>
      </c>
      <c r="AH60" s="20"/>
      <c r="AI60" s="20"/>
      <c r="AJ60" s="20"/>
      <c r="AK60" s="20"/>
      <c r="AL60" s="20"/>
      <c r="AM60" s="20"/>
      <c r="AN60" s="22"/>
      <c r="AO60" s="22"/>
      <c r="AP60" s="20"/>
      <c r="AQ60" s="20" t="str">
        <f>IFERROR(IF(LEN(VLOOKUP(AP60, QUICKBOOKS_9130357949969096!$L:$M, 2, 0))=0,"",VLOOKUP(AP60, QUICKBOOKS_9130357949969096!$L:$M, 2, 0)),"")</f>
        <v/>
      </c>
      <c r="AR60" s="20"/>
      <c r="AS60" s="20" t="str">
        <f>IFERROR(IF(LEN(VLOOKUP(AR60, QUICKBOOKS_9130357949969096!$J:$K, 2, 0))=0,"",VLOOKUP(AR60, QUICKBOOKS_9130357949969096!$J:$K, 2, 0)),"")</f>
        <v/>
      </c>
      <c r="AT60" s="27"/>
      <c r="AU60" s="22"/>
      <c r="AV60" s="23"/>
      <c r="AW60" s="20" t="str">
        <f t="shared" si="1"/>
        <v/>
      </c>
      <c r="AX60" s="21"/>
      <c r="AY60" s="20"/>
      <c r="AZ60" s="20"/>
      <c r="BA60" s="20"/>
      <c r="BB60" s="20" t="str">
        <f>IFERROR(IF(LEN(VLOOKUP(W60, QUICKBOOKS_9130357949969096!$AI:$AJ, 2, 0))=0,"",VLOOKUP(W60, QUICKBOOKS_9130357949969096!$AI:$AJ, 2, 0)),"")</f>
        <v/>
      </c>
    </row>
    <row r="61" spans="2:54" x14ac:dyDescent="0.45">
      <c r="B61" s="2"/>
      <c r="C61" s="2"/>
      <c r="D61" s="2"/>
      <c r="E61" s="2"/>
      <c r="P61" s="19" t="str">
        <f>IF(V61&lt;&gt;"",MAX(P$1:P60)+1,IF(AND(_xlfn.CONCAT(T61:BB61)&lt;&gt;"", OR(LEFT(_xlfn.CONCAT(T61:BB61),5)&lt;&gt;"FALSE",RIGHT(_xlfn.CONCAT(T61:BB61),5)&lt;&gt;"FALSE")),IF(AND(ISNUMBER(P60),P60&gt;0),P60,0),""))</f>
        <v/>
      </c>
      <c r="Q61" s="26"/>
      <c r="R61" s="19" t="str">
        <f t="shared" si="0"/>
        <v/>
      </c>
      <c r="T61" s="20"/>
      <c r="U61" s="20"/>
      <c r="V61" s="21"/>
      <c r="W61" s="20"/>
      <c r="X61" s="21"/>
      <c r="Y61" s="20"/>
      <c r="Z61" s="21"/>
      <c r="AA61" s="20"/>
      <c r="AB61" s="20"/>
      <c r="AC61" s="20"/>
      <c r="AD61" s="20"/>
      <c r="AE61" s="20" t="str">
        <f>IFERROR(IF(LEN(VLOOKUP(AD61, QUICKBOOKS_9130357949969096!$AM:$AN, 2, 0))=0,"",VLOOKUP(AD61, QUICKBOOKS_9130357949969096!$AM:$AN, 2, 0)),"")</f>
        <v/>
      </c>
      <c r="AF61" s="20" t="str">
        <f>IFERROR(IF(LEN(VLOOKUP(AD61, QUICKBOOKS_9130357949969096!$C:$E, 3, 0))=0,"",VLOOKUP(AD61, QUICKBOOKS_9130357949969096!$C:$E, 3, 0)),"")</f>
        <v/>
      </c>
      <c r="AG61" s="20" t="str">
        <f>IFERROR(IF(LEN(VLOOKUP(AD61, QUICKBOOKS_9130357949969096!$C:$D, 2, 0))=0,"",VLOOKUP(AD61, QUICKBOOKS_9130357949969096!$C:$D, 2, 0)),"")</f>
        <v/>
      </c>
      <c r="AH61" s="20"/>
      <c r="AI61" s="20"/>
      <c r="AJ61" s="20"/>
      <c r="AK61" s="20"/>
      <c r="AL61" s="20"/>
      <c r="AM61" s="20"/>
      <c r="AN61" s="22"/>
      <c r="AO61" s="22"/>
      <c r="AP61" s="20"/>
      <c r="AQ61" s="20" t="str">
        <f>IFERROR(IF(LEN(VLOOKUP(AP61, QUICKBOOKS_9130357949969096!$L:$M, 2, 0))=0,"",VLOOKUP(AP61, QUICKBOOKS_9130357949969096!$L:$M, 2, 0)),"")</f>
        <v/>
      </c>
      <c r="AR61" s="20"/>
      <c r="AS61" s="20" t="str">
        <f>IFERROR(IF(LEN(VLOOKUP(AR61, QUICKBOOKS_9130357949969096!$J:$K, 2, 0))=0,"",VLOOKUP(AR61, QUICKBOOKS_9130357949969096!$J:$K, 2, 0)),"")</f>
        <v/>
      </c>
      <c r="AT61" s="27"/>
      <c r="AU61" s="22"/>
      <c r="AV61" s="23"/>
      <c r="AW61" s="20" t="str">
        <f t="shared" si="1"/>
        <v/>
      </c>
      <c r="AX61" s="21"/>
      <c r="AY61" s="20"/>
      <c r="AZ61" s="20"/>
      <c r="BA61" s="20"/>
      <c r="BB61" s="20" t="str">
        <f>IFERROR(IF(LEN(VLOOKUP(W61, QUICKBOOKS_9130357949969096!$AI:$AJ, 2, 0))=0,"",VLOOKUP(W61, QUICKBOOKS_9130357949969096!$AI:$AJ, 2, 0)),"")</f>
        <v/>
      </c>
    </row>
    <row r="62" spans="2:54" x14ac:dyDescent="0.45">
      <c r="B62" s="2"/>
      <c r="C62" s="2"/>
      <c r="D62" s="2"/>
      <c r="E62" s="2"/>
      <c r="P62" s="19" t="str">
        <f>IF(V62&lt;&gt;"",MAX(P$1:P61)+1,IF(AND(_xlfn.CONCAT(T62:BB62)&lt;&gt;"", OR(LEFT(_xlfn.CONCAT(T62:BB62),5)&lt;&gt;"FALSE",RIGHT(_xlfn.CONCAT(T62:BB62),5)&lt;&gt;"FALSE")),IF(AND(ISNUMBER(P61),P61&gt;0),P61,0),""))</f>
        <v/>
      </c>
      <c r="Q62" s="26"/>
      <c r="R62" s="19" t="str">
        <f t="shared" si="0"/>
        <v/>
      </c>
      <c r="T62" s="20"/>
      <c r="U62" s="20"/>
      <c r="V62" s="21"/>
      <c r="W62" s="20"/>
      <c r="X62" s="21"/>
      <c r="Y62" s="20"/>
      <c r="Z62" s="21"/>
      <c r="AA62" s="20"/>
      <c r="AB62" s="20"/>
      <c r="AC62" s="20"/>
      <c r="AD62" s="20"/>
      <c r="AE62" s="20" t="str">
        <f>IFERROR(IF(LEN(VLOOKUP(AD62, QUICKBOOKS_9130357949969096!$AM:$AN, 2, 0))=0,"",VLOOKUP(AD62, QUICKBOOKS_9130357949969096!$AM:$AN, 2, 0)),"")</f>
        <v/>
      </c>
      <c r="AF62" s="20" t="str">
        <f>IFERROR(IF(LEN(VLOOKUP(AD62, QUICKBOOKS_9130357949969096!$C:$E, 3, 0))=0,"",VLOOKUP(AD62, QUICKBOOKS_9130357949969096!$C:$E, 3, 0)),"")</f>
        <v/>
      </c>
      <c r="AG62" s="20" t="str">
        <f>IFERROR(IF(LEN(VLOOKUP(AD62, QUICKBOOKS_9130357949969096!$C:$D, 2, 0))=0,"",VLOOKUP(AD62, QUICKBOOKS_9130357949969096!$C:$D, 2, 0)),"")</f>
        <v/>
      </c>
      <c r="AH62" s="20"/>
      <c r="AI62" s="20"/>
      <c r="AJ62" s="20"/>
      <c r="AK62" s="20"/>
      <c r="AL62" s="20"/>
      <c r="AM62" s="20"/>
      <c r="AN62" s="22"/>
      <c r="AO62" s="22"/>
      <c r="AP62" s="20"/>
      <c r="AQ62" s="20" t="str">
        <f>IFERROR(IF(LEN(VLOOKUP(AP62, QUICKBOOKS_9130357949969096!$L:$M, 2, 0))=0,"",VLOOKUP(AP62, QUICKBOOKS_9130357949969096!$L:$M, 2, 0)),"")</f>
        <v/>
      </c>
      <c r="AR62" s="20"/>
      <c r="AS62" s="20" t="str">
        <f>IFERROR(IF(LEN(VLOOKUP(AR62, QUICKBOOKS_9130357949969096!$J:$K, 2, 0))=0,"",VLOOKUP(AR62, QUICKBOOKS_9130357949969096!$J:$K, 2, 0)),"")</f>
        <v/>
      </c>
      <c r="AT62" s="27"/>
      <c r="AU62" s="22"/>
      <c r="AV62" s="23"/>
      <c r="AW62" s="20" t="str">
        <f t="shared" si="1"/>
        <v/>
      </c>
      <c r="AX62" s="21"/>
      <c r="AY62" s="20"/>
      <c r="AZ62" s="20"/>
      <c r="BA62" s="20"/>
      <c r="BB62" s="20" t="str">
        <f>IFERROR(IF(LEN(VLOOKUP(W62, QUICKBOOKS_9130357949969096!$AI:$AJ, 2, 0))=0,"",VLOOKUP(W62, QUICKBOOKS_9130357949969096!$AI:$AJ, 2, 0)),"")</f>
        <v/>
      </c>
    </row>
    <row r="63" spans="2:54" x14ac:dyDescent="0.45">
      <c r="B63" s="2"/>
      <c r="C63" s="2"/>
      <c r="D63" s="2"/>
      <c r="E63" s="2"/>
      <c r="P63" s="19" t="str">
        <f>IF(V63&lt;&gt;"",MAX(P$1:P62)+1,IF(AND(_xlfn.CONCAT(T63:BB63)&lt;&gt;"", OR(LEFT(_xlfn.CONCAT(T63:BB63),5)&lt;&gt;"FALSE",RIGHT(_xlfn.CONCAT(T63:BB63),5)&lt;&gt;"FALSE")),IF(AND(ISNUMBER(P62),P62&gt;0),P62,0),""))</f>
        <v/>
      </c>
      <c r="Q63" s="26"/>
      <c r="R63" s="19" t="str">
        <f t="shared" si="0"/>
        <v/>
      </c>
      <c r="T63" s="20"/>
      <c r="U63" s="20"/>
      <c r="V63" s="21"/>
      <c r="W63" s="20"/>
      <c r="X63" s="21"/>
      <c r="Y63" s="20"/>
      <c r="Z63" s="21"/>
      <c r="AA63" s="20"/>
      <c r="AB63" s="20"/>
      <c r="AC63" s="20"/>
      <c r="AD63" s="20"/>
      <c r="AE63" s="20" t="str">
        <f>IFERROR(IF(LEN(VLOOKUP(AD63, QUICKBOOKS_9130357949969096!$AM:$AN, 2, 0))=0,"",VLOOKUP(AD63, QUICKBOOKS_9130357949969096!$AM:$AN, 2, 0)),"")</f>
        <v/>
      </c>
      <c r="AF63" s="20" t="str">
        <f>IFERROR(IF(LEN(VLOOKUP(AD63, QUICKBOOKS_9130357949969096!$C:$E, 3, 0))=0,"",VLOOKUP(AD63, QUICKBOOKS_9130357949969096!$C:$E, 3, 0)),"")</f>
        <v/>
      </c>
      <c r="AG63" s="20" t="str">
        <f>IFERROR(IF(LEN(VLOOKUP(AD63, QUICKBOOKS_9130357949969096!$C:$D, 2, 0))=0,"",VLOOKUP(AD63, QUICKBOOKS_9130357949969096!$C:$D, 2, 0)),"")</f>
        <v/>
      </c>
      <c r="AH63" s="20"/>
      <c r="AI63" s="20"/>
      <c r="AJ63" s="20"/>
      <c r="AK63" s="20"/>
      <c r="AL63" s="20"/>
      <c r="AM63" s="20"/>
      <c r="AN63" s="22"/>
      <c r="AO63" s="22"/>
      <c r="AP63" s="20"/>
      <c r="AQ63" s="20" t="str">
        <f>IFERROR(IF(LEN(VLOOKUP(AP63, QUICKBOOKS_9130357949969096!$L:$M, 2, 0))=0,"",VLOOKUP(AP63, QUICKBOOKS_9130357949969096!$L:$M, 2, 0)),"")</f>
        <v/>
      </c>
      <c r="AR63" s="20"/>
      <c r="AS63" s="20" t="str">
        <f>IFERROR(IF(LEN(VLOOKUP(AR63, QUICKBOOKS_9130357949969096!$J:$K, 2, 0))=0,"",VLOOKUP(AR63, QUICKBOOKS_9130357949969096!$J:$K, 2, 0)),"")</f>
        <v/>
      </c>
      <c r="AT63" s="27"/>
      <c r="AU63" s="22"/>
      <c r="AV63" s="23"/>
      <c r="AW63" s="20" t="str">
        <f t="shared" si="1"/>
        <v/>
      </c>
      <c r="AX63" s="21"/>
      <c r="AY63" s="20"/>
      <c r="AZ63" s="20"/>
      <c r="BA63" s="20"/>
      <c r="BB63" s="20" t="str">
        <f>IFERROR(IF(LEN(VLOOKUP(W63, QUICKBOOKS_9130357949969096!$AI:$AJ, 2, 0))=0,"",VLOOKUP(W63, QUICKBOOKS_9130357949969096!$AI:$AJ, 2, 0)),"")</f>
        <v/>
      </c>
    </row>
    <row r="64" spans="2:54" x14ac:dyDescent="0.45">
      <c r="B64" s="2"/>
      <c r="C64" s="2"/>
      <c r="D64" s="2"/>
      <c r="E64" s="2"/>
      <c r="P64" s="19" t="str">
        <f>IF(V64&lt;&gt;"",MAX(P$1:P63)+1,IF(AND(_xlfn.CONCAT(T64:BB64)&lt;&gt;"", OR(LEFT(_xlfn.CONCAT(T64:BB64),5)&lt;&gt;"FALSE",RIGHT(_xlfn.CONCAT(T64:BB64),5)&lt;&gt;"FALSE")),IF(AND(ISNUMBER(P63),P63&gt;0),P63,0),""))</f>
        <v/>
      </c>
      <c r="Q64" s="26"/>
      <c r="R64" s="19" t="str">
        <f t="shared" si="0"/>
        <v/>
      </c>
      <c r="T64" s="20"/>
      <c r="U64" s="20"/>
      <c r="V64" s="21"/>
      <c r="W64" s="20"/>
      <c r="X64" s="21"/>
      <c r="Y64" s="20"/>
      <c r="Z64" s="21"/>
      <c r="AA64" s="20"/>
      <c r="AB64" s="20"/>
      <c r="AC64" s="20"/>
      <c r="AD64" s="20"/>
      <c r="AE64" s="20" t="str">
        <f>IFERROR(IF(LEN(VLOOKUP(AD64, QUICKBOOKS_9130357949969096!$AM:$AN, 2, 0))=0,"",VLOOKUP(AD64, QUICKBOOKS_9130357949969096!$AM:$AN, 2, 0)),"")</f>
        <v/>
      </c>
      <c r="AF64" s="20" t="str">
        <f>IFERROR(IF(LEN(VLOOKUP(AD64, QUICKBOOKS_9130357949969096!$C:$E, 3, 0))=0,"",VLOOKUP(AD64, QUICKBOOKS_9130357949969096!$C:$E, 3, 0)),"")</f>
        <v/>
      </c>
      <c r="AG64" s="20" t="str">
        <f>IFERROR(IF(LEN(VLOOKUP(AD64, QUICKBOOKS_9130357949969096!$C:$D, 2, 0))=0,"",VLOOKUP(AD64, QUICKBOOKS_9130357949969096!$C:$D, 2, 0)),"")</f>
        <v/>
      </c>
      <c r="AH64" s="20"/>
      <c r="AI64" s="20"/>
      <c r="AJ64" s="20"/>
      <c r="AK64" s="20"/>
      <c r="AL64" s="20"/>
      <c r="AM64" s="20"/>
      <c r="AN64" s="22"/>
      <c r="AO64" s="22"/>
      <c r="AP64" s="20"/>
      <c r="AQ64" s="20" t="str">
        <f>IFERROR(IF(LEN(VLOOKUP(AP64, QUICKBOOKS_9130357949969096!$L:$M, 2, 0))=0,"",VLOOKUP(AP64, QUICKBOOKS_9130357949969096!$L:$M, 2, 0)),"")</f>
        <v/>
      </c>
      <c r="AR64" s="20"/>
      <c r="AS64" s="20" t="str">
        <f>IFERROR(IF(LEN(VLOOKUP(AR64, QUICKBOOKS_9130357949969096!$J:$K, 2, 0))=0,"",VLOOKUP(AR64, QUICKBOOKS_9130357949969096!$J:$K, 2, 0)),"")</f>
        <v/>
      </c>
      <c r="AT64" s="27"/>
      <c r="AU64" s="22"/>
      <c r="AV64" s="23"/>
      <c r="AW64" s="20" t="str">
        <f t="shared" si="1"/>
        <v/>
      </c>
      <c r="AX64" s="21"/>
      <c r="AY64" s="20"/>
      <c r="AZ64" s="20"/>
      <c r="BA64" s="20"/>
      <c r="BB64" s="20" t="str">
        <f>IFERROR(IF(LEN(VLOOKUP(W64, QUICKBOOKS_9130357949969096!$AI:$AJ, 2, 0))=0,"",VLOOKUP(W64, QUICKBOOKS_9130357949969096!$AI:$AJ, 2, 0)),"")</f>
        <v/>
      </c>
    </row>
    <row r="65" spans="2:54" x14ac:dyDescent="0.45">
      <c r="B65" s="2"/>
      <c r="C65" s="2"/>
      <c r="D65" s="2"/>
      <c r="E65" s="2"/>
      <c r="P65" s="19" t="str">
        <f>IF(V65&lt;&gt;"",MAX(P$1:P64)+1,IF(AND(_xlfn.CONCAT(T65:BB65)&lt;&gt;"", OR(LEFT(_xlfn.CONCAT(T65:BB65),5)&lt;&gt;"FALSE",RIGHT(_xlfn.CONCAT(T65:BB65),5)&lt;&gt;"FALSE")),IF(AND(ISNUMBER(P64),P64&gt;0),P64,0),""))</f>
        <v/>
      </c>
      <c r="Q65" s="26"/>
      <c r="R65" s="19" t="str">
        <f t="shared" si="0"/>
        <v/>
      </c>
      <c r="T65" s="20"/>
      <c r="U65" s="20"/>
      <c r="V65" s="21"/>
      <c r="W65" s="20"/>
      <c r="X65" s="21"/>
      <c r="Y65" s="20"/>
      <c r="Z65" s="21"/>
      <c r="AA65" s="20"/>
      <c r="AB65" s="20"/>
      <c r="AC65" s="20"/>
      <c r="AD65" s="20"/>
      <c r="AE65" s="20" t="str">
        <f>IFERROR(IF(LEN(VLOOKUP(AD65, QUICKBOOKS_9130357949969096!$AM:$AN, 2, 0))=0,"",VLOOKUP(AD65, QUICKBOOKS_9130357949969096!$AM:$AN, 2, 0)),"")</f>
        <v/>
      </c>
      <c r="AF65" s="20" t="str">
        <f>IFERROR(IF(LEN(VLOOKUP(AD65, QUICKBOOKS_9130357949969096!$C:$E, 3, 0))=0,"",VLOOKUP(AD65, QUICKBOOKS_9130357949969096!$C:$E, 3, 0)),"")</f>
        <v/>
      </c>
      <c r="AG65" s="20" t="str">
        <f>IFERROR(IF(LEN(VLOOKUP(AD65, QUICKBOOKS_9130357949969096!$C:$D, 2, 0))=0,"",VLOOKUP(AD65, QUICKBOOKS_9130357949969096!$C:$D, 2, 0)),"")</f>
        <v/>
      </c>
      <c r="AH65" s="20"/>
      <c r="AI65" s="20"/>
      <c r="AJ65" s="20"/>
      <c r="AK65" s="20"/>
      <c r="AL65" s="20"/>
      <c r="AM65" s="20"/>
      <c r="AN65" s="22"/>
      <c r="AO65" s="22"/>
      <c r="AP65" s="20"/>
      <c r="AQ65" s="20" t="str">
        <f>IFERROR(IF(LEN(VLOOKUP(AP65, QUICKBOOKS_9130357949969096!$L:$M, 2, 0))=0,"",VLOOKUP(AP65, QUICKBOOKS_9130357949969096!$L:$M, 2, 0)),"")</f>
        <v/>
      </c>
      <c r="AR65" s="20"/>
      <c r="AS65" s="20" t="str">
        <f>IFERROR(IF(LEN(VLOOKUP(AR65, QUICKBOOKS_9130357949969096!$J:$K, 2, 0))=0,"",VLOOKUP(AR65, QUICKBOOKS_9130357949969096!$J:$K, 2, 0)),"")</f>
        <v/>
      </c>
      <c r="AT65" s="27"/>
      <c r="AU65" s="22"/>
      <c r="AV65" s="23"/>
      <c r="AW65" s="20" t="str">
        <f t="shared" si="1"/>
        <v/>
      </c>
      <c r="AX65" s="21"/>
      <c r="AY65" s="20"/>
      <c r="AZ65" s="20"/>
      <c r="BA65" s="20"/>
      <c r="BB65" s="20" t="str">
        <f>IFERROR(IF(LEN(VLOOKUP(W65, QUICKBOOKS_9130357949969096!$AI:$AJ, 2, 0))=0,"",VLOOKUP(W65, QUICKBOOKS_9130357949969096!$AI:$AJ, 2, 0)),"")</f>
        <v/>
      </c>
    </row>
    <row r="66" spans="2:54" x14ac:dyDescent="0.45">
      <c r="B66" s="2"/>
      <c r="C66" s="2"/>
      <c r="D66" s="2"/>
      <c r="E66" s="2"/>
      <c r="P66" s="19" t="str">
        <f>IF(V66&lt;&gt;"",MAX(P$1:P65)+1,IF(AND(_xlfn.CONCAT(T66:BB66)&lt;&gt;"", OR(LEFT(_xlfn.CONCAT(T66:BB66),5)&lt;&gt;"FALSE",RIGHT(_xlfn.CONCAT(T66:BB66),5)&lt;&gt;"FALSE")),IF(AND(ISNUMBER(P65),P65&gt;0),P65,0),""))</f>
        <v/>
      </c>
      <c r="Q66" s="26"/>
      <c r="R66" s="19" t="str">
        <f t="shared" si="0"/>
        <v/>
      </c>
      <c r="T66" s="20"/>
      <c r="U66" s="20"/>
      <c r="V66" s="21"/>
      <c r="W66" s="20"/>
      <c r="X66" s="21"/>
      <c r="Y66" s="20"/>
      <c r="Z66" s="21"/>
      <c r="AA66" s="20"/>
      <c r="AB66" s="20"/>
      <c r="AC66" s="20"/>
      <c r="AD66" s="20"/>
      <c r="AE66" s="20" t="str">
        <f>IFERROR(IF(LEN(VLOOKUP(AD66, QUICKBOOKS_9130357949969096!$AM:$AN, 2, 0))=0,"",VLOOKUP(AD66, QUICKBOOKS_9130357949969096!$AM:$AN, 2, 0)),"")</f>
        <v/>
      </c>
      <c r="AF66" s="20" t="str">
        <f>IFERROR(IF(LEN(VLOOKUP(AD66, QUICKBOOKS_9130357949969096!$C:$E, 3, 0))=0,"",VLOOKUP(AD66, QUICKBOOKS_9130357949969096!$C:$E, 3, 0)),"")</f>
        <v/>
      </c>
      <c r="AG66" s="20" t="str">
        <f>IFERROR(IF(LEN(VLOOKUP(AD66, QUICKBOOKS_9130357949969096!$C:$D, 2, 0))=0,"",VLOOKUP(AD66, QUICKBOOKS_9130357949969096!$C:$D, 2, 0)),"")</f>
        <v/>
      </c>
      <c r="AH66" s="20"/>
      <c r="AI66" s="20"/>
      <c r="AJ66" s="20"/>
      <c r="AK66" s="20"/>
      <c r="AL66" s="20"/>
      <c r="AM66" s="20"/>
      <c r="AN66" s="22"/>
      <c r="AO66" s="22"/>
      <c r="AP66" s="20"/>
      <c r="AQ66" s="20" t="str">
        <f>IFERROR(IF(LEN(VLOOKUP(AP66, QUICKBOOKS_9130357949969096!$L:$M, 2, 0))=0,"",VLOOKUP(AP66, QUICKBOOKS_9130357949969096!$L:$M, 2, 0)),"")</f>
        <v/>
      </c>
      <c r="AR66" s="20"/>
      <c r="AS66" s="20" t="str">
        <f>IFERROR(IF(LEN(VLOOKUP(AR66, QUICKBOOKS_9130357949969096!$J:$K, 2, 0))=0,"",VLOOKUP(AR66, QUICKBOOKS_9130357949969096!$J:$K, 2, 0)),"")</f>
        <v/>
      </c>
      <c r="AT66" s="27"/>
      <c r="AU66" s="22"/>
      <c r="AV66" s="23"/>
      <c r="AW66" s="20" t="str">
        <f t="shared" si="1"/>
        <v/>
      </c>
      <c r="AX66" s="21"/>
      <c r="AY66" s="20"/>
      <c r="AZ66" s="20"/>
      <c r="BA66" s="20"/>
      <c r="BB66" s="20" t="str">
        <f>IFERROR(IF(LEN(VLOOKUP(W66, QUICKBOOKS_9130357949969096!$AI:$AJ, 2, 0))=0,"",VLOOKUP(W66, QUICKBOOKS_9130357949969096!$AI:$AJ, 2, 0)),"")</f>
        <v/>
      </c>
    </row>
    <row r="67" spans="2:54" x14ac:dyDescent="0.45">
      <c r="B67" s="2"/>
      <c r="C67" s="2"/>
      <c r="D67" s="2"/>
      <c r="E67" s="2"/>
      <c r="P67" s="19" t="str">
        <f>IF(V67&lt;&gt;"",MAX(P$1:P66)+1,IF(AND(_xlfn.CONCAT(T67:BB67)&lt;&gt;"", OR(LEFT(_xlfn.CONCAT(T67:BB67),5)&lt;&gt;"FALSE",RIGHT(_xlfn.CONCAT(T67:BB67),5)&lt;&gt;"FALSE")),IF(AND(ISNUMBER(P66),P66&gt;0),P66,0),""))</f>
        <v/>
      </c>
      <c r="Q67" s="26"/>
      <c r="R67" s="19" t="str">
        <f t="shared" ref="R67:R130" si="2">IF(T67&lt;&gt;"",IF(Q67&lt;&gt;"","Edited","Synced"),IF(P67="","",IF(OR(AP67 = "",AQ67 = "",AU67 = "",AV67 = ""),"Invalid","New")))</f>
        <v/>
      </c>
      <c r="T67" s="20"/>
      <c r="U67" s="20"/>
      <c r="V67" s="21"/>
      <c r="W67" s="20"/>
      <c r="X67" s="21"/>
      <c r="Y67" s="20"/>
      <c r="Z67" s="21"/>
      <c r="AA67" s="20"/>
      <c r="AB67" s="20"/>
      <c r="AC67" s="20"/>
      <c r="AD67" s="20"/>
      <c r="AE67" s="20" t="str">
        <f>IFERROR(IF(LEN(VLOOKUP(AD67, QUICKBOOKS_9130357949969096!$AM:$AN, 2, 0))=0,"",VLOOKUP(AD67, QUICKBOOKS_9130357949969096!$AM:$AN, 2, 0)),"")</f>
        <v/>
      </c>
      <c r="AF67" s="20" t="str">
        <f>IFERROR(IF(LEN(VLOOKUP(AD67, QUICKBOOKS_9130357949969096!$C:$E, 3, 0))=0,"",VLOOKUP(AD67, QUICKBOOKS_9130357949969096!$C:$E, 3, 0)),"")</f>
        <v/>
      </c>
      <c r="AG67" s="20" t="str">
        <f>IFERROR(IF(LEN(VLOOKUP(AD67, QUICKBOOKS_9130357949969096!$C:$D, 2, 0))=0,"",VLOOKUP(AD67, QUICKBOOKS_9130357949969096!$C:$D, 2, 0)),"")</f>
        <v/>
      </c>
      <c r="AH67" s="20"/>
      <c r="AI67" s="20"/>
      <c r="AJ67" s="20"/>
      <c r="AK67" s="20"/>
      <c r="AL67" s="20"/>
      <c r="AM67" s="20"/>
      <c r="AN67" s="22"/>
      <c r="AO67" s="22"/>
      <c r="AP67" s="20"/>
      <c r="AQ67" s="20" t="str">
        <f>IFERROR(IF(LEN(VLOOKUP(AP67, QUICKBOOKS_9130357949969096!$L:$M, 2, 0))=0,"",VLOOKUP(AP67, QUICKBOOKS_9130357949969096!$L:$M, 2, 0)),"")</f>
        <v/>
      </c>
      <c r="AR67" s="20"/>
      <c r="AS67" s="20" t="str">
        <f>IFERROR(IF(LEN(VLOOKUP(AR67, QUICKBOOKS_9130357949969096!$J:$K, 2, 0))=0,"",VLOOKUP(AR67, QUICKBOOKS_9130357949969096!$J:$K, 2, 0)),"")</f>
        <v/>
      </c>
      <c r="AT67" s="27"/>
      <c r="AU67" s="22"/>
      <c r="AV67" s="23"/>
      <c r="AW67" s="20" t="str">
        <f t="shared" ref="AW67:AW130" si="3">IF(OR((AU67*AV67)&lt;&gt;0,AP67&lt;&gt;""),AU67*AV67,"")</f>
        <v/>
      </c>
      <c r="AX67" s="21"/>
      <c r="AY67" s="20"/>
      <c r="AZ67" s="20"/>
      <c r="BA67" s="20"/>
      <c r="BB67" s="20" t="str">
        <f>IFERROR(IF(LEN(VLOOKUP(W67, QUICKBOOKS_9130357949969096!$AI:$AJ, 2, 0))=0,"",VLOOKUP(W67, QUICKBOOKS_9130357949969096!$AI:$AJ, 2, 0)),"")</f>
        <v/>
      </c>
    </row>
    <row r="68" spans="2:54" x14ac:dyDescent="0.45">
      <c r="B68" s="2"/>
      <c r="C68" s="2"/>
      <c r="D68" s="2"/>
      <c r="E68" s="2"/>
      <c r="P68" s="19" t="str">
        <f>IF(V68&lt;&gt;"",MAX(P$1:P67)+1,IF(AND(_xlfn.CONCAT(T68:BB68)&lt;&gt;"", OR(LEFT(_xlfn.CONCAT(T68:BB68),5)&lt;&gt;"FALSE",RIGHT(_xlfn.CONCAT(T68:BB68),5)&lt;&gt;"FALSE")),IF(AND(ISNUMBER(P67),P67&gt;0),P67,0),""))</f>
        <v/>
      </c>
      <c r="Q68" s="26"/>
      <c r="R68" s="19" t="str">
        <f t="shared" si="2"/>
        <v/>
      </c>
      <c r="T68" s="20"/>
      <c r="U68" s="20"/>
      <c r="V68" s="21"/>
      <c r="W68" s="20"/>
      <c r="X68" s="21"/>
      <c r="Y68" s="20"/>
      <c r="Z68" s="21"/>
      <c r="AA68" s="20"/>
      <c r="AB68" s="20"/>
      <c r="AC68" s="20"/>
      <c r="AD68" s="20"/>
      <c r="AE68" s="20" t="str">
        <f>IFERROR(IF(LEN(VLOOKUP(AD68, QUICKBOOKS_9130357949969096!$AM:$AN, 2, 0))=0,"",VLOOKUP(AD68, QUICKBOOKS_9130357949969096!$AM:$AN, 2, 0)),"")</f>
        <v/>
      </c>
      <c r="AF68" s="20" t="str">
        <f>IFERROR(IF(LEN(VLOOKUP(AD68, QUICKBOOKS_9130357949969096!$C:$E, 3, 0))=0,"",VLOOKUP(AD68, QUICKBOOKS_9130357949969096!$C:$E, 3, 0)),"")</f>
        <v/>
      </c>
      <c r="AG68" s="20" t="str">
        <f>IFERROR(IF(LEN(VLOOKUP(AD68, QUICKBOOKS_9130357949969096!$C:$D, 2, 0))=0,"",VLOOKUP(AD68, QUICKBOOKS_9130357949969096!$C:$D, 2, 0)),"")</f>
        <v/>
      </c>
      <c r="AH68" s="20"/>
      <c r="AI68" s="20"/>
      <c r="AJ68" s="20"/>
      <c r="AK68" s="20"/>
      <c r="AL68" s="20"/>
      <c r="AM68" s="20"/>
      <c r="AN68" s="22"/>
      <c r="AO68" s="22"/>
      <c r="AP68" s="20"/>
      <c r="AQ68" s="20" t="str">
        <f>IFERROR(IF(LEN(VLOOKUP(AP68, QUICKBOOKS_9130357949969096!$L:$M, 2, 0))=0,"",VLOOKUP(AP68, QUICKBOOKS_9130357949969096!$L:$M, 2, 0)),"")</f>
        <v/>
      </c>
      <c r="AR68" s="20"/>
      <c r="AS68" s="20" t="str">
        <f>IFERROR(IF(LEN(VLOOKUP(AR68, QUICKBOOKS_9130357949969096!$J:$K, 2, 0))=0,"",VLOOKUP(AR68, QUICKBOOKS_9130357949969096!$J:$K, 2, 0)),"")</f>
        <v/>
      </c>
      <c r="AT68" s="27"/>
      <c r="AU68" s="22"/>
      <c r="AV68" s="23"/>
      <c r="AW68" s="20" t="str">
        <f t="shared" si="3"/>
        <v/>
      </c>
      <c r="AX68" s="21"/>
      <c r="AY68" s="20"/>
      <c r="AZ68" s="20"/>
      <c r="BA68" s="20"/>
      <c r="BB68" s="20" t="str">
        <f>IFERROR(IF(LEN(VLOOKUP(W68, QUICKBOOKS_9130357949969096!$AI:$AJ, 2, 0))=0,"",VLOOKUP(W68, QUICKBOOKS_9130357949969096!$AI:$AJ, 2, 0)),"")</f>
        <v/>
      </c>
    </row>
    <row r="69" spans="2:54" x14ac:dyDescent="0.45">
      <c r="B69" s="2"/>
      <c r="C69" s="2"/>
      <c r="D69" s="2"/>
      <c r="E69" s="2"/>
      <c r="P69" s="19" t="str">
        <f>IF(V69&lt;&gt;"",MAX(P$1:P68)+1,IF(AND(_xlfn.CONCAT(T69:BB69)&lt;&gt;"", OR(LEFT(_xlfn.CONCAT(T69:BB69),5)&lt;&gt;"FALSE",RIGHT(_xlfn.CONCAT(T69:BB69),5)&lt;&gt;"FALSE")),IF(AND(ISNUMBER(P68),P68&gt;0),P68,0),""))</f>
        <v/>
      </c>
      <c r="Q69" s="26"/>
      <c r="R69" s="19" t="str">
        <f t="shared" si="2"/>
        <v/>
      </c>
      <c r="T69" s="20"/>
      <c r="U69" s="20"/>
      <c r="V69" s="21"/>
      <c r="W69" s="20"/>
      <c r="X69" s="21"/>
      <c r="Y69" s="20"/>
      <c r="Z69" s="21"/>
      <c r="AA69" s="20"/>
      <c r="AB69" s="20"/>
      <c r="AC69" s="20"/>
      <c r="AD69" s="20"/>
      <c r="AE69" s="20" t="str">
        <f>IFERROR(IF(LEN(VLOOKUP(AD69, QUICKBOOKS_9130357949969096!$AM:$AN, 2, 0))=0,"",VLOOKUP(AD69, QUICKBOOKS_9130357949969096!$AM:$AN, 2, 0)),"")</f>
        <v/>
      </c>
      <c r="AF69" s="20" t="str">
        <f>IFERROR(IF(LEN(VLOOKUP(AD69, QUICKBOOKS_9130357949969096!$C:$E, 3, 0))=0,"",VLOOKUP(AD69, QUICKBOOKS_9130357949969096!$C:$E, 3, 0)),"")</f>
        <v/>
      </c>
      <c r="AG69" s="20" t="str">
        <f>IFERROR(IF(LEN(VLOOKUP(AD69, QUICKBOOKS_9130357949969096!$C:$D, 2, 0))=0,"",VLOOKUP(AD69, QUICKBOOKS_9130357949969096!$C:$D, 2, 0)),"")</f>
        <v/>
      </c>
      <c r="AH69" s="20"/>
      <c r="AI69" s="20"/>
      <c r="AJ69" s="20"/>
      <c r="AK69" s="20"/>
      <c r="AL69" s="20"/>
      <c r="AM69" s="20"/>
      <c r="AN69" s="22"/>
      <c r="AO69" s="22"/>
      <c r="AP69" s="20"/>
      <c r="AQ69" s="20" t="str">
        <f>IFERROR(IF(LEN(VLOOKUP(AP69, QUICKBOOKS_9130357949969096!$L:$M, 2, 0))=0,"",VLOOKUP(AP69, QUICKBOOKS_9130357949969096!$L:$M, 2, 0)),"")</f>
        <v/>
      </c>
      <c r="AR69" s="20"/>
      <c r="AS69" s="20" t="str">
        <f>IFERROR(IF(LEN(VLOOKUP(AR69, QUICKBOOKS_9130357949969096!$J:$K, 2, 0))=0,"",VLOOKUP(AR69, QUICKBOOKS_9130357949969096!$J:$K, 2, 0)),"")</f>
        <v/>
      </c>
      <c r="AT69" s="27"/>
      <c r="AU69" s="22"/>
      <c r="AV69" s="23"/>
      <c r="AW69" s="20" t="str">
        <f t="shared" si="3"/>
        <v/>
      </c>
      <c r="AX69" s="21"/>
      <c r="AY69" s="20"/>
      <c r="AZ69" s="20"/>
      <c r="BA69" s="20"/>
      <c r="BB69" s="20" t="str">
        <f>IFERROR(IF(LEN(VLOOKUP(W69, QUICKBOOKS_9130357949969096!$AI:$AJ, 2, 0))=0,"",VLOOKUP(W69, QUICKBOOKS_9130357949969096!$AI:$AJ, 2, 0)),"")</f>
        <v/>
      </c>
    </row>
    <row r="70" spans="2:54" x14ac:dyDescent="0.45">
      <c r="B70" s="2"/>
      <c r="C70" s="2"/>
      <c r="D70" s="2"/>
      <c r="E70" s="2"/>
      <c r="P70" s="19" t="str">
        <f>IF(V70&lt;&gt;"",MAX(P$1:P69)+1,IF(AND(_xlfn.CONCAT(T70:BB70)&lt;&gt;"", OR(LEFT(_xlfn.CONCAT(T70:BB70),5)&lt;&gt;"FALSE",RIGHT(_xlfn.CONCAT(T70:BB70),5)&lt;&gt;"FALSE")),IF(AND(ISNUMBER(P69),P69&gt;0),P69,0),""))</f>
        <v/>
      </c>
      <c r="Q70" s="26"/>
      <c r="R70" s="19" t="str">
        <f t="shared" si="2"/>
        <v/>
      </c>
      <c r="T70" s="20"/>
      <c r="U70" s="20"/>
      <c r="V70" s="21"/>
      <c r="W70" s="20"/>
      <c r="X70" s="21"/>
      <c r="Y70" s="20"/>
      <c r="Z70" s="21"/>
      <c r="AA70" s="20"/>
      <c r="AB70" s="20"/>
      <c r="AC70" s="20"/>
      <c r="AD70" s="20"/>
      <c r="AE70" s="20" t="str">
        <f>IFERROR(IF(LEN(VLOOKUP(AD70, QUICKBOOKS_9130357949969096!$AM:$AN, 2, 0))=0,"",VLOOKUP(AD70, QUICKBOOKS_9130357949969096!$AM:$AN, 2, 0)),"")</f>
        <v/>
      </c>
      <c r="AF70" s="20" t="str">
        <f>IFERROR(IF(LEN(VLOOKUP(AD70, QUICKBOOKS_9130357949969096!$C:$E, 3, 0))=0,"",VLOOKUP(AD70, QUICKBOOKS_9130357949969096!$C:$E, 3, 0)),"")</f>
        <v/>
      </c>
      <c r="AG70" s="20" t="str">
        <f>IFERROR(IF(LEN(VLOOKUP(AD70, QUICKBOOKS_9130357949969096!$C:$D, 2, 0))=0,"",VLOOKUP(AD70, QUICKBOOKS_9130357949969096!$C:$D, 2, 0)),"")</f>
        <v/>
      </c>
      <c r="AH70" s="20"/>
      <c r="AI70" s="20"/>
      <c r="AJ70" s="20"/>
      <c r="AK70" s="20"/>
      <c r="AL70" s="20"/>
      <c r="AM70" s="20"/>
      <c r="AN70" s="22"/>
      <c r="AO70" s="22"/>
      <c r="AP70" s="20"/>
      <c r="AQ70" s="20" t="str">
        <f>IFERROR(IF(LEN(VLOOKUP(AP70, QUICKBOOKS_9130357949969096!$L:$M, 2, 0))=0,"",VLOOKUP(AP70, QUICKBOOKS_9130357949969096!$L:$M, 2, 0)),"")</f>
        <v/>
      </c>
      <c r="AR70" s="20"/>
      <c r="AS70" s="20" t="str">
        <f>IFERROR(IF(LEN(VLOOKUP(AR70, QUICKBOOKS_9130357949969096!$J:$K, 2, 0))=0,"",VLOOKUP(AR70, QUICKBOOKS_9130357949969096!$J:$K, 2, 0)),"")</f>
        <v/>
      </c>
      <c r="AT70" s="27"/>
      <c r="AU70" s="22"/>
      <c r="AV70" s="23"/>
      <c r="AW70" s="20" t="str">
        <f t="shared" si="3"/>
        <v/>
      </c>
      <c r="AX70" s="21"/>
      <c r="AY70" s="20"/>
      <c r="AZ70" s="20"/>
      <c r="BA70" s="20"/>
      <c r="BB70" s="20" t="str">
        <f>IFERROR(IF(LEN(VLOOKUP(W70, QUICKBOOKS_9130357949969096!$AI:$AJ, 2, 0))=0,"",VLOOKUP(W70, QUICKBOOKS_9130357949969096!$AI:$AJ, 2, 0)),"")</f>
        <v/>
      </c>
    </row>
    <row r="71" spans="2:54" x14ac:dyDescent="0.45">
      <c r="B71" s="2"/>
      <c r="C71" s="2"/>
      <c r="D71" s="2"/>
      <c r="E71" s="2"/>
      <c r="P71" s="19" t="str">
        <f>IF(V71&lt;&gt;"",MAX(P$1:P70)+1,IF(AND(_xlfn.CONCAT(T71:BB71)&lt;&gt;"", OR(LEFT(_xlfn.CONCAT(T71:BB71),5)&lt;&gt;"FALSE",RIGHT(_xlfn.CONCAT(T71:BB71),5)&lt;&gt;"FALSE")),IF(AND(ISNUMBER(P70),P70&gt;0),P70,0),""))</f>
        <v/>
      </c>
      <c r="Q71" s="26"/>
      <c r="R71" s="19" t="str">
        <f t="shared" si="2"/>
        <v/>
      </c>
      <c r="T71" s="20"/>
      <c r="U71" s="20"/>
      <c r="V71" s="21"/>
      <c r="W71" s="20"/>
      <c r="X71" s="21"/>
      <c r="Y71" s="20"/>
      <c r="Z71" s="21"/>
      <c r="AA71" s="20"/>
      <c r="AB71" s="20"/>
      <c r="AC71" s="20"/>
      <c r="AD71" s="20"/>
      <c r="AE71" s="20" t="str">
        <f>IFERROR(IF(LEN(VLOOKUP(AD71, QUICKBOOKS_9130357949969096!$AM:$AN, 2, 0))=0,"",VLOOKUP(AD71, QUICKBOOKS_9130357949969096!$AM:$AN, 2, 0)),"")</f>
        <v/>
      </c>
      <c r="AF71" s="20" t="str">
        <f>IFERROR(IF(LEN(VLOOKUP(AD71, QUICKBOOKS_9130357949969096!$C:$E, 3, 0))=0,"",VLOOKUP(AD71, QUICKBOOKS_9130357949969096!$C:$E, 3, 0)),"")</f>
        <v/>
      </c>
      <c r="AG71" s="20" t="str">
        <f>IFERROR(IF(LEN(VLOOKUP(AD71, QUICKBOOKS_9130357949969096!$C:$D, 2, 0))=0,"",VLOOKUP(AD71, QUICKBOOKS_9130357949969096!$C:$D, 2, 0)),"")</f>
        <v/>
      </c>
      <c r="AH71" s="20"/>
      <c r="AI71" s="20"/>
      <c r="AJ71" s="20"/>
      <c r="AK71" s="20"/>
      <c r="AL71" s="20"/>
      <c r="AM71" s="20"/>
      <c r="AN71" s="22"/>
      <c r="AO71" s="22"/>
      <c r="AP71" s="20"/>
      <c r="AQ71" s="20" t="str">
        <f>IFERROR(IF(LEN(VLOOKUP(AP71, QUICKBOOKS_9130357949969096!$L:$M, 2, 0))=0,"",VLOOKUP(AP71, QUICKBOOKS_9130357949969096!$L:$M, 2, 0)),"")</f>
        <v/>
      </c>
      <c r="AR71" s="20"/>
      <c r="AS71" s="20" t="str">
        <f>IFERROR(IF(LEN(VLOOKUP(AR71, QUICKBOOKS_9130357949969096!$J:$K, 2, 0))=0,"",VLOOKUP(AR71, QUICKBOOKS_9130357949969096!$J:$K, 2, 0)),"")</f>
        <v/>
      </c>
      <c r="AT71" s="27"/>
      <c r="AU71" s="22"/>
      <c r="AV71" s="23"/>
      <c r="AW71" s="20" t="str">
        <f t="shared" si="3"/>
        <v/>
      </c>
      <c r="AX71" s="21"/>
      <c r="AY71" s="20"/>
      <c r="AZ71" s="20"/>
      <c r="BA71" s="20"/>
      <c r="BB71" s="20" t="str">
        <f>IFERROR(IF(LEN(VLOOKUP(W71, QUICKBOOKS_9130357949969096!$AI:$AJ, 2, 0))=0,"",VLOOKUP(W71, QUICKBOOKS_9130357949969096!$AI:$AJ, 2, 0)),"")</f>
        <v/>
      </c>
    </row>
    <row r="72" spans="2:54" x14ac:dyDescent="0.45">
      <c r="B72" s="2"/>
      <c r="C72" s="2"/>
      <c r="D72" s="2"/>
      <c r="E72" s="2"/>
      <c r="P72" s="19" t="str">
        <f>IF(V72&lt;&gt;"",MAX(P$1:P71)+1,IF(AND(_xlfn.CONCAT(T72:BB72)&lt;&gt;"", OR(LEFT(_xlfn.CONCAT(T72:BB72),5)&lt;&gt;"FALSE",RIGHT(_xlfn.CONCAT(T72:BB72),5)&lt;&gt;"FALSE")),IF(AND(ISNUMBER(P71),P71&gt;0),P71,0),""))</f>
        <v/>
      </c>
      <c r="Q72" s="26"/>
      <c r="R72" s="19" t="str">
        <f t="shared" si="2"/>
        <v/>
      </c>
      <c r="T72" s="20"/>
      <c r="U72" s="20"/>
      <c r="V72" s="21"/>
      <c r="W72" s="20"/>
      <c r="X72" s="21"/>
      <c r="Y72" s="20"/>
      <c r="Z72" s="21"/>
      <c r="AA72" s="20"/>
      <c r="AB72" s="20"/>
      <c r="AC72" s="20"/>
      <c r="AD72" s="20"/>
      <c r="AE72" s="20" t="str">
        <f>IFERROR(IF(LEN(VLOOKUP(AD72, QUICKBOOKS_9130357949969096!$AM:$AN, 2, 0))=0,"",VLOOKUP(AD72, QUICKBOOKS_9130357949969096!$AM:$AN, 2, 0)),"")</f>
        <v/>
      </c>
      <c r="AF72" s="20" t="str">
        <f>IFERROR(IF(LEN(VLOOKUP(AD72, QUICKBOOKS_9130357949969096!$C:$E, 3, 0))=0,"",VLOOKUP(AD72, QUICKBOOKS_9130357949969096!$C:$E, 3, 0)),"")</f>
        <v/>
      </c>
      <c r="AG72" s="20" t="str">
        <f>IFERROR(IF(LEN(VLOOKUP(AD72, QUICKBOOKS_9130357949969096!$C:$D, 2, 0))=0,"",VLOOKUP(AD72, QUICKBOOKS_9130357949969096!$C:$D, 2, 0)),"")</f>
        <v/>
      </c>
      <c r="AH72" s="20"/>
      <c r="AI72" s="20"/>
      <c r="AJ72" s="20"/>
      <c r="AK72" s="20"/>
      <c r="AL72" s="20"/>
      <c r="AM72" s="20"/>
      <c r="AN72" s="22"/>
      <c r="AO72" s="22"/>
      <c r="AP72" s="20"/>
      <c r="AQ72" s="20" t="str">
        <f>IFERROR(IF(LEN(VLOOKUP(AP72, QUICKBOOKS_9130357949969096!$L:$M, 2, 0))=0,"",VLOOKUP(AP72, QUICKBOOKS_9130357949969096!$L:$M, 2, 0)),"")</f>
        <v/>
      </c>
      <c r="AR72" s="20"/>
      <c r="AS72" s="20" t="str">
        <f>IFERROR(IF(LEN(VLOOKUP(AR72, QUICKBOOKS_9130357949969096!$J:$K, 2, 0))=0,"",VLOOKUP(AR72, QUICKBOOKS_9130357949969096!$J:$K, 2, 0)),"")</f>
        <v/>
      </c>
      <c r="AT72" s="27"/>
      <c r="AU72" s="22"/>
      <c r="AV72" s="23"/>
      <c r="AW72" s="20" t="str">
        <f t="shared" si="3"/>
        <v/>
      </c>
      <c r="AX72" s="21"/>
      <c r="AY72" s="20"/>
      <c r="AZ72" s="20"/>
      <c r="BA72" s="20"/>
      <c r="BB72" s="20" t="str">
        <f>IFERROR(IF(LEN(VLOOKUP(W72, QUICKBOOKS_9130357949969096!$AI:$AJ, 2, 0))=0,"",VLOOKUP(W72, QUICKBOOKS_9130357949969096!$AI:$AJ, 2, 0)),"")</f>
        <v/>
      </c>
    </row>
    <row r="73" spans="2:54" x14ac:dyDescent="0.45">
      <c r="B73" s="2"/>
      <c r="C73" s="2"/>
      <c r="D73" s="2"/>
      <c r="E73" s="2"/>
      <c r="P73" s="19" t="str">
        <f>IF(V73&lt;&gt;"",MAX(P$1:P72)+1,IF(AND(_xlfn.CONCAT(T73:BB73)&lt;&gt;"", OR(LEFT(_xlfn.CONCAT(T73:BB73),5)&lt;&gt;"FALSE",RIGHT(_xlfn.CONCAT(T73:BB73),5)&lt;&gt;"FALSE")),IF(AND(ISNUMBER(P72),P72&gt;0),P72,0),""))</f>
        <v/>
      </c>
      <c r="Q73" s="26"/>
      <c r="R73" s="19" t="str">
        <f t="shared" si="2"/>
        <v/>
      </c>
      <c r="T73" s="20"/>
      <c r="U73" s="20"/>
      <c r="V73" s="21"/>
      <c r="W73" s="20"/>
      <c r="X73" s="21"/>
      <c r="Y73" s="20"/>
      <c r="Z73" s="21"/>
      <c r="AA73" s="20"/>
      <c r="AB73" s="20"/>
      <c r="AC73" s="20"/>
      <c r="AD73" s="20"/>
      <c r="AE73" s="20" t="str">
        <f>IFERROR(IF(LEN(VLOOKUP(AD73, QUICKBOOKS_9130357949969096!$AM:$AN, 2, 0))=0,"",VLOOKUP(AD73, QUICKBOOKS_9130357949969096!$AM:$AN, 2, 0)),"")</f>
        <v/>
      </c>
      <c r="AF73" s="20" t="str">
        <f>IFERROR(IF(LEN(VLOOKUP(AD73, QUICKBOOKS_9130357949969096!$C:$E, 3, 0))=0,"",VLOOKUP(AD73, QUICKBOOKS_9130357949969096!$C:$E, 3, 0)),"")</f>
        <v/>
      </c>
      <c r="AG73" s="20" t="str">
        <f>IFERROR(IF(LEN(VLOOKUP(AD73, QUICKBOOKS_9130357949969096!$C:$D, 2, 0))=0,"",VLOOKUP(AD73, QUICKBOOKS_9130357949969096!$C:$D, 2, 0)),"")</f>
        <v/>
      </c>
      <c r="AH73" s="20"/>
      <c r="AI73" s="20"/>
      <c r="AJ73" s="20"/>
      <c r="AK73" s="20"/>
      <c r="AL73" s="20"/>
      <c r="AM73" s="20"/>
      <c r="AN73" s="22"/>
      <c r="AO73" s="22"/>
      <c r="AP73" s="20"/>
      <c r="AQ73" s="20" t="str">
        <f>IFERROR(IF(LEN(VLOOKUP(AP73, QUICKBOOKS_9130357949969096!$L:$M, 2, 0))=0,"",VLOOKUP(AP73, QUICKBOOKS_9130357949969096!$L:$M, 2, 0)),"")</f>
        <v/>
      </c>
      <c r="AR73" s="20"/>
      <c r="AS73" s="20" t="str">
        <f>IFERROR(IF(LEN(VLOOKUP(AR73, QUICKBOOKS_9130357949969096!$J:$K, 2, 0))=0,"",VLOOKUP(AR73, QUICKBOOKS_9130357949969096!$J:$K, 2, 0)),"")</f>
        <v/>
      </c>
      <c r="AT73" s="27"/>
      <c r="AU73" s="22"/>
      <c r="AV73" s="23"/>
      <c r="AW73" s="20" t="str">
        <f t="shared" si="3"/>
        <v/>
      </c>
      <c r="AX73" s="21"/>
      <c r="AY73" s="20"/>
      <c r="AZ73" s="20"/>
      <c r="BA73" s="20"/>
      <c r="BB73" s="20" t="str">
        <f>IFERROR(IF(LEN(VLOOKUP(W73, QUICKBOOKS_9130357949969096!$AI:$AJ, 2, 0))=0,"",VLOOKUP(W73, QUICKBOOKS_9130357949969096!$AI:$AJ, 2, 0)),"")</f>
        <v/>
      </c>
    </row>
    <row r="74" spans="2:54" x14ac:dyDescent="0.45">
      <c r="B74" s="2"/>
      <c r="C74" s="2"/>
      <c r="D74" s="2"/>
      <c r="E74" s="2"/>
      <c r="P74" s="19" t="str">
        <f>IF(V74&lt;&gt;"",MAX(P$1:P73)+1,IF(AND(_xlfn.CONCAT(T74:BB74)&lt;&gt;"", OR(LEFT(_xlfn.CONCAT(T74:BB74),5)&lt;&gt;"FALSE",RIGHT(_xlfn.CONCAT(T74:BB74),5)&lt;&gt;"FALSE")),IF(AND(ISNUMBER(P73),P73&gt;0),P73,0),""))</f>
        <v/>
      </c>
      <c r="Q74" s="26"/>
      <c r="R74" s="19" t="str">
        <f t="shared" si="2"/>
        <v/>
      </c>
      <c r="T74" s="20"/>
      <c r="U74" s="20"/>
      <c r="V74" s="21"/>
      <c r="W74" s="20"/>
      <c r="X74" s="21"/>
      <c r="Y74" s="20"/>
      <c r="Z74" s="21"/>
      <c r="AA74" s="20"/>
      <c r="AB74" s="20"/>
      <c r="AC74" s="20"/>
      <c r="AD74" s="20"/>
      <c r="AE74" s="20" t="str">
        <f>IFERROR(IF(LEN(VLOOKUP(AD74, QUICKBOOKS_9130357949969096!$AM:$AN, 2, 0))=0,"",VLOOKUP(AD74, QUICKBOOKS_9130357949969096!$AM:$AN, 2, 0)),"")</f>
        <v/>
      </c>
      <c r="AF74" s="20" t="str">
        <f>IFERROR(IF(LEN(VLOOKUP(AD74, QUICKBOOKS_9130357949969096!$C:$E, 3, 0))=0,"",VLOOKUP(AD74, QUICKBOOKS_9130357949969096!$C:$E, 3, 0)),"")</f>
        <v/>
      </c>
      <c r="AG74" s="20" t="str">
        <f>IFERROR(IF(LEN(VLOOKUP(AD74, QUICKBOOKS_9130357949969096!$C:$D, 2, 0))=0,"",VLOOKUP(AD74, QUICKBOOKS_9130357949969096!$C:$D, 2, 0)),"")</f>
        <v/>
      </c>
      <c r="AH74" s="20"/>
      <c r="AI74" s="20"/>
      <c r="AJ74" s="20"/>
      <c r="AK74" s="20"/>
      <c r="AL74" s="20"/>
      <c r="AM74" s="20"/>
      <c r="AN74" s="22"/>
      <c r="AO74" s="22"/>
      <c r="AP74" s="20"/>
      <c r="AQ74" s="20" t="str">
        <f>IFERROR(IF(LEN(VLOOKUP(AP74, QUICKBOOKS_9130357949969096!$L:$M, 2, 0))=0,"",VLOOKUP(AP74, QUICKBOOKS_9130357949969096!$L:$M, 2, 0)),"")</f>
        <v/>
      </c>
      <c r="AR74" s="20"/>
      <c r="AS74" s="20" t="str">
        <f>IFERROR(IF(LEN(VLOOKUP(AR74, QUICKBOOKS_9130357949969096!$J:$K, 2, 0))=0,"",VLOOKUP(AR74, QUICKBOOKS_9130357949969096!$J:$K, 2, 0)),"")</f>
        <v/>
      </c>
      <c r="AT74" s="27"/>
      <c r="AU74" s="22"/>
      <c r="AV74" s="23"/>
      <c r="AW74" s="20" t="str">
        <f t="shared" si="3"/>
        <v/>
      </c>
      <c r="AX74" s="21"/>
      <c r="AY74" s="20"/>
      <c r="AZ74" s="20"/>
      <c r="BA74" s="20"/>
      <c r="BB74" s="20" t="str">
        <f>IFERROR(IF(LEN(VLOOKUP(W74, QUICKBOOKS_9130357949969096!$AI:$AJ, 2, 0))=0,"",VLOOKUP(W74, QUICKBOOKS_9130357949969096!$AI:$AJ, 2, 0)),"")</f>
        <v/>
      </c>
    </row>
    <row r="75" spans="2:54" x14ac:dyDescent="0.45">
      <c r="B75" s="2"/>
      <c r="C75" s="2"/>
      <c r="D75" s="2"/>
      <c r="E75" s="2"/>
      <c r="P75" s="19" t="str">
        <f>IF(V75&lt;&gt;"",MAX(P$1:P74)+1,IF(AND(_xlfn.CONCAT(T75:BB75)&lt;&gt;"", OR(LEFT(_xlfn.CONCAT(T75:BB75),5)&lt;&gt;"FALSE",RIGHT(_xlfn.CONCAT(T75:BB75),5)&lt;&gt;"FALSE")),IF(AND(ISNUMBER(P74),P74&gt;0),P74,0),""))</f>
        <v/>
      </c>
      <c r="Q75" s="26"/>
      <c r="R75" s="19" t="str">
        <f t="shared" si="2"/>
        <v/>
      </c>
      <c r="T75" s="20"/>
      <c r="U75" s="20"/>
      <c r="V75" s="21"/>
      <c r="W75" s="20"/>
      <c r="X75" s="21"/>
      <c r="Y75" s="20"/>
      <c r="Z75" s="21"/>
      <c r="AA75" s="20"/>
      <c r="AB75" s="20"/>
      <c r="AC75" s="20"/>
      <c r="AD75" s="20"/>
      <c r="AE75" s="20" t="str">
        <f>IFERROR(IF(LEN(VLOOKUP(AD75, QUICKBOOKS_9130357949969096!$AM:$AN, 2, 0))=0,"",VLOOKUP(AD75, QUICKBOOKS_9130357949969096!$AM:$AN, 2, 0)),"")</f>
        <v/>
      </c>
      <c r="AF75" s="20" t="str">
        <f>IFERROR(IF(LEN(VLOOKUP(AD75, QUICKBOOKS_9130357949969096!$C:$E, 3, 0))=0,"",VLOOKUP(AD75, QUICKBOOKS_9130357949969096!$C:$E, 3, 0)),"")</f>
        <v/>
      </c>
      <c r="AG75" s="20" t="str">
        <f>IFERROR(IF(LEN(VLOOKUP(AD75, QUICKBOOKS_9130357949969096!$C:$D, 2, 0))=0,"",VLOOKUP(AD75, QUICKBOOKS_9130357949969096!$C:$D, 2, 0)),"")</f>
        <v/>
      </c>
      <c r="AH75" s="20"/>
      <c r="AI75" s="20"/>
      <c r="AJ75" s="20"/>
      <c r="AK75" s="20"/>
      <c r="AL75" s="20"/>
      <c r="AM75" s="20"/>
      <c r="AN75" s="22"/>
      <c r="AO75" s="22"/>
      <c r="AP75" s="20"/>
      <c r="AQ75" s="20" t="str">
        <f>IFERROR(IF(LEN(VLOOKUP(AP75, QUICKBOOKS_9130357949969096!$L:$M, 2, 0))=0,"",VLOOKUP(AP75, QUICKBOOKS_9130357949969096!$L:$M, 2, 0)),"")</f>
        <v/>
      </c>
      <c r="AR75" s="20"/>
      <c r="AS75" s="20" t="str">
        <f>IFERROR(IF(LEN(VLOOKUP(AR75, QUICKBOOKS_9130357949969096!$J:$K, 2, 0))=0,"",VLOOKUP(AR75, QUICKBOOKS_9130357949969096!$J:$K, 2, 0)),"")</f>
        <v/>
      </c>
      <c r="AT75" s="27"/>
      <c r="AU75" s="22"/>
      <c r="AV75" s="23"/>
      <c r="AW75" s="20" t="str">
        <f t="shared" si="3"/>
        <v/>
      </c>
      <c r="AX75" s="21"/>
      <c r="AY75" s="20"/>
      <c r="AZ75" s="20"/>
      <c r="BA75" s="20"/>
      <c r="BB75" s="20" t="str">
        <f>IFERROR(IF(LEN(VLOOKUP(W75, QUICKBOOKS_9130357949969096!$AI:$AJ, 2, 0))=0,"",VLOOKUP(W75, QUICKBOOKS_9130357949969096!$AI:$AJ, 2, 0)),"")</f>
        <v/>
      </c>
    </row>
    <row r="76" spans="2:54" x14ac:dyDescent="0.45">
      <c r="B76" s="2"/>
      <c r="C76" s="2"/>
      <c r="D76" s="2"/>
      <c r="E76" s="2"/>
      <c r="P76" s="19" t="str">
        <f>IF(V76&lt;&gt;"",MAX(P$1:P75)+1,IF(AND(_xlfn.CONCAT(T76:BB76)&lt;&gt;"", OR(LEFT(_xlfn.CONCAT(T76:BB76),5)&lt;&gt;"FALSE",RIGHT(_xlfn.CONCAT(T76:BB76),5)&lt;&gt;"FALSE")),IF(AND(ISNUMBER(P75),P75&gt;0),P75,0),""))</f>
        <v/>
      </c>
      <c r="Q76" s="26"/>
      <c r="R76" s="19" t="str">
        <f t="shared" si="2"/>
        <v/>
      </c>
      <c r="T76" s="20"/>
      <c r="U76" s="20"/>
      <c r="V76" s="21"/>
      <c r="W76" s="20"/>
      <c r="X76" s="21"/>
      <c r="Y76" s="20"/>
      <c r="Z76" s="21"/>
      <c r="AA76" s="20"/>
      <c r="AB76" s="20"/>
      <c r="AC76" s="20"/>
      <c r="AD76" s="20"/>
      <c r="AE76" s="20" t="str">
        <f>IFERROR(IF(LEN(VLOOKUP(AD76, QUICKBOOKS_9130357949969096!$AM:$AN, 2, 0))=0,"",VLOOKUP(AD76, QUICKBOOKS_9130357949969096!$AM:$AN, 2, 0)),"")</f>
        <v/>
      </c>
      <c r="AF76" s="20" t="str">
        <f>IFERROR(IF(LEN(VLOOKUP(AD76, QUICKBOOKS_9130357949969096!$C:$E, 3, 0))=0,"",VLOOKUP(AD76, QUICKBOOKS_9130357949969096!$C:$E, 3, 0)),"")</f>
        <v/>
      </c>
      <c r="AG76" s="20" t="str">
        <f>IFERROR(IF(LEN(VLOOKUP(AD76, QUICKBOOKS_9130357949969096!$C:$D, 2, 0))=0,"",VLOOKUP(AD76, QUICKBOOKS_9130357949969096!$C:$D, 2, 0)),"")</f>
        <v/>
      </c>
      <c r="AH76" s="20"/>
      <c r="AI76" s="20"/>
      <c r="AJ76" s="20"/>
      <c r="AK76" s="20"/>
      <c r="AL76" s="20"/>
      <c r="AM76" s="20"/>
      <c r="AN76" s="22"/>
      <c r="AO76" s="22"/>
      <c r="AP76" s="20"/>
      <c r="AQ76" s="20" t="str">
        <f>IFERROR(IF(LEN(VLOOKUP(AP76, QUICKBOOKS_9130357949969096!$L:$M, 2, 0))=0,"",VLOOKUP(AP76, QUICKBOOKS_9130357949969096!$L:$M, 2, 0)),"")</f>
        <v/>
      </c>
      <c r="AR76" s="20"/>
      <c r="AS76" s="20" t="str">
        <f>IFERROR(IF(LEN(VLOOKUP(AR76, QUICKBOOKS_9130357949969096!$J:$K, 2, 0))=0,"",VLOOKUP(AR76, QUICKBOOKS_9130357949969096!$J:$K, 2, 0)),"")</f>
        <v/>
      </c>
      <c r="AT76" s="27"/>
      <c r="AU76" s="22"/>
      <c r="AV76" s="23"/>
      <c r="AW76" s="20" t="str">
        <f t="shared" si="3"/>
        <v/>
      </c>
      <c r="AX76" s="21"/>
      <c r="AY76" s="20"/>
      <c r="AZ76" s="20"/>
      <c r="BA76" s="20"/>
      <c r="BB76" s="20" t="str">
        <f>IFERROR(IF(LEN(VLOOKUP(W76, QUICKBOOKS_9130357949969096!$AI:$AJ, 2, 0))=0,"",VLOOKUP(W76, QUICKBOOKS_9130357949969096!$AI:$AJ, 2, 0)),"")</f>
        <v/>
      </c>
    </row>
    <row r="77" spans="2:54" x14ac:dyDescent="0.45">
      <c r="B77" s="2"/>
      <c r="C77" s="2"/>
      <c r="D77" s="2"/>
      <c r="E77" s="2"/>
      <c r="P77" s="19" t="str">
        <f>IF(V77&lt;&gt;"",MAX(P$1:P76)+1,IF(AND(_xlfn.CONCAT(T77:BB77)&lt;&gt;"", OR(LEFT(_xlfn.CONCAT(T77:BB77),5)&lt;&gt;"FALSE",RIGHT(_xlfn.CONCAT(T77:BB77),5)&lt;&gt;"FALSE")),IF(AND(ISNUMBER(P76),P76&gt;0),P76,0),""))</f>
        <v/>
      </c>
      <c r="Q77" s="26"/>
      <c r="R77" s="19" t="str">
        <f t="shared" si="2"/>
        <v/>
      </c>
      <c r="T77" s="20"/>
      <c r="U77" s="20"/>
      <c r="V77" s="21"/>
      <c r="W77" s="20"/>
      <c r="X77" s="21"/>
      <c r="Y77" s="20"/>
      <c r="Z77" s="21"/>
      <c r="AA77" s="20"/>
      <c r="AB77" s="20"/>
      <c r="AC77" s="20"/>
      <c r="AD77" s="20"/>
      <c r="AE77" s="20" t="str">
        <f>IFERROR(IF(LEN(VLOOKUP(AD77, QUICKBOOKS_9130357949969096!$AM:$AN, 2, 0))=0,"",VLOOKUP(AD77, QUICKBOOKS_9130357949969096!$AM:$AN, 2, 0)),"")</f>
        <v/>
      </c>
      <c r="AF77" s="20" t="str">
        <f>IFERROR(IF(LEN(VLOOKUP(AD77, QUICKBOOKS_9130357949969096!$C:$E, 3, 0))=0,"",VLOOKUP(AD77, QUICKBOOKS_9130357949969096!$C:$E, 3, 0)),"")</f>
        <v/>
      </c>
      <c r="AG77" s="20" t="str">
        <f>IFERROR(IF(LEN(VLOOKUP(AD77, QUICKBOOKS_9130357949969096!$C:$D, 2, 0))=0,"",VLOOKUP(AD77, QUICKBOOKS_9130357949969096!$C:$D, 2, 0)),"")</f>
        <v/>
      </c>
      <c r="AH77" s="20"/>
      <c r="AI77" s="20"/>
      <c r="AJ77" s="20"/>
      <c r="AK77" s="20"/>
      <c r="AL77" s="20"/>
      <c r="AM77" s="20"/>
      <c r="AN77" s="22"/>
      <c r="AO77" s="22"/>
      <c r="AP77" s="20"/>
      <c r="AQ77" s="20" t="str">
        <f>IFERROR(IF(LEN(VLOOKUP(AP77, QUICKBOOKS_9130357949969096!$L:$M, 2, 0))=0,"",VLOOKUP(AP77, QUICKBOOKS_9130357949969096!$L:$M, 2, 0)),"")</f>
        <v/>
      </c>
      <c r="AR77" s="20"/>
      <c r="AS77" s="20" t="str">
        <f>IFERROR(IF(LEN(VLOOKUP(AR77, QUICKBOOKS_9130357949969096!$J:$K, 2, 0))=0,"",VLOOKUP(AR77, QUICKBOOKS_9130357949969096!$J:$K, 2, 0)),"")</f>
        <v/>
      </c>
      <c r="AT77" s="27"/>
      <c r="AU77" s="22"/>
      <c r="AV77" s="23"/>
      <c r="AW77" s="20" t="str">
        <f t="shared" si="3"/>
        <v/>
      </c>
      <c r="AX77" s="21"/>
      <c r="AY77" s="20"/>
      <c r="AZ77" s="20"/>
      <c r="BA77" s="20"/>
      <c r="BB77" s="20" t="str">
        <f>IFERROR(IF(LEN(VLOOKUP(W77, QUICKBOOKS_9130357949969096!$AI:$AJ, 2, 0))=0,"",VLOOKUP(W77, QUICKBOOKS_9130357949969096!$AI:$AJ, 2, 0)),"")</f>
        <v/>
      </c>
    </row>
    <row r="78" spans="2:54" x14ac:dyDescent="0.45">
      <c r="B78" s="2"/>
      <c r="C78" s="2"/>
      <c r="D78" s="2"/>
      <c r="E78" s="2"/>
      <c r="P78" s="19" t="str">
        <f>IF(V78&lt;&gt;"",MAX(P$1:P77)+1,IF(AND(_xlfn.CONCAT(T78:BB78)&lt;&gt;"", OR(LEFT(_xlfn.CONCAT(T78:BB78),5)&lt;&gt;"FALSE",RIGHT(_xlfn.CONCAT(T78:BB78),5)&lt;&gt;"FALSE")),IF(AND(ISNUMBER(P77),P77&gt;0),P77,0),""))</f>
        <v/>
      </c>
      <c r="Q78" s="26"/>
      <c r="R78" s="19" t="str">
        <f t="shared" si="2"/>
        <v/>
      </c>
      <c r="T78" s="20"/>
      <c r="U78" s="20"/>
      <c r="V78" s="21"/>
      <c r="W78" s="20"/>
      <c r="X78" s="21"/>
      <c r="Y78" s="20"/>
      <c r="Z78" s="21"/>
      <c r="AA78" s="20"/>
      <c r="AB78" s="20"/>
      <c r="AC78" s="20"/>
      <c r="AD78" s="20"/>
      <c r="AE78" s="20" t="str">
        <f>IFERROR(IF(LEN(VLOOKUP(AD78, QUICKBOOKS_9130357949969096!$AM:$AN, 2, 0))=0,"",VLOOKUP(AD78, QUICKBOOKS_9130357949969096!$AM:$AN, 2, 0)),"")</f>
        <v/>
      </c>
      <c r="AF78" s="20" t="str">
        <f>IFERROR(IF(LEN(VLOOKUP(AD78, QUICKBOOKS_9130357949969096!$C:$E, 3, 0))=0,"",VLOOKUP(AD78, QUICKBOOKS_9130357949969096!$C:$E, 3, 0)),"")</f>
        <v/>
      </c>
      <c r="AG78" s="20" t="str">
        <f>IFERROR(IF(LEN(VLOOKUP(AD78, QUICKBOOKS_9130357949969096!$C:$D, 2, 0))=0,"",VLOOKUP(AD78, QUICKBOOKS_9130357949969096!$C:$D, 2, 0)),"")</f>
        <v/>
      </c>
      <c r="AH78" s="20"/>
      <c r="AI78" s="20"/>
      <c r="AJ78" s="20"/>
      <c r="AK78" s="20"/>
      <c r="AL78" s="20"/>
      <c r="AM78" s="20"/>
      <c r="AN78" s="22"/>
      <c r="AO78" s="22"/>
      <c r="AP78" s="20"/>
      <c r="AQ78" s="20" t="str">
        <f>IFERROR(IF(LEN(VLOOKUP(AP78, QUICKBOOKS_9130357949969096!$L:$M, 2, 0))=0,"",VLOOKUP(AP78, QUICKBOOKS_9130357949969096!$L:$M, 2, 0)),"")</f>
        <v/>
      </c>
      <c r="AR78" s="20"/>
      <c r="AS78" s="20" t="str">
        <f>IFERROR(IF(LEN(VLOOKUP(AR78, QUICKBOOKS_9130357949969096!$J:$K, 2, 0))=0,"",VLOOKUP(AR78, QUICKBOOKS_9130357949969096!$J:$K, 2, 0)),"")</f>
        <v/>
      </c>
      <c r="AT78" s="27"/>
      <c r="AU78" s="22"/>
      <c r="AV78" s="23"/>
      <c r="AW78" s="20" t="str">
        <f t="shared" si="3"/>
        <v/>
      </c>
      <c r="AX78" s="21"/>
      <c r="AY78" s="20"/>
      <c r="AZ78" s="20"/>
      <c r="BA78" s="20"/>
      <c r="BB78" s="20" t="str">
        <f>IFERROR(IF(LEN(VLOOKUP(W78, QUICKBOOKS_9130357949969096!$AI:$AJ, 2, 0))=0,"",VLOOKUP(W78, QUICKBOOKS_9130357949969096!$AI:$AJ, 2, 0)),"")</f>
        <v/>
      </c>
    </row>
    <row r="79" spans="2:54" x14ac:dyDescent="0.45">
      <c r="B79" s="2"/>
      <c r="C79" s="2"/>
      <c r="D79" s="2"/>
      <c r="E79" s="2"/>
      <c r="P79" s="19" t="str">
        <f>IF(V79&lt;&gt;"",MAX(P$1:P78)+1,IF(AND(_xlfn.CONCAT(T79:BB79)&lt;&gt;"", OR(LEFT(_xlfn.CONCAT(T79:BB79),5)&lt;&gt;"FALSE",RIGHT(_xlfn.CONCAT(T79:BB79),5)&lt;&gt;"FALSE")),IF(AND(ISNUMBER(P78),P78&gt;0),P78,0),""))</f>
        <v/>
      </c>
      <c r="Q79" s="26"/>
      <c r="R79" s="19" t="str">
        <f t="shared" si="2"/>
        <v/>
      </c>
      <c r="T79" s="20"/>
      <c r="U79" s="20"/>
      <c r="V79" s="21"/>
      <c r="W79" s="20"/>
      <c r="X79" s="21"/>
      <c r="Y79" s="20"/>
      <c r="Z79" s="21"/>
      <c r="AA79" s="20"/>
      <c r="AB79" s="20"/>
      <c r="AC79" s="20"/>
      <c r="AD79" s="20"/>
      <c r="AE79" s="20" t="str">
        <f>IFERROR(IF(LEN(VLOOKUP(AD79, QUICKBOOKS_9130357949969096!$AM:$AN, 2, 0))=0,"",VLOOKUP(AD79, QUICKBOOKS_9130357949969096!$AM:$AN, 2, 0)),"")</f>
        <v/>
      </c>
      <c r="AF79" s="20" t="str">
        <f>IFERROR(IF(LEN(VLOOKUP(AD79, QUICKBOOKS_9130357949969096!$C:$E, 3, 0))=0,"",VLOOKUP(AD79, QUICKBOOKS_9130357949969096!$C:$E, 3, 0)),"")</f>
        <v/>
      </c>
      <c r="AG79" s="20" t="str">
        <f>IFERROR(IF(LEN(VLOOKUP(AD79, QUICKBOOKS_9130357949969096!$C:$D, 2, 0))=0,"",VLOOKUP(AD79, QUICKBOOKS_9130357949969096!$C:$D, 2, 0)),"")</f>
        <v/>
      </c>
      <c r="AH79" s="20"/>
      <c r="AI79" s="20"/>
      <c r="AJ79" s="20"/>
      <c r="AK79" s="20"/>
      <c r="AL79" s="20"/>
      <c r="AM79" s="20"/>
      <c r="AN79" s="22"/>
      <c r="AO79" s="22"/>
      <c r="AP79" s="20"/>
      <c r="AQ79" s="20" t="str">
        <f>IFERROR(IF(LEN(VLOOKUP(AP79, QUICKBOOKS_9130357949969096!$L:$M, 2, 0))=0,"",VLOOKUP(AP79, QUICKBOOKS_9130357949969096!$L:$M, 2, 0)),"")</f>
        <v/>
      </c>
      <c r="AR79" s="20"/>
      <c r="AS79" s="20" t="str">
        <f>IFERROR(IF(LEN(VLOOKUP(AR79, QUICKBOOKS_9130357949969096!$J:$K, 2, 0))=0,"",VLOOKUP(AR79, QUICKBOOKS_9130357949969096!$J:$K, 2, 0)),"")</f>
        <v/>
      </c>
      <c r="AT79" s="27"/>
      <c r="AU79" s="22"/>
      <c r="AV79" s="23"/>
      <c r="AW79" s="20" t="str">
        <f t="shared" si="3"/>
        <v/>
      </c>
      <c r="AX79" s="21"/>
      <c r="AY79" s="20"/>
      <c r="AZ79" s="20"/>
      <c r="BA79" s="20"/>
      <c r="BB79" s="20" t="str">
        <f>IFERROR(IF(LEN(VLOOKUP(W79, QUICKBOOKS_9130357949969096!$AI:$AJ, 2, 0))=0,"",VLOOKUP(W79, QUICKBOOKS_9130357949969096!$AI:$AJ, 2, 0)),"")</f>
        <v/>
      </c>
    </row>
    <row r="80" spans="2:54" x14ac:dyDescent="0.45">
      <c r="B80" s="2"/>
      <c r="C80" s="2"/>
      <c r="D80" s="2"/>
      <c r="E80" s="2"/>
      <c r="P80" s="19" t="str">
        <f>IF(V80&lt;&gt;"",MAX(P$1:P79)+1,IF(AND(_xlfn.CONCAT(T80:BB80)&lt;&gt;"", OR(LEFT(_xlfn.CONCAT(T80:BB80),5)&lt;&gt;"FALSE",RIGHT(_xlfn.CONCAT(T80:BB80),5)&lt;&gt;"FALSE")),IF(AND(ISNUMBER(P79),P79&gt;0),P79,0),""))</f>
        <v/>
      </c>
      <c r="Q80" s="26"/>
      <c r="R80" s="19" t="str">
        <f t="shared" si="2"/>
        <v/>
      </c>
      <c r="T80" s="20"/>
      <c r="U80" s="20"/>
      <c r="V80" s="21"/>
      <c r="W80" s="20"/>
      <c r="X80" s="21"/>
      <c r="Y80" s="20"/>
      <c r="Z80" s="21"/>
      <c r="AA80" s="20"/>
      <c r="AB80" s="20"/>
      <c r="AC80" s="20"/>
      <c r="AD80" s="20"/>
      <c r="AE80" s="20" t="str">
        <f>IFERROR(IF(LEN(VLOOKUP(AD80, QUICKBOOKS_9130357949969096!$AM:$AN, 2, 0))=0,"",VLOOKUP(AD80, QUICKBOOKS_9130357949969096!$AM:$AN, 2, 0)),"")</f>
        <v/>
      </c>
      <c r="AF80" s="20" t="str">
        <f>IFERROR(IF(LEN(VLOOKUP(AD80, QUICKBOOKS_9130357949969096!$C:$E, 3, 0))=0,"",VLOOKUP(AD80, QUICKBOOKS_9130357949969096!$C:$E, 3, 0)),"")</f>
        <v/>
      </c>
      <c r="AG80" s="20" t="str">
        <f>IFERROR(IF(LEN(VLOOKUP(AD80, QUICKBOOKS_9130357949969096!$C:$D, 2, 0))=0,"",VLOOKUP(AD80, QUICKBOOKS_9130357949969096!$C:$D, 2, 0)),"")</f>
        <v/>
      </c>
      <c r="AH80" s="20"/>
      <c r="AI80" s="20"/>
      <c r="AJ80" s="20"/>
      <c r="AK80" s="20"/>
      <c r="AL80" s="20"/>
      <c r="AM80" s="20"/>
      <c r="AN80" s="22"/>
      <c r="AO80" s="22"/>
      <c r="AP80" s="20"/>
      <c r="AQ80" s="20" t="str">
        <f>IFERROR(IF(LEN(VLOOKUP(AP80, QUICKBOOKS_9130357949969096!$L:$M, 2, 0))=0,"",VLOOKUP(AP80, QUICKBOOKS_9130357949969096!$L:$M, 2, 0)),"")</f>
        <v/>
      </c>
      <c r="AR80" s="20"/>
      <c r="AS80" s="20" t="str">
        <f>IFERROR(IF(LEN(VLOOKUP(AR80, QUICKBOOKS_9130357949969096!$J:$K, 2, 0))=0,"",VLOOKUP(AR80, QUICKBOOKS_9130357949969096!$J:$K, 2, 0)),"")</f>
        <v/>
      </c>
      <c r="AT80" s="27"/>
      <c r="AU80" s="22"/>
      <c r="AV80" s="23"/>
      <c r="AW80" s="20" t="str">
        <f t="shared" si="3"/>
        <v/>
      </c>
      <c r="AX80" s="21"/>
      <c r="AY80" s="20"/>
      <c r="AZ80" s="20"/>
      <c r="BA80" s="20"/>
      <c r="BB80" s="20" t="str">
        <f>IFERROR(IF(LEN(VLOOKUP(W80, QUICKBOOKS_9130357949969096!$AI:$AJ, 2, 0))=0,"",VLOOKUP(W80, QUICKBOOKS_9130357949969096!$AI:$AJ, 2, 0)),"")</f>
        <v/>
      </c>
    </row>
    <row r="81" spans="2:54" x14ac:dyDescent="0.45">
      <c r="B81" s="2"/>
      <c r="C81" s="2"/>
      <c r="D81" s="2"/>
      <c r="E81" s="2"/>
      <c r="P81" s="19" t="str">
        <f>IF(V81&lt;&gt;"",MAX(P$1:P80)+1,IF(AND(_xlfn.CONCAT(T81:BB81)&lt;&gt;"", OR(LEFT(_xlfn.CONCAT(T81:BB81),5)&lt;&gt;"FALSE",RIGHT(_xlfn.CONCAT(T81:BB81),5)&lt;&gt;"FALSE")),IF(AND(ISNUMBER(P80),P80&gt;0),P80,0),""))</f>
        <v/>
      </c>
      <c r="Q81" s="26"/>
      <c r="R81" s="19" t="str">
        <f t="shared" si="2"/>
        <v/>
      </c>
      <c r="T81" s="20"/>
      <c r="U81" s="20"/>
      <c r="V81" s="21"/>
      <c r="W81" s="20"/>
      <c r="X81" s="21"/>
      <c r="Y81" s="20"/>
      <c r="Z81" s="21"/>
      <c r="AA81" s="20"/>
      <c r="AB81" s="20"/>
      <c r="AC81" s="20"/>
      <c r="AD81" s="20"/>
      <c r="AE81" s="20" t="str">
        <f>IFERROR(IF(LEN(VLOOKUP(AD81, QUICKBOOKS_9130357949969096!$AM:$AN, 2, 0))=0,"",VLOOKUP(AD81, QUICKBOOKS_9130357949969096!$AM:$AN, 2, 0)),"")</f>
        <v/>
      </c>
      <c r="AF81" s="20" t="str">
        <f>IFERROR(IF(LEN(VLOOKUP(AD81, QUICKBOOKS_9130357949969096!$C:$E, 3, 0))=0,"",VLOOKUP(AD81, QUICKBOOKS_9130357949969096!$C:$E, 3, 0)),"")</f>
        <v/>
      </c>
      <c r="AG81" s="20" t="str">
        <f>IFERROR(IF(LEN(VLOOKUP(AD81, QUICKBOOKS_9130357949969096!$C:$D, 2, 0))=0,"",VLOOKUP(AD81, QUICKBOOKS_9130357949969096!$C:$D, 2, 0)),"")</f>
        <v/>
      </c>
      <c r="AH81" s="20"/>
      <c r="AI81" s="20"/>
      <c r="AJ81" s="20"/>
      <c r="AK81" s="20"/>
      <c r="AL81" s="20"/>
      <c r="AM81" s="20"/>
      <c r="AN81" s="22"/>
      <c r="AO81" s="22"/>
      <c r="AP81" s="20"/>
      <c r="AQ81" s="20" t="str">
        <f>IFERROR(IF(LEN(VLOOKUP(AP81, QUICKBOOKS_9130357949969096!$L:$M, 2, 0))=0,"",VLOOKUP(AP81, QUICKBOOKS_9130357949969096!$L:$M, 2, 0)),"")</f>
        <v/>
      </c>
      <c r="AR81" s="20"/>
      <c r="AS81" s="20" t="str">
        <f>IFERROR(IF(LEN(VLOOKUP(AR81, QUICKBOOKS_9130357949969096!$J:$K, 2, 0))=0,"",VLOOKUP(AR81, QUICKBOOKS_9130357949969096!$J:$K, 2, 0)),"")</f>
        <v/>
      </c>
      <c r="AT81" s="27"/>
      <c r="AU81" s="22"/>
      <c r="AV81" s="23"/>
      <c r="AW81" s="20" t="str">
        <f t="shared" si="3"/>
        <v/>
      </c>
      <c r="AX81" s="21"/>
      <c r="AY81" s="20"/>
      <c r="AZ81" s="20"/>
      <c r="BA81" s="20"/>
      <c r="BB81" s="20" t="str">
        <f>IFERROR(IF(LEN(VLOOKUP(W81, QUICKBOOKS_9130357949969096!$AI:$AJ, 2, 0))=0,"",VLOOKUP(W81, QUICKBOOKS_9130357949969096!$AI:$AJ, 2, 0)),"")</f>
        <v/>
      </c>
    </row>
    <row r="82" spans="2:54" x14ac:dyDescent="0.45">
      <c r="B82" s="2"/>
      <c r="C82" s="2"/>
      <c r="D82" s="2"/>
      <c r="E82" s="2"/>
      <c r="P82" s="19" t="str">
        <f>IF(V82&lt;&gt;"",MAX(P$1:P81)+1,IF(AND(_xlfn.CONCAT(T82:BB82)&lt;&gt;"", OR(LEFT(_xlfn.CONCAT(T82:BB82),5)&lt;&gt;"FALSE",RIGHT(_xlfn.CONCAT(T82:BB82),5)&lt;&gt;"FALSE")),IF(AND(ISNUMBER(P81),P81&gt;0),P81,0),""))</f>
        <v/>
      </c>
      <c r="Q82" s="26"/>
      <c r="R82" s="19" t="str">
        <f t="shared" si="2"/>
        <v/>
      </c>
      <c r="T82" s="20"/>
      <c r="U82" s="20"/>
      <c r="V82" s="21"/>
      <c r="W82" s="20"/>
      <c r="X82" s="21"/>
      <c r="Y82" s="20"/>
      <c r="Z82" s="21"/>
      <c r="AA82" s="20"/>
      <c r="AB82" s="20"/>
      <c r="AC82" s="20"/>
      <c r="AD82" s="20"/>
      <c r="AE82" s="20" t="str">
        <f>IFERROR(IF(LEN(VLOOKUP(AD82, QUICKBOOKS_9130357949969096!$AM:$AN, 2, 0))=0,"",VLOOKUP(AD82, QUICKBOOKS_9130357949969096!$AM:$AN, 2, 0)),"")</f>
        <v/>
      </c>
      <c r="AF82" s="20" t="str">
        <f>IFERROR(IF(LEN(VLOOKUP(AD82, QUICKBOOKS_9130357949969096!$C:$E, 3, 0))=0,"",VLOOKUP(AD82, QUICKBOOKS_9130357949969096!$C:$E, 3, 0)),"")</f>
        <v/>
      </c>
      <c r="AG82" s="20" t="str">
        <f>IFERROR(IF(LEN(VLOOKUP(AD82, QUICKBOOKS_9130357949969096!$C:$D, 2, 0))=0,"",VLOOKUP(AD82, QUICKBOOKS_9130357949969096!$C:$D, 2, 0)),"")</f>
        <v/>
      </c>
      <c r="AH82" s="20"/>
      <c r="AI82" s="20"/>
      <c r="AJ82" s="20"/>
      <c r="AK82" s="20"/>
      <c r="AL82" s="20"/>
      <c r="AM82" s="20"/>
      <c r="AN82" s="22"/>
      <c r="AO82" s="22"/>
      <c r="AP82" s="20"/>
      <c r="AQ82" s="20" t="str">
        <f>IFERROR(IF(LEN(VLOOKUP(AP82, QUICKBOOKS_9130357949969096!$L:$M, 2, 0))=0,"",VLOOKUP(AP82, QUICKBOOKS_9130357949969096!$L:$M, 2, 0)),"")</f>
        <v/>
      </c>
      <c r="AR82" s="20"/>
      <c r="AS82" s="20" t="str">
        <f>IFERROR(IF(LEN(VLOOKUP(AR82, QUICKBOOKS_9130357949969096!$J:$K, 2, 0))=0,"",VLOOKUP(AR82, QUICKBOOKS_9130357949969096!$J:$K, 2, 0)),"")</f>
        <v/>
      </c>
      <c r="AT82" s="27"/>
      <c r="AU82" s="22"/>
      <c r="AV82" s="23"/>
      <c r="AW82" s="20" t="str">
        <f t="shared" si="3"/>
        <v/>
      </c>
      <c r="AX82" s="21"/>
      <c r="AY82" s="20"/>
      <c r="AZ82" s="20"/>
      <c r="BA82" s="20"/>
      <c r="BB82" s="20" t="str">
        <f>IFERROR(IF(LEN(VLOOKUP(W82, QUICKBOOKS_9130357949969096!$AI:$AJ, 2, 0))=0,"",VLOOKUP(W82, QUICKBOOKS_9130357949969096!$AI:$AJ, 2, 0)),"")</f>
        <v/>
      </c>
    </row>
    <row r="83" spans="2:54" x14ac:dyDescent="0.45">
      <c r="B83" s="2"/>
      <c r="C83" s="2"/>
      <c r="D83" s="2"/>
      <c r="E83" s="2"/>
      <c r="P83" s="19" t="str">
        <f>IF(V83&lt;&gt;"",MAX(P$1:P82)+1,IF(AND(_xlfn.CONCAT(T83:BB83)&lt;&gt;"", OR(LEFT(_xlfn.CONCAT(T83:BB83),5)&lt;&gt;"FALSE",RIGHT(_xlfn.CONCAT(T83:BB83),5)&lt;&gt;"FALSE")),IF(AND(ISNUMBER(P82),P82&gt;0),P82,0),""))</f>
        <v/>
      </c>
      <c r="Q83" s="26"/>
      <c r="R83" s="19" t="str">
        <f t="shared" si="2"/>
        <v/>
      </c>
      <c r="T83" s="20"/>
      <c r="U83" s="20"/>
      <c r="V83" s="21"/>
      <c r="W83" s="20"/>
      <c r="X83" s="21"/>
      <c r="Y83" s="20"/>
      <c r="Z83" s="21"/>
      <c r="AA83" s="20"/>
      <c r="AB83" s="20"/>
      <c r="AC83" s="20"/>
      <c r="AD83" s="20"/>
      <c r="AE83" s="20" t="str">
        <f>IFERROR(IF(LEN(VLOOKUP(AD83, QUICKBOOKS_9130357949969096!$AM:$AN, 2, 0))=0,"",VLOOKUP(AD83, QUICKBOOKS_9130357949969096!$AM:$AN, 2, 0)),"")</f>
        <v/>
      </c>
      <c r="AF83" s="20" t="str">
        <f>IFERROR(IF(LEN(VLOOKUP(AD83, QUICKBOOKS_9130357949969096!$C:$E, 3, 0))=0,"",VLOOKUP(AD83, QUICKBOOKS_9130357949969096!$C:$E, 3, 0)),"")</f>
        <v/>
      </c>
      <c r="AG83" s="20" t="str">
        <f>IFERROR(IF(LEN(VLOOKUP(AD83, QUICKBOOKS_9130357949969096!$C:$D, 2, 0))=0,"",VLOOKUP(AD83, QUICKBOOKS_9130357949969096!$C:$D, 2, 0)),"")</f>
        <v/>
      </c>
      <c r="AH83" s="20"/>
      <c r="AI83" s="20"/>
      <c r="AJ83" s="20"/>
      <c r="AK83" s="20"/>
      <c r="AL83" s="20"/>
      <c r="AM83" s="20"/>
      <c r="AN83" s="22"/>
      <c r="AO83" s="22"/>
      <c r="AP83" s="20"/>
      <c r="AQ83" s="20" t="str">
        <f>IFERROR(IF(LEN(VLOOKUP(AP83, QUICKBOOKS_9130357949969096!$L:$M, 2, 0))=0,"",VLOOKUP(AP83, QUICKBOOKS_9130357949969096!$L:$M, 2, 0)),"")</f>
        <v/>
      </c>
      <c r="AR83" s="20"/>
      <c r="AS83" s="20" t="str">
        <f>IFERROR(IF(LEN(VLOOKUP(AR83, QUICKBOOKS_9130357949969096!$J:$K, 2, 0))=0,"",VLOOKUP(AR83, QUICKBOOKS_9130357949969096!$J:$K, 2, 0)),"")</f>
        <v/>
      </c>
      <c r="AT83" s="27"/>
      <c r="AU83" s="22"/>
      <c r="AV83" s="23"/>
      <c r="AW83" s="20" t="str">
        <f t="shared" si="3"/>
        <v/>
      </c>
      <c r="AX83" s="21"/>
      <c r="AY83" s="20"/>
      <c r="AZ83" s="20"/>
      <c r="BA83" s="20"/>
      <c r="BB83" s="20" t="str">
        <f>IFERROR(IF(LEN(VLOOKUP(W83, QUICKBOOKS_9130357949969096!$AI:$AJ, 2, 0))=0,"",VLOOKUP(W83, QUICKBOOKS_9130357949969096!$AI:$AJ, 2, 0)),"")</f>
        <v/>
      </c>
    </row>
    <row r="84" spans="2:54" x14ac:dyDescent="0.45">
      <c r="B84" s="2"/>
      <c r="C84" s="2"/>
      <c r="D84" s="2"/>
      <c r="E84" s="2"/>
      <c r="P84" s="19" t="str">
        <f>IF(V84&lt;&gt;"",MAX(P$1:P83)+1,IF(AND(_xlfn.CONCAT(T84:BB84)&lt;&gt;"", OR(LEFT(_xlfn.CONCAT(T84:BB84),5)&lt;&gt;"FALSE",RIGHT(_xlfn.CONCAT(T84:BB84),5)&lt;&gt;"FALSE")),IF(AND(ISNUMBER(P83),P83&gt;0),P83,0),""))</f>
        <v/>
      </c>
      <c r="Q84" s="26"/>
      <c r="R84" s="19" t="str">
        <f t="shared" si="2"/>
        <v/>
      </c>
      <c r="T84" s="20"/>
      <c r="U84" s="20"/>
      <c r="V84" s="21"/>
      <c r="W84" s="20"/>
      <c r="X84" s="21"/>
      <c r="Y84" s="20"/>
      <c r="Z84" s="21"/>
      <c r="AA84" s="20"/>
      <c r="AB84" s="20"/>
      <c r="AC84" s="20"/>
      <c r="AD84" s="20"/>
      <c r="AE84" s="20" t="str">
        <f>IFERROR(IF(LEN(VLOOKUP(AD84, QUICKBOOKS_9130357949969096!$AM:$AN, 2, 0))=0,"",VLOOKUP(AD84, QUICKBOOKS_9130357949969096!$AM:$AN, 2, 0)),"")</f>
        <v/>
      </c>
      <c r="AF84" s="20" t="str">
        <f>IFERROR(IF(LEN(VLOOKUP(AD84, QUICKBOOKS_9130357949969096!$C:$E, 3, 0))=0,"",VLOOKUP(AD84, QUICKBOOKS_9130357949969096!$C:$E, 3, 0)),"")</f>
        <v/>
      </c>
      <c r="AG84" s="20" t="str">
        <f>IFERROR(IF(LEN(VLOOKUP(AD84, QUICKBOOKS_9130357949969096!$C:$D, 2, 0))=0,"",VLOOKUP(AD84, QUICKBOOKS_9130357949969096!$C:$D, 2, 0)),"")</f>
        <v/>
      </c>
      <c r="AH84" s="20"/>
      <c r="AI84" s="20"/>
      <c r="AJ84" s="20"/>
      <c r="AK84" s="20"/>
      <c r="AL84" s="20"/>
      <c r="AM84" s="20"/>
      <c r="AN84" s="22"/>
      <c r="AO84" s="22"/>
      <c r="AP84" s="20"/>
      <c r="AQ84" s="20" t="str">
        <f>IFERROR(IF(LEN(VLOOKUP(AP84, QUICKBOOKS_9130357949969096!$L:$M, 2, 0))=0,"",VLOOKUP(AP84, QUICKBOOKS_9130357949969096!$L:$M, 2, 0)),"")</f>
        <v/>
      </c>
      <c r="AR84" s="20"/>
      <c r="AS84" s="20" t="str">
        <f>IFERROR(IF(LEN(VLOOKUP(AR84, QUICKBOOKS_9130357949969096!$J:$K, 2, 0))=0,"",VLOOKUP(AR84, QUICKBOOKS_9130357949969096!$J:$K, 2, 0)),"")</f>
        <v/>
      </c>
      <c r="AT84" s="27"/>
      <c r="AU84" s="22"/>
      <c r="AV84" s="23"/>
      <c r="AW84" s="20" t="str">
        <f t="shared" si="3"/>
        <v/>
      </c>
      <c r="AX84" s="21"/>
      <c r="AY84" s="20"/>
      <c r="AZ84" s="20"/>
      <c r="BA84" s="20"/>
      <c r="BB84" s="20" t="str">
        <f>IFERROR(IF(LEN(VLOOKUP(W84, QUICKBOOKS_9130357949969096!$AI:$AJ, 2, 0))=0,"",VLOOKUP(W84, QUICKBOOKS_9130357949969096!$AI:$AJ, 2, 0)),"")</f>
        <v/>
      </c>
    </row>
    <row r="85" spans="2:54" x14ac:dyDescent="0.45">
      <c r="B85" s="2"/>
      <c r="C85" s="2"/>
      <c r="D85" s="2"/>
      <c r="E85" s="2"/>
      <c r="P85" s="19" t="str">
        <f>IF(V85&lt;&gt;"",MAX(P$1:P84)+1,IF(AND(_xlfn.CONCAT(T85:BB85)&lt;&gt;"", OR(LEFT(_xlfn.CONCAT(T85:BB85),5)&lt;&gt;"FALSE",RIGHT(_xlfn.CONCAT(T85:BB85),5)&lt;&gt;"FALSE")),IF(AND(ISNUMBER(P84),P84&gt;0),P84,0),""))</f>
        <v/>
      </c>
      <c r="Q85" s="26"/>
      <c r="R85" s="19" t="str">
        <f t="shared" si="2"/>
        <v/>
      </c>
      <c r="T85" s="20"/>
      <c r="U85" s="20"/>
      <c r="V85" s="21"/>
      <c r="W85" s="20"/>
      <c r="X85" s="21"/>
      <c r="Y85" s="20"/>
      <c r="Z85" s="21"/>
      <c r="AA85" s="20"/>
      <c r="AB85" s="20"/>
      <c r="AC85" s="20"/>
      <c r="AD85" s="20"/>
      <c r="AE85" s="20" t="str">
        <f>IFERROR(IF(LEN(VLOOKUP(AD85, QUICKBOOKS_9130357949969096!$AM:$AN, 2, 0))=0,"",VLOOKUP(AD85, QUICKBOOKS_9130357949969096!$AM:$AN, 2, 0)),"")</f>
        <v/>
      </c>
      <c r="AF85" s="20" t="str">
        <f>IFERROR(IF(LEN(VLOOKUP(AD85, QUICKBOOKS_9130357949969096!$C:$E, 3, 0))=0,"",VLOOKUP(AD85, QUICKBOOKS_9130357949969096!$C:$E, 3, 0)),"")</f>
        <v/>
      </c>
      <c r="AG85" s="20" t="str">
        <f>IFERROR(IF(LEN(VLOOKUP(AD85, QUICKBOOKS_9130357949969096!$C:$D, 2, 0))=0,"",VLOOKUP(AD85, QUICKBOOKS_9130357949969096!$C:$D, 2, 0)),"")</f>
        <v/>
      </c>
      <c r="AH85" s="20"/>
      <c r="AI85" s="20"/>
      <c r="AJ85" s="20"/>
      <c r="AK85" s="20"/>
      <c r="AL85" s="20"/>
      <c r="AM85" s="20"/>
      <c r="AN85" s="22"/>
      <c r="AO85" s="22"/>
      <c r="AP85" s="20"/>
      <c r="AQ85" s="20" t="str">
        <f>IFERROR(IF(LEN(VLOOKUP(AP85, QUICKBOOKS_9130357949969096!$L:$M, 2, 0))=0,"",VLOOKUP(AP85, QUICKBOOKS_9130357949969096!$L:$M, 2, 0)),"")</f>
        <v/>
      </c>
      <c r="AR85" s="20"/>
      <c r="AS85" s="20" t="str">
        <f>IFERROR(IF(LEN(VLOOKUP(AR85, QUICKBOOKS_9130357949969096!$J:$K, 2, 0))=0,"",VLOOKUP(AR85, QUICKBOOKS_9130357949969096!$J:$K, 2, 0)),"")</f>
        <v/>
      </c>
      <c r="AT85" s="27"/>
      <c r="AU85" s="22"/>
      <c r="AV85" s="23"/>
      <c r="AW85" s="20" t="str">
        <f t="shared" si="3"/>
        <v/>
      </c>
      <c r="AX85" s="21"/>
      <c r="AY85" s="20"/>
      <c r="AZ85" s="20"/>
      <c r="BA85" s="20"/>
      <c r="BB85" s="20" t="str">
        <f>IFERROR(IF(LEN(VLOOKUP(W85, QUICKBOOKS_9130357949969096!$AI:$AJ, 2, 0))=0,"",VLOOKUP(W85, QUICKBOOKS_9130357949969096!$AI:$AJ, 2, 0)),"")</f>
        <v/>
      </c>
    </row>
    <row r="86" spans="2:54" x14ac:dyDescent="0.45">
      <c r="B86" s="2"/>
      <c r="C86" s="2"/>
      <c r="D86" s="2"/>
      <c r="E86" s="2"/>
      <c r="P86" s="19" t="str">
        <f>IF(V86&lt;&gt;"",MAX(P$1:P85)+1,IF(AND(_xlfn.CONCAT(T86:BB86)&lt;&gt;"", OR(LEFT(_xlfn.CONCAT(T86:BB86),5)&lt;&gt;"FALSE",RIGHT(_xlfn.CONCAT(T86:BB86),5)&lt;&gt;"FALSE")),IF(AND(ISNUMBER(P85),P85&gt;0),P85,0),""))</f>
        <v/>
      </c>
      <c r="Q86" s="26"/>
      <c r="R86" s="19" t="str">
        <f t="shared" si="2"/>
        <v/>
      </c>
      <c r="T86" s="20"/>
      <c r="U86" s="20"/>
      <c r="V86" s="21"/>
      <c r="W86" s="20"/>
      <c r="X86" s="21"/>
      <c r="Y86" s="20"/>
      <c r="Z86" s="21"/>
      <c r="AA86" s="20"/>
      <c r="AB86" s="20"/>
      <c r="AC86" s="20"/>
      <c r="AD86" s="20"/>
      <c r="AE86" s="20" t="str">
        <f>IFERROR(IF(LEN(VLOOKUP(AD86, QUICKBOOKS_9130357949969096!$AM:$AN, 2, 0))=0,"",VLOOKUP(AD86, QUICKBOOKS_9130357949969096!$AM:$AN, 2, 0)),"")</f>
        <v/>
      </c>
      <c r="AF86" s="20" t="str">
        <f>IFERROR(IF(LEN(VLOOKUP(AD86, QUICKBOOKS_9130357949969096!$C:$E, 3, 0))=0,"",VLOOKUP(AD86, QUICKBOOKS_9130357949969096!$C:$E, 3, 0)),"")</f>
        <v/>
      </c>
      <c r="AG86" s="20" t="str">
        <f>IFERROR(IF(LEN(VLOOKUP(AD86, QUICKBOOKS_9130357949969096!$C:$D, 2, 0))=0,"",VLOOKUP(AD86, QUICKBOOKS_9130357949969096!$C:$D, 2, 0)),"")</f>
        <v/>
      </c>
      <c r="AH86" s="20"/>
      <c r="AI86" s="20"/>
      <c r="AJ86" s="20"/>
      <c r="AK86" s="20"/>
      <c r="AL86" s="20"/>
      <c r="AM86" s="20"/>
      <c r="AN86" s="22"/>
      <c r="AO86" s="22"/>
      <c r="AP86" s="20"/>
      <c r="AQ86" s="20" t="str">
        <f>IFERROR(IF(LEN(VLOOKUP(AP86, QUICKBOOKS_9130357949969096!$L:$M, 2, 0))=0,"",VLOOKUP(AP86, QUICKBOOKS_9130357949969096!$L:$M, 2, 0)),"")</f>
        <v/>
      </c>
      <c r="AR86" s="20"/>
      <c r="AS86" s="20" t="str">
        <f>IFERROR(IF(LEN(VLOOKUP(AR86, QUICKBOOKS_9130357949969096!$J:$K, 2, 0))=0,"",VLOOKUP(AR86, QUICKBOOKS_9130357949969096!$J:$K, 2, 0)),"")</f>
        <v/>
      </c>
      <c r="AT86" s="27"/>
      <c r="AU86" s="22"/>
      <c r="AV86" s="23"/>
      <c r="AW86" s="20" t="str">
        <f t="shared" si="3"/>
        <v/>
      </c>
      <c r="AX86" s="21"/>
      <c r="AY86" s="20"/>
      <c r="AZ86" s="20"/>
      <c r="BA86" s="20"/>
      <c r="BB86" s="20" t="str">
        <f>IFERROR(IF(LEN(VLOOKUP(W86, QUICKBOOKS_9130357949969096!$AI:$AJ, 2, 0))=0,"",VLOOKUP(W86, QUICKBOOKS_9130357949969096!$AI:$AJ, 2, 0)),"")</f>
        <v/>
      </c>
    </row>
    <row r="87" spans="2:54" x14ac:dyDescent="0.45">
      <c r="B87" s="2"/>
      <c r="C87" s="2"/>
      <c r="D87" s="2"/>
      <c r="E87" s="2"/>
      <c r="P87" s="19" t="str">
        <f>IF(V87&lt;&gt;"",MAX(P$1:P86)+1,IF(AND(_xlfn.CONCAT(T87:BB87)&lt;&gt;"", OR(LEFT(_xlfn.CONCAT(T87:BB87),5)&lt;&gt;"FALSE",RIGHT(_xlfn.CONCAT(T87:BB87),5)&lt;&gt;"FALSE")),IF(AND(ISNUMBER(P86),P86&gt;0),P86,0),""))</f>
        <v/>
      </c>
      <c r="Q87" s="26"/>
      <c r="R87" s="19" t="str">
        <f t="shared" si="2"/>
        <v/>
      </c>
      <c r="T87" s="20"/>
      <c r="U87" s="20"/>
      <c r="V87" s="21"/>
      <c r="W87" s="20"/>
      <c r="X87" s="21"/>
      <c r="Y87" s="20"/>
      <c r="Z87" s="21"/>
      <c r="AA87" s="20"/>
      <c r="AB87" s="20"/>
      <c r="AC87" s="20"/>
      <c r="AD87" s="20"/>
      <c r="AE87" s="20" t="str">
        <f>IFERROR(IF(LEN(VLOOKUP(AD87, QUICKBOOKS_9130357949969096!$AM:$AN, 2, 0))=0,"",VLOOKUP(AD87, QUICKBOOKS_9130357949969096!$AM:$AN, 2, 0)),"")</f>
        <v/>
      </c>
      <c r="AF87" s="20" t="str">
        <f>IFERROR(IF(LEN(VLOOKUP(AD87, QUICKBOOKS_9130357949969096!$C:$E, 3, 0))=0,"",VLOOKUP(AD87, QUICKBOOKS_9130357949969096!$C:$E, 3, 0)),"")</f>
        <v/>
      </c>
      <c r="AG87" s="20" t="str">
        <f>IFERROR(IF(LEN(VLOOKUP(AD87, QUICKBOOKS_9130357949969096!$C:$D, 2, 0))=0,"",VLOOKUP(AD87, QUICKBOOKS_9130357949969096!$C:$D, 2, 0)),"")</f>
        <v/>
      </c>
      <c r="AH87" s="20"/>
      <c r="AI87" s="20"/>
      <c r="AJ87" s="20"/>
      <c r="AK87" s="20"/>
      <c r="AL87" s="20"/>
      <c r="AM87" s="20"/>
      <c r="AN87" s="22"/>
      <c r="AO87" s="22"/>
      <c r="AP87" s="20"/>
      <c r="AQ87" s="20" t="str">
        <f>IFERROR(IF(LEN(VLOOKUP(AP87, QUICKBOOKS_9130357949969096!$L:$M, 2, 0))=0,"",VLOOKUP(AP87, QUICKBOOKS_9130357949969096!$L:$M, 2, 0)),"")</f>
        <v/>
      </c>
      <c r="AR87" s="20"/>
      <c r="AS87" s="20" t="str">
        <f>IFERROR(IF(LEN(VLOOKUP(AR87, QUICKBOOKS_9130357949969096!$J:$K, 2, 0))=0,"",VLOOKUP(AR87, QUICKBOOKS_9130357949969096!$J:$K, 2, 0)),"")</f>
        <v/>
      </c>
      <c r="AT87" s="27"/>
      <c r="AU87" s="22"/>
      <c r="AV87" s="23"/>
      <c r="AW87" s="20" t="str">
        <f t="shared" si="3"/>
        <v/>
      </c>
      <c r="AX87" s="21"/>
      <c r="AY87" s="20"/>
      <c r="AZ87" s="20"/>
      <c r="BA87" s="20"/>
      <c r="BB87" s="20" t="str">
        <f>IFERROR(IF(LEN(VLOOKUP(W87, QUICKBOOKS_9130357949969096!$AI:$AJ, 2, 0))=0,"",VLOOKUP(W87, QUICKBOOKS_9130357949969096!$AI:$AJ, 2, 0)),"")</f>
        <v/>
      </c>
    </row>
    <row r="88" spans="2:54" x14ac:dyDescent="0.45">
      <c r="B88" s="2"/>
      <c r="C88" s="2"/>
      <c r="D88" s="2"/>
      <c r="E88" s="2"/>
      <c r="P88" s="19" t="str">
        <f>IF(V88&lt;&gt;"",MAX(P$1:P87)+1,IF(AND(_xlfn.CONCAT(T88:BB88)&lt;&gt;"", OR(LEFT(_xlfn.CONCAT(T88:BB88),5)&lt;&gt;"FALSE",RIGHT(_xlfn.CONCAT(T88:BB88),5)&lt;&gt;"FALSE")),IF(AND(ISNUMBER(P87),P87&gt;0),P87,0),""))</f>
        <v/>
      </c>
      <c r="Q88" s="26"/>
      <c r="R88" s="19" t="str">
        <f t="shared" si="2"/>
        <v/>
      </c>
      <c r="T88" s="20"/>
      <c r="U88" s="20"/>
      <c r="V88" s="21"/>
      <c r="W88" s="20"/>
      <c r="X88" s="21"/>
      <c r="Y88" s="20"/>
      <c r="Z88" s="21"/>
      <c r="AA88" s="20"/>
      <c r="AB88" s="20"/>
      <c r="AC88" s="20"/>
      <c r="AD88" s="20"/>
      <c r="AE88" s="20" t="str">
        <f>IFERROR(IF(LEN(VLOOKUP(AD88, QUICKBOOKS_9130357949969096!$AM:$AN, 2, 0))=0,"",VLOOKUP(AD88, QUICKBOOKS_9130357949969096!$AM:$AN, 2, 0)),"")</f>
        <v/>
      </c>
      <c r="AF88" s="20" t="str">
        <f>IFERROR(IF(LEN(VLOOKUP(AD88, QUICKBOOKS_9130357949969096!$C:$E, 3, 0))=0,"",VLOOKUP(AD88, QUICKBOOKS_9130357949969096!$C:$E, 3, 0)),"")</f>
        <v/>
      </c>
      <c r="AG88" s="20" t="str">
        <f>IFERROR(IF(LEN(VLOOKUP(AD88, QUICKBOOKS_9130357949969096!$C:$D, 2, 0))=0,"",VLOOKUP(AD88, QUICKBOOKS_9130357949969096!$C:$D, 2, 0)),"")</f>
        <v/>
      </c>
      <c r="AH88" s="20"/>
      <c r="AI88" s="20"/>
      <c r="AJ88" s="20"/>
      <c r="AK88" s="20"/>
      <c r="AL88" s="20"/>
      <c r="AM88" s="20"/>
      <c r="AN88" s="22"/>
      <c r="AO88" s="22"/>
      <c r="AP88" s="20"/>
      <c r="AQ88" s="20" t="str">
        <f>IFERROR(IF(LEN(VLOOKUP(AP88, QUICKBOOKS_9130357949969096!$L:$M, 2, 0))=0,"",VLOOKUP(AP88, QUICKBOOKS_9130357949969096!$L:$M, 2, 0)),"")</f>
        <v/>
      </c>
      <c r="AR88" s="20"/>
      <c r="AS88" s="20" t="str">
        <f>IFERROR(IF(LEN(VLOOKUP(AR88, QUICKBOOKS_9130357949969096!$J:$K, 2, 0))=0,"",VLOOKUP(AR88, QUICKBOOKS_9130357949969096!$J:$K, 2, 0)),"")</f>
        <v/>
      </c>
      <c r="AT88" s="27"/>
      <c r="AU88" s="22"/>
      <c r="AV88" s="23"/>
      <c r="AW88" s="20" t="str">
        <f t="shared" si="3"/>
        <v/>
      </c>
      <c r="AX88" s="21"/>
      <c r="AY88" s="20"/>
      <c r="AZ88" s="20"/>
      <c r="BA88" s="20"/>
      <c r="BB88" s="20" t="str">
        <f>IFERROR(IF(LEN(VLOOKUP(W88, QUICKBOOKS_9130357949969096!$AI:$AJ, 2, 0))=0,"",VLOOKUP(W88, QUICKBOOKS_9130357949969096!$AI:$AJ, 2, 0)),"")</f>
        <v/>
      </c>
    </row>
    <row r="89" spans="2:54" x14ac:dyDescent="0.45">
      <c r="B89" s="2"/>
      <c r="C89" s="2"/>
      <c r="D89" s="2"/>
      <c r="E89" s="2"/>
      <c r="P89" s="19" t="str">
        <f>IF(V89&lt;&gt;"",MAX(P$1:P88)+1,IF(AND(_xlfn.CONCAT(T89:BB89)&lt;&gt;"", OR(LEFT(_xlfn.CONCAT(T89:BB89),5)&lt;&gt;"FALSE",RIGHT(_xlfn.CONCAT(T89:BB89),5)&lt;&gt;"FALSE")),IF(AND(ISNUMBER(P88),P88&gt;0),P88,0),""))</f>
        <v/>
      </c>
      <c r="Q89" s="26"/>
      <c r="R89" s="19" t="str">
        <f t="shared" si="2"/>
        <v/>
      </c>
      <c r="T89" s="20"/>
      <c r="U89" s="20"/>
      <c r="V89" s="21"/>
      <c r="W89" s="20"/>
      <c r="X89" s="21"/>
      <c r="Y89" s="20"/>
      <c r="Z89" s="21"/>
      <c r="AA89" s="20"/>
      <c r="AB89" s="20"/>
      <c r="AC89" s="20"/>
      <c r="AD89" s="20"/>
      <c r="AE89" s="20" t="str">
        <f>IFERROR(IF(LEN(VLOOKUP(AD89, QUICKBOOKS_9130357949969096!$AM:$AN, 2, 0))=0,"",VLOOKUP(AD89, QUICKBOOKS_9130357949969096!$AM:$AN, 2, 0)),"")</f>
        <v/>
      </c>
      <c r="AF89" s="20" t="str">
        <f>IFERROR(IF(LEN(VLOOKUP(AD89, QUICKBOOKS_9130357949969096!$C:$E, 3, 0))=0,"",VLOOKUP(AD89, QUICKBOOKS_9130357949969096!$C:$E, 3, 0)),"")</f>
        <v/>
      </c>
      <c r="AG89" s="20" t="str">
        <f>IFERROR(IF(LEN(VLOOKUP(AD89, QUICKBOOKS_9130357949969096!$C:$D, 2, 0))=0,"",VLOOKUP(AD89, QUICKBOOKS_9130357949969096!$C:$D, 2, 0)),"")</f>
        <v/>
      </c>
      <c r="AH89" s="20"/>
      <c r="AI89" s="20"/>
      <c r="AJ89" s="20"/>
      <c r="AK89" s="20"/>
      <c r="AL89" s="20"/>
      <c r="AM89" s="20"/>
      <c r="AN89" s="22"/>
      <c r="AO89" s="22"/>
      <c r="AP89" s="20"/>
      <c r="AQ89" s="20" t="str">
        <f>IFERROR(IF(LEN(VLOOKUP(AP89, QUICKBOOKS_9130357949969096!$L:$M, 2, 0))=0,"",VLOOKUP(AP89, QUICKBOOKS_9130357949969096!$L:$M, 2, 0)),"")</f>
        <v/>
      </c>
      <c r="AR89" s="20"/>
      <c r="AS89" s="20" t="str">
        <f>IFERROR(IF(LEN(VLOOKUP(AR89, QUICKBOOKS_9130357949969096!$J:$K, 2, 0))=0,"",VLOOKUP(AR89, QUICKBOOKS_9130357949969096!$J:$K, 2, 0)),"")</f>
        <v/>
      </c>
      <c r="AT89" s="27"/>
      <c r="AU89" s="22"/>
      <c r="AV89" s="23"/>
      <c r="AW89" s="20" t="str">
        <f t="shared" si="3"/>
        <v/>
      </c>
      <c r="AX89" s="21"/>
      <c r="AY89" s="20"/>
      <c r="AZ89" s="20"/>
      <c r="BA89" s="20"/>
      <c r="BB89" s="20" t="str">
        <f>IFERROR(IF(LEN(VLOOKUP(W89, QUICKBOOKS_9130357949969096!$AI:$AJ, 2, 0))=0,"",VLOOKUP(W89, QUICKBOOKS_9130357949969096!$AI:$AJ, 2, 0)),"")</f>
        <v/>
      </c>
    </row>
    <row r="90" spans="2:54" x14ac:dyDescent="0.45">
      <c r="B90" s="2"/>
      <c r="C90" s="2"/>
      <c r="D90" s="2"/>
      <c r="E90" s="2"/>
      <c r="P90" s="19" t="str">
        <f>IF(V90&lt;&gt;"",MAX(P$1:P89)+1,IF(AND(_xlfn.CONCAT(T90:BB90)&lt;&gt;"", OR(LEFT(_xlfn.CONCAT(T90:BB90),5)&lt;&gt;"FALSE",RIGHT(_xlfn.CONCAT(T90:BB90),5)&lt;&gt;"FALSE")),IF(AND(ISNUMBER(P89),P89&gt;0),P89,0),""))</f>
        <v/>
      </c>
      <c r="Q90" s="26"/>
      <c r="R90" s="19" t="str">
        <f t="shared" si="2"/>
        <v/>
      </c>
      <c r="T90" s="20"/>
      <c r="U90" s="20"/>
      <c r="V90" s="21"/>
      <c r="W90" s="20"/>
      <c r="X90" s="21"/>
      <c r="Y90" s="20"/>
      <c r="Z90" s="21"/>
      <c r="AA90" s="20"/>
      <c r="AB90" s="20"/>
      <c r="AC90" s="20"/>
      <c r="AD90" s="20"/>
      <c r="AE90" s="20" t="str">
        <f>IFERROR(IF(LEN(VLOOKUP(AD90, QUICKBOOKS_9130357949969096!$AM:$AN, 2, 0))=0,"",VLOOKUP(AD90, QUICKBOOKS_9130357949969096!$AM:$AN, 2, 0)),"")</f>
        <v/>
      </c>
      <c r="AF90" s="20" t="str">
        <f>IFERROR(IF(LEN(VLOOKUP(AD90, QUICKBOOKS_9130357949969096!$C:$E, 3, 0))=0,"",VLOOKUP(AD90, QUICKBOOKS_9130357949969096!$C:$E, 3, 0)),"")</f>
        <v/>
      </c>
      <c r="AG90" s="20" t="str">
        <f>IFERROR(IF(LEN(VLOOKUP(AD90, QUICKBOOKS_9130357949969096!$C:$D, 2, 0))=0,"",VLOOKUP(AD90, QUICKBOOKS_9130357949969096!$C:$D, 2, 0)),"")</f>
        <v/>
      </c>
      <c r="AH90" s="20"/>
      <c r="AI90" s="20"/>
      <c r="AJ90" s="20"/>
      <c r="AK90" s="20"/>
      <c r="AL90" s="20"/>
      <c r="AM90" s="20"/>
      <c r="AN90" s="22"/>
      <c r="AO90" s="22"/>
      <c r="AP90" s="20"/>
      <c r="AQ90" s="20" t="str">
        <f>IFERROR(IF(LEN(VLOOKUP(AP90, QUICKBOOKS_9130357949969096!$L:$M, 2, 0))=0,"",VLOOKUP(AP90, QUICKBOOKS_9130357949969096!$L:$M, 2, 0)),"")</f>
        <v/>
      </c>
      <c r="AR90" s="20"/>
      <c r="AS90" s="20" t="str">
        <f>IFERROR(IF(LEN(VLOOKUP(AR90, QUICKBOOKS_9130357949969096!$J:$K, 2, 0))=0,"",VLOOKUP(AR90, QUICKBOOKS_9130357949969096!$J:$K, 2, 0)),"")</f>
        <v/>
      </c>
      <c r="AT90" s="27"/>
      <c r="AU90" s="22"/>
      <c r="AV90" s="23"/>
      <c r="AW90" s="20" t="str">
        <f t="shared" si="3"/>
        <v/>
      </c>
      <c r="AX90" s="21"/>
      <c r="AY90" s="20"/>
      <c r="AZ90" s="20"/>
      <c r="BA90" s="20"/>
      <c r="BB90" s="20" t="str">
        <f>IFERROR(IF(LEN(VLOOKUP(W90, QUICKBOOKS_9130357949969096!$AI:$AJ, 2, 0))=0,"",VLOOKUP(W90, QUICKBOOKS_9130357949969096!$AI:$AJ, 2, 0)),"")</f>
        <v/>
      </c>
    </row>
    <row r="91" spans="2:54" x14ac:dyDescent="0.45">
      <c r="B91" s="2"/>
      <c r="C91" s="2"/>
      <c r="D91" s="2"/>
      <c r="E91" s="2"/>
      <c r="P91" s="19" t="str">
        <f>IF(V91&lt;&gt;"",MAX(P$1:P90)+1,IF(AND(_xlfn.CONCAT(T91:BB91)&lt;&gt;"", OR(LEFT(_xlfn.CONCAT(T91:BB91),5)&lt;&gt;"FALSE",RIGHT(_xlfn.CONCAT(T91:BB91),5)&lt;&gt;"FALSE")),IF(AND(ISNUMBER(P90),P90&gt;0),P90,0),""))</f>
        <v/>
      </c>
      <c r="Q91" s="26"/>
      <c r="R91" s="19" t="str">
        <f t="shared" si="2"/>
        <v/>
      </c>
      <c r="T91" s="20"/>
      <c r="U91" s="20"/>
      <c r="V91" s="21"/>
      <c r="W91" s="20"/>
      <c r="X91" s="21"/>
      <c r="Y91" s="20"/>
      <c r="Z91" s="21"/>
      <c r="AA91" s="20"/>
      <c r="AB91" s="20"/>
      <c r="AC91" s="20"/>
      <c r="AD91" s="20"/>
      <c r="AE91" s="20" t="str">
        <f>IFERROR(IF(LEN(VLOOKUP(AD91, QUICKBOOKS_9130357949969096!$AM:$AN, 2, 0))=0,"",VLOOKUP(AD91, QUICKBOOKS_9130357949969096!$AM:$AN, 2, 0)),"")</f>
        <v/>
      </c>
      <c r="AF91" s="20" t="str">
        <f>IFERROR(IF(LEN(VLOOKUP(AD91, QUICKBOOKS_9130357949969096!$C:$E, 3, 0))=0,"",VLOOKUP(AD91, QUICKBOOKS_9130357949969096!$C:$E, 3, 0)),"")</f>
        <v/>
      </c>
      <c r="AG91" s="20" t="str">
        <f>IFERROR(IF(LEN(VLOOKUP(AD91, QUICKBOOKS_9130357949969096!$C:$D, 2, 0))=0,"",VLOOKUP(AD91, QUICKBOOKS_9130357949969096!$C:$D, 2, 0)),"")</f>
        <v/>
      </c>
      <c r="AH91" s="20"/>
      <c r="AI91" s="20"/>
      <c r="AJ91" s="20"/>
      <c r="AK91" s="20"/>
      <c r="AL91" s="20"/>
      <c r="AM91" s="20"/>
      <c r="AN91" s="22"/>
      <c r="AO91" s="22"/>
      <c r="AP91" s="20"/>
      <c r="AQ91" s="20" t="str">
        <f>IFERROR(IF(LEN(VLOOKUP(AP91, QUICKBOOKS_9130357949969096!$L:$M, 2, 0))=0,"",VLOOKUP(AP91, QUICKBOOKS_9130357949969096!$L:$M, 2, 0)),"")</f>
        <v/>
      </c>
      <c r="AR91" s="20"/>
      <c r="AS91" s="20" t="str">
        <f>IFERROR(IF(LEN(VLOOKUP(AR91, QUICKBOOKS_9130357949969096!$J:$K, 2, 0))=0,"",VLOOKUP(AR91, QUICKBOOKS_9130357949969096!$J:$K, 2, 0)),"")</f>
        <v/>
      </c>
      <c r="AT91" s="27"/>
      <c r="AU91" s="22"/>
      <c r="AV91" s="23"/>
      <c r="AW91" s="20" t="str">
        <f t="shared" si="3"/>
        <v/>
      </c>
      <c r="AX91" s="21"/>
      <c r="AY91" s="20"/>
      <c r="AZ91" s="20"/>
      <c r="BA91" s="20"/>
      <c r="BB91" s="20" t="str">
        <f>IFERROR(IF(LEN(VLOOKUP(W91, QUICKBOOKS_9130357949969096!$AI:$AJ, 2, 0))=0,"",VLOOKUP(W91, QUICKBOOKS_9130357949969096!$AI:$AJ, 2, 0)),"")</f>
        <v/>
      </c>
    </row>
    <row r="92" spans="2:54" x14ac:dyDescent="0.45">
      <c r="B92" s="2"/>
      <c r="C92" s="2"/>
      <c r="D92" s="2"/>
      <c r="E92" s="2"/>
      <c r="P92" s="19" t="str">
        <f>IF(V92&lt;&gt;"",MAX(P$1:P91)+1,IF(AND(_xlfn.CONCAT(T92:BB92)&lt;&gt;"", OR(LEFT(_xlfn.CONCAT(T92:BB92),5)&lt;&gt;"FALSE",RIGHT(_xlfn.CONCAT(T92:BB92),5)&lt;&gt;"FALSE")),IF(AND(ISNUMBER(P91),P91&gt;0),P91,0),""))</f>
        <v/>
      </c>
      <c r="Q92" s="26"/>
      <c r="R92" s="19" t="str">
        <f t="shared" si="2"/>
        <v/>
      </c>
      <c r="T92" s="20"/>
      <c r="U92" s="20"/>
      <c r="V92" s="21"/>
      <c r="W92" s="20"/>
      <c r="X92" s="21"/>
      <c r="Y92" s="20"/>
      <c r="Z92" s="21"/>
      <c r="AA92" s="20"/>
      <c r="AB92" s="20"/>
      <c r="AC92" s="20"/>
      <c r="AD92" s="20"/>
      <c r="AE92" s="20" t="str">
        <f>IFERROR(IF(LEN(VLOOKUP(AD92, QUICKBOOKS_9130357949969096!$AM:$AN, 2, 0))=0,"",VLOOKUP(AD92, QUICKBOOKS_9130357949969096!$AM:$AN, 2, 0)),"")</f>
        <v/>
      </c>
      <c r="AF92" s="20" t="str">
        <f>IFERROR(IF(LEN(VLOOKUP(AD92, QUICKBOOKS_9130357949969096!$C:$E, 3, 0))=0,"",VLOOKUP(AD92, QUICKBOOKS_9130357949969096!$C:$E, 3, 0)),"")</f>
        <v/>
      </c>
      <c r="AG92" s="20" t="str">
        <f>IFERROR(IF(LEN(VLOOKUP(AD92, QUICKBOOKS_9130357949969096!$C:$D, 2, 0))=0,"",VLOOKUP(AD92, QUICKBOOKS_9130357949969096!$C:$D, 2, 0)),"")</f>
        <v/>
      </c>
      <c r="AH92" s="20"/>
      <c r="AI92" s="20"/>
      <c r="AJ92" s="20"/>
      <c r="AK92" s="20"/>
      <c r="AL92" s="20"/>
      <c r="AM92" s="20"/>
      <c r="AN92" s="22"/>
      <c r="AO92" s="22"/>
      <c r="AP92" s="20"/>
      <c r="AQ92" s="20" t="str">
        <f>IFERROR(IF(LEN(VLOOKUP(AP92, QUICKBOOKS_9130357949969096!$L:$M, 2, 0))=0,"",VLOOKUP(AP92, QUICKBOOKS_9130357949969096!$L:$M, 2, 0)),"")</f>
        <v/>
      </c>
      <c r="AR92" s="20"/>
      <c r="AS92" s="20" t="str">
        <f>IFERROR(IF(LEN(VLOOKUP(AR92, QUICKBOOKS_9130357949969096!$J:$K, 2, 0))=0,"",VLOOKUP(AR92, QUICKBOOKS_9130357949969096!$J:$K, 2, 0)),"")</f>
        <v/>
      </c>
      <c r="AT92" s="27"/>
      <c r="AU92" s="22"/>
      <c r="AV92" s="23"/>
      <c r="AW92" s="20" t="str">
        <f t="shared" si="3"/>
        <v/>
      </c>
      <c r="AX92" s="21"/>
      <c r="AY92" s="20"/>
      <c r="AZ92" s="20"/>
      <c r="BA92" s="20"/>
      <c r="BB92" s="20" t="str">
        <f>IFERROR(IF(LEN(VLOOKUP(W92, QUICKBOOKS_9130357949969096!$AI:$AJ, 2, 0))=0,"",VLOOKUP(W92, QUICKBOOKS_9130357949969096!$AI:$AJ, 2, 0)),"")</f>
        <v/>
      </c>
    </row>
    <row r="93" spans="2:54" x14ac:dyDescent="0.45">
      <c r="B93" s="2"/>
      <c r="C93" s="2"/>
      <c r="D93" s="2"/>
      <c r="E93" s="2"/>
      <c r="P93" s="19" t="str">
        <f>IF(V93&lt;&gt;"",MAX(P$1:P92)+1,IF(AND(_xlfn.CONCAT(T93:BB93)&lt;&gt;"", OR(LEFT(_xlfn.CONCAT(T93:BB93),5)&lt;&gt;"FALSE",RIGHT(_xlfn.CONCAT(T93:BB93),5)&lt;&gt;"FALSE")),IF(AND(ISNUMBER(P92),P92&gt;0),P92,0),""))</f>
        <v/>
      </c>
      <c r="Q93" s="26"/>
      <c r="R93" s="19" t="str">
        <f t="shared" si="2"/>
        <v/>
      </c>
      <c r="T93" s="20"/>
      <c r="U93" s="20"/>
      <c r="V93" s="21"/>
      <c r="W93" s="20"/>
      <c r="X93" s="21"/>
      <c r="Y93" s="20"/>
      <c r="Z93" s="21"/>
      <c r="AA93" s="20"/>
      <c r="AB93" s="20"/>
      <c r="AC93" s="20"/>
      <c r="AD93" s="20"/>
      <c r="AE93" s="20" t="str">
        <f>IFERROR(IF(LEN(VLOOKUP(AD93, QUICKBOOKS_9130357949969096!$AM:$AN, 2, 0))=0,"",VLOOKUP(AD93, QUICKBOOKS_9130357949969096!$AM:$AN, 2, 0)),"")</f>
        <v/>
      </c>
      <c r="AF93" s="20" t="str">
        <f>IFERROR(IF(LEN(VLOOKUP(AD93, QUICKBOOKS_9130357949969096!$C:$E, 3, 0))=0,"",VLOOKUP(AD93, QUICKBOOKS_9130357949969096!$C:$E, 3, 0)),"")</f>
        <v/>
      </c>
      <c r="AG93" s="20" t="str">
        <f>IFERROR(IF(LEN(VLOOKUP(AD93, QUICKBOOKS_9130357949969096!$C:$D, 2, 0))=0,"",VLOOKUP(AD93, QUICKBOOKS_9130357949969096!$C:$D, 2, 0)),"")</f>
        <v/>
      </c>
      <c r="AH93" s="20"/>
      <c r="AI93" s="20"/>
      <c r="AJ93" s="20"/>
      <c r="AK93" s="20"/>
      <c r="AL93" s="20"/>
      <c r="AM93" s="20"/>
      <c r="AN93" s="22"/>
      <c r="AO93" s="22"/>
      <c r="AP93" s="20"/>
      <c r="AQ93" s="20" t="str">
        <f>IFERROR(IF(LEN(VLOOKUP(AP93, QUICKBOOKS_9130357949969096!$L:$M, 2, 0))=0,"",VLOOKUP(AP93, QUICKBOOKS_9130357949969096!$L:$M, 2, 0)),"")</f>
        <v/>
      </c>
      <c r="AR93" s="20"/>
      <c r="AS93" s="20" t="str">
        <f>IFERROR(IF(LEN(VLOOKUP(AR93, QUICKBOOKS_9130357949969096!$J:$K, 2, 0))=0,"",VLOOKUP(AR93, QUICKBOOKS_9130357949969096!$J:$K, 2, 0)),"")</f>
        <v/>
      </c>
      <c r="AT93" s="27"/>
      <c r="AU93" s="22"/>
      <c r="AV93" s="23"/>
      <c r="AW93" s="20" t="str">
        <f t="shared" si="3"/>
        <v/>
      </c>
      <c r="AX93" s="21"/>
      <c r="AY93" s="20"/>
      <c r="AZ93" s="20"/>
      <c r="BA93" s="20"/>
      <c r="BB93" s="20" t="str">
        <f>IFERROR(IF(LEN(VLOOKUP(W93, QUICKBOOKS_9130357949969096!$AI:$AJ, 2, 0))=0,"",VLOOKUP(W93, QUICKBOOKS_9130357949969096!$AI:$AJ, 2, 0)),"")</f>
        <v/>
      </c>
    </row>
    <row r="94" spans="2:54" x14ac:dyDescent="0.45">
      <c r="B94" s="2"/>
      <c r="C94" s="2"/>
      <c r="D94" s="2"/>
      <c r="E94" s="2"/>
      <c r="P94" s="19" t="str">
        <f>IF(V94&lt;&gt;"",MAX(P$1:P93)+1,IF(AND(_xlfn.CONCAT(T94:BB94)&lt;&gt;"", OR(LEFT(_xlfn.CONCAT(T94:BB94),5)&lt;&gt;"FALSE",RIGHT(_xlfn.CONCAT(T94:BB94),5)&lt;&gt;"FALSE")),IF(AND(ISNUMBER(P93),P93&gt;0),P93,0),""))</f>
        <v/>
      </c>
      <c r="Q94" s="26"/>
      <c r="R94" s="19" t="str">
        <f t="shared" si="2"/>
        <v/>
      </c>
      <c r="T94" s="20"/>
      <c r="U94" s="20"/>
      <c r="V94" s="21"/>
      <c r="W94" s="20"/>
      <c r="X94" s="21"/>
      <c r="Y94" s="20"/>
      <c r="Z94" s="21"/>
      <c r="AA94" s="20"/>
      <c r="AB94" s="20"/>
      <c r="AC94" s="20"/>
      <c r="AD94" s="20"/>
      <c r="AE94" s="20" t="str">
        <f>IFERROR(IF(LEN(VLOOKUP(AD94, QUICKBOOKS_9130357949969096!$AM:$AN, 2, 0))=0,"",VLOOKUP(AD94, QUICKBOOKS_9130357949969096!$AM:$AN, 2, 0)),"")</f>
        <v/>
      </c>
      <c r="AF94" s="20" t="str">
        <f>IFERROR(IF(LEN(VLOOKUP(AD94, QUICKBOOKS_9130357949969096!$C:$E, 3, 0))=0,"",VLOOKUP(AD94, QUICKBOOKS_9130357949969096!$C:$E, 3, 0)),"")</f>
        <v/>
      </c>
      <c r="AG94" s="20" t="str">
        <f>IFERROR(IF(LEN(VLOOKUP(AD94, QUICKBOOKS_9130357949969096!$C:$D, 2, 0))=0,"",VLOOKUP(AD94, QUICKBOOKS_9130357949969096!$C:$D, 2, 0)),"")</f>
        <v/>
      </c>
      <c r="AH94" s="20"/>
      <c r="AI94" s="20"/>
      <c r="AJ94" s="20"/>
      <c r="AK94" s="20"/>
      <c r="AL94" s="20"/>
      <c r="AM94" s="20"/>
      <c r="AN94" s="22"/>
      <c r="AO94" s="22"/>
      <c r="AP94" s="20"/>
      <c r="AQ94" s="20" t="str">
        <f>IFERROR(IF(LEN(VLOOKUP(AP94, QUICKBOOKS_9130357949969096!$L:$M, 2, 0))=0,"",VLOOKUP(AP94, QUICKBOOKS_9130357949969096!$L:$M, 2, 0)),"")</f>
        <v/>
      </c>
      <c r="AR94" s="20"/>
      <c r="AS94" s="20" t="str">
        <f>IFERROR(IF(LEN(VLOOKUP(AR94, QUICKBOOKS_9130357949969096!$J:$K, 2, 0))=0,"",VLOOKUP(AR94, QUICKBOOKS_9130357949969096!$J:$K, 2, 0)),"")</f>
        <v/>
      </c>
      <c r="AT94" s="27"/>
      <c r="AU94" s="22"/>
      <c r="AV94" s="23"/>
      <c r="AW94" s="20" t="str">
        <f t="shared" si="3"/>
        <v/>
      </c>
      <c r="AX94" s="21"/>
      <c r="AY94" s="20"/>
      <c r="AZ94" s="20"/>
      <c r="BA94" s="20"/>
      <c r="BB94" s="20" t="str">
        <f>IFERROR(IF(LEN(VLOOKUP(W94, QUICKBOOKS_9130357949969096!$AI:$AJ, 2, 0))=0,"",VLOOKUP(W94, QUICKBOOKS_9130357949969096!$AI:$AJ, 2, 0)),"")</f>
        <v/>
      </c>
    </row>
    <row r="95" spans="2:54" x14ac:dyDescent="0.45">
      <c r="B95" s="2"/>
      <c r="C95" s="2"/>
      <c r="D95" s="2"/>
      <c r="E95" s="2"/>
      <c r="P95" s="19" t="str">
        <f>IF(V95&lt;&gt;"",MAX(P$1:P94)+1,IF(AND(_xlfn.CONCAT(T95:BB95)&lt;&gt;"", OR(LEFT(_xlfn.CONCAT(T95:BB95),5)&lt;&gt;"FALSE",RIGHT(_xlfn.CONCAT(T95:BB95),5)&lt;&gt;"FALSE")),IF(AND(ISNUMBER(P94),P94&gt;0),P94,0),""))</f>
        <v/>
      </c>
      <c r="Q95" s="26"/>
      <c r="R95" s="19" t="str">
        <f t="shared" si="2"/>
        <v/>
      </c>
      <c r="T95" s="20"/>
      <c r="U95" s="20"/>
      <c r="V95" s="21"/>
      <c r="W95" s="20"/>
      <c r="X95" s="21"/>
      <c r="Y95" s="20"/>
      <c r="Z95" s="21"/>
      <c r="AA95" s="20"/>
      <c r="AB95" s="20"/>
      <c r="AC95" s="20"/>
      <c r="AD95" s="20"/>
      <c r="AE95" s="20" t="str">
        <f>IFERROR(IF(LEN(VLOOKUP(AD95, QUICKBOOKS_9130357949969096!$AM:$AN, 2, 0))=0,"",VLOOKUP(AD95, QUICKBOOKS_9130357949969096!$AM:$AN, 2, 0)),"")</f>
        <v/>
      </c>
      <c r="AF95" s="20" t="str">
        <f>IFERROR(IF(LEN(VLOOKUP(AD95, QUICKBOOKS_9130357949969096!$C:$E, 3, 0))=0,"",VLOOKUP(AD95, QUICKBOOKS_9130357949969096!$C:$E, 3, 0)),"")</f>
        <v/>
      </c>
      <c r="AG95" s="20" t="str">
        <f>IFERROR(IF(LEN(VLOOKUP(AD95, QUICKBOOKS_9130357949969096!$C:$D, 2, 0))=0,"",VLOOKUP(AD95, QUICKBOOKS_9130357949969096!$C:$D, 2, 0)),"")</f>
        <v/>
      </c>
      <c r="AH95" s="20"/>
      <c r="AI95" s="20"/>
      <c r="AJ95" s="20"/>
      <c r="AK95" s="20"/>
      <c r="AL95" s="20"/>
      <c r="AM95" s="20"/>
      <c r="AN95" s="22"/>
      <c r="AO95" s="22"/>
      <c r="AP95" s="20"/>
      <c r="AQ95" s="20" t="str">
        <f>IFERROR(IF(LEN(VLOOKUP(AP95, QUICKBOOKS_9130357949969096!$L:$M, 2, 0))=0,"",VLOOKUP(AP95, QUICKBOOKS_9130357949969096!$L:$M, 2, 0)),"")</f>
        <v/>
      </c>
      <c r="AR95" s="20"/>
      <c r="AS95" s="20" t="str">
        <f>IFERROR(IF(LEN(VLOOKUP(AR95, QUICKBOOKS_9130357949969096!$J:$K, 2, 0))=0,"",VLOOKUP(AR95, QUICKBOOKS_9130357949969096!$J:$K, 2, 0)),"")</f>
        <v/>
      </c>
      <c r="AT95" s="27"/>
      <c r="AU95" s="22"/>
      <c r="AV95" s="23"/>
      <c r="AW95" s="20" t="str">
        <f t="shared" si="3"/>
        <v/>
      </c>
      <c r="AX95" s="21"/>
      <c r="AY95" s="20"/>
      <c r="AZ95" s="20"/>
      <c r="BA95" s="20"/>
      <c r="BB95" s="20" t="str">
        <f>IFERROR(IF(LEN(VLOOKUP(W95, QUICKBOOKS_9130357949969096!$AI:$AJ, 2, 0))=0,"",VLOOKUP(W95, QUICKBOOKS_9130357949969096!$AI:$AJ, 2, 0)),"")</f>
        <v/>
      </c>
    </row>
    <row r="96" spans="2:54" x14ac:dyDescent="0.45">
      <c r="B96" s="2"/>
      <c r="C96" s="2"/>
      <c r="D96" s="2"/>
      <c r="E96" s="2"/>
      <c r="P96" s="19" t="str">
        <f>IF(V96&lt;&gt;"",MAX(P$1:P95)+1,IF(AND(_xlfn.CONCAT(T96:BB96)&lt;&gt;"", OR(LEFT(_xlfn.CONCAT(T96:BB96),5)&lt;&gt;"FALSE",RIGHT(_xlfn.CONCAT(T96:BB96),5)&lt;&gt;"FALSE")),IF(AND(ISNUMBER(P95),P95&gt;0),P95,0),""))</f>
        <v/>
      </c>
      <c r="Q96" s="26"/>
      <c r="R96" s="19" t="str">
        <f t="shared" si="2"/>
        <v/>
      </c>
      <c r="T96" s="20"/>
      <c r="U96" s="20"/>
      <c r="V96" s="21"/>
      <c r="W96" s="20"/>
      <c r="X96" s="21"/>
      <c r="Y96" s="20"/>
      <c r="Z96" s="21"/>
      <c r="AA96" s="20"/>
      <c r="AB96" s="20"/>
      <c r="AC96" s="20"/>
      <c r="AD96" s="20"/>
      <c r="AE96" s="20" t="str">
        <f>IFERROR(IF(LEN(VLOOKUP(AD96, QUICKBOOKS_9130357949969096!$AM:$AN, 2, 0))=0,"",VLOOKUP(AD96, QUICKBOOKS_9130357949969096!$AM:$AN, 2, 0)),"")</f>
        <v/>
      </c>
      <c r="AF96" s="20" t="str">
        <f>IFERROR(IF(LEN(VLOOKUP(AD96, QUICKBOOKS_9130357949969096!$C:$E, 3, 0))=0,"",VLOOKUP(AD96, QUICKBOOKS_9130357949969096!$C:$E, 3, 0)),"")</f>
        <v/>
      </c>
      <c r="AG96" s="20" t="str">
        <f>IFERROR(IF(LEN(VLOOKUP(AD96, QUICKBOOKS_9130357949969096!$C:$D, 2, 0))=0,"",VLOOKUP(AD96, QUICKBOOKS_9130357949969096!$C:$D, 2, 0)),"")</f>
        <v/>
      </c>
      <c r="AH96" s="20"/>
      <c r="AI96" s="20"/>
      <c r="AJ96" s="20"/>
      <c r="AK96" s="20"/>
      <c r="AL96" s="20"/>
      <c r="AM96" s="20"/>
      <c r="AN96" s="22"/>
      <c r="AO96" s="22"/>
      <c r="AP96" s="20"/>
      <c r="AQ96" s="20" t="str">
        <f>IFERROR(IF(LEN(VLOOKUP(AP96, QUICKBOOKS_9130357949969096!$L:$M, 2, 0))=0,"",VLOOKUP(AP96, QUICKBOOKS_9130357949969096!$L:$M, 2, 0)),"")</f>
        <v/>
      </c>
      <c r="AR96" s="20"/>
      <c r="AS96" s="20" t="str">
        <f>IFERROR(IF(LEN(VLOOKUP(AR96, QUICKBOOKS_9130357949969096!$J:$K, 2, 0))=0,"",VLOOKUP(AR96, QUICKBOOKS_9130357949969096!$J:$K, 2, 0)),"")</f>
        <v/>
      </c>
      <c r="AT96" s="27"/>
      <c r="AU96" s="22"/>
      <c r="AV96" s="23"/>
      <c r="AW96" s="20" t="str">
        <f t="shared" si="3"/>
        <v/>
      </c>
      <c r="AX96" s="21"/>
      <c r="AY96" s="20"/>
      <c r="AZ96" s="20"/>
      <c r="BA96" s="20"/>
      <c r="BB96" s="20" t="str">
        <f>IFERROR(IF(LEN(VLOOKUP(W96, QUICKBOOKS_9130357949969096!$AI:$AJ, 2, 0))=0,"",VLOOKUP(W96, QUICKBOOKS_9130357949969096!$AI:$AJ, 2, 0)),"")</f>
        <v/>
      </c>
    </row>
    <row r="97" spans="2:54" x14ac:dyDescent="0.45">
      <c r="B97" s="2"/>
      <c r="C97" s="2"/>
      <c r="D97" s="2"/>
      <c r="E97" s="2"/>
      <c r="P97" s="19" t="str">
        <f>IF(V97&lt;&gt;"",MAX(P$1:P96)+1,IF(AND(_xlfn.CONCAT(T97:BB97)&lt;&gt;"", OR(LEFT(_xlfn.CONCAT(T97:BB97),5)&lt;&gt;"FALSE",RIGHT(_xlfn.CONCAT(T97:BB97),5)&lt;&gt;"FALSE")),IF(AND(ISNUMBER(P96),P96&gt;0),P96,0),""))</f>
        <v/>
      </c>
      <c r="Q97" s="26"/>
      <c r="R97" s="19" t="str">
        <f t="shared" si="2"/>
        <v/>
      </c>
      <c r="T97" s="20"/>
      <c r="U97" s="20"/>
      <c r="V97" s="21"/>
      <c r="W97" s="20"/>
      <c r="X97" s="21"/>
      <c r="Y97" s="20"/>
      <c r="Z97" s="21"/>
      <c r="AA97" s="20"/>
      <c r="AB97" s="20"/>
      <c r="AC97" s="20"/>
      <c r="AD97" s="20"/>
      <c r="AE97" s="20" t="str">
        <f>IFERROR(IF(LEN(VLOOKUP(AD97, QUICKBOOKS_9130357949969096!$AM:$AN, 2, 0))=0,"",VLOOKUP(AD97, QUICKBOOKS_9130357949969096!$AM:$AN, 2, 0)),"")</f>
        <v/>
      </c>
      <c r="AF97" s="20" t="str">
        <f>IFERROR(IF(LEN(VLOOKUP(AD97, QUICKBOOKS_9130357949969096!$C:$E, 3, 0))=0,"",VLOOKUP(AD97, QUICKBOOKS_9130357949969096!$C:$E, 3, 0)),"")</f>
        <v/>
      </c>
      <c r="AG97" s="20" t="str">
        <f>IFERROR(IF(LEN(VLOOKUP(AD97, QUICKBOOKS_9130357949969096!$C:$D, 2, 0))=0,"",VLOOKUP(AD97, QUICKBOOKS_9130357949969096!$C:$D, 2, 0)),"")</f>
        <v/>
      </c>
      <c r="AH97" s="20"/>
      <c r="AI97" s="20"/>
      <c r="AJ97" s="20"/>
      <c r="AK97" s="20"/>
      <c r="AL97" s="20"/>
      <c r="AM97" s="20"/>
      <c r="AN97" s="22"/>
      <c r="AO97" s="22"/>
      <c r="AP97" s="20"/>
      <c r="AQ97" s="20" t="str">
        <f>IFERROR(IF(LEN(VLOOKUP(AP97, QUICKBOOKS_9130357949969096!$L:$M, 2, 0))=0,"",VLOOKUP(AP97, QUICKBOOKS_9130357949969096!$L:$M, 2, 0)),"")</f>
        <v/>
      </c>
      <c r="AR97" s="20"/>
      <c r="AS97" s="20" t="str">
        <f>IFERROR(IF(LEN(VLOOKUP(AR97, QUICKBOOKS_9130357949969096!$J:$K, 2, 0))=0,"",VLOOKUP(AR97, QUICKBOOKS_9130357949969096!$J:$K, 2, 0)),"")</f>
        <v/>
      </c>
      <c r="AT97" s="27"/>
      <c r="AU97" s="22"/>
      <c r="AV97" s="23"/>
      <c r="AW97" s="20" t="str">
        <f t="shared" si="3"/>
        <v/>
      </c>
      <c r="AX97" s="21"/>
      <c r="AY97" s="20"/>
      <c r="AZ97" s="20"/>
      <c r="BA97" s="20"/>
      <c r="BB97" s="20" t="str">
        <f>IFERROR(IF(LEN(VLOOKUP(W97, QUICKBOOKS_9130357949969096!$AI:$AJ, 2, 0))=0,"",VLOOKUP(W97, QUICKBOOKS_9130357949969096!$AI:$AJ, 2, 0)),"")</f>
        <v/>
      </c>
    </row>
    <row r="98" spans="2:54" x14ac:dyDescent="0.45">
      <c r="B98" s="2"/>
      <c r="C98" s="2"/>
      <c r="D98" s="2"/>
      <c r="E98" s="2"/>
      <c r="P98" s="19" t="str">
        <f>IF(V98&lt;&gt;"",MAX(P$1:P97)+1,IF(AND(_xlfn.CONCAT(T98:BB98)&lt;&gt;"", OR(LEFT(_xlfn.CONCAT(T98:BB98),5)&lt;&gt;"FALSE",RIGHT(_xlfn.CONCAT(T98:BB98),5)&lt;&gt;"FALSE")),IF(AND(ISNUMBER(P97),P97&gt;0),P97,0),""))</f>
        <v/>
      </c>
      <c r="Q98" s="26"/>
      <c r="R98" s="19" t="str">
        <f t="shared" si="2"/>
        <v/>
      </c>
      <c r="T98" s="20"/>
      <c r="U98" s="20"/>
      <c r="V98" s="21"/>
      <c r="W98" s="20"/>
      <c r="X98" s="21"/>
      <c r="Y98" s="20"/>
      <c r="Z98" s="21"/>
      <c r="AA98" s="20"/>
      <c r="AB98" s="20"/>
      <c r="AC98" s="20"/>
      <c r="AD98" s="20"/>
      <c r="AE98" s="20" t="str">
        <f>IFERROR(IF(LEN(VLOOKUP(AD98, QUICKBOOKS_9130357949969096!$AM:$AN, 2, 0))=0,"",VLOOKUP(AD98, QUICKBOOKS_9130357949969096!$AM:$AN, 2, 0)),"")</f>
        <v/>
      </c>
      <c r="AF98" s="20" t="str">
        <f>IFERROR(IF(LEN(VLOOKUP(AD98, QUICKBOOKS_9130357949969096!$C:$E, 3, 0))=0,"",VLOOKUP(AD98, QUICKBOOKS_9130357949969096!$C:$E, 3, 0)),"")</f>
        <v/>
      </c>
      <c r="AG98" s="20" t="str">
        <f>IFERROR(IF(LEN(VLOOKUP(AD98, QUICKBOOKS_9130357949969096!$C:$D, 2, 0))=0,"",VLOOKUP(AD98, QUICKBOOKS_9130357949969096!$C:$D, 2, 0)),"")</f>
        <v/>
      </c>
      <c r="AH98" s="20"/>
      <c r="AI98" s="20"/>
      <c r="AJ98" s="20"/>
      <c r="AK98" s="20"/>
      <c r="AL98" s="20"/>
      <c r="AM98" s="20"/>
      <c r="AN98" s="22"/>
      <c r="AO98" s="22"/>
      <c r="AP98" s="20"/>
      <c r="AQ98" s="20" t="str">
        <f>IFERROR(IF(LEN(VLOOKUP(AP98, QUICKBOOKS_9130357949969096!$L:$M, 2, 0))=0,"",VLOOKUP(AP98, QUICKBOOKS_9130357949969096!$L:$M, 2, 0)),"")</f>
        <v/>
      </c>
      <c r="AR98" s="20"/>
      <c r="AS98" s="20" t="str">
        <f>IFERROR(IF(LEN(VLOOKUP(AR98, QUICKBOOKS_9130357949969096!$J:$K, 2, 0))=0,"",VLOOKUP(AR98, QUICKBOOKS_9130357949969096!$J:$K, 2, 0)),"")</f>
        <v/>
      </c>
      <c r="AT98" s="27"/>
      <c r="AU98" s="22"/>
      <c r="AV98" s="23"/>
      <c r="AW98" s="20" t="str">
        <f t="shared" si="3"/>
        <v/>
      </c>
      <c r="AX98" s="21"/>
      <c r="AY98" s="20"/>
      <c r="AZ98" s="20"/>
      <c r="BA98" s="20"/>
      <c r="BB98" s="20" t="str">
        <f>IFERROR(IF(LEN(VLOOKUP(W98, QUICKBOOKS_9130357949969096!$AI:$AJ, 2, 0))=0,"",VLOOKUP(W98, QUICKBOOKS_9130357949969096!$AI:$AJ, 2, 0)),"")</f>
        <v/>
      </c>
    </row>
    <row r="99" spans="2:54" x14ac:dyDescent="0.45">
      <c r="B99" s="2"/>
      <c r="C99" s="2"/>
      <c r="D99" s="2"/>
      <c r="E99" s="2"/>
      <c r="P99" s="19" t="str">
        <f>IF(V99&lt;&gt;"",MAX(P$1:P98)+1,IF(AND(_xlfn.CONCAT(T99:BB99)&lt;&gt;"", OR(LEFT(_xlfn.CONCAT(T99:BB99),5)&lt;&gt;"FALSE",RIGHT(_xlfn.CONCAT(T99:BB99),5)&lt;&gt;"FALSE")),IF(AND(ISNUMBER(P98),P98&gt;0),P98,0),""))</f>
        <v/>
      </c>
      <c r="Q99" s="26"/>
      <c r="R99" s="19" t="str">
        <f t="shared" si="2"/>
        <v/>
      </c>
      <c r="T99" s="20"/>
      <c r="U99" s="20"/>
      <c r="V99" s="21"/>
      <c r="W99" s="20"/>
      <c r="X99" s="21"/>
      <c r="Y99" s="20"/>
      <c r="Z99" s="21"/>
      <c r="AA99" s="20"/>
      <c r="AB99" s="20"/>
      <c r="AC99" s="20"/>
      <c r="AD99" s="20"/>
      <c r="AE99" s="20" t="str">
        <f>IFERROR(IF(LEN(VLOOKUP(AD99, QUICKBOOKS_9130357949969096!$AM:$AN, 2, 0))=0,"",VLOOKUP(AD99, QUICKBOOKS_9130357949969096!$AM:$AN, 2, 0)),"")</f>
        <v/>
      </c>
      <c r="AF99" s="20" t="str">
        <f>IFERROR(IF(LEN(VLOOKUP(AD99, QUICKBOOKS_9130357949969096!$C:$E, 3, 0))=0,"",VLOOKUP(AD99, QUICKBOOKS_9130357949969096!$C:$E, 3, 0)),"")</f>
        <v/>
      </c>
      <c r="AG99" s="20" t="str">
        <f>IFERROR(IF(LEN(VLOOKUP(AD99, QUICKBOOKS_9130357949969096!$C:$D, 2, 0))=0,"",VLOOKUP(AD99, QUICKBOOKS_9130357949969096!$C:$D, 2, 0)),"")</f>
        <v/>
      </c>
      <c r="AH99" s="20"/>
      <c r="AI99" s="20"/>
      <c r="AJ99" s="20"/>
      <c r="AK99" s="20"/>
      <c r="AL99" s="20"/>
      <c r="AM99" s="20"/>
      <c r="AN99" s="22"/>
      <c r="AO99" s="22"/>
      <c r="AP99" s="20"/>
      <c r="AQ99" s="20" t="str">
        <f>IFERROR(IF(LEN(VLOOKUP(AP99, QUICKBOOKS_9130357949969096!$L:$M, 2, 0))=0,"",VLOOKUP(AP99, QUICKBOOKS_9130357949969096!$L:$M, 2, 0)),"")</f>
        <v/>
      </c>
      <c r="AR99" s="20"/>
      <c r="AS99" s="20" t="str">
        <f>IFERROR(IF(LEN(VLOOKUP(AR99, QUICKBOOKS_9130357949969096!$J:$K, 2, 0))=0,"",VLOOKUP(AR99, QUICKBOOKS_9130357949969096!$J:$K, 2, 0)),"")</f>
        <v/>
      </c>
      <c r="AT99" s="27"/>
      <c r="AU99" s="22"/>
      <c r="AV99" s="23"/>
      <c r="AW99" s="20" t="str">
        <f t="shared" si="3"/>
        <v/>
      </c>
      <c r="AX99" s="21"/>
      <c r="AY99" s="20"/>
      <c r="AZ99" s="20"/>
      <c r="BA99" s="20"/>
      <c r="BB99" s="20" t="str">
        <f>IFERROR(IF(LEN(VLOOKUP(W99, QUICKBOOKS_9130357949969096!$AI:$AJ, 2, 0))=0,"",VLOOKUP(W99, QUICKBOOKS_9130357949969096!$AI:$AJ, 2, 0)),"")</f>
        <v/>
      </c>
    </row>
    <row r="100" spans="2:54" x14ac:dyDescent="0.45">
      <c r="B100" s="2"/>
      <c r="C100" s="2"/>
      <c r="D100" s="2"/>
      <c r="E100" s="2"/>
      <c r="P100" s="19" t="str">
        <f>IF(V100&lt;&gt;"",MAX(P$1:P99)+1,IF(AND(_xlfn.CONCAT(T100:BB100)&lt;&gt;"", OR(LEFT(_xlfn.CONCAT(T100:BB100),5)&lt;&gt;"FALSE",RIGHT(_xlfn.CONCAT(T100:BB100),5)&lt;&gt;"FALSE")),IF(AND(ISNUMBER(P99),P99&gt;0),P99,0),""))</f>
        <v/>
      </c>
      <c r="Q100" s="26"/>
      <c r="R100" s="19" t="str">
        <f t="shared" si="2"/>
        <v/>
      </c>
      <c r="T100" s="20"/>
      <c r="U100" s="20"/>
      <c r="V100" s="21"/>
      <c r="W100" s="20"/>
      <c r="X100" s="21"/>
      <c r="Y100" s="20"/>
      <c r="Z100" s="21"/>
      <c r="AA100" s="20"/>
      <c r="AB100" s="20"/>
      <c r="AC100" s="20"/>
      <c r="AD100" s="20"/>
      <c r="AE100" s="20" t="str">
        <f>IFERROR(IF(LEN(VLOOKUP(AD100, QUICKBOOKS_9130357949969096!$AM:$AN, 2, 0))=0,"",VLOOKUP(AD100, QUICKBOOKS_9130357949969096!$AM:$AN, 2, 0)),"")</f>
        <v/>
      </c>
      <c r="AF100" s="20" t="str">
        <f>IFERROR(IF(LEN(VLOOKUP(AD100, QUICKBOOKS_9130357949969096!$C:$E, 3, 0))=0,"",VLOOKUP(AD100, QUICKBOOKS_9130357949969096!$C:$E, 3, 0)),"")</f>
        <v/>
      </c>
      <c r="AG100" s="20" t="str">
        <f>IFERROR(IF(LEN(VLOOKUP(AD100, QUICKBOOKS_9130357949969096!$C:$D, 2, 0))=0,"",VLOOKUP(AD100, QUICKBOOKS_9130357949969096!$C:$D, 2, 0)),"")</f>
        <v/>
      </c>
      <c r="AH100" s="20"/>
      <c r="AI100" s="20"/>
      <c r="AJ100" s="20"/>
      <c r="AK100" s="20"/>
      <c r="AL100" s="20"/>
      <c r="AM100" s="20"/>
      <c r="AN100" s="22"/>
      <c r="AO100" s="22"/>
      <c r="AP100" s="20"/>
      <c r="AQ100" s="20" t="str">
        <f>IFERROR(IF(LEN(VLOOKUP(AP100, QUICKBOOKS_9130357949969096!$L:$M, 2, 0))=0,"",VLOOKUP(AP100, QUICKBOOKS_9130357949969096!$L:$M, 2, 0)),"")</f>
        <v/>
      </c>
      <c r="AR100" s="20"/>
      <c r="AS100" s="20" t="str">
        <f>IFERROR(IF(LEN(VLOOKUP(AR100, QUICKBOOKS_9130357949969096!$J:$K, 2, 0))=0,"",VLOOKUP(AR100, QUICKBOOKS_9130357949969096!$J:$K, 2, 0)),"")</f>
        <v/>
      </c>
      <c r="AT100" s="27"/>
      <c r="AU100" s="22"/>
      <c r="AV100" s="23"/>
      <c r="AW100" s="20" t="str">
        <f t="shared" si="3"/>
        <v/>
      </c>
      <c r="AX100" s="21"/>
      <c r="AY100" s="20"/>
      <c r="AZ100" s="20"/>
      <c r="BA100" s="20"/>
      <c r="BB100" s="20" t="str">
        <f>IFERROR(IF(LEN(VLOOKUP(W100, QUICKBOOKS_9130357949969096!$AI:$AJ, 2, 0))=0,"",VLOOKUP(W100, QUICKBOOKS_9130357949969096!$AI:$AJ, 2, 0)),"")</f>
        <v/>
      </c>
    </row>
    <row r="101" spans="2:54" x14ac:dyDescent="0.45">
      <c r="B101" s="2"/>
      <c r="C101" s="2"/>
      <c r="D101" s="2"/>
      <c r="E101" s="2"/>
      <c r="P101" s="19" t="str">
        <f>IF(V101&lt;&gt;"",MAX(P$1:P100)+1,IF(AND(_xlfn.CONCAT(T101:BB101)&lt;&gt;"", OR(LEFT(_xlfn.CONCAT(T101:BB101),5)&lt;&gt;"FALSE",RIGHT(_xlfn.CONCAT(T101:BB101),5)&lt;&gt;"FALSE")),IF(AND(ISNUMBER(P100),P100&gt;0),P100,0),""))</f>
        <v/>
      </c>
      <c r="Q101" s="26"/>
      <c r="R101" s="19" t="str">
        <f t="shared" si="2"/>
        <v/>
      </c>
      <c r="T101" s="20"/>
      <c r="U101" s="20"/>
      <c r="V101" s="21"/>
      <c r="W101" s="20"/>
      <c r="X101" s="21"/>
      <c r="Y101" s="20"/>
      <c r="Z101" s="21"/>
      <c r="AA101" s="20"/>
      <c r="AB101" s="20"/>
      <c r="AC101" s="20"/>
      <c r="AD101" s="20"/>
      <c r="AE101" s="20" t="str">
        <f>IFERROR(IF(LEN(VLOOKUP(AD101, QUICKBOOKS_9130357949969096!$AM:$AN, 2, 0))=0,"",VLOOKUP(AD101, QUICKBOOKS_9130357949969096!$AM:$AN, 2, 0)),"")</f>
        <v/>
      </c>
      <c r="AF101" s="20" t="str">
        <f>IFERROR(IF(LEN(VLOOKUP(AD101, QUICKBOOKS_9130357949969096!$C:$E, 3, 0))=0,"",VLOOKUP(AD101, QUICKBOOKS_9130357949969096!$C:$E, 3, 0)),"")</f>
        <v/>
      </c>
      <c r="AG101" s="20" t="str">
        <f>IFERROR(IF(LEN(VLOOKUP(AD101, QUICKBOOKS_9130357949969096!$C:$D, 2, 0))=0,"",VLOOKUP(AD101, QUICKBOOKS_9130357949969096!$C:$D, 2, 0)),"")</f>
        <v/>
      </c>
      <c r="AH101" s="20"/>
      <c r="AI101" s="20"/>
      <c r="AJ101" s="20"/>
      <c r="AK101" s="20"/>
      <c r="AL101" s="20"/>
      <c r="AM101" s="20"/>
      <c r="AN101" s="22"/>
      <c r="AO101" s="22"/>
      <c r="AP101" s="20"/>
      <c r="AQ101" s="20" t="str">
        <f>IFERROR(IF(LEN(VLOOKUP(AP101, QUICKBOOKS_9130357949969096!$L:$M, 2, 0))=0,"",VLOOKUP(AP101, QUICKBOOKS_9130357949969096!$L:$M, 2, 0)),"")</f>
        <v/>
      </c>
      <c r="AR101" s="20"/>
      <c r="AS101" s="20" t="str">
        <f>IFERROR(IF(LEN(VLOOKUP(AR101, QUICKBOOKS_9130357949969096!$J:$K, 2, 0))=0,"",VLOOKUP(AR101, QUICKBOOKS_9130357949969096!$J:$K, 2, 0)),"")</f>
        <v/>
      </c>
      <c r="AT101" s="27"/>
      <c r="AU101" s="22"/>
      <c r="AV101" s="23"/>
      <c r="AW101" s="20" t="str">
        <f t="shared" si="3"/>
        <v/>
      </c>
      <c r="AX101" s="21"/>
      <c r="AY101" s="20"/>
      <c r="AZ101" s="20"/>
      <c r="BA101" s="20"/>
      <c r="BB101" s="20" t="str">
        <f>IFERROR(IF(LEN(VLOOKUP(W101, QUICKBOOKS_9130357949969096!$AI:$AJ, 2, 0))=0,"",VLOOKUP(W101, QUICKBOOKS_9130357949969096!$AI:$AJ, 2, 0)),"")</f>
        <v/>
      </c>
    </row>
    <row r="102" spans="2:54" x14ac:dyDescent="0.45">
      <c r="B102" s="2"/>
      <c r="C102" s="2"/>
      <c r="D102" s="2"/>
      <c r="E102" s="2"/>
      <c r="P102" s="19" t="str">
        <f>IF(V102&lt;&gt;"",MAX(P$1:P101)+1,IF(AND(_xlfn.CONCAT(T102:BB102)&lt;&gt;"", OR(LEFT(_xlfn.CONCAT(T102:BB102),5)&lt;&gt;"FALSE",RIGHT(_xlfn.CONCAT(T102:BB102),5)&lt;&gt;"FALSE")),IF(AND(ISNUMBER(P101),P101&gt;0),P101,0),""))</f>
        <v/>
      </c>
      <c r="Q102" s="26"/>
      <c r="R102" s="19" t="str">
        <f t="shared" si="2"/>
        <v/>
      </c>
      <c r="T102" s="20"/>
      <c r="U102" s="20"/>
      <c r="V102" s="21"/>
      <c r="W102" s="20"/>
      <c r="X102" s="21"/>
      <c r="Y102" s="20"/>
      <c r="Z102" s="21"/>
      <c r="AA102" s="20"/>
      <c r="AB102" s="20"/>
      <c r="AC102" s="20"/>
      <c r="AD102" s="20"/>
      <c r="AE102" s="20" t="str">
        <f>IFERROR(IF(LEN(VLOOKUP(AD102, QUICKBOOKS_9130357949969096!$AM:$AN, 2, 0))=0,"",VLOOKUP(AD102, QUICKBOOKS_9130357949969096!$AM:$AN, 2, 0)),"")</f>
        <v/>
      </c>
      <c r="AF102" s="20" t="str">
        <f>IFERROR(IF(LEN(VLOOKUP(AD102, QUICKBOOKS_9130357949969096!$C:$E, 3, 0))=0,"",VLOOKUP(AD102, QUICKBOOKS_9130357949969096!$C:$E, 3, 0)),"")</f>
        <v/>
      </c>
      <c r="AG102" s="20" t="str">
        <f>IFERROR(IF(LEN(VLOOKUP(AD102, QUICKBOOKS_9130357949969096!$C:$D, 2, 0))=0,"",VLOOKUP(AD102, QUICKBOOKS_9130357949969096!$C:$D, 2, 0)),"")</f>
        <v/>
      </c>
      <c r="AH102" s="20"/>
      <c r="AI102" s="20"/>
      <c r="AJ102" s="20"/>
      <c r="AK102" s="20"/>
      <c r="AL102" s="20"/>
      <c r="AM102" s="20"/>
      <c r="AN102" s="22"/>
      <c r="AO102" s="22"/>
      <c r="AP102" s="20"/>
      <c r="AQ102" s="20" t="str">
        <f>IFERROR(IF(LEN(VLOOKUP(AP102, QUICKBOOKS_9130357949969096!$L:$M, 2, 0))=0,"",VLOOKUP(AP102, QUICKBOOKS_9130357949969096!$L:$M, 2, 0)),"")</f>
        <v/>
      </c>
      <c r="AR102" s="20"/>
      <c r="AS102" s="20" t="str">
        <f>IFERROR(IF(LEN(VLOOKUP(AR102, QUICKBOOKS_9130357949969096!$J:$K, 2, 0))=0,"",VLOOKUP(AR102, QUICKBOOKS_9130357949969096!$J:$K, 2, 0)),"")</f>
        <v/>
      </c>
      <c r="AT102" s="27"/>
      <c r="AU102" s="22"/>
      <c r="AV102" s="23"/>
      <c r="AW102" s="20" t="str">
        <f t="shared" si="3"/>
        <v/>
      </c>
      <c r="AX102" s="21"/>
      <c r="AY102" s="20"/>
      <c r="AZ102" s="20"/>
      <c r="BA102" s="20"/>
      <c r="BB102" s="20" t="str">
        <f>IFERROR(IF(LEN(VLOOKUP(W102, QUICKBOOKS_9130357949969096!$AI:$AJ, 2, 0))=0,"",VLOOKUP(W102, QUICKBOOKS_9130357949969096!$AI:$AJ, 2, 0)),"")</f>
        <v/>
      </c>
    </row>
    <row r="103" spans="2:54" x14ac:dyDescent="0.45">
      <c r="B103" s="2"/>
      <c r="C103" s="2"/>
      <c r="D103" s="2"/>
      <c r="E103" s="2"/>
      <c r="P103" s="19" t="str">
        <f>IF(V103&lt;&gt;"",MAX(P$1:P102)+1,IF(AND(_xlfn.CONCAT(T103:BB103)&lt;&gt;"", OR(LEFT(_xlfn.CONCAT(T103:BB103),5)&lt;&gt;"FALSE",RIGHT(_xlfn.CONCAT(T103:BB103),5)&lt;&gt;"FALSE")),IF(AND(ISNUMBER(P102),P102&gt;0),P102,0),""))</f>
        <v/>
      </c>
      <c r="Q103" s="26"/>
      <c r="R103" s="19" t="str">
        <f t="shared" si="2"/>
        <v/>
      </c>
      <c r="T103" s="20"/>
      <c r="U103" s="20"/>
      <c r="V103" s="21"/>
      <c r="W103" s="20"/>
      <c r="X103" s="21"/>
      <c r="Y103" s="20"/>
      <c r="Z103" s="21"/>
      <c r="AA103" s="20"/>
      <c r="AB103" s="20"/>
      <c r="AC103" s="20"/>
      <c r="AD103" s="20"/>
      <c r="AE103" s="20" t="str">
        <f>IFERROR(IF(LEN(VLOOKUP(AD103, QUICKBOOKS_9130357949969096!$AM:$AN, 2, 0))=0,"",VLOOKUP(AD103, QUICKBOOKS_9130357949969096!$AM:$AN, 2, 0)),"")</f>
        <v/>
      </c>
      <c r="AF103" s="20" t="str">
        <f>IFERROR(IF(LEN(VLOOKUP(AD103, QUICKBOOKS_9130357949969096!$C:$E, 3, 0))=0,"",VLOOKUP(AD103, QUICKBOOKS_9130357949969096!$C:$E, 3, 0)),"")</f>
        <v/>
      </c>
      <c r="AG103" s="20" t="str">
        <f>IFERROR(IF(LEN(VLOOKUP(AD103, QUICKBOOKS_9130357949969096!$C:$D, 2, 0))=0,"",VLOOKUP(AD103, QUICKBOOKS_9130357949969096!$C:$D, 2, 0)),"")</f>
        <v/>
      </c>
      <c r="AH103" s="20"/>
      <c r="AI103" s="20"/>
      <c r="AJ103" s="20"/>
      <c r="AK103" s="20"/>
      <c r="AL103" s="20"/>
      <c r="AM103" s="20"/>
      <c r="AN103" s="22"/>
      <c r="AO103" s="22"/>
      <c r="AP103" s="20"/>
      <c r="AQ103" s="20" t="str">
        <f>IFERROR(IF(LEN(VLOOKUP(AP103, QUICKBOOKS_9130357949969096!$L:$M, 2, 0))=0,"",VLOOKUP(AP103, QUICKBOOKS_9130357949969096!$L:$M, 2, 0)),"")</f>
        <v/>
      </c>
      <c r="AR103" s="20"/>
      <c r="AS103" s="20" t="str">
        <f>IFERROR(IF(LEN(VLOOKUP(AR103, QUICKBOOKS_9130357949969096!$J:$K, 2, 0))=0,"",VLOOKUP(AR103, QUICKBOOKS_9130357949969096!$J:$K, 2, 0)),"")</f>
        <v/>
      </c>
      <c r="AT103" s="27"/>
      <c r="AU103" s="22"/>
      <c r="AV103" s="23"/>
      <c r="AW103" s="20" t="str">
        <f t="shared" si="3"/>
        <v/>
      </c>
      <c r="AX103" s="21"/>
      <c r="AY103" s="20"/>
      <c r="AZ103" s="20"/>
      <c r="BA103" s="20"/>
      <c r="BB103" s="20" t="str">
        <f>IFERROR(IF(LEN(VLOOKUP(W103, QUICKBOOKS_9130357949969096!$AI:$AJ, 2, 0))=0,"",VLOOKUP(W103, QUICKBOOKS_9130357949969096!$AI:$AJ, 2, 0)),"")</f>
        <v/>
      </c>
    </row>
    <row r="104" spans="2:54" x14ac:dyDescent="0.45">
      <c r="B104" s="2"/>
      <c r="C104" s="2"/>
      <c r="D104" s="2"/>
      <c r="E104" s="2"/>
      <c r="P104" s="19" t="str">
        <f>IF(V104&lt;&gt;"",MAX(P$1:P103)+1,IF(AND(_xlfn.CONCAT(T104:BB104)&lt;&gt;"", OR(LEFT(_xlfn.CONCAT(T104:BB104),5)&lt;&gt;"FALSE",RIGHT(_xlfn.CONCAT(T104:BB104),5)&lt;&gt;"FALSE")),IF(AND(ISNUMBER(P103),P103&gt;0),P103,0),""))</f>
        <v/>
      </c>
      <c r="Q104" s="26"/>
      <c r="R104" s="19" t="str">
        <f t="shared" si="2"/>
        <v/>
      </c>
      <c r="T104" s="20"/>
      <c r="U104" s="20"/>
      <c r="V104" s="21"/>
      <c r="W104" s="20"/>
      <c r="X104" s="21"/>
      <c r="Y104" s="20"/>
      <c r="Z104" s="21"/>
      <c r="AA104" s="20"/>
      <c r="AB104" s="20"/>
      <c r="AC104" s="20"/>
      <c r="AD104" s="20"/>
      <c r="AE104" s="20" t="str">
        <f>IFERROR(IF(LEN(VLOOKUP(AD104, QUICKBOOKS_9130357949969096!$AM:$AN, 2, 0))=0,"",VLOOKUP(AD104, QUICKBOOKS_9130357949969096!$AM:$AN, 2, 0)),"")</f>
        <v/>
      </c>
      <c r="AF104" s="20" t="str">
        <f>IFERROR(IF(LEN(VLOOKUP(AD104, QUICKBOOKS_9130357949969096!$C:$E, 3, 0))=0,"",VLOOKUP(AD104, QUICKBOOKS_9130357949969096!$C:$E, 3, 0)),"")</f>
        <v/>
      </c>
      <c r="AG104" s="20" t="str">
        <f>IFERROR(IF(LEN(VLOOKUP(AD104, QUICKBOOKS_9130357949969096!$C:$D, 2, 0))=0,"",VLOOKUP(AD104, QUICKBOOKS_9130357949969096!$C:$D, 2, 0)),"")</f>
        <v/>
      </c>
      <c r="AH104" s="20"/>
      <c r="AI104" s="20"/>
      <c r="AJ104" s="20"/>
      <c r="AK104" s="20"/>
      <c r="AL104" s="20"/>
      <c r="AM104" s="20"/>
      <c r="AN104" s="22"/>
      <c r="AO104" s="22"/>
      <c r="AP104" s="20"/>
      <c r="AQ104" s="20" t="str">
        <f>IFERROR(IF(LEN(VLOOKUP(AP104, QUICKBOOKS_9130357949969096!$L:$M, 2, 0))=0,"",VLOOKUP(AP104, QUICKBOOKS_9130357949969096!$L:$M, 2, 0)),"")</f>
        <v/>
      </c>
      <c r="AR104" s="20"/>
      <c r="AS104" s="20" t="str">
        <f>IFERROR(IF(LEN(VLOOKUP(AR104, QUICKBOOKS_9130357949969096!$J:$K, 2, 0))=0,"",VLOOKUP(AR104, QUICKBOOKS_9130357949969096!$J:$K, 2, 0)),"")</f>
        <v/>
      </c>
      <c r="AT104" s="27"/>
      <c r="AU104" s="22"/>
      <c r="AV104" s="23"/>
      <c r="AW104" s="20" t="str">
        <f t="shared" si="3"/>
        <v/>
      </c>
      <c r="AX104" s="21"/>
      <c r="AY104" s="20"/>
      <c r="AZ104" s="20"/>
      <c r="BA104" s="20"/>
      <c r="BB104" s="20" t="str">
        <f>IFERROR(IF(LEN(VLOOKUP(W104, QUICKBOOKS_9130357949969096!$AI:$AJ, 2, 0))=0,"",VLOOKUP(W104, QUICKBOOKS_9130357949969096!$AI:$AJ, 2, 0)),"")</f>
        <v/>
      </c>
    </row>
    <row r="105" spans="2:54" x14ac:dyDescent="0.45">
      <c r="B105" s="2"/>
      <c r="C105" s="2"/>
      <c r="D105" s="2"/>
      <c r="E105" s="2"/>
      <c r="P105" s="19" t="str">
        <f>IF(V105&lt;&gt;"",MAX(P$1:P104)+1,IF(AND(_xlfn.CONCAT(T105:BB105)&lt;&gt;"", OR(LEFT(_xlfn.CONCAT(T105:BB105),5)&lt;&gt;"FALSE",RIGHT(_xlfn.CONCAT(T105:BB105),5)&lt;&gt;"FALSE")),IF(AND(ISNUMBER(P104),P104&gt;0),P104,0),""))</f>
        <v/>
      </c>
      <c r="Q105" s="26"/>
      <c r="R105" s="19" t="str">
        <f t="shared" si="2"/>
        <v/>
      </c>
      <c r="T105" s="20"/>
      <c r="U105" s="20"/>
      <c r="V105" s="21"/>
      <c r="W105" s="20"/>
      <c r="X105" s="21"/>
      <c r="Y105" s="20"/>
      <c r="Z105" s="21"/>
      <c r="AA105" s="20"/>
      <c r="AB105" s="20"/>
      <c r="AC105" s="20"/>
      <c r="AD105" s="20"/>
      <c r="AE105" s="20" t="str">
        <f>IFERROR(IF(LEN(VLOOKUP(AD105, QUICKBOOKS_9130357949969096!$AM:$AN, 2, 0))=0,"",VLOOKUP(AD105, QUICKBOOKS_9130357949969096!$AM:$AN, 2, 0)),"")</f>
        <v/>
      </c>
      <c r="AF105" s="20" t="str">
        <f>IFERROR(IF(LEN(VLOOKUP(AD105, QUICKBOOKS_9130357949969096!$C:$E, 3, 0))=0,"",VLOOKUP(AD105, QUICKBOOKS_9130357949969096!$C:$E, 3, 0)),"")</f>
        <v/>
      </c>
      <c r="AG105" s="20" t="str">
        <f>IFERROR(IF(LEN(VLOOKUP(AD105, QUICKBOOKS_9130357949969096!$C:$D, 2, 0))=0,"",VLOOKUP(AD105, QUICKBOOKS_9130357949969096!$C:$D, 2, 0)),"")</f>
        <v/>
      </c>
      <c r="AH105" s="20"/>
      <c r="AI105" s="20"/>
      <c r="AJ105" s="20"/>
      <c r="AK105" s="20"/>
      <c r="AL105" s="20"/>
      <c r="AM105" s="20"/>
      <c r="AN105" s="22"/>
      <c r="AO105" s="22"/>
      <c r="AP105" s="20"/>
      <c r="AQ105" s="20" t="str">
        <f>IFERROR(IF(LEN(VLOOKUP(AP105, QUICKBOOKS_9130357949969096!$L:$M, 2, 0))=0,"",VLOOKUP(AP105, QUICKBOOKS_9130357949969096!$L:$M, 2, 0)),"")</f>
        <v/>
      </c>
      <c r="AR105" s="20"/>
      <c r="AS105" s="20" t="str">
        <f>IFERROR(IF(LEN(VLOOKUP(AR105, QUICKBOOKS_9130357949969096!$J:$K, 2, 0))=0,"",VLOOKUP(AR105, QUICKBOOKS_9130357949969096!$J:$K, 2, 0)),"")</f>
        <v/>
      </c>
      <c r="AT105" s="27"/>
      <c r="AU105" s="22"/>
      <c r="AV105" s="23"/>
      <c r="AW105" s="20" t="str">
        <f t="shared" si="3"/>
        <v/>
      </c>
      <c r="AX105" s="21"/>
      <c r="AY105" s="20"/>
      <c r="AZ105" s="20"/>
      <c r="BA105" s="20"/>
      <c r="BB105" s="20" t="str">
        <f>IFERROR(IF(LEN(VLOOKUP(W105, QUICKBOOKS_9130357949969096!$AI:$AJ, 2, 0))=0,"",VLOOKUP(W105, QUICKBOOKS_9130357949969096!$AI:$AJ, 2, 0)),"")</f>
        <v/>
      </c>
    </row>
    <row r="106" spans="2:54" x14ac:dyDescent="0.45">
      <c r="B106" s="2"/>
      <c r="C106" s="2"/>
      <c r="D106" s="2"/>
      <c r="E106" s="2"/>
      <c r="P106" s="19" t="str">
        <f>IF(V106&lt;&gt;"",MAX(P$1:P105)+1,IF(AND(_xlfn.CONCAT(T106:BB106)&lt;&gt;"", OR(LEFT(_xlfn.CONCAT(T106:BB106),5)&lt;&gt;"FALSE",RIGHT(_xlfn.CONCAT(T106:BB106),5)&lt;&gt;"FALSE")),IF(AND(ISNUMBER(P105),P105&gt;0),P105,0),""))</f>
        <v/>
      </c>
      <c r="Q106" s="26"/>
      <c r="R106" s="19" t="str">
        <f t="shared" si="2"/>
        <v/>
      </c>
      <c r="T106" s="20"/>
      <c r="U106" s="20"/>
      <c r="V106" s="21"/>
      <c r="W106" s="20"/>
      <c r="X106" s="21"/>
      <c r="Y106" s="20"/>
      <c r="Z106" s="21"/>
      <c r="AA106" s="20"/>
      <c r="AB106" s="20"/>
      <c r="AC106" s="20"/>
      <c r="AD106" s="20"/>
      <c r="AE106" s="20" t="str">
        <f>IFERROR(IF(LEN(VLOOKUP(AD106, QUICKBOOKS_9130357949969096!$AM:$AN, 2, 0))=0,"",VLOOKUP(AD106, QUICKBOOKS_9130357949969096!$AM:$AN, 2, 0)),"")</f>
        <v/>
      </c>
      <c r="AF106" s="20" t="str">
        <f>IFERROR(IF(LEN(VLOOKUP(AD106, QUICKBOOKS_9130357949969096!$C:$E, 3, 0))=0,"",VLOOKUP(AD106, QUICKBOOKS_9130357949969096!$C:$E, 3, 0)),"")</f>
        <v/>
      </c>
      <c r="AG106" s="20" t="str">
        <f>IFERROR(IF(LEN(VLOOKUP(AD106, QUICKBOOKS_9130357949969096!$C:$D, 2, 0))=0,"",VLOOKUP(AD106, QUICKBOOKS_9130357949969096!$C:$D, 2, 0)),"")</f>
        <v/>
      </c>
      <c r="AH106" s="20"/>
      <c r="AI106" s="20"/>
      <c r="AJ106" s="20"/>
      <c r="AK106" s="20"/>
      <c r="AL106" s="20"/>
      <c r="AM106" s="20"/>
      <c r="AN106" s="22"/>
      <c r="AO106" s="22"/>
      <c r="AP106" s="20"/>
      <c r="AQ106" s="20" t="str">
        <f>IFERROR(IF(LEN(VLOOKUP(AP106, QUICKBOOKS_9130357949969096!$L:$M, 2, 0))=0,"",VLOOKUP(AP106, QUICKBOOKS_9130357949969096!$L:$M, 2, 0)),"")</f>
        <v/>
      </c>
      <c r="AR106" s="20"/>
      <c r="AS106" s="20" t="str">
        <f>IFERROR(IF(LEN(VLOOKUP(AR106, QUICKBOOKS_9130357949969096!$J:$K, 2, 0))=0,"",VLOOKUP(AR106, QUICKBOOKS_9130357949969096!$J:$K, 2, 0)),"")</f>
        <v/>
      </c>
      <c r="AT106" s="27"/>
      <c r="AU106" s="22"/>
      <c r="AV106" s="23"/>
      <c r="AW106" s="20" t="str">
        <f t="shared" si="3"/>
        <v/>
      </c>
      <c r="AX106" s="21"/>
      <c r="AY106" s="20"/>
      <c r="AZ106" s="20"/>
      <c r="BA106" s="20"/>
      <c r="BB106" s="20" t="str">
        <f>IFERROR(IF(LEN(VLOOKUP(W106, QUICKBOOKS_9130357949969096!$AI:$AJ, 2, 0))=0,"",VLOOKUP(W106, QUICKBOOKS_9130357949969096!$AI:$AJ, 2, 0)),"")</f>
        <v/>
      </c>
    </row>
    <row r="107" spans="2:54" x14ac:dyDescent="0.45">
      <c r="B107" s="2"/>
      <c r="C107" s="2"/>
      <c r="D107" s="2"/>
      <c r="E107" s="2"/>
      <c r="P107" s="19" t="str">
        <f>IF(V107&lt;&gt;"",MAX(P$1:P106)+1,IF(AND(_xlfn.CONCAT(T107:BB107)&lt;&gt;"", OR(LEFT(_xlfn.CONCAT(T107:BB107),5)&lt;&gt;"FALSE",RIGHT(_xlfn.CONCAT(T107:BB107),5)&lt;&gt;"FALSE")),IF(AND(ISNUMBER(P106),P106&gt;0),P106,0),""))</f>
        <v/>
      </c>
      <c r="Q107" s="26"/>
      <c r="R107" s="19" t="str">
        <f t="shared" si="2"/>
        <v/>
      </c>
      <c r="T107" s="20"/>
      <c r="U107" s="20"/>
      <c r="V107" s="21"/>
      <c r="W107" s="20"/>
      <c r="X107" s="21"/>
      <c r="Y107" s="20"/>
      <c r="Z107" s="21"/>
      <c r="AA107" s="20"/>
      <c r="AB107" s="20"/>
      <c r="AC107" s="20"/>
      <c r="AD107" s="20"/>
      <c r="AE107" s="20" t="str">
        <f>IFERROR(IF(LEN(VLOOKUP(AD107, QUICKBOOKS_9130357949969096!$AM:$AN, 2, 0))=0,"",VLOOKUP(AD107, QUICKBOOKS_9130357949969096!$AM:$AN, 2, 0)),"")</f>
        <v/>
      </c>
      <c r="AF107" s="20" t="str">
        <f>IFERROR(IF(LEN(VLOOKUP(AD107, QUICKBOOKS_9130357949969096!$C:$E, 3, 0))=0,"",VLOOKUP(AD107, QUICKBOOKS_9130357949969096!$C:$E, 3, 0)),"")</f>
        <v/>
      </c>
      <c r="AG107" s="20" t="str">
        <f>IFERROR(IF(LEN(VLOOKUP(AD107, QUICKBOOKS_9130357949969096!$C:$D, 2, 0))=0,"",VLOOKUP(AD107, QUICKBOOKS_9130357949969096!$C:$D, 2, 0)),"")</f>
        <v/>
      </c>
      <c r="AH107" s="20"/>
      <c r="AI107" s="20"/>
      <c r="AJ107" s="20"/>
      <c r="AK107" s="20"/>
      <c r="AL107" s="20"/>
      <c r="AM107" s="20"/>
      <c r="AN107" s="22"/>
      <c r="AO107" s="22"/>
      <c r="AP107" s="20"/>
      <c r="AQ107" s="20" t="str">
        <f>IFERROR(IF(LEN(VLOOKUP(AP107, QUICKBOOKS_9130357949969096!$L:$M, 2, 0))=0,"",VLOOKUP(AP107, QUICKBOOKS_9130357949969096!$L:$M, 2, 0)),"")</f>
        <v/>
      </c>
      <c r="AR107" s="20"/>
      <c r="AS107" s="20" t="str">
        <f>IFERROR(IF(LEN(VLOOKUP(AR107, QUICKBOOKS_9130357949969096!$J:$K, 2, 0))=0,"",VLOOKUP(AR107, QUICKBOOKS_9130357949969096!$J:$K, 2, 0)),"")</f>
        <v/>
      </c>
      <c r="AT107" s="27"/>
      <c r="AU107" s="22"/>
      <c r="AV107" s="23"/>
      <c r="AW107" s="20" t="str">
        <f t="shared" si="3"/>
        <v/>
      </c>
      <c r="AX107" s="21"/>
      <c r="AY107" s="20"/>
      <c r="AZ107" s="20"/>
      <c r="BA107" s="20"/>
      <c r="BB107" s="20" t="str">
        <f>IFERROR(IF(LEN(VLOOKUP(W107, QUICKBOOKS_9130357949969096!$AI:$AJ, 2, 0))=0,"",VLOOKUP(W107, QUICKBOOKS_9130357949969096!$AI:$AJ, 2, 0)),"")</f>
        <v/>
      </c>
    </row>
    <row r="108" spans="2:54" x14ac:dyDescent="0.45">
      <c r="B108" s="2"/>
      <c r="C108" s="2"/>
      <c r="D108" s="2"/>
      <c r="E108" s="2"/>
      <c r="P108" s="19" t="str">
        <f>IF(V108&lt;&gt;"",MAX(P$1:P107)+1,IF(AND(_xlfn.CONCAT(T108:BB108)&lt;&gt;"", OR(LEFT(_xlfn.CONCAT(T108:BB108),5)&lt;&gt;"FALSE",RIGHT(_xlfn.CONCAT(T108:BB108),5)&lt;&gt;"FALSE")),IF(AND(ISNUMBER(P107),P107&gt;0),P107,0),""))</f>
        <v/>
      </c>
      <c r="Q108" s="26"/>
      <c r="R108" s="19" t="str">
        <f t="shared" si="2"/>
        <v/>
      </c>
      <c r="T108" s="20"/>
      <c r="U108" s="20"/>
      <c r="V108" s="21"/>
      <c r="W108" s="20"/>
      <c r="X108" s="21"/>
      <c r="Y108" s="20"/>
      <c r="Z108" s="21"/>
      <c r="AA108" s="20"/>
      <c r="AB108" s="20"/>
      <c r="AC108" s="20"/>
      <c r="AD108" s="20"/>
      <c r="AE108" s="20" t="str">
        <f>IFERROR(IF(LEN(VLOOKUP(AD108, QUICKBOOKS_9130357949969096!$AM:$AN, 2, 0))=0,"",VLOOKUP(AD108, QUICKBOOKS_9130357949969096!$AM:$AN, 2, 0)),"")</f>
        <v/>
      </c>
      <c r="AF108" s="20" t="str">
        <f>IFERROR(IF(LEN(VLOOKUP(AD108, QUICKBOOKS_9130357949969096!$C:$E, 3, 0))=0,"",VLOOKUP(AD108, QUICKBOOKS_9130357949969096!$C:$E, 3, 0)),"")</f>
        <v/>
      </c>
      <c r="AG108" s="20" t="str">
        <f>IFERROR(IF(LEN(VLOOKUP(AD108, QUICKBOOKS_9130357949969096!$C:$D, 2, 0))=0,"",VLOOKUP(AD108, QUICKBOOKS_9130357949969096!$C:$D, 2, 0)),"")</f>
        <v/>
      </c>
      <c r="AH108" s="20"/>
      <c r="AI108" s="20"/>
      <c r="AJ108" s="20"/>
      <c r="AK108" s="20"/>
      <c r="AL108" s="20"/>
      <c r="AM108" s="20"/>
      <c r="AN108" s="22"/>
      <c r="AO108" s="22"/>
      <c r="AP108" s="20"/>
      <c r="AQ108" s="20" t="str">
        <f>IFERROR(IF(LEN(VLOOKUP(AP108, QUICKBOOKS_9130357949969096!$L:$M, 2, 0))=0,"",VLOOKUP(AP108, QUICKBOOKS_9130357949969096!$L:$M, 2, 0)),"")</f>
        <v/>
      </c>
      <c r="AR108" s="20"/>
      <c r="AS108" s="20" t="str">
        <f>IFERROR(IF(LEN(VLOOKUP(AR108, QUICKBOOKS_9130357949969096!$J:$K, 2, 0))=0,"",VLOOKUP(AR108, QUICKBOOKS_9130357949969096!$J:$K, 2, 0)),"")</f>
        <v/>
      </c>
      <c r="AT108" s="27"/>
      <c r="AU108" s="22"/>
      <c r="AV108" s="23"/>
      <c r="AW108" s="20" t="str">
        <f t="shared" si="3"/>
        <v/>
      </c>
      <c r="AX108" s="21"/>
      <c r="AY108" s="20"/>
      <c r="AZ108" s="20"/>
      <c r="BA108" s="20"/>
      <c r="BB108" s="20" t="str">
        <f>IFERROR(IF(LEN(VLOOKUP(W108, QUICKBOOKS_9130357949969096!$AI:$AJ, 2, 0))=0,"",VLOOKUP(W108, QUICKBOOKS_9130357949969096!$AI:$AJ, 2, 0)),"")</f>
        <v/>
      </c>
    </row>
    <row r="109" spans="2:54" x14ac:dyDescent="0.45">
      <c r="B109" s="2"/>
      <c r="C109" s="2"/>
      <c r="D109" s="2"/>
      <c r="E109" s="2"/>
      <c r="P109" s="19" t="str">
        <f>IF(V109&lt;&gt;"",MAX(P$1:P108)+1,IF(AND(_xlfn.CONCAT(T109:BB109)&lt;&gt;"", OR(LEFT(_xlfn.CONCAT(T109:BB109),5)&lt;&gt;"FALSE",RIGHT(_xlfn.CONCAT(T109:BB109),5)&lt;&gt;"FALSE")),IF(AND(ISNUMBER(P108),P108&gt;0),P108,0),""))</f>
        <v/>
      </c>
      <c r="Q109" s="26"/>
      <c r="R109" s="19" t="str">
        <f t="shared" si="2"/>
        <v/>
      </c>
      <c r="T109" s="20"/>
      <c r="U109" s="20"/>
      <c r="V109" s="21"/>
      <c r="W109" s="20"/>
      <c r="X109" s="21"/>
      <c r="Y109" s="20"/>
      <c r="Z109" s="21"/>
      <c r="AA109" s="20"/>
      <c r="AB109" s="20"/>
      <c r="AC109" s="20"/>
      <c r="AD109" s="20"/>
      <c r="AE109" s="20" t="str">
        <f>IFERROR(IF(LEN(VLOOKUP(AD109, QUICKBOOKS_9130357949969096!$AM:$AN, 2, 0))=0,"",VLOOKUP(AD109, QUICKBOOKS_9130357949969096!$AM:$AN, 2, 0)),"")</f>
        <v/>
      </c>
      <c r="AF109" s="20" t="str">
        <f>IFERROR(IF(LEN(VLOOKUP(AD109, QUICKBOOKS_9130357949969096!$C:$E, 3, 0))=0,"",VLOOKUP(AD109, QUICKBOOKS_9130357949969096!$C:$E, 3, 0)),"")</f>
        <v/>
      </c>
      <c r="AG109" s="20" t="str">
        <f>IFERROR(IF(LEN(VLOOKUP(AD109, QUICKBOOKS_9130357949969096!$C:$D, 2, 0))=0,"",VLOOKUP(AD109, QUICKBOOKS_9130357949969096!$C:$D, 2, 0)),"")</f>
        <v/>
      </c>
      <c r="AH109" s="20"/>
      <c r="AI109" s="20"/>
      <c r="AJ109" s="20"/>
      <c r="AK109" s="20"/>
      <c r="AL109" s="20"/>
      <c r="AM109" s="20"/>
      <c r="AN109" s="22"/>
      <c r="AO109" s="22"/>
      <c r="AP109" s="20"/>
      <c r="AQ109" s="20" t="str">
        <f>IFERROR(IF(LEN(VLOOKUP(AP109, QUICKBOOKS_9130357949969096!$L:$M, 2, 0))=0,"",VLOOKUP(AP109, QUICKBOOKS_9130357949969096!$L:$M, 2, 0)),"")</f>
        <v/>
      </c>
      <c r="AR109" s="20"/>
      <c r="AS109" s="20" t="str">
        <f>IFERROR(IF(LEN(VLOOKUP(AR109, QUICKBOOKS_9130357949969096!$J:$K, 2, 0))=0,"",VLOOKUP(AR109, QUICKBOOKS_9130357949969096!$J:$K, 2, 0)),"")</f>
        <v/>
      </c>
      <c r="AT109" s="27"/>
      <c r="AU109" s="22"/>
      <c r="AV109" s="23"/>
      <c r="AW109" s="20" t="str">
        <f t="shared" si="3"/>
        <v/>
      </c>
      <c r="AX109" s="21"/>
      <c r="AY109" s="20"/>
      <c r="AZ109" s="20"/>
      <c r="BA109" s="20"/>
      <c r="BB109" s="20" t="str">
        <f>IFERROR(IF(LEN(VLOOKUP(W109, QUICKBOOKS_9130357949969096!$AI:$AJ, 2, 0))=0,"",VLOOKUP(W109, QUICKBOOKS_9130357949969096!$AI:$AJ, 2, 0)),"")</f>
        <v/>
      </c>
    </row>
    <row r="110" spans="2:54" x14ac:dyDescent="0.45">
      <c r="B110" s="2"/>
      <c r="C110" s="2"/>
      <c r="D110" s="2"/>
      <c r="E110" s="2"/>
      <c r="P110" s="19" t="str">
        <f>IF(V110&lt;&gt;"",MAX(P$1:P109)+1,IF(AND(_xlfn.CONCAT(T110:BB110)&lt;&gt;"", OR(LEFT(_xlfn.CONCAT(T110:BB110),5)&lt;&gt;"FALSE",RIGHT(_xlfn.CONCAT(T110:BB110),5)&lt;&gt;"FALSE")),IF(AND(ISNUMBER(P109),P109&gt;0),P109,0),""))</f>
        <v/>
      </c>
      <c r="Q110" s="26"/>
      <c r="R110" s="19" t="str">
        <f t="shared" si="2"/>
        <v/>
      </c>
      <c r="T110" s="20"/>
      <c r="U110" s="20"/>
      <c r="V110" s="21"/>
      <c r="W110" s="20"/>
      <c r="X110" s="21"/>
      <c r="Y110" s="20"/>
      <c r="Z110" s="21"/>
      <c r="AA110" s="20"/>
      <c r="AB110" s="20"/>
      <c r="AC110" s="20"/>
      <c r="AD110" s="20"/>
      <c r="AE110" s="20" t="str">
        <f>IFERROR(IF(LEN(VLOOKUP(AD110, QUICKBOOKS_9130357949969096!$AM:$AN, 2, 0))=0,"",VLOOKUP(AD110, QUICKBOOKS_9130357949969096!$AM:$AN, 2, 0)),"")</f>
        <v/>
      </c>
      <c r="AF110" s="20" t="str">
        <f>IFERROR(IF(LEN(VLOOKUP(AD110, QUICKBOOKS_9130357949969096!$C:$E, 3, 0))=0,"",VLOOKUP(AD110, QUICKBOOKS_9130357949969096!$C:$E, 3, 0)),"")</f>
        <v/>
      </c>
      <c r="AG110" s="20" t="str">
        <f>IFERROR(IF(LEN(VLOOKUP(AD110, QUICKBOOKS_9130357949969096!$C:$D, 2, 0))=0,"",VLOOKUP(AD110, QUICKBOOKS_9130357949969096!$C:$D, 2, 0)),"")</f>
        <v/>
      </c>
      <c r="AH110" s="20"/>
      <c r="AI110" s="20"/>
      <c r="AJ110" s="20"/>
      <c r="AK110" s="20"/>
      <c r="AL110" s="20"/>
      <c r="AM110" s="20"/>
      <c r="AN110" s="22"/>
      <c r="AO110" s="22"/>
      <c r="AP110" s="20"/>
      <c r="AQ110" s="20" t="str">
        <f>IFERROR(IF(LEN(VLOOKUP(AP110, QUICKBOOKS_9130357949969096!$L:$M, 2, 0))=0,"",VLOOKUP(AP110, QUICKBOOKS_9130357949969096!$L:$M, 2, 0)),"")</f>
        <v/>
      </c>
      <c r="AR110" s="20"/>
      <c r="AS110" s="20" t="str">
        <f>IFERROR(IF(LEN(VLOOKUP(AR110, QUICKBOOKS_9130357949969096!$J:$K, 2, 0))=0,"",VLOOKUP(AR110, QUICKBOOKS_9130357949969096!$J:$K, 2, 0)),"")</f>
        <v/>
      </c>
      <c r="AT110" s="27"/>
      <c r="AU110" s="22"/>
      <c r="AV110" s="23"/>
      <c r="AW110" s="20" t="str">
        <f t="shared" si="3"/>
        <v/>
      </c>
      <c r="AX110" s="21"/>
      <c r="AY110" s="20"/>
      <c r="AZ110" s="20"/>
      <c r="BA110" s="20"/>
      <c r="BB110" s="20" t="str">
        <f>IFERROR(IF(LEN(VLOOKUP(W110, QUICKBOOKS_9130357949969096!$AI:$AJ, 2, 0))=0,"",VLOOKUP(W110, QUICKBOOKS_9130357949969096!$AI:$AJ, 2, 0)),"")</f>
        <v/>
      </c>
    </row>
    <row r="111" spans="2:54" x14ac:dyDescent="0.45">
      <c r="B111" s="2"/>
      <c r="C111" s="2"/>
      <c r="D111" s="2"/>
      <c r="E111" s="2"/>
      <c r="P111" s="19" t="str">
        <f>IF(V111&lt;&gt;"",MAX(P$1:P110)+1,IF(AND(_xlfn.CONCAT(T111:BB111)&lt;&gt;"", OR(LEFT(_xlfn.CONCAT(T111:BB111),5)&lt;&gt;"FALSE",RIGHT(_xlfn.CONCAT(T111:BB111),5)&lt;&gt;"FALSE")),IF(AND(ISNUMBER(P110),P110&gt;0),P110,0),""))</f>
        <v/>
      </c>
      <c r="Q111" s="26"/>
      <c r="R111" s="19" t="str">
        <f t="shared" si="2"/>
        <v/>
      </c>
      <c r="T111" s="20"/>
      <c r="U111" s="20"/>
      <c r="V111" s="21"/>
      <c r="W111" s="20"/>
      <c r="X111" s="21"/>
      <c r="Y111" s="20"/>
      <c r="Z111" s="21"/>
      <c r="AA111" s="20"/>
      <c r="AB111" s="20"/>
      <c r="AC111" s="20"/>
      <c r="AD111" s="20"/>
      <c r="AE111" s="20" t="str">
        <f>IFERROR(IF(LEN(VLOOKUP(AD111, QUICKBOOKS_9130357949969096!$AM:$AN, 2, 0))=0,"",VLOOKUP(AD111, QUICKBOOKS_9130357949969096!$AM:$AN, 2, 0)),"")</f>
        <v/>
      </c>
      <c r="AF111" s="20" t="str">
        <f>IFERROR(IF(LEN(VLOOKUP(AD111, QUICKBOOKS_9130357949969096!$C:$E, 3, 0))=0,"",VLOOKUP(AD111, QUICKBOOKS_9130357949969096!$C:$E, 3, 0)),"")</f>
        <v/>
      </c>
      <c r="AG111" s="20" t="str">
        <f>IFERROR(IF(LEN(VLOOKUP(AD111, QUICKBOOKS_9130357949969096!$C:$D, 2, 0))=0,"",VLOOKUP(AD111, QUICKBOOKS_9130357949969096!$C:$D, 2, 0)),"")</f>
        <v/>
      </c>
      <c r="AH111" s="20"/>
      <c r="AI111" s="20"/>
      <c r="AJ111" s="20"/>
      <c r="AK111" s="20"/>
      <c r="AL111" s="20"/>
      <c r="AM111" s="20"/>
      <c r="AN111" s="22"/>
      <c r="AO111" s="22"/>
      <c r="AP111" s="20"/>
      <c r="AQ111" s="20" t="str">
        <f>IFERROR(IF(LEN(VLOOKUP(AP111, QUICKBOOKS_9130357949969096!$L:$M, 2, 0))=0,"",VLOOKUP(AP111, QUICKBOOKS_9130357949969096!$L:$M, 2, 0)),"")</f>
        <v/>
      </c>
      <c r="AR111" s="20"/>
      <c r="AS111" s="20" t="str">
        <f>IFERROR(IF(LEN(VLOOKUP(AR111, QUICKBOOKS_9130357949969096!$J:$K, 2, 0))=0,"",VLOOKUP(AR111, QUICKBOOKS_9130357949969096!$J:$K, 2, 0)),"")</f>
        <v/>
      </c>
      <c r="AT111" s="27"/>
      <c r="AU111" s="22"/>
      <c r="AV111" s="23"/>
      <c r="AW111" s="20" t="str">
        <f t="shared" si="3"/>
        <v/>
      </c>
      <c r="AX111" s="21"/>
      <c r="AY111" s="20"/>
      <c r="AZ111" s="20"/>
      <c r="BA111" s="20"/>
      <c r="BB111" s="20" t="str">
        <f>IFERROR(IF(LEN(VLOOKUP(W111, QUICKBOOKS_9130357949969096!$AI:$AJ, 2, 0))=0,"",VLOOKUP(W111, QUICKBOOKS_9130357949969096!$AI:$AJ, 2, 0)),"")</f>
        <v/>
      </c>
    </row>
    <row r="112" spans="2:54" x14ac:dyDescent="0.45">
      <c r="B112" s="2"/>
      <c r="C112" s="2"/>
      <c r="D112" s="2"/>
      <c r="E112" s="2"/>
      <c r="P112" s="19" t="str">
        <f>IF(V112&lt;&gt;"",MAX(P$1:P111)+1,IF(AND(_xlfn.CONCAT(T112:BB112)&lt;&gt;"", OR(LEFT(_xlfn.CONCAT(T112:BB112),5)&lt;&gt;"FALSE",RIGHT(_xlfn.CONCAT(T112:BB112),5)&lt;&gt;"FALSE")),IF(AND(ISNUMBER(P111),P111&gt;0),P111,0),""))</f>
        <v/>
      </c>
      <c r="Q112" s="26"/>
      <c r="R112" s="19" t="str">
        <f t="shared" si="2"/>
        <v/>
      </c>
      <c r="T112" s="20"/>
      <c r="U112" s="20"/>
      <c r="V112" s="21"/>
      <c r="W112" s="20"/>
      <c r="X112" s="21"/>
      <c r="Y112" s="20"/>
      <c r="Z112" s="21"/>
      <c r="AA112" s="20"/>
      <c r="AB112" s="20"/>
      <c r="AC112" s="20"/>
      <c r="AD112" s="20"/>
      <c r="AE112" s="20" t="str">
        <f>IFERROR(IF(LEN(VLOOKUP(AD112, QUICKBOOKS_9130357949969096!$AM:$AN, 2, 0))=0,"",VLOOKUP(AD112, QUICKBOOKS_9130357949969096!$AM:$AN, 2, 0)),"")</f>
        <v/>
      </c>
      <c r="AF112" s="20" t="str">
        <f>IFERROR(IF(LEN(VLOOKUP(AD112, QUICKBOOKS_9130357949969096!$C:$E, 3, 0))=0,"",VLOOKUP(AD112, QUICKBOOKS_9130357949969096!$C:$E, 3, 0)),"")</f>
        <v/>
      </c>
      <c r="AG112" s="20" t="str">
        <f>IFERROR(IF(LEN(VLOOKUP(AD112, QUICKBOOKS_9130357949969096!$C:$D, 2, 0))=0,"",VLOOKUP(AD112, QUICKBOOKS_9130357949969096!$C:$D, 2, 0)),"")</f>
        <v/>
      </c>
      <c r="AH112" s="20"/>
      <c r="AI112" s="20"/>
      <c r="AJ112" s="20"/>
      <c r="AK112" s="20"/>
      <c r="AL112" s="20"/>
      <c r="AM112" s="20"/>
      <c r="AN112" s="22"/>
      <c r="AO112" s="22"/>
      <c r="AP112" s="20"/>
      <c r="AQ112" s="20" t="str">
        <f>IFERROR(IF(LEN(VLOOKUP(AP112, QUICKBOOKS_9130357949969096!$L:$M, 2, 0))=0,"",VLOOKUP(AP112, QUICKBOOKS_9130357949969096!$L:$M, 2, 0)),"")</f>
        <v/>
      </c>
      <c r="AR112" s="20"/>
      <c r="AS112" s="20" t="str">
        <f>IFERROR(IF(LEN(VLOOKUP(AR112, QUICKBOOKS_9130357949969096!$J:$K, 2, 0))=0,"",VLOOKUP(AR112, QUICKBOOKS_9130357949969096!$J:$K, 2, 0)),"")</f>
        <v/>
      </c>
      <c r="AT112" s="27"/>
      <c r="AU112" s="22"/>
      <c r="AV112" s="23"/>
      <c r="AW112" s="20" t="str">
        <f t="shared" si="3"/>
        <v/>
      </c>
      <c r="AX112" s="21"/>
      <c r="AY112" s="20"/>
      <c r="AZ112" s="20"/>
      <c r="BA112" s="20"/>
      <c r="BB112" s="20" t="str">
        <f>IFERROR(IF(LEN(VLOOKUP(W112, QUICKBOOKS_9130357949969096!$AI:$AJ, 2, 0))=0,"",VLOOKUP(W112, QUICKBOOKS_9130357949969096!$AI:$AJ, 2, 0)),"")</f>
        <v/>
      </c>
    </row>
    <row r="113" spans="2:54" x14ac:dyDescent="0.45">
      <c r="B113" s="2"/>
      <c r="C113" s="2"/>
      <c r="D113" s="2"/>
      <c r="E113" s="2"/>
      <c r="P113" s="19" t="str">
        <f>IF(V113&lt;&gt;"",MAX(P$1:P112)+1,IF(AND(_xlfn.CONCAT(T113:BB113)&lt;&gt;"", OR(LEFT(_xlfn.CONCAT(T113:BB113),5)&lt;&gt;"FALSE",RIGHT(_xlfn.CONCAT(T113:BB113),5)&lt;&gt;"FALSE")),IF(AND(ISNUMBER(P112),P112&gt;0),P112,0),""))</f>
        <v/>
      </c>
      <c r="Q113" s="26"/>
      <c r="R113" s="19" t="str">
        <f t="shared" si="2"/>
        <v/>
      </c>
      <c r="T113" s="20"/>
      <c r="U113" s="20"/>
      <c r="V113" s="21"/>
      <c r="W113" s="20"/>
      <c r="X113" s="21"/>
      <c r="Y113" s="20"/>
      <c r="Z113" s="21"/>
      <c r="AA113" s="20"/>
      <c r="AB113" s="20"/>
      <c r="AC113" s="20"/>
      <c r="AD113" s="20"/>
      <c r="AE113" s="20" t="str">
        <f>IFERROR(IF(LEN(VLOOKUP(AD113, QUICKBOOKS_9130357949969096!$AM:$AN, 2, 0))=0,"",VLOOKUP(AD113, QUICKBOOKS_9130357949969096!$AM:$AN, 2, 0)),"")</f>
        <v/>
      </c>
      <c r="AF113" s="20" t="str">
        <f>IFERROR(IF(LEN(VLOOKUP(AD113, QUICKBOOKS_9130357949969096!$C:$E, 3, 0))=0,"",VLOOKUP(AD113, QUICKBOOKS_9130357949969096!$C:$E, 3, 0)),"")</f>
        <v/>
      </c>
      <c r="AG113" s="20" t="str">
        <f>IFERROR(IF(LEN(VLOOKUP(AD113, QUICKBOOKS_9130357949969096!$C:$D, 2, 0))=0,"",VLOOKUP(AD113, QUICKBOOKS_9130357949969096!$C:$D, 2, 0)),"")</f>
        <v/>
      </c>
      <c r="AH113" s="20"/>
      <c r="AI113" s="20"/>
      <c r="AJ113" s="20"/>
      <c r="AK113" s="20"/>
      <c r="AL113" s="20"/>
      <c r="AM113" s="20"/>
      <c r="AN113" s="22"/>
      <c r="AO113" s="22"/>
      <c r="AP113" s="20"/>
      <c r="AQ113" s="20" t="str">
        <f>IFERROR(IF(LEN(VLOOKUP(AP113, QUICKBOOKS_9130357949969096!$L:$M, 2, 0))=0,"",VLOOKUP(AP113, QUICKBOOKS_9130357949969096!$L:$M, 2, 0)),"")</f>
        <v/>
      </c>
      <c r="AR113" s="20"/>
      <c r="AS113" s="20" t="str">
        <f>IFERROR(IF(LEN(VLOOKUP(AR113, QUICKBOOKS_9130357949969096!$J:$K, 2, 0))=0,"",VLOOKUP(AR113, QUICKBOOKS_9130357949969096!$J:$K, 2, 0)),"")</f>
        <v/>
      </c>
      <c r="AT113" s="27"/>
      <c r="AU113" s="22"/>
      <c r="AV113" s="23"/>
      <c r="AW113" s="20" t="str">
        <f t="shared" si="3"/>
        <v/>
      </c>
      <c r="AX113" s="21"/>
      <c r="AY113" s="20"/>
      <c r="AZ113" s="20"/>
      <c r="BA113" s="20"/>
      <c r="BB113" s="20" t="str">
        <f>IFERROR(IF(LEN(VLOOKUP(W113, QUICKBOOKS_9130357949969096!$AI:$AJ, 2, 0))=0,"",VLOOKUP(W113, QUICKBOOKS_9130357949969096!$AI:$AJ, 2, 0)),"")</f>
        <v/>
      </c>
    </row>
    <row r="114" spans="2:54" x14ac:dyDescent="0.45">
      <c r="B114" s="2"/>
      <c r="C114" s="2"/>
      <c r="D114" s="2"/>
      <c r="E114" s="2"/>
      <c r="P114" s="19" t="str">
        <f>IF(V114&lt;&gt;"",MAX(P$1:P113)+1,IF(AND(_xlfn.CONCAT(T114:BB114)&lt;&gt;"", OR(LEFT(_xlfn.CONCAT(T114:BB114),5)&lt;&gt;"FALSE",RIGHT(_xlfn.CONCAT(T114:BB114),5)&lt;&gt;"FALSE")),IF(AND(ISNUMBER(P113),P113&gt;0),P113,0),""))</f>
        <v/>
      </c>
      <c r="Q114" s="26"/>
      <c r="R114" s="19" t="str">
        <f t="shared" si="2"/>
        <v/>
      </c>
      <c r="T114" s="20"/>
      <c r="U114" s="20"/>
      <c r="V114" s="21"/>
      <c r="W114" s="20"/>
      <c r="X114" s="21"/>
      <c r="Y114" s="20"/>
      <c r="Z114" s="21"/>
      <c r="AA114" s="20"/>
      <c r="AB114" s="20"/>
      <c r="AC114" s="20"/>
      <c r="AD114" s="20"/>
      <c r="AE114" s="20" t="str">
        <f>IFERROR(IF(LEN(VLOOKUP(AD114, QUICKBOOKS_9130357949969096!$AM:$AN, 2, 0))=0,"",VLOOKUP(AD114, QUICKBOOKS_9130357949969096!$AM:$AN, 2, 0)),"")</f>
        <v/>
      </c>
      <c r="AF114" s="20" t="str">
        <f>IFERROR(IF(LEN(VLOOKUP(AD114, QUICKBOOKS_9130357949969096!$C:$E, 3, 0))=0,"",VLOOKUP(AD114, QUICKBOOKS_9130357949969096!$C:$E, 3, 0)),"")</f>
        <v/>
      </c>
      <c r="AG114" s="20" t="str">
        <f>IFERROR(IF(LEN(VLOOKUP(AD114, QUICKBOOKS_9130357949969096!$C:$D, 2, 0))=0,"",VLOOKUP(AD114, QUICKBOOKS_9130357949969096!$C:$D, 2, 0)),"")</f>
        <v/>
      </c>
      <c r="AH114" s="20"/>
      <c r="AI114" s="20"/>
      <c r="AJ114" s="20"/>
      <c r="AK114" s="20"/>
      <c r="AL114" s="20"/>
      <c r="AM114" s="20"/>
      <c r="AN114" s="22"/>
      <c r="AO114" s="22"/>
      <c r="AP114" s="20"/>
      <c r="AQ114" s="20" t="str">
        <f>IFERROR(IF(LEN(VLOOKUP(AP114, QUICKBOOKS_9130357949969096!$L:$M, 2, 0))=0,"",VLOOKUP(AP114, QUICKBOOKS_9130357949969096!$L:$M, 2, 0)),"")</f>
        <v/>
      </c>
      <c r="AR114" s="20"/>
      <c r="AS114" s="20" t="str">
        <f>IFERROR(IF(LEN(VLOOKUP(AR114, QUICKBOOKS_9130357949969096!$J:$K, 2, 0))=0,"",VLOOKUP(AR114, QUICKBOOKS_9130357949969096!$J:$K, 2, 0)),"")</f>
        <v/>
      </c>
      <c r="AT114" s="27"/>
      <c r="AU114" s="22"/>
      <c r="AV114" s="23"/>
      <c r="AW114" s="20" t="str">
        <f t="shared" si="3"/>
        <v/>
      </c>
      <c r="AX114" s="21"/>
      <c r="AY114" s="20"/>
      <c r="AZ114" s="20"/>
      <c r="BA114" s="20"/>
      <c r="BB114" s="20" t="str">
        <f>IFERROR(IF(LEN(VLOOKUP(W114, QUICKBOOKS_9130357949969096!$AI:$AJ, 2, 0))=0,"",VLOOKUP(W114, QUICKBOOKS_9130357949969096!$AI:$AJ, 2, 0)),"")</f>
        <v/>
      </c>
    </row>
    <row r="115" spans="2:54" x14ac:dyDescent="0.45">
      <c r="B115" s="2"/>
      <c r="C115" s="2"/>
      <c r="D115" s="2"/>
      <c r="E115" s="2"/>
      <c r="P115" s="19" t="str">
        <f>IF(V115&lt;&gt;"",MAX(P$1:P114)+1,IF(AND(_xlfn.CONCAT(T115:BB115)&lt;&gt;"", OR(LEFT(_xlfn.CONCAT(T115:BB115),5)&lt;&gt;"FALSE",RIGHT(_xlfn.CONCAT(T115:BB115),5)&lt;&gt;"FALSE")),IF(AND(ISNUMBER(P114),P114&gt;0),P114,0),""))</f>
        <v/>
      </c>
      <c r="Q115" s="26"/>
      <c r="R115" s="19" t="str">
        <f t="shared" si="2"/>
        <v/>
      </c>
      <c r="T115" s="20"/>
      <c r="U115" s="20"/>
      <c r="V115" s="21"/>
      <c r="W115" s="20"/>
      <c r="X115" s="21"/>
      <c r="Y115" s="20"/>
      <c r="Z115" s="21"/>
      <c r="AA115" s="20"/>
      <c r="AB115" s="20"/>
      <c r="AC115" s="20"/>
      <c r="AD115" s="20"/>
      <c r="AE115" s="20" t="str">
        <f>IFERROR(IF(LEN(VLOOKUP(AD115, QUICKBOOKS_9130357949969096!$AM:$AN, 2, 0))=0,"",VLOOKUP(AD115, QUICKBOOKS_9130357949969096!$AM:$AN, 2, 0)),"")</f>
        <v/>
      </c>
      <c r="AF115" s="20" t="str">
        <f>IFERROR(IF(LEN(VLOOKUP(AD115, QUICKBOOKS_9130357949969096!$C:$E, 3, 0))=0,"",VLOOKUP(AD115, QUICKBOOKS_9130357949969096!$C:$E, 3, 0)),"")</f>
        <v/>
      </c>
      <c r="AG115" s="20" t="str">
        <f>IFERROR(IF(LEN(VLOOKUP(AD115, QUICKBOOKS_9130357949969096!$C:$D, 2, 0))=0,"",VLOOKUP(AD115, QUICKBOOKS_9130357949969096!$C:$D, 2, 0)),"")</f>
        <v/>
      </c>
      <c r="AH115" s="20"/>
      <c r="AI115" s="20"/>
      <c r="AJ115" s="20"/>
      <c r="AK115" s="20"/>
      <c r="AL115" s="20"/>
      <c r="AM115" s="20"/>
      <c r="AN115" s="22"/>
      <c r="AO115" s="22"/>
      <c r="AP115" s="20"/>
      <c r="AQ115" s="20" t="str">
        <f>IFERROR(IF(LEN(VLOOKUP(AP115, QUICKBOOKS_9130357949969096!$L:$M, 2, 0))=0,"",VLOOKUP(AP115, QUICKBOOKS_9130357949969096!$L:$M, 2, 0)),"")</f>
        <v/>
      </c>
      <c r="AR115" s="20"/>
      <c r="AS115" s="20" t="str">
        <f>IFERROR(IF(LEN(VLOOKUP(AR115, QUICKBOOKS_9130357949969096!$J:$K, 2, 0))=0,"",VLOOKUP(AR115, QUICKBOOKS_9130357949969096!$J:$K, 2, 0)),"")</f>
        <v/>
      </c>
      <c r="AT115" s="27"/>
      <c r="AU115" s="22"/>
      <c r="AV115" s="23"/>
      <c r="AW115" s="20" t="str">
        <f t="shared" si="3"/>
        <v/>
      </c>
      <c r="AX115" s="21"/>
      <c r="AY115" s="20"/>
      <c r="AZ115" s="20"/>
      <c r="BA115" s="20"/>
      <c r="BB115" s="20" t="str">
        <f>IFERROR(IF(LEN(VLOOKUP(W115, QUICKBOOKS_9130357949969096!$AI:$AJ, 2, 0))=0,"",VLOOKUP(W115, QUICKBOOKS_9130357949969096!$AI:$AJ, 2, 0)),"")</f>
        <v/>
      </c>
    </row>
    <row r="116" spans="2:54" x14ac:dyDescent="0.45">
      <c r="B116" s="2"/>
      <c r="C116" s="2"/>
      <c r="D116" s="2"/>
      <c r="E116" s="2"/>
      <c r="P116" s="19" t="str">
        <f>IF(V116&lt;&gt;"",MAX(P$1:P115)+1,IF(AND(_xlfn.CONCAT(T116:BB116)&lt;&gt;"", OR(LEFT(_xlfn.CONCAT(T116:BB116),5)&lt;&gt;"FALSE",RIGHT(_xlfn.CONCAT(T116:BB116),5)&lt;&gt;"FALSE")),IF(AND(ISNUMBER(P115),P115&gt;0),P115,0),""))</f>
        <v/>
      </c>
      <c r="Q116" s="26"/>
      <c r="R116" s="19" t="str">
        <f t="shared" si="2"/>
        <v/>
      </c>
      <c r="T116" s="20"/>
      <c r="U116" s="20"/>
      <c r="V116" s="21"/>
      <c r="W116" s="20"/>
      <c r="X116" s="21"/>
      <c r="Y116" s="20"/>
      <c r="Z116" s="21"/>
      <c r="AA116" s="20"/>
      <c r="AB116" s="20"/>
      <c r="AC116" s="20"/>
      <c r="AD116" s="20"/>
      <c r="AE116" s="20" t="str">
        <f>IFERROR(IF(LEN(VLOOKUP(AD116, QUICKBOOKS_9130357949969096!$AM:$AN, 2, 0))=0,"",VLOOKUP(AD116, QUICKBOOKS_9130357949969096!$AM:$AN, 2, 0)),"")</f>
        <v/>
      </c>
      <c r="AF116" s="20" t="str">
        <f>IFERROR(IF(LEN(VLOOKUP(AD116, QUICKBOOKS_9130357949969096!$C:$E, 3, 0))=0,"",VLOOKUP(AD116, QUICKBOOKS_9130357949969096!$C:$E, 3, 0)),"")</f>
        <v/>
      </c>
      <c r="AG116" s="20" t="str">
        <f>IFERROR(IF(LEN(VLOOKUP(AD116, QUICKBOOKS_9130357949969096!$C:$D, 2, 0))=0,"",VLOOKUP(AD116, QUICKBOOKS_9130357949969096!$C:$D, 2, 0)),"")</f>
        <v/>
      </c>
      <c r="AH116" s="20"/>
      <c r="AI116" s="20"/>
      <c r="AJ116" s="20"/>
      <c r="AK116" s="20"/>
      <c r="AL116" s="20"/>
      <c r="AM116" s="20"/>
      <c r="AN116" s="22"/>
      <c r="AO116" s="22"/>
      <c r="AP116" s="20"/>
      <c r="AQ116" s="20" t="str">
        <f>IFERROR(IF(LEN(VLOOKUP(AP116, QUICKBOOKS_9130357949969096!$L:$M, 2, 0))=0,"",VLOOKUP(AP116, QUICKBOOKS_9130357949969096!$L:$M, 2, 0)),"")</f>
        <v/>
      </c>
      <c r="AR116" s="20"/>
      <c r="AS116" s="20" t="str">
        <f>IFERROR(IF(LEN(VLOOKUP(AR116, QUICKBOOKS_9130357949969096!$J:$K, 2, 0))=0,"",VLOOKUP(AR116, QUICKBOOKS_9130357949969096!$J:$K, 2, 0)),"")</f>
        <v/>
      </c>
      <c r="AT116" s="27"/>
      <c r="AU116" s="22"/>
      <c r="AV116" s="23"/>
      <c r="AW116" s="20" t="str">
        <f t="shared" si="3"/>
        <v/>
      </c>
      <c r="AX116" s="21"/>
      <c r="AY116" s="20"/>
      <c r="AZ116" s="20"/>
      <c r="BA116" s="20"/>
      <c r="BB116" s="20" t="str">
        <f>IFERROR(IF(LEN(VLOOKUP(W116, QUICKBOOKS_9130357949969096!$AI:$AJ, 2, 0))=0,"",VLOOKUP(W116, QUICKBOOKS_9130357949969096!$AI:$AJ, 2, 0)),"")</f>
        <v/>
      </c>
    </row>
    <row r="117" spans="2:54" x14ac:dyDescent="0.45">
      <c r="B117" s="2"/>
      <c r="C117" s="2"/>
      <c r="D117" s="2"/>
      <c r="E117" s="2"/>
      <c r="P117" s="19" t="str">
        <f>IF(V117&lt;&gt;"",MAX(P$1:P116)+1,IF(AND(_xlfn.CONCAT(T117:BB117)&lt;&gt;"", OR(LEFT(_xlfn.CONCAT(T117:BB117),5)&lt;&gt;"FALSE",RIGHT(_xlfn.CONCAT(T117:BB117),5)&lt;&gt;"FALSE")),IF(AND(ISNUMBER(P116),P116&gt;0),P116,0),""))</f>
        <v/>
      </c>
      <c r="Q117" s="26"/>
      <c r="R117" s="19" t="str">
        <f t="shared" si="2"/>
        <v/>
      </c>
      <c r="T117" s="20"/>
      <c r="U117" s="20"/>
      <c r="V117" s="21"/>
      <c r="W117" s="20"/>
      <c r="X117" s="21"/>
      <c r="Y117" s="20"/>
      <c r="Z117" s="21"/>
      <c r="AA117" s="20"/>
      <c r="AB117" s="20"/>
      <c r="AC117" s="20"/>
      <c r="AD117" s="20"/>
      <c r="AE117" s="20" t="str">
        <f>IFERROR(IF(LEN(VLOOKUP(AD117, QUICKBOOKS_9130357949969096!$AM:$AN, 2, 0))=0,"",VLOOKUP(AD117, QUICKBOOKS_9130357949969096!$AM:$AN, 2, 0)),"")</f>
        <v/>
      </c>
      <c r="AF117" s="20" t="str">
        <f>IFERROR(IF(LEN(VLOOKUP(AD117, QUICKBOOKS_9130357949969096!$C:$E, 3, 0))=0,"",VLOOKUP(AD117, QUICKBOOKS_9130357949969096!$C:$E, 3, 0)),"")</f>
        <v/>
      </c>
      <c r="AG117" s="20" t="str">
        <f>IFERROR(IF(LEN(VLOOKUP(AD117, QUICKBOOKS_9130357949969096!$C:$D, 2, 0))=0,"",VLOOKUP(AD117, QUICKBOOKS_9130357949969096!$C:$D, 2, 0)),"")</f>
        <v/>
      </c>
      <c r="AH117" s="20"/>
      <c r="AI117" s="20"/>
      <c r="AJ117" s="20"/>
      <c r="AK117" s="20"/>
      <c r="AL117" s="20"/>
      <c r="AM117" s="20"/>
      <c r="AN117" s="22"/>
      <c r="AO117" s="22"/>
      <c r="AP117" s="20"/>
      <c r="AQ117" s="20" t="str">
        <f>IFERROR(IF(LEN(VLOOKUP(AP117, QUICKBOOKS_9130357949969096!$L:$M, 2, 0))=0,"",VLOOKUP(AP117, QUICKBOOKS_9130357949969096!$L:$M, 2, 0)),"")</f>
        <v/>
      </c>
      <c r="AR117" s="20"/>
      <c r="AS117" s="20" t="str">
        <f>IFERROR(IF(LEN(VLOOKUP(AR117, QUICKBOOKS_9130357949969096!$J:$K, 2, 0))=0,"",VLOOKUP(AR117, QUICKBOOKS_9130357949969096!$J:$K, 2, 0)),"")</f>
        <v/>
      </c>
      <c r="AT117" s="27"/>
      <c r="AU117" s="22"/>
      <c r="AV117" s="23"/>
      <c r="AW117" s="20" t="str">
        <f t="shared" si="3"/>
        <v/>
      </c>
      <c r="AX117" s="21"/>
      <c r="AY117" s="20"/>
      <c r="AZ117" s="20"/>
      <c r="BA117" s="20"/>
      <c r="BB117" s="20" t="str">
        <f>IFERROR(IF(LEN(VLOOKUP(W117, QUICKBOOKS_9130357949969096!$AI:$AJ, 2, 0))=0,"",VLOOKUP(W117, QUICKBOOKS_9130357949969096!$AI:$AJ, 2, 0)),"")</f>
        <v/>
      </c>
    </row>
    <row r="118" spans="2:54" x14ac:dyDescent="0.45">
      <c r="B118" s="2"/>
      <c r="C118" s="2"/>
      <c r="D118" s="2"/>
      <c r="E118" s="2"/>
      <c r="P118" s="19" t="str">
        <f>IF(V118&lt;&gt;"",MAX(P$1:P117)+1,IF(AND(_xlfn.CONCAT(T118:BB118)&lt;&gt;"", OR(LEFT(_xlfn.CONCAT(T118:BB118),5)&lt;&gt;"FALSE",RIGHT(_xlfn.CONCAT(T118:BB118),5)&lt;&gt;"FALSE")),IF(AND(ISNUMBER(P117),P117&gt;0),P117,0),""))</f>
        <v/>
      </c>
      <c r="Q118" s="26"/>
      <c r="R118" s="19" t="str">
        <f t="shared" si="2"/>
        <v/>
      </c>
      <c r="T118" s="20"/>
      <c r="U118" s="20"/>
      <c r="V118" s="21"/>
      <c r="W118" s="20"/>
      <c r="X118" s="21"/>
      <c r="Y118" s="20"/>
      <c r="Z118" s="21"/>
      <c r="AA118" s="20"/>
      <c r="AB118" s="20"/>
      <c r="AC118" s="20"/>
      <c r="AD118" s="20"/>
      <c r="AE118" s="20" t="str">
        <f>IFERROR(IF(LEN(VLOOKUP(AD118, QUICKBOOKS_9130357949969096!$AM:$AN, 2, 0))=0,"",VLOOKUP(AD118, QUICKBOOKS_9130357949969096!$AM:$AN, 2, 0)),"")</f>
        <v/>
      </c>
      <c r="AF118" s="20" t="str">
        <f>IFERROR(IF(LEN(VLOOKUP(AD118, QUICKBOOKS_9130357949969096!$C:$E, 3, 0))=0,"",VLOOKUP(AD118, QUICKBOOKS_9130357949969096!$C:$E, 3, 0)),"")</f>
        <v/>
      </c>
      <c r="AG118" s="20" t="str">
        <f>IFERROR(IF(LEN(VLOOKUP(AD118, QUICKBOOKS_9130357949969096!$C:$D, 2, 0))=0,"",VLOOKUP(AD118, QUICKBOOKS_9130357949969096!$C:$D, 2, 0)),"")</f>
        <v/>
      </c>
      <c r="AH118" s="20"/>
      <c r="AI118" s="20"/>
      <c r="AJ118" s="20"/>
      <c r="AK118" s="20"/>
      <c r="AL118" s="20"/>
      <c r="AM118" s="20"/>
      <c r="AN118" s="22"/>
      <c r="AO118" s="22"/>
      <c r="AP118" s="20"/>
      <c r="AQ118" s="20" t="str">
        <f>IFERROR(IF(LEN(VLOOKUP(AP118, QUICKBOOKS_9130357949969096!$L:$M, 2, 0))=0,"",VLOOKUP(AP118, QUICKBOOKS_9130357949969096!$L:$M, 2, 0)),"")</f>
        <v/>
      </c>
      <c r="AR118" s="20"/>
      <c r="AS118" s="20" t="str">
        <f>IFERROR(IF(LEN(VLOOKUP(AR118, QUICKBOOKS_9130357949969096!$J:$K, 2, 0))=0,"",VLOOKUP(AR118, QUICKBOOKS_9130357949969096!$J:$K, 2, 0)),"")</f>
        <v/>
      </c>
      <c r="AT118" s="27"/>
      <c r="AU118" s="22"/>
      <c r="AV118" s="23"/>
      <c r="AW118" s="20" t="str">
        <f t="shared" si="3"/>
        <v/>
      </c>
      <c r="AX118" s="21"/>
      <c r="AY118" s="20"/>
      <c r="AZ118" s="20"/>
      <c r="BA118" s="20"/>
      <c r="BB118" s="20" t="str">
        <f>IFERROR(IF(LEN(VLOOKUP(W118, QUICKBOOKS_9130357949969096!$AI:$AJ, 2, 0))=0,"",VLOOKUP(W118, QUICKBOOKS_9130357949969096!$AI:$AJ, 2, 0)),"")</f>
        <v/>
      </c>
    </row>
    <row r="119" spans="2:54" x14ac:dyDescent="0.45">
      <c r="B119" s="2"/>
      <c r="C119" s="2"/>
      <c r="D119" s="2"/>
      <c r="E119" s="2"/>
      <c r="P119" s="19" t="str">
        <f>IF(V119&lt;&gt;"",MAX(P$1:P118)+1,IF(AND(_xlfn.CONCAT(T119:BB119)&lt;&gt;"", OR(LEFT(_xlfn.CONCAT(T119:BB119),5)&lt;&gt;"FALSE",RIGHT(_xlfn.CONCAT(T119:BB119),5)&lt;&gt;"FALSE")),IF(AND(ISNUMBER(P118),P118&gt;0),P118,0),""))</f>
        <v/>
      </c>
      <c r="Q119" s="26"/>
      <c r="R119" s="19" t="str">
        <f t="shared" si="2"/>
        <v/>
      </c>
      <c r="T119" s="20"/>
      <c r="U119" s="20"/>
      <c r="V119" s="21"/>
      <c r="W119" s="20"/>
      <c r="X119" s="21"/>
      <c r="Y119" s="20"/>
      <c r="Z119" s="21"/>
      <c r="AA119" s="20"/>
      <c r="AB119" s="20"/>
      <c r="AC119" s="20"/>
      <c r="AD119" s="20"/>
      <c r="AE119" s="20" t="str">
        <f>IFERROR(IF(LEN(VLOOKUP(AD119, QUICKBOOKS_9130357949969096!$AM:$AN, 2, 0))=0,"",VLOOKUP(AD119, QUICKBOOKS_9130357949969096!$AM:$AN, 2, 0)),"")</f>
        <v/>
      </c>
      <c r="AF119" s="20" t="str">
        <f>IFERROR(IF(LEN(VLOOKUP(AD119, QUICKBOOKS_9130357949969096!$C:$E, 3, 0))=0,"",VLOOKUP(AD119, QUICKBOOKS_9130357949969096!$C:$E, 3, 0)),"")</f>
        <v/>
      </c>
      <c r="AG119" s="20" t="str">
        <f>IFERROR(IF(LEN(VLOOKUP(AD119, QUICKBOOKS_9130357949969096!$C:$D, 2, 0))=0,"",VLOOKUP(AD119, QUICKBOOKS_9130357949969096!$C:$D, 2, 0)),"")</f>
        <v/>
      </c>
      <c r="AH119" s="20"/>
      <c r="AI119" s="20"/>
      <c r="AJ119" s="20"/>
      <c r="AK119" s="20"/>
      <c r="AL119" s="20"/>
      <c r="AM119" s="20"/>
      <c r="AN119" s="22"/>
      <c r="AO119" s="22"/>
      <c r="AP119" s="20"/>
      <c r="AQ119" s="20" t="str">
        <f>IFERROR(IF(LEN(VLOOKUP(AP119, QUICKBOOKS_9130357949969096!$L:$M, 2, 0))=0,"",VLOOKUP(AP119, QUICKBOOKS_9130357949969096!$L:$M, 2, 0)),"")</f>
        <v/>
      </c>
      <c r="AR119" s="20"/>
      <c r="AS119" s="20" t="str">
        <f>IFERROR(IF(LEN(VLOOKUP(AR119, QUICKBOOKS_9130357949969096!$J:$K, 2, 0))=0,"",VLOOKUP(AR119, QUICKBOOKS_9130357949969096!$J:$K, 2, 0)),"")</f>
        <v/>
      </c>
      <c r="AT119" s="27"/>
      <c r="AU119" s="22"/>
      <c r="AV119" s="23"/>
      <c r="AW119" s="20" t="str">
        <f t="shared" si="3"/>
        <v/>
      </c>
      <c r="AX119" s="21"/>
      <c r="AY119" s="20"/>
      <c r="AZ119" s="20"/>
      <c r="BA119" s="20"/>
      <c r="BB119" s="20" t="str">
        <f>IFERROR(IF(LEN(VLOOKUP(W119, QUICKBOOKS_9130357949969096!$AI:$AJ, 2, 0))=0,"",VLOOKUP(W119, QUICKBOOKS_9130357949969096!$AI:$AJ, 2, 0)),"")</f>
        <v/>
      </c>
    </row>
    <row r="120" spans="2:54" x14ac:dyDescent="0.45">
      <c r="B120" s="2"/>
      <c r="C120" s="2"/>
      <c r="D120" s="2"/>
      <c r="E120" s="2"/>
      <c r="P120" s="19" t="str">
        <f>IF(V120&lt;&gt;"",MAX(P$1:P119)+1,IF(AND(_xlfn.CONCAT(T120:BB120)&lt;&gt;"", OR(LEFT(_xlfn.CONCAT(T120:BB120),5)&lt;&gt;"FALSE",RIGHT(_xlfn.CONCAT(T120:BB120),5)&lt;&gt;"FALSE")),IF(AND(ISNUMBER(P119),P119&gt;0),P119,0),""))</f>
        <v/>
      </c>
      <c r="Q120" s="26"/>
      <c r="R120" s="19" t="str">
        <f t="shared" si="2"/>
        <v/>
      </c>
      <c r="T120" s="20"/>
      <c r="U120" s="20"/>
      <c r="V120" s="21"/>
      <c r="W120" s="20"/>
      <c r="X120" s="21"/>
      <c r="Y120" s="20"/>
      <c r="Z120" s="21"/>
      <c r="AA120" s="20"/>
      <c r="AB120" s="20"/>
      <c r="AC120" s="20"/>
      <c r="AD120" s="20"/>
      <c r="AE120" s="20" t="str">
        <f>IFERROR(IF(LEN(VLOOKUP(AD120, QUICKBOOKS_9130357949969096!$AM:$AN, 2, 0))=0,"",VLOOKUP(AD120, QUICKBOOKS_9130357949969096!$AM:$AN, 2, 0)),"")</f>
        <v/>
      </c>
      <c r="AF120" s="20" t="str">
        <f>IFERROR(IF(LEN(VLOOKUP(AD120, QUICKBOOKS_9130357949969096!$C:$E, 3, 0))=0,"",VLOOKUP(AD120, QUICKBOOKS_9130357949969096!$C:$E, 3, 0)),"")</f>
        <v/>
      </c>
      <c r="AG120" s="20" t="str">
        <f>IFERROR(IF(LEN(VLOOKUP(AD120, QUICKBOOKS_9130357949969096!$C:$D, 2, 0))=0,"",VLOOKUP(AD120, QUICKBOOKS_9130357949969096!$C:$D, 2, 0)),"")</f>
        <v/>
      </c>
      <c r="AH120" s="20"/>
      <c r="AI120" s="20"/>
      <c r="AJ120" s="20"/>
      <c r="AK120" s="20"/>
      <c r="AL120" s="20"/>
      <c r="AM120" s="20"/>
      <c r="AN120" s="22"/>
      <c r="AO120" s="22"/>
      <c r="AP120" s="20"/>
      <c r="AQ120" s="20" t="str">
        <f>IFERROR(IF(LEN(VLOOKUP(AP120, QUICKBOOKS_9130357949969096!$L:$M, 2, 0))=0,"",VLOOKUP(AP120, QUICKBOOKS_9130357949969096!$L:$M, 2, 0)),"")</f>
        <v/>
      </c>
      <c r="AR120" s="20"/>
      <c r="AS120" s="20" t="str">
        <f>IFERROR(IF(LEN(VLOOKUP(AR120, QUICKBOOKS_9130357949969096!$J:$K, 2, 0))=0,"",VLOOKUP(AR120, QUICKBOOKS_9130357949969096!$J:$K, 2, 0)),"")</f>
        <v/>
      </c>
      <c r="AT120" s="27"/>
      <c r="AU120" s="22"/>
      <c r="AV120" s="23"/>
      <c r="AW120" s="20" t="str">
        <f t="shared" si="3"/>
        <v/>
      </c>
      <c r="AX120" s="21"/>
      <c r="AY120" s="20"/>
      <c r="AZ120" s="20"/>
      <c r="BA120" s="20"/>
      <c r="BB120" s="20" t="str">
        <f>IFERROR(IF(LEN(VLOOKUP(W120, QUICKBOOKS_9130357949969096!$AI:$AJ, 2, 0))=0,"",VLOOKUP(W120, QUICKBOOKS_9130357949969096!$AI:$AJ, 2, 0)),"")</f>
        <v/>
      </c>
    </row>
    <row r="121" spans="2:54" x14ac:dyDescent="0.45">
      <c r="B121" s="2"/>
      <c r="C121" s="2"/>
      <c r="D121" s="2"/>
      <c r="E121" s="2"/>
      <c r="P121" s="19" t="str">
        <f>IF(V121&lt;&gt;"",MAX(P$1:P120)+1,IF(AND(_xlfn.CONCAT(T121:BB121)&lt;&gt;"", OR(LEFT(_xlfn.CONCAT(T121:BB121),5)&lt;&gt;"FALSE",RIGHT(_xlfn.CONCAT(T121:BB121),5)&lt;&gt;"FALSE")),IF(AND(ISNUMBER(P120),P120&gt;0),P120,0),""))</f>
        <v/>
      </c>
      <c r="Q121" s="26"/>
      <c r="R121" s="19" t="str">
        <f t="shared" si="2"/>
        <v/>
      </c>
      <c r="T121" s="20"/>
      <c r="U121" s="20"/>
      <c r="V121" s="21"/>
      <c r="W121" s="20"/>
      <c r="X121" s="21"/>
      <c r="Y121" s="20"/>
      <c r="Z121" s="21"/>
      <c r="AA121" s="20"/>
      <c r="AB121" s="20"/>
      <c r="AC121" s="20"/>
      <c r="AD121" s="20"/>
      <c r="AE121" s="20" t="str">
        <f>IFERROR(IF(LEN(VLOOKUP(AD121, QUICKBOOKS_9130357949969096!$AM:$AN, 2, 0))=0,"",VLOOKUP(AD121, QUICKBOOKS_9130357949969096!$AM:$AN, 2, 0)),"")</f>
        <v/>
      </c>
      <c r="AF121" s="20" t="str">
        <f>IFERROR(IF(LEN(VLOOKUP(AD121, QUICKBOOKS_9130357949969096!$C:$E, 3, 0))=0,"",VLOOKUP(AD121, QUICKBOOKS_9130357949969096!$C:$E, 3, 0)),"")</f>
        <v/>
      </c>
      <c r="AG121" s="20" t="str">
        <f>IFERROR(IF(LEN(VLOOKUP(AD121, QUICKBOOKS_9130357949969096!$C:$D, 2, 0))=0,"",VLOOKUP(AD121, QUICKBOOKS_9130357949969096!$C:$D, 2, 0)),"")</f>
        <v/>
      </c>
      <c r="AH121" s="20"/>
      <c r="AI121" s="20"/>
      <c r="AJ121" s="20"/>
      <c r="AK121" s="20"/>
      <c r="AL121" s="20"/>
      <c r="AM121" s="20"/>
      <c r="AN121" s="22"/>
      <c r="AO121" s="22"/>
      <c r="AP121" s="20"/>
      <c r="AQ121" s="20" t="str">
        <f>IFERROR(IF(LEN(VLOOKUP(AP121, QUICKBOOKS_9130357949969096!$L:$M, 2, 0))=0,"",VLOOKUP(AP121, QUICKBOOKS_9130357949969096!$L:$M, 2, 0)),"")</f>
        <v/>
      </c>
      <c r="AR121" s="20"/>
      <c r="AS121" s="20" t="str">
        <f>IFERROR(IF(LEN(VLOOKUP(AR121, QUICKBOOKS_9130357949969096!$J:$K, 2, 0))=0,"",VLOOKUP(AR121, QUICKBOOKS_9130357949969096!$J:$K, 2, 0)),"")</f>
        <v/>
      </c>
      <c r="AT121" s="27"/>
      <c r="AU121" s="22"/>
      <c r="AV121" s="23"/>
      <c r="AW121" s="20" t="str">
        <f t="shared" si="3"/>
        <v/>
      </c>
      <c r="AX121" s="21"/>
      <c r="AY121" s="20"/>
      <c r="AZ121" s="20"/>
      <c r="BA121" s="20"/>
      <c r="BB121" s="20" t="str">
        <f>IFERROR(IF(LEN(VLOOKUP(W121, QUICKBOOKS_9130357949969096!$AI:$AJ, 2, 0))=0,"",VLOOKUP(W121, QUICKBOOKS_9130357949969096!$AI:$AJ, 2, 0)),"")</f>
        <v/>
      </c>
    </row>
    <row r="122" spans="2:54" x14ac:dyDescent="0.45">
      <c r="B122" s="2"/>
      <c r="C122" s="2"/>
      <c r="D122" s="2"/>
      <c r="E122" s="2"/>
      <c r="P122" s="19" t="str">
        <f>IF(V122&lt;&gt;"",MAX(P$1:P121)+1,IF(AND(_xlfn.CONCAT(T122:BB122)&lt;&gt;"", OR(LEFT(_xlfn.CONCAT(T122:BB122),5)&lt;&gt;"FALSE",RIGHT(_xlfn.CONCAT(T122:BB122),5)&lt;&gt;"FALSE")),IF(AND(ISNUMBER(P121),P121&gt;0),P121,0),""))</f>
        <v/>
      </c>
      <c r="Q122" s="26"/>
      <c r="R122" s="19" t="str">
        <f t="shared" si="2"/>
        <v/>
      </c>
      <c r="T122" s="20"/>
      <c r="U122" s="20"/>
      <c r="V122" s="21"/>
      <c r="W122" s="20"/>
      <c r="X122" s="21"/>
      <c r="Y122" s="20"/>
      <c r="Z122" s="21"/>
      <c r="AA122" s="20"/>
      <c r="AB122" s="20"/>
      <c r="AC122" s="20"/>
      <c r="AD122" s="20"/>
      <c r="AE122" s="20" t="str">
        <f>IFERROR(IF(LEN(VLOOKUP(AD122, QUICKBOOKS_9130357949969096!$AM:$AN, 2, 0))=0,"",VLOOKUP(AD122, QUICKBOOKS_9130357949969096!$AM:$AN, 2, 0)),"")</f>
        <v/>
      </c>
      <c r="AF122" s="20" t="str">
        <f>IFERROR(IF(LEN(VLOOKUP(AD122, QUICKBOOKS_9130357949969096!$C:$E, 3, 0))=0,"",VLOOKUP(AD122, QUICKBOOKS_9130357949969096!$C:$E, 3, 0)),"")</f>
        <v/>
      </c>
      <c r="AG122" s="20" t="str">
        <f>IFERROR(IF(LEN(VLOOKUP(AD122, QUICKBOOKS_9130357949969096!$C:$D, 2, 0))=0,"",VLOOKUP(AD122, QUICKBOOKS_9130357949969096!$C:$D, 2, 0)),"")</f>
        <v/>
      </c>
      <c r="AH122" s="20"/>
      <c r="AI122" s="20"/>
      <c r="AJ122" s="20"/>
      <c r="AK122" s="20"/>
      <c r="AL122" s="20"/>
      <c r="AM122" s="20"/>
      <c r="AN122" s="22"/>
      <c r="AO122" s="22"/>
      <c r="AP122" s="20"/>
      <c r="AQ122" s="20" t="str">
        <f>IFERROR(IF(LEN(VLOOKUP(AP122, QUICKBOOKS_9130357949969096!$L:$M, 2, 0))=0,"",VLOOKUP(AP122, QUICKBOOKS_9130357949969096!$L:$M, 2, 0)),"")</f>
        <v/>
      </c>
      <c r="AR122" s="20"/>
      <c r="AS122" s="20" t="str">
        <f>IFERROR(IF(LEN(VLOOKUP(AR122, QUICKBOOKS_9130357949969096!$J:$K, 2, 0))=0,"",VLOOKUP(AR122, QUICKBOOKS_9130357949969096!$J:$K, 2, 0)),"")</f>
        <v/>
      </c>
      <c r="AT122" s="27"/>
      <c r="AU122" s="22"/>
      <c r="AV122" s="23"/>
      <c r="AW122" s="20" t="str">
        <f t="shared" si="3"/>
        <v/>
      </c>
      <c r="AX122" s="21"/>
      <c r="AY122" s="20"/>
      <c r="AZ122" s="20"/>
      <c r="BA122" s="20"/>
      <c r="BB122" s="20" t="str">
        <f>IFERROR(IF(LEN(VLOOKUP(W122, QUICKBOOKS_9130357949969096!$AI:$AJ, 2, 0))=0,"",VLOOKUP(W122, QUICKBOOKS_9130357949969096!$AI:$AJ, 2, 0)),"")</f>
        <v/>
      </c>
    </row>
    <row r="123" spans="2:54" x14ac:dyDescent="0.45">
      <c r="B123" s="2"/>
      <c r="C123" s="2"/>
      <c r="D123" s="2"/>
      <c r="E123" s="2"/>
      <c r="P123" s="19" t="str">
        <f>IF(V123&lt;&gt;"",MAX(P$1:P122)+1,IF(AND(_xlfn.CONCAT(T123:BB123)&lt;&gt;"", OR(LEFT(_xlfn.CONCAT(T123:BB123),5)&lt;&gt;"FALSE",RIGHT(_xlfn.CONCAT(T123:BB123),5)&lt;&gt;"FALSE")),IF(AND(ISNUMBER(P122),P122&gt;0),P122,0),""))</f>
        <v/>
      </c>
      <c r="Q123" s="26"/>
      <c r="R123" s="19" t="str">
        <f t="shared" si="2"/>
        <v/>
      </c>
      <c r="T123" s="20"/>
      <c r="U123" s="20"/>
      <c r="V123" s="21"/>
      <c r="W123" s="20"/>
      <c r="X123" s="21"/>
      <c r="Y123" s="20"/>
      <c r="Z123" s="21"/>
      <c r="AA123" s="20"/>
      <c r="AB123" s="20"/>
      <c r="AC123" s="20"/>
      <c r="AD123" s="20"/>
      <c r="AE123" s="20" t="str">
        <f>IFERROR(IF(LEN(VLOOKUP(AD123, QUICKBOOKS_9130357949969096!$AM:$AN, 2, 0))=0,"",VLOOKUP(AD123, QUICKBOOKS_9130357949969096!$AM:$AN, 2, 0)),"")</f>
        <v/>
      </c>
      <c r="AF123" s="20" t="str">
        <f>IFERROR(IF(LEN(VLOOKUP(AD123, QUICKBOOKS_9130357949969096!$C:$E, 3, 0))=0,"",VLOOKUP(AD123, QUICKBOOKS_9130357949969096!$C:$E, 3, 0)),"")</f>
        <v/>
      </c>
      <c r="AG123" s="20" t="str">
        <f>IFERROR(IF(LEN(VLOOKUP(AD123, QUICKBOOKS_9130357949969096!$C:$D, 2, 0))=0,"",VLOOKUP(AD123, QUICKBOOKS_9130357949969096!$C:$D, 2, 0)),"")</f>
        <v/>
      </c>
      <c r="AH123" s="20"/>
      <c r="AI123" s="20"/>
      <c r="AJ123" s="20"/>
      <c r="AK123" s="20"/>
      <c r="AL123" s="20"/>
      <c r="AM123" s="20"/>
      <c r="AN123" s="22"/>
      <c r="AO123" s="22"/>
      <c r="AP123" s="20"/>
      <c r="AQ123" s="20" t="str">
        <f>IFERROR(IF(LEN(VLOOKUP(AP123, QUICKBOOKS_9130357949969096!$L:$M, 2, 0))=0,"",VLOOKUP(AP123, QUICKBOOKS_9130357949969096!$L:$M, 2, 0)),"")</f>
        <v/>
      </c>
      <c r="AR123" s="20"/>
      <c r="AS123" s="20" t="str">
        <f>IFERROR(IF(LEN(VLOOKUP(AR123, QUICKBOOKS_9130357949969096!$J:$K, 2, 0))=0,"",VLOOKUP(AR123, QUICKBOOKS_9130357949969096!$J:$K, 2, 0)),"")</f>
        <v/>
      </c>
      <c r="AT123" s="27"/>
      <c r="AU123" s="22"/>
      <c r="AV123" s="23"/>
      <c r="AW123" s="20" t="str">
        <f t="shared" si="3"/>
        <v/>
      </c>
      <c r="AX123" s="21"/>
      <c r="AY123" s="20"/>
      <c r="AZ123" s="20"/>
      <c r="BA123" s="20"/>
      <c r="BB123" s="20" t="str">
        <f>IFERROR(IF(LEN(VLOOKUP(W123, QUICKBOOKS_9130357949969096!$AI:$AJ, 2, 0))=0,"",VLOOKUP(W123, QUICKBOOKS_9130357949969096!$AI:$AJ, 2, 0)),"")</f>
        <v/>
      </c>
    </row>
    <row r="124" spans="2:54" x14ac:dyDescent="0.45">
      <c r="B124" s="2"/>
      <c r="C124" s="2"/>
      <c r="D124" s="2"/>
      <c r="E124" s="2"/>
      <c r="P124" s="19" t="str">
        <f>IF(V124&lt;&gt;"",MAX(P$1:P123)+1,IF(AND(_xlfn.CONCAT(T124:BB124)&lt;&gt;"", OR(LEFT(_xlfn.CONCAT(T124:BB124),5)&lt;&gt;"FALSE",RIGHT(_xlfn.CONCAT(T124:BB124),5)&lt;&gt;"FALSE")),IF(AND(ISNUMBER(P123),P123&gt;0),P123,0),""))</f>
        <v/>
      </c>
      <c r="Q124" s="26"/>
      <c r="R124" s="19" t="str">
        <f t="shared" si="2"/>
        <v/>
      </c>
      <c r="T124" s="20"/>
      <c r="U124" s="20"/>
      <c r="V124" s="21"/>
      <c r="W124" s="20"/>
      <c r="X124" s="21"/>
      <c r="Y124" s="20"/>
      <c r="Z124" s="21"/>
      <c r="AA124" s="20"/>
      <c r="AB124" s="20"/>
      <c r="AC124" s="20"/>
      <c r="AD124" s="20"/>
      <c r="AE124" s="20" t="str">
        <f>IFERROR(IF(LEN(VLOOKUP(AD124, QUICKBOOKS_9130357949969096!$AM:$AN, 2, 0))=0,"",VLOOKUP(AD124, QUICKBOOKS_9130357949969096!$AM:$AN, 2, 0)),"")</f>
        <v/>
      </c>
      <c r="AF124" s="20" t="str">
        <f>IFERROR(IF(LEN(VLOOKUP(AD124, QUICKBOOKS_9130357949969096!$C:$E, 3, 0))=0,"",VLOOKUP(AD124, QUICKBOOKS_9130357949969096!$C:$E, 3, 0)),"")</f>
        <v/>
      </c>
      <c r="AG124" s="20" t="str">
        <f>IFERROR(IF(LEN(VLOOKUP(AD124, QUICKBOOKS_9130357949969096!$C:$D, 2, 0))=0,"",VLOOKUP(AD124, QUICKBOOKS_9130357949969096!$C:$D, 2, 0)),"")</f>
        <v/>
      </c>
      <c r="AH124" s="20"/>
      <c r="AI124" s="20"/>
      <c r="AJ124" s="20"/>
      <c r="AK124" s="20"/>
      <c r="AL124" s="20"/>
      <c r="AM124" s="20"/>
      <c r="AN124" s="22"/>
      <c r="AO124" s="22"/>
      <c r="AP124" s="20"/>
      <c r="AQ124" s="20" t="str">
        <f>IFERROR(IF(LEN(VLOOKUP(AP124, QUICKBOOKS_9130357949969096!$L:$M, 2, 0))=0,"",VLOOKUP(AP124, QUICKBOOKS_9130357949969096!$L:$M, 2, 0)),"")</f>
        <v/>
      </c>
      <c r="AR124" s="20"/>
      <c r="AS124" s="20" t="str">
        <f>IFERROR(IF(LEN(VLOOKUP(AR124, QUICKBOOKS_9130357949969096!$J:$K, 2, 0))=0,"",VLOOKUP(AR124, QUICKBOOKS_9130357949969096!$J:$K, 2, 0)),"")</f>
        <v/>
      </c>
      <c r="AT124" s="27"/>
      <c r="AU124" s="22"/>
      <c r="AV124" s="23"/>
      <c r="AW124" s="20" t="str">
        <f t="shared" si="3"/>
        <v/>
      </c>
      <c r="AX124" s="21"/>
      <c r="AY124" s="20"/>
      <c r="AZ124" s="20"/>
      <c r="BA124" s="20"/>
      <c r="BB124" s="20" t="str">
        <f>IFERROR(IF(LEN(VLOOKUP(W124, QUICKBOOKS_9130357949969096!$AI:$AJ, 2, 0))=0,"",VLOOKUP(W124, QUICKBOOKS_9130357949969096!$AI:$AJ, 2, 0)),"")</f>
        <v/>
      </c>
    </row>
    <row r="125" spans="2:54" x14ac:dyDescent="0.45">
      <c r="B125" s="2"/>
      <c r="C125" s="2"/>
      <c r="D125" s="2"/>
      <c r="E125" s="2"/>
      <c r="P125" s="19" t="str">
        <f>IF(V125&lt;&gt;"",MAX(P$1:P124)+1,IF(AND(_xlfn.CONCAT(T125:BB125)&lt;&gt;"", OR(LEFT(_xlfn.CONCAT(T125:BB125),5)&lt;&gt;"FALSE",RIGHT(_xlfn.CONCAT(T125:BB125),5)&lt;&gt;"FALSE")),IF(AND(ISNUMBER(P124),P124&gt;0),P124,0),""))</f>
        <v/>
      </c>
      <c r="Q125" s="26"/>
      <c r="R125" s="19" t="str">
        <f t="shared" si="2"/>
        <v/>
      </c>
      <c r="T125" s="20"/>
      <c r="U125" s="20"/>
      <c r="V125" s="21"/>
      <c r="W125" s="20"/>
      <c r="X125" s="21"/>
      <c r="Y125" s="20"/>
      <c r="Z125" s="21"/>
      <c r="AA125" s="20"/>
      <c r="AB125" s="20"/>
      <c r="AC125" s="20"/>
      <c r="AD125" s="20"/>
      <c r="AE125" s="20" t="str">
        <f>IFERROR(IF(LEN(VLOOKUP(AD125, QUICKBOOKS_9130357949969096!$AM:$AN, 2, 0))=0,"",VLOOKUP(AD125, QUICKBOOKS_9130357949969096!$AM:$AN, 2, 0)),"")</f>
        <v/>
      </c>
      <c r="AF125" s="20" t="str">
        <f>IFERROR(IF(LEN(VLOOKUP(AD125, QUICKBOOKS_9130357949969096!$C:$E, 3, 0))=0,"",VLOOKUP(AD125, QUICKBOOKS_9130357949969096!$C:$E, 3, 0)),"")</f>
        <v/>
      </c>
      <c r="AG125" s="20" t="str">
        <f>IFERROR(IF(LEN(VLOOKUP(AD125, QUICKBOOKS_9130357949969096!$C:$D, 2, 0))=0,"",VLOOKUP(AD125, QUICKBOOKS_9130357949969096!$C:$D, 2, 0)),"")</f>
        <v/>
      </c>
      <c r="AH125" s="20"/>
      <c r="AI125" s="20"/>
      <c r="AJ125" s="20"/>
      <c r="AK125" s="20"/>
      <c r="AL125" s="20"/>
      <c r="AM125" s="20"/>
      <c r="AN125" s="22"/>
      <c r="AO125" s="22"/>
      <c r="AP125" s="20"/>
      <c r="AQ125" s="20" t="str">
        <f>IFERROR(IF(LEN(VLOOKUP(AP125, QUICKBOOKS_9130357949969096!$L:$M, 2, 0))=0,"",VLOOKUP(AP125, QUICKBOOKS_9130357949969096!$L:$M, 2, 0)),"")</f>
        <v/>
      </c>
      <c r="AR125" s="20"/>
      <c r="AS125" s="20" t="str">
        <f>IFERROR(IF(LEN(VLOOKUP(AR125, QUICKBOOKS_9130357949969096!$J:$K, 2, 0))=0,"",VLOOKUP(AR125, QUICKBOOKS_9130357949969096!$J:$K, 2, 0)),"")</f>
        <v/>
      </c>
      <c r="AT125" s="27"/>
      <c r="AU125" s="22"/>
      <c r="AV125" s="23"/>
      <c r="AW125" s="20" t="str">
        <f t="shared" si="3"/>
        <v/>
      </c>
      <c r="AX125" s="21"/>
      <c r="AY125" s="20"/>
      <c r="AZ125" s="20"/>
      <c r="BA125" s="20"/>
      <c r="BB125" s="20" t="str">
        <f>IFERROR(IF(LEN(VLOOKUP(W125, QUICKBOOKS_9130357949969096!$AI:$AJ, 2, 0))=0,"",VLOOKUP(W125, QUICKBOOKS_9130357949969096!$AI:$AJ, 2, 0)),"")</f>
        <v/>
      </c>
    </row>
    <row r="126" spans="2:54" x14ac:dyDescent="0.45">
      <c r="B126" s="2"/>
      <c r="C126" s="2"/>
      <c r="D126" s="2"/>
      <c r="E126" s="2"/>
      <c r="P126" s="19" t="str">
        <f>IF(V126&lt;&gt;"",MAX(P$1:P125)+1,IF(AND(_xlfn.CONCAT(T126:BB126)&lt;&gt;"", OR(LEFT(_xlfn.CONCAT(T126:BB126),5)&lt;&gt;"FALSE",RIGHT(_xlfn.CONCAT(T126:BB126),5)&lt;&gt;"FALSE")),IF(AND(ISNUMBER(P125),P125&gt;0),P125,0),""))</f>
        <v/>
      </c>
      <c r="Q126" s="26"/>
      <c r="R126" s="19" t="str">
        <f t="shared" si="2"/>
        <v/>
      </c>
      <c r="T126" s="20"/>
      <c r="U126" s="20"/>
      <c r="V126" s="21"/>
      <c r="W126" s="20"/>
      <c r="X126" s="21"/>
      <c r="Y126" s="20"/>
      <c r="Z126" s="21"/>
      <c r="AA126" s="20"/>
      <c r="AB126" s="20"/>
      <c r="AC126" s="20"/>
      <c r="AD126" s="20"/>
      <c r="AE126" s="20" t="str">
        <f>IFERROR(IF(LEN(VLOOKUP(AD126, QUICKBOOKS_9130357949969096!$AM:$AN, 2, 0))=0,"",VLOOKUP(AD126, QUICKBOOKS_9130357949969096!$AM:$AN, 2, 0)),"")</f>
        <v/>
      </c>
      <c r="AF126" s="20" t="str">
        <f>IFERROR(IF(LEN(VLOOKUP(AD126, QUICKBOOKS_9130357949969096!$C:$E, 3, 0))=0,"",VLOOKUP(AD126, QUICKBOOKS_9130357949969096!$C:$E, 3, 0)),"")</f>
        <v/>
      </c>
      <c r="AG126" s="20" t="str">
        <f>IFERROR(IF(LEN(VLOOKUP(AD126, QUICKBOOKS_9130357949969096!$C:$D, 2, 0))=0,"",VLOOKUP(AD126, QUICKBOOKS_9130357949969096!$C:$D, 2, 0)),"")</f>
        <v/>
      </c>
      <c r="AH126" s="20"/>
      <c r="AI126" s="20"/>
      <c r="AJ126" s="20"/>
      <c r="AK126" s="20"/>
      <c r="AL126" s="20"/>
      <c r="AM126" s="20"/>
      <c r="AN126" s="22"/>
      <c r="AO126" s="22"/>
      <c r="AP126" s="20"/>
      <c r="AQ126" s="20" t="str">
        <f>IFERROR(IF(LEN(VLOOKUP(AP126, QUICKBOOKS_9130357949969096!$L:$M, 2, 0))=0,"",VLOOKUP(AP126, QUICKBOOKS_9130357949969096!$L:$M, 2, 0)),"")</f>
        <v/>
      </c>
      <c r="AR126" s="20"/>
      <c r="AS126" s="20" t="str">
        <f>IFERROR(IF(LEN(VLOOKUP(AR126, QUICKBOOKS_9130357949969096!$J:$K, 2, 0))=0,"",VLOOKUP(AR126, QUICKBOOKS_9130357949969096!$J:$K, 2, 0)),"")</f>
        <v/>
      </c>
      <c r="AT126" s="27"/>
      <c r="AU126" s="22"/>
      <c r="AV126" s="23"/>
      <c r="AW126" s="20" t="str">
        <f t="shared" si="3"/>
        <v/>
      </c>
      <c r="AX126" s="21"/>
      <c r="AY126" s="20"/>
      <c r="AZ126" s="20"/>
      <c r="BA126" s="20"/>
      <c r="BB126" s="20" t="str">
        <f>IFERROR(IF(LEN(VLOOKUP(W126, QUICKBOOKS_9130357949969096!$AI:$AJ, 2, 0))=0,"",VLOOKUP(W126, QUICKBOOKS_9130357949969096!$AI:$AJ, 2, 0)),"")</f>
        <v/>
      </c>
    </row>
    <row r="127" spans="2:54" x14ac:dyDescent="0.45">
      <c r="B127" s="2"/>
      <c r="C127" s="2"/>
      <c r="D127" s="2"/>
      <c r="E127" s="2"/>
      <c r="P127" s="19" t="str">
        <f>IF(V127&lt;&gt;"",MAX(P$1:P126)+1,IF(AND(_xlfn.CONCAT(T127:BB127)&lt;&gt;"", OR(LEFT(_xlfn.CONCAT(T127:BB127),5)&lt;&gt;"FALSE",RIGHT(_xlfn.CONCAT(T127:BB127),5)&lt;&gt;"FALSE")),IF(AND(ISNUMBER(P126),P126&gt;0),P126,0),""))</f>
        <v/>
      </c>
      <c r="Q127" s="26"/>
      <c r="R127" s="19" t="str">
        <f t="shared" si="2"/>
        <v/>
      </c>
      <c r="T127" s="20"/>
      <c r="U127" s="20"/>
      <c r="V127" s="21"/>
      <c r="W127" s="20"/>
      <c r="X127" s="21"/>
      <c r="Y127" s="20"/>
      <c r="Z127" s="21"/>
      <c r="AA127" s="20"/>
      <c r="AB127" s="20"/>
      <c r="AC127" s="20"/>
      <c r="AD127" s="20"/>
      <c r="AE127" s="20" t="str">
        <f>IFERROR(IF(LEN(VLOOKUP(AD127, QUICKBOOKS_9130357949969096!$AM:$AN, 2, 0))=0,"",VLOOKUP(AD127, QUICKBOOKS_9130357949969096!$AM:$AN, 2, 0)),"")</f>
        <v/>
      </c>
      <c r="AF127" s="20" t="str">
        <f>IFERROR(IF(LEN(VLOOKUP(AD127, QUICKBOOKS_9130357949969096!$C:$E, 3, 0))=0,"",VLOOKUP(AD127, QUICKBOOKS_9130357949969096!$C:$E, 3, 0)),"")</f>
        <v/>
      </c>
      <c r="AG127" s="20" t="str">
        <f>IFERROR(IF(LEN(VLOOKUP(AD127, QUICKBOOKS_9130357949969096!$C:$D, 2, 0))=0,"",VLOOKUP(AD127, QUICKBOOKS_9130357949969096!$C:$D, 2, 0)),"")</f>
        <v/>
      </c>
      <c r="AH127" s="20"/>
      <c r="AI127" s="20"/>
      <c r="AJ127" s="20"/>
      <c r="AK127" s="20"/>
      <c r="AL127" s="20"/>
      <c r="AM127" s="20"/>
      <c r="AN127" s="22"/>
      <c r="AO127" s="22"/>
      <c r="AP127" s="20"/>
      <c r="AQ127" s="20" t="str">
        <f>IFERROR(IF(LEN(VLOOKUP(AP127, QUICKBOOKS_9130357949969096!$L:$M, 2, 0))=0,"",VLOOKUP(AP127, QUICKBOOKS_9130357949969096!$L:$M, 2, 0)),"")</f>
        <v/>
      </c>
      <c r="AR127" s="20"/>
      <c r="AS127" s="20" t="str">
        <f>IFERROR(IF(LEN(VLOOKUP(AR127, QUICKBOOKS_9130357949969096!$J:$K, 2, 0))=0,"",VLOOKUP(AR127, QUICKBOOKS_9130357949969096!$J:$K, 2, 0)),"")</f>
        <v/>
      </c>
      <c r="AT127" s="27"/>
      <c r="AU127" s="22"/>
      <c r="AV127" s="23"/>
      <c r="AW127" s="20" t="str">
        <f t="shared" si="3"/>
        <v/>
      </c>
      <c r="AX127" s="21"/>
      <c r="AY127" s="20"/>
      <c r="AZ127" s="20"/>
      <c r="BA127" s="20"/>
      <c r="BB127" s="20" t="str">
        <f>IFERROR(IF(LEN(VLOOKUP(W127, QUICKBOOKS_9130357949969096!$AI:$AJ, 2, 0))=0,"",VLOOKUP(W127, QUICKBOOKS_9130357949969096!$AI:$AJ, 2, 0)),"")</f>
        <v/>
      </c>
    </row>
    <row r="128" spans="2:54" x14ac:dyDescent="0.45">
      <c r="B128" s="2"/>
      <c r="C128" s="2"/>
      <c r="D128" s="2"/>
      <c r="E128" s="2"/>
      <c r="P128" s="19" t="str">
        <f>IF(V128&lt;&gt;"",MAX(P$1:P127)+1,IF(AND(_xlfn.CONCAT(T128:BB128)&lt;&gt;"", OR(LEFT(_xlfn.CONCAT(T128:BB128),5)&lt;&gt;"FALSE",RIGHT(_xlfn.CONCAT(T128:BB128),5)&lt;&gt;"FALSE")),IF(AND(ISNUMBER(P127),P127&gt;0),P127,0),""))</f>
        <v/>
      </c>
      <c r="Q128" s="26"/>
      <c r="R128" s="19" t="str">
        <f t="shared" si="2"/>
        <v/>
      </c>
      <c r="T128" s="20"/>
      <c r="U128" s="20"/>
      <c r="V128" s="21"/>
      <c r="W128" s="20"/>
      <c r="X128" s="21"/>
      <c r="Y128" s="20"/>
      <c r="Z128" s="21"/>
      <c r="AA128" s="20"/>
      <c r="AB128" s="20"/>
      <c r="AC128" s="20"/>
      <c r="AD128" s="20"/>
      <c r="AE128" s="20" t="str">
        <f>IFERROR(IF(LEN(VLOOKUP(AD128, QUICKBOOKS_9130357949969096!$AM:$AN, 2, 0))=0,"",VLOOKUP(AD128, QUICKBOOKS_9130357949969096!$AM:$AN, 2, 0)),"")</f>
        <v/>
      </c>
      <c r="AF128" s="20" t="str">
        <f>IFERROR(IF(LEN(VLOOKUP(AD128, QUICKBOOKS_9130357949969096!$C:$E, 3, 0))=0,"",VLOOKUP(AD128, QUICKBOOKS_9130357949969096!$C:$E, 3, 0)),"")</f>
        <v/>
      </c>
      <c r="AG128" s="20" t="str">
        <f>IFERROR(IF(LEN(VLOOKUP(AD128, QUICKBOOKS_9130357949969096!$C:$D, 2, 0))=0,"",VLOOKUP(AD128, QUICKBOOKS_9130357949969096!$C:$D, 2, 0)),"")</f>
        <v/>
      </c>
      <c r="AH128" s="20"/>
      <c r="AI128" s="20"/>
      <c r="AJ128" s="20"/>
      <c r="AK128" s="20"/>
      <c r="AL128" s="20"/>
      <c r="AM128" s="20"/>
      <c r="AN128" s="22"/>
      <c r="AO128" s="22"/>
      <c r="AP128" s="20"/>
      <c r="AQ128" s="20" t="str">
        <f>IFERROR(IF(LEN(VLOOKUP(AP128, QUICKBOOKS_9130357949969096!$L:$M, 2, 0))=0,"",VLOOKUP(AP128, QUICKBOOKS_9130357949969096!$L:$M, 2, 0)),"")</f>
        <v/>
      </c>
      <c r="AR128" s="20"/>
      <c r="AS128" s="20" t="str">
        <f>IFERROR(IF(LEN(VLOOKUP(AR128, QUICKBOOKS_9130357949969096!$J:$K, 2, 0))=0,"",VLOOKUP(AR128, QUICKBOOKS_9130357949969096!$J:$K, 2, 0)),"")</f>
        <v/>
      </c>
      <c r="AT128" s="27"/>
      <c r="AU128" s="22"/>
      <c r="AV128" s="23"/>
      <c r="AW128" s="20" t="str">
        <f t="shared" si="3"/>
        <v/>
      </c>
      <c r="AX128" s="21"/>
      <c r="AY128" s="20"/>
      <c r="AZ128" s="20"/>
      <c r="BA128" s="20"/>
      <c r="BB128" s="20" t="str">
        <f>IFERROR(IF(LEN(VLOOKUP(W128, QUICKBOOKS_9130357949969096!$AI:$AJ, 2, 0))=0,"",VLOOKUP(W128, QUICKBOOKS_9130357949969096!$AI:$AJ, 2, 0)),"")</f>
        <v/>
      </c>
    </row>
    <row r="129" spans="2:54" x14ac:dyDescent="0.45">
      <c r="B129" s="2"/>
      <c r="C129" s="2"/>
      <c r="D129" s="2"/>
      <c r="E129" s="2"/>
      <c r="P129" s="19" t="str">
        <f>IF(V129&lt;&gt;"",MAX(P$1:P128)+1,IF(AND(_xlfn.CONCAT(T129:BB129)&lt;&gt;"", OR(LEFT(_xlfn.CONCAT(T129:BB129),5)&lt;&gt;"FALSE",RIGHT(_xlfn.CONCAT(T129:BB129),5)&lt;&gt;"FALSE")),IF(AND(ISNUMBER(P128),P128&gt;0),P128,0),""))</f>
        <v/>
      </c>
      <c r="Q129" s="26"/>
      <c r="R129" s="19" t="str">
        <f t="shared" si="2"/>
        <v/>
      </c>
      <c r="T129" s="20"/>
      <c r="U129" s="20"/>
      <c r="V129" s="21"/>
      <c r="W129" s="20"/>
      <c r="X129" s="21"/>
      <c r="Y129" s="20"/>
      <c r="Z129" s="21"/>
      <c r="AA129" s="20"/>
      <c r="AB129" s="20"/>
      <c r="AC129" s="20"/>
      <c r="AD129" s="20"/>
      <c r="AE129" s="20" t="str">
        <f>IFERROR(IF(LEN(VLOOKUP(AD129, QUICKBOOKS_9130357949969096!$AM:$AN, 2, 0))=0,"",VLOOKUP(AD129, QUICKBOOKS_9130357949969096!$AM:$AN, 2, 0)),"")</f>
        <v/>
      </c>
      <c r="AF129" s="20" t="str">
        <f>IFERROR(IF(LEN(VLOOKUP(AD129, QUICKBOOKS_9130357949969096!$C:$E, 3, 0))=0,"",VLOOKUP(AD129, QUICKBOOKS_9130357949969096!$C:$E, 3, 0)),"")</f>
        <v/>
      </c>
      <c r="AG129" s="20" t="str">
        <f>IFERROR(IF(LEN(VLOOKUP(AD129, QUICKBOOKS_9130357949969096!$C:$D, 2, 0))=0,"",VLOOKUP(AD129, QUICKBOOKS_9130357949969096!$C:$D, 2, 0)),"")</f>
        <v/>
      </c>
      <c r="AH129" s="20"/>
      <c r="AI129" s="20"/>
      <c r="AJ129" s="20"/>
      <c r="AK129" s="20"/>
      <c r="AL129" s="20"/>
      <c r="AM129" s="20"/>
      <c r="AN129" s="22"/>
      <c r="AO129" s="22"/>
      <c r="AP129" s="20"/>
      <c r="AQ129" s="20" t="str">
        <f>IFERROR(IF(LEN(VLOOKUP(AP129, QUICKBOOKS_9130357949969096!$L:$M, 2, 0))=0,"",VLOOKUP(AP129, QUICKBOOKS_9130357949969096!$L:$M, 2, 0)),"")</f>
        <v/>
      </c>
      <c r="AR129" s="20"/>
      <c r="AS129" s="20" t="str">
        <f>IFERROR(IF(LEN(VLOOKUP(AR129, QUICKBOOKS_9130357949969096!$J:$K, 2, 0))=0,"",VLOOKUP(AR129, QUICKBOOKS_9130357949969096!$J:$K, 2, 0)),"")</f>
        <v/>
      </c>
      <c r="AT129" s="27"/>
      <c r="AU129" s="22"/>
      <c r="AV129" s="23"/>
      <c r="AW129" s="20" t="str">
        <f t="shared" si="3"/>
        <v/>
      </c>
      <c r="AX129" s="21"/>
      <c r="AY129" s="20"/>
      <c r="AZ129" s="20"/>
      <c r="BA129" s="20"/>
      <c r="BB129" s="20" t="str">
        <f>IFERROR(IF(LEN(VLOOKUP(W129, QUICKBOOKS_9130357949969096!$AI:$AJ, 2, 0))=0,"",VLOOKUP(W129, QUICKBOOKS_9130357949969096!$AI:$AJ, 2, 0)),"")</f>
        <v/>
      </c>
    </row>
    <row r="130" spans="2:54" x14ac:dyDescent="0.45">
      <c r="B130" s="2"/>
      <c r="C130" s="2"/>
      <c r="D130" s="2"/>
      <c r="E130" s="2"/>
      <c r="P130" s="19" t="str">
        <f>IF(V130&lt;&gt;"",MAX(P$1:P129)+1,IF(AND(_xlfn.CONCAT(T130:BB130)&lt;&gt;"", OR(LEFT(_xlfn.CONCAT(T130:BB130),5)&lt;&gt;"FALSE",RIGHT(_xlfn.CONCAT(T130:BB130),5)&lt;&gt;"FALSE")),IF(AND(ISNUMBER(P129),P129&gt;0),P129,0),""))</f>
        <v/>
      </c>
      <c r="Q130" s="26"/>
      <c r="R130" s="19" t="str">
        <f t="shared" si="2"/>
        <v/>
      </c>
      <c r="T130" s="20"/>
      <c r="U130" s="20"/>
      <c r="V130" s="21"/>
      <c r="W130" s="20"/>
      <c r="X130" s="21"/>
      <c r="Y130" s="20"/>
      <c r="Z130" s="21"/>
      <c r="AA130" s="20"/>
      <c r="AB130" s="20"/>
      <c r="AC130" s="20"/>
      <c r="AD130" s="20"/>
      <c r="AE130" s="20" t="str">
        <f>IFERROR(IF(LEN(VLOOKUP(AD130, QUICKBOOKS_9130357949969096!$AM:$AN, 2, 0))=0,"",VLOOKUP(AD130, QUICKBOOKS_9130357949969096!$AM:$AN, 2, 0)),"")</f>
        <v/>
      </c>
      <c r="AF130" s="20" t="str">
        <f>IFERROR(IF(LEN(VLOOKUP(AD130, QUICKBOOKS_9130357949969096!$C:$E, 3, 0))=0,"",VLOOKUP(AD130, QUICKBOOKS_9130357949969096!$C:$E, 3, 0)),"")</f>
        <v/>
      </c>
      <c r="AG130" s="20" t="str">
        <f>IFERROR(IF(LEN(VLOOKUP(AD130, QUICKBOOKS_9130357949969096!$C:$D, 2, 0))=0,"",VLOOKUP(AD130, QUICKBOOKS_9130357949969096!$C:$D, 2, 0)),"")</f>
        <v/>
      </c>
      <c r="AH130" s="20"/>
      <c r="AI130" s="20"/>
      <c r="AJ130" s="20"/>
      <c r="AK130" s="20"/>
      <c r="AL130" s="20"/>
      <c r="AM130" s="20"/>
      <c r="AN130" s="22"/>
      <c r="AO130" s="22"/>
      <c r="AP130" s="20"/>
      <c r="AQ130" s="20" t="str">
        <f>IFERROR(IF(LEN(VLOOKUP(AP130, QUICKBOOKS_9130357949969096!$L:$M, 2, 0))=0,"",VLOOKUP(AP130, QUICKBOOKS_9130357949969096!$L:$M, 2, 0)),"")</f>
        <v/>
      </c>
      <c r="AR130" s="20"/>
      <c r="AS130" s="20" t="str">
        <f>IFERROR(IF(LEN(VLOOKUP(AR130, QUICKBOOKS_9130357949969096!$J:$K, 2, 0))=0,"",VLOOKUP(AR130, QUICKBOOKS_9130357949969096!$J:$K, 2, 0)),"")</f>
        <v/>
      </c>
      <c r="AT130" s="27"/>
      <c r="AU130" s="22"/>
      <c r="AV130" s="23"/>
      <c r="AW130" s="20" t="str">
        <f t="shared" si="3"/>
        <v/>
      </c>
      <c r="AX130" s="21"/>
      <c r="AY130" s="20"/>
      <c r="AZ130" s="20"/>
      <c r="BA130" s="20"/>
      <c r="BB130" s="20" t="str">
        <f>IFERROR(IF(LEN(VLOOKUP(W130, QUICKBOOKS_9130357949969096!$AI:$AJ, 2, 0))=0,"",VLOOKUP(W130, QUICKBOOKS_9130357949969096!$AI:$AJ, 2, 0)),"")</f>
        <v/>
      </c>
    </row>
    <row r="131" spans="2:54" x14ac:dyDescent="0.45">
      <c r="B131" s="2"/>
      <c r="C131" s="2"/>
      <c r="D131" s="2"/>
      <c r="E131" s="2"/>
      <c r="P131" s="19" t="str">
        <f>IF(V131&lt;&gt;"",MAX(P$1:P130)+1,IF(AND(_xlfn.CONCAT(T131:BB131)&lt;&gt;"", OR(LEFT(_xlfn.CONCAT(T131:BB131),5)&lt;&gt;"FALSE",RIGHT(_xlfn.CONCAT(T131:BB131),5)&lt;&gt;"FALSE")),IF(AND(ISNUMBER(P130),P130&gt;0),P130,0),""))</f>
        <v/>
      </c>
      <c r="Q131" s="26"/>
      <c r="R131" s="19" t="str">
        <f t="shared" ref="R131:R194" si="4">IF(T131&lt;&gt;"",IF(Q131&lt;&gt;"","Edited","Synced"),IF(P131="","",IF(OR(AP131 = "",AQ131 = "",AU131 = "",AV131 = ""),"Invalid","New")))</f>
        <v/>
      </c>
      <c r="T131" s="20"/>
      <c r="U131" s="20"/>
      <c r="V131" s="21"/>
      <c r="W131" s="20"/>
      <c r="X131" s="21"/>
      <c r="Y131" s="20"/>
      <c r="Z131" s="21"/>
      <c r="AA131" s="20"/>
      <c r="AB131" s="20"/>
      <c r="AC131" s="20"/>
      <c r="AD131" s="20"/>
      <c r="AE131" s="20" t="str">
        <f>IFERROR(IF(LEN(VLOOKUP(AD131, QUICKBOOKS_9130357949969096!$AM:$AN, 2, 0))=0,"",VLOOKUP(AD131, QUICKBOOKS_9130357949969096!$AM:$AN, 2, 0)),"")</f>
        <v/>
      </c>
      <c r="AF131" s="20" t="str">
        <f>IFERROR(IF(LEN(VLOOKUP(AD131, QUICKBOOKS_9130357949969096!$C:$E, 3, 0))=0,"",VLOOKUP(AD131, QUICKBOOKS_9130357949969096!$C:$E, 3, 0)),"")</f>
        <v/>
      </c>
      <c r="AG131" s="20" t="str">
        <f>IFERROR(IF(LEN(VLOOKUP(AD131, QUICKBOOKS_9130357949969096!$C:$D, 2, 0))=0,"",VLOOKUP(AD131, QUICKBOOKS_9130357949969096!$C:$D, 2, 0)),"")</f>
        <v/>
      </c>
      <c r="AH131" s="20"/>
      <c r="AI131" s="20"/>
      <c r="AJ131" s="20"/>
      <c r="AK131" s="20"/>
      <c r="AL131" s="20"/>
      <c r="AM131" s="20"/>
      <c r="AN131" s="22"/>
      <c r="AO131" s="22"/>
      <c r="AP131" s="20"/>
      <c r="AQ131" s="20" t="str">
        <f>IFERROR(IF(LEN(VLOOKUP(AP131, QUICKBOOKS_9130357949969096!$L:$M, 2, 0))=0,"",VLOOKUP(AP131, QUICKBOOKS_9130357949969096!$L:$M, 2, 0)),"")</f>
        <v/>
      </c>
      <c r="AR131" s="20"/>
      <c r="AS131" s="20" t="str">
        <f>IFERROR(IF(LEN(VLOOKUP(AR131, QUICKBOOKS_9130357949969096!$J:$K, 2, 0))=0,"",VLOOKUP(AR131, QUICKBOOKS_9130357949969096!$J:$K, 2, 0)),"")</f>
        <v/>
      </c>
      <c r="AT131" s="27"/>
      <c r="AU131" s="22"/>
      <c r="AV131" s="23"/>
      <c r="AW131" s="20" t="str">
        <f t="shared" ref="AW131:AW194" si="5">IF(OR((AU131*AV131)&lt;&gt;0,AP131&lt;&gt;""),AU131*AV131,"")</f>
        <v/>
      </c>
      <c r="AX131" s="21"/>
      <c r="AY131" s="20"/>
      <c r="AZ131" s="20"/>
      <c r="BA131" s="20"/>
      <c r="BB131" s="20" t="str">
        <f>IFERROR(IF(LEN(VLOOKUP(W131, QUICKBOOKS_9130357949969096!$AI:$AJ, 2, 0))=0,"",VLOOKUP(W131, QUICKBOOKS_9130357949969096!$AI:$AJ, 2, 0)),"")</f>
        <v/>
      </c>
    </row>
    <row r="132" spans="2:54" x14ac:dyDescent="0.45">
      <c r="B132" s="2"/>
      <c r="C132" s="2"/>
      <c r="D132" s="2"/>
      <c r="E132" s="2"/>
      <c r="P132" s="19" t="str">
        <f>IF(V132&lt;&gt;"",MAX(P$1:P131)+1,IF(AND(_xlfn.CONCAT(T132:BB132)&lt;&gt;"", OR(LEFT(_xlfn.CONCAT(T132:BB132),5)&lt;&gt;"FALSE",RIGHT(_xlfn.CONCAT(T132:BB132),5)&lt;&gt;"FALSE")),IF(AND(ISNUMBER(P131),P131&gt;0),P131,0),""))</f>
        <v/>
      </c>
      <c r="Q132" s="26"/>
      <c r="R132" s="19" t="str">
        <f t="shared" si="4"/>
        <v/>
      </c>
      <c r="T132" s="20"/>
      <c r="U132" s="20"/>
      <c r="V132" s="21"/>
      <c r="W132" s="20"/>
      <c r="X132" s="21"/>
      <c r="Y132" s="20"/>
      <c r="Z132" s="21"/>
      <c r="AA132" s="20"/>
      <c r="AB132" s="20"/>
      <c r="AC132" s="20"/>
      <c r="AD132" s="20"/>
      <c r="AE132" s="20" t="str">
        <f>IFERROR(IF(LEN(VLOOKUP(AD132, QUICKBOOKS_9130357949969096!$AM:$AN, 2, 0))=0,"",VLOOKUP(AD132, QUICKBOOKS_9130357949969096!$AM:$AN, 2, 0)),"")</f>
        <v/>
      </c>
      <c r="AF132" s="20" t="str">
        <f>IFERROR(IF(LEN(VLOOKUP(AD132, QUICKBOOKS_9130357949969096!$C:$E, 3, 0))=0,"",VLOOKUP(AD132, QUICKBOOKS_9130357949969096!$C:$E, 3, 0)),"")</f>
        <v/>
      </c>
      <c r="AG132" s="20" t="str">
        <f>IFERROR(IF(LEN(VLOOKUP(AD132, QUICKBOOKS_9130357949969096!$C:$D, 2, 0))=0,"",VLOOKUP(AD132, QUICKBOOKS_9130357949969096!$C:$D, 2, 0)),"")</f>
        <v/>
      </c>
      <c r="AH132" s="20"/>
      <c r="AI132" s="20"/>
      <c r="AJ132" s="20"/>
      <c r="AK132" s="20"/>
      <c r="AL132" s="20"/>
      <c r="AM132" s="20"/>
      <c r="AN132" s="22"/>
      <c r="AO132" s="22"/>
      <c r="AP132" s="20"/>
      <c r="AQ132" s="20" t="str">
        <f>IFERROR(IF(LEN(VLOOKUP(AP132, QUICKBOOKS_9130357949969096!$L:$M, 2, 0))=0,"",VLOOKUP(AP132, QUICKBOOKS_9130357949969096!$L:$M, 2, 0)),"")</f>
        <v/>
      </c>
      <c r="AR132" s="20"/>
      <c r="AS132" s="20" t="str">
        <f>IFERROR(IF(LEN(VLOOKUP(AR132, QUICKBOOKS_9130357949969096!$J:$K, 2, 0))=0,"",VLOOKUP(AR132, QUICKBOOKS_9130357949969096!$J:$K, 2, 0)),"")</f>
        <v/>
      </c>
      <c r="AT132" s="27"/>
      <c r="AU132" s="22"/>
      <c r="AV132" s="23"/>
      <c r="AW132" s="20" t="str">
        <f t="shared" si="5"/>
        <v/>
      </c>
      <c r="AX132" s="21"/>
      <c r="AY132" s="20"/>
      <c r="AZ132" s="20"/>
      <c r="BA132" s="20"/>
      <c r="BB132" s="20" t="str">
        <f>IFERROR(IF(LEN(VLOOKUP(W132, QUICKBOOKS_9130357949969096!$AI:$AJ, 2, 0))=0,"",VLOOKUP(W132, QUICKBOOKS_9130357949969096!$AI:$AJ, 2, 0)),"")</f>
        <v/>
      </c>
    </row>
    <row r="133" spans="2:54" x14ac:dyDescent="0.45">
      <c r="B133" s="2"/>
      <c r="C133" s="2"/>
      <c r="D133" s="2"/>
      <c r="E133" s="2"/>
      <c r="P133" s="19" t="str">
        <f>IF(V133&lt;&gt;"",MAX(P$1:P132)+1,IF(AND(_xlfn.CONCAT(T133:BB133)&lt;&gt;"", OR(LEFT(_xlfn.CONCAT(T133:BB133),5)&lt;&gt;"FALSE",RIGHT(_xlfn.CONCAT(T133:BB133),5)&lt;&gt;"FALSE")),IF(AND(ISNUMBER(P132),P132&gt;0),P132,0),""))</f>
        <v/>
      </c>
      <c r="Q133" s="26"/>
      <c r="R133" s="19" t="str">
        <f t="shared" si="4"/>
        <v/>
      </c>
      <c r="T133" s="20"/>
      <c r="U133" s="20"/>
      <c r="V133" s="21"/>
      <c r="W133" s="20"/>
      <c r="X133" s="21"/>
      <c r="Y133" s="20"/>
      <c r="Z133" s="21"/>
      <c r="AA133" s="20"/>
      <c r="AB133" s="20"/>
      <c r="AC133" s="20"/>
      <c r="AD133" s="20"/>
      <c r="AE133" s="20" t="str">
        <f>IFERROR(IF(LEN(VLOOKUP(AD133, QUICKBOOKS_9130357949969096!$AM:$AN, 2, 0))=0,"",VLOOKUP(AD133, QUICKBOOKS_9130357949969096!$AM:$AN, 2, 0)),"")</f>
        <v/>
      </c>
      <c r="AF133" s="20" t="str">
        <f>IFERROR(IF(LEN(VLOOKUP(AD133, QUICKBOOKS_9130357949969096!$C:$E, 3, 0))=0,"",VLOOKUP(AD133, QUICKBOOKS_9130357949969096!$C:$E, 3, 0)),"")</f>
        <v/>
      </c>
      <c r="AG133" s="20" t="str">
        <f>IFERROR(IF(LEN(VLOOKUP(AD133, QUICKBOOKS_9130357949969096!$C:$D, 2, 0))=0,"",VLOOKUP(AD133, QUICKBOOKS_9130357949969096!$C:$D, 2, 0)),"")</f>
        <v/>
      </c>
      <c r="AH133" s="20"/>
      <c r="AI133" s="20"/>
      <c r="AJ133" s="20"/>
      <c r="AK133" s="20"/>
      <c r="AL133" s="20"/>
      <c r="AM133" s="20"/>
      <c r="AN133" s="22"/>
      <c r="AO133" s="22"/>
      <c r="AP133" s="20"/>
      <c r="AQ133" s="20" t="str">
        <f>IFERROR(IF(LEN(VLOOKUP(AP133, QUICKBOOKS_9130357949969096!$L:$M, 2, 0))=0,"",VLOOKUP(AP133, QUICKBOOKS_9130357949969096!$L:$M, 2, 0)),"")</f>
        <v/>
      </c>
      <c r="AR133" s="20"/>
      <c r="AS133" s="20" t="str">
        <f>IFERROR(IF(LEN(VLOOKUP(AR133, QUICKBOOKS_9130357949969096!$J:$K, 2, 0))=0,"",VLOOKUP(AR133, QUICKBOOKS_9130357949969096!$J:$K, 2, 0)),"")</f>
        <v/>
      </c>
      <c r="AT133" s="27"/>
      <c r="AU133" s="22"/>
      <c r="AV133" s="23"/>
      <c r="AW133" s="20" t="str">
        <f t="shared" si="5"/>
        <v/>
      </c>
      <c r="AX133" s="21"/>
      <c r="AY133" s="20"/>
      <c r="AZ133" s="20"/>
      <c r="BA133" s="20"/>
      <c r="BB133" s="20" t="str">
        <f>IFERROR(IF(LEN(VLOOKUP(W133, QUICKBOOKS_9130357949969096!$AI:$AJ, 2, 0))=0,"",VLOOKUP(W133, QUICKBOOKS_9130357949969096!$AI:$AJ, 2, 0)),"")</f>
        <v/>
      </c>
    </row>
    <row r="134" spans="2:54" x14ac:dyDescent="0.45">
      <c r="B134" s="2"/>
      <c r="C134" s="2"/>
      <c r="D134" s="2"/>
      <c r="E134" s="2"/>
      <c r="P134" s="19" t="str">
        <f>IF(V134&lt;&gt;"",MAX(P$1:P133)+1,IF(AND(_xlfn.CONCAT(T134:BB134)&lt;&gt;"", OR(LEFT(_xlfn.CONCAT(T134:BB134),5)&lt;&gt;"FALSE",RIGHT(_xlfn.CONCAT(T134:BB134),5)&lt;&gt;"FALSE")),IF(AND(ISNUMBER(P133),P133&gt;0),P133,0),""))</f>
        <v/>
      </c>
      <c r="Q134" s="26"/>
      <c r="R134" s="19" t="str">
        <f t="shared" si="4"/>
        <v/>
      </c>
      <c r="T134" s="20"/>
      <c r="U134" s="20"/>
      <c r="V134" s="21"/>
      <c r="W134" s="20"/>
      <c r="X134" s="21"/>
      <c r="Y134" s="20"/>
      <c r="Z134" s="21"/>
      <c r="AA134" s="20"/>
      <c r="AB134" s="20"/>
      <c r="AC134" s="20"/>
      <c r="AD134" s="20"/>
      <c r="AE134" s="20" t="str">
        <f>IFERROR(IF(LEN(VLOOKUP(AD134, QUICKBOOKS_9130357949969096!$AM:$AN, 2, 0))=0,"",VLOOKUP(AD134, QUICKBOOKS_9130357949969096!$AM:$AN, 2, 0)),"")</f>
        <v/>
      </c>
      <c r="AF134" s="20" t="str">
        <f>IFERROR(IF(LEN(VLOOKUP(AD134, QUICKBOOKS_9130357949969096!$C:$E, 3, 0))=0,"",VLOOKUP(AD134, QUICKBOOKS_9130357949969096!$C:$E, 3, 0)),"")</f>
        <v/>
      </c>
      <c r="AG134" s="20" t="str">
        <f>IFERROR(IF(LEN(VLOOKUP(AD134, QUICKBOOKS_9130357949969096!$C:$D, 2, 0))=0,"",VLOOKUP(AD134, QUICKBOOKS_9130357949969096!$C:$D, 2, 0)),"")</f>
        <v/>
      </c>
      <c r="AH134" s="20"/>
      <c r="AI134" s="20"/>
      <c r="AJ134" s="20"/>
      <c r="AK134" s="20"/>
      <c r="AL134" s="20"/>
      <c r="AM134" s="20"/>
      <c r="AN134" s="22"/>
      <c r="AO134" s="22"/>
      <c r="AP134" s="20"/>
      <c r="AQ134" s="20" t="str">
        <f>IFERROR(IF(LEN(VLOOKUP(AP134, QUICKBOOKS_9130357949969096!$L:$M, 2, 0))=0,"",VLOOKUP(AP134, QUICKBOOKS_9130357949969096!$L:$M, 2, 0)),"")</f>
        <v/>
      </c>
      <c r="AR134" s="20"/>
      <c r="AS134" s="20" t="str">
        <f>IFERROR(IF(LEN(VLOOKUP(AR134, QUICKBOOKS_9130357949969096!$J:$K, 2, 0))=0,"",VLOOKUP(AR134, QUICKBOOKS_9130357949969096!$J:$K, 2, 0)),"")</f>
        <v/>
      </c>
      <c r="AT134" s="27"/>
      <c r="AU134" s="22"/>
      <c r="AV134" s="23"/>
      <c r="AW134" s="20" t="str">
        <f t="shared" si="5"/>
        <v/>
      </c>
      <c r="AX134" s="21"/>
      <c r="AY134" s="20"/>
      <c r="AZ134" s="20"/>
      <c r="BA134" s="20"/>
      <c r="BB134" s="20" t="str">
        <f>IFERROR(IF(LEN(VLOOKUP(W134, QUICKBOOKS_9130357949969096!$AI:$AJ, 2, 0))=0,"",VLOOKUP(W134, QUICKBOOKS_9130357949969096!$AI:$AJ, 2, 0)),"")</f>
        <v/>
      </c>
    </row>
    <row r="135" spans="2:54" x14ac:dyDescent="0.45">
      <c r="B135" s="2"/>
      <c r="C135" s="2"/>
      <c r="D135" s="2"/>
      <c r="E135" s="2"/>
      <c r="P135" s="19" t="str">
        <f>IF(V135&lt;&gt;"",MAX(P$1:P134)+1,IF(AND(_xlfn.CONCAT(T135:BB135)&lt;&gt;"", OR(LEFT(_xlfn.CONCAT(T135:BB135),5)&lt;&gt;"FALSE",RIGHT(_xlfn.CONCAT(T135:BB135),5)&lt;&gt;"FALSE")),IF(AND(ISNUMBER(P134),P134&gt;0),P134,0),""))</f>
        <v/>
      </c>
      <c r="Q135" s="26"/>
      <c r="R135" s="19" t="str">
        <f t="shared" si="4"/>
        <v/>
      </c>
      <c r="T135" s="20"/>
      <c r="U135" s="20"/>
      <c r="V135" s="21"/>
      <c r="W135" s="20"/>
      <c r="X135" s="21"/>
      <c r="Y135" s="20"/>
      <c r="Z135" s="21"/>
      <c r="AA135" s="20"/>
      <c r="AB135" s="20"/>
      <c r="AC135" s="20"/>
      <c r="AD135" s="20"/>
      <c r="AE135" s="20" t="str">
        <f>IFERROR(IF(LEN(VLOOKUP(AD135, QUICKBOOKS_9130357949969096!$AM:$AN, 2, 0))=0,"",VLOOKUP(AD135, QUICKBOOKS_9130357949969096!$AM:$AN, 2, 0)),"")</f>
        <v/>
      </c>
      <c r="AF135" s="20" t="str">
        <f>IFERROR(IF(LEN(VLOOKUP(AD135, QUICKBOOKS_9130357949969096!$C:$E, 3, 0))=0,"",VLOOKUP(AD135, QUICKBOOKS_9130357949969096!$C:$E, 3, 0)),"")</f>
        <v/>
      </c>
      <c r="AG135" s="20" t="str">
        <f>IFERROR(IF(LEN(VLOOKUP(AD135, QUICKBOOKS_9130357949969096!$C:$D, 2, 0))=0,"",VLOOKUP(AD135, QUICKBOOKS_9130357949969096!$C:$D, 2, 0)),"")</f>
        <v/>
      </c>
      <c r="AH135" s="20"/>
      <c r="AI135" s="20"/>
      <c r="AJ135" s="20"/>
      <c r="AK135" s="20"/>
      <c r="AL135" s="20"/>
      <c r="AM135" s="20"/>
      <c r="AN135" s="22"/>
      <c r="AO135" s="22"/>
      <c r="AP135" s="20"/>
      <c r="AQ135" s="20" t="str">
        <f>IFERROR(IF(LEN(VLOOKUP(AP135, QUICKBOOKS_9130357949969096!$L:$M, 2, 0))=0,"",VLOOKUP(AP135, QUICKBOOKS_9130357949969096!$L:$M, 2, 0)),"")</f>
        <v/>
      </c>
      <c r="AR135" s="20"/>
      <c r="AS135" s="20" t="str">
        <f>IFERROR(IF(LEN(VLOOKUP(AR135, QUICKBOOKS_9130357949969096!$J:$K, 2, 0))=0,"",VLOOKUP(AR135, QUICKBOOKS_9130357949969096!$J:$K, 2, 0)),"")</f>
        <v/>
      </c>
      <c r="AT135" s="27"/>
      <c r="AU135" s="22"/>
      <c r="AV135" s="23"/>
      <c r="AW135" s="20" t="str">
        <f t="shared" si="5"/>
        <v/>
      </c>
      <c r="AX135" s="21"/>
      <c r="AY135" s="20"/>
      <c r="AZ135" s="20"/>
      <c r="BA135" s="20"/>
      <c r="BB135" s="20" t="str">
        <f>IFERROR(IF(LEN(VLOOKUP(W135, QUICKBOOKS_9130357949969096!$AI:$AJ, 2, 0))=0,"",VLOOKUP(W135, QUICKBOOKS_9130357949969096!$AI:$AJ, 2, 0)),"")</f>
        <v/>
      </c>
    </row>
    <row r="136" spans="2:54" x14ac:dyDescent="0.45">
      <c r="B136" s="2"/>
      <c r="C136" s="2"/>
      <c r="D136" s="2"/>
      <c r="E136" s="2"/>
      <c r="P136" s="19" t="str">
        <f>IF(V136&lt;&gt;"",MAX(P$1:P135)+1,IF(AND(_xlfn.CONCAT(T136:BB136)&lt;&gt;"", OR(LEFT(_xlfn.CONCAT(T136:BB136),5)&lt;&gt;"FALSE",RIGHT(_xlfn.CONCAT(T136:BB136),5)&lt;&gt;"FALSE")),IF(AND(ISNUMBER(P135),P135&gt;0),P135,0),""))</f>
        <v/>
      </c>
      <c r="Q136" s="26"/>
      <c r="R136" s="19" t="str">
        <f t="shared" si="4"/>
        <v/>
      </c>
      <c r="T136" s="20"/>
      <c r="U136" s="20"/>
      <c r="V136" s="21"/>
      <c r="W136" s="20"/>
      <c r="X136" s="21"/>
      <c r="Y136" s="20"/>
      <c r="Z136" s="21"/>
      <c r="AA136" s="20"/>
      <c r="AB136" s="20"/>
      <c r="AC136" s="20"/>
      <c r="AD136" s="20"/>
      <c r="AE136" s="20" t="str">
        <f>IFERROR(IF(LEN(VLOOKUP(AD136, QUICKBOOKS_9130357949969096!$AM:$AN, 2, 0))=0,"",VLOOKUP(AD136, QUICKBOOKS_9130357949969096!$AM:$AN, 2, 0)),"")</f>
        <v/>
      </c>
      <c r="AF136" s="20" t="str">
        <f>IFERROR(IF(LEN(VLOOKUP(AD136, QUICKBOOKS_9130357949969096!$C:$E, 3, 0))=0,"",VLOOKUP(AD136, QUICKBOOKS_9130357949969096!$C:$E, 3, 0)),"")</f>
        <v/>
      </c>
      <c r="AG136" s="20" t="str">
        <f>IFERROR(IF(LEN(VLOOKUP(AD136, QUICKBOOKS_9130357949969096!$C:$D, 2, 0))=0,"",VLOOKUP(AD136, QUICKBOOKS_9130357949969096!$C:$D, 2, 0)),"")</f>
        <v/>
      </c>
      <c r="AH136" s="20"/>
      <c r="AI136" s="20"/>
      <c r="AJ136" s="20"/>
      <c r="AK136" s="20"/>
      <c r="AL136" s="20"/>
      <c r="AM136" s="20"/>
      <c r="AN136" s="22"/>
      <c r="AO136" s="22"/>
      <c r="AP136" s="20"/>
      <c r="AQ136" s="20" t="str">
        <f>IFERROR(IF(LEN(VLOOKUP(AP136, QUICKBOOKS_9130357949969096!$L:$M, 2, 0))=0,"",VLOOKUP(AP136, QUICKBOOKS_9130357949969096!$L:$M, 2, 0)),"")</f>
        <v/>
      </c>
      <c r="AR136" s="20"/>
      <c r="AS136" s="20" t="str">
        <f>IFERROR(IF(LEN(VLOOKUP(AR136, QUICKBOOKS_9130357949969096!$J:$K, 2, 0))=0,"",VLOOKUP(AR136, QUICKBOOKS_9130357949969096!$J:$K, 2, 0)),"")</f>
        <v/>
      </c>
      <c r="AT136" s="27"/>
      <c r="AU136" s="22"/>
      <c r="AV136" s="23"/>
      <c r="AW136" s="20" t="str">
        <f t="shared" si="5"/>
        <v/>
      </c>
      <c r="AX136" s="21"/>
      <c r="AY136" s="20"/>
      <c r="AZ136" s="20"/>
      <c r="BA136" s="20"/>
      <c r="BB136" s="20" t="str">
        <f>IFERROR(IF(LEN(VLOOKUP(W136, QUICKBOOKS_9130357949969096!$AI:$AJ, 2, 0))=0,"",VLOOKUP(W136, QUICKBOOKS_9130357949969096!$AI:$AJ, 2, 0)),"")</f>
        <v/>
      </c>
    </row>
    <row r="137" spans="2:54" x14ac:dyDescent="0.45">
      <c r="B137" s="2"/>
      <c r="C137" s="2"/>
      <c r="D137" s="2"/>
      <c r="E137" s="2"/>
      <c r="P137" s="19" t="str">
        <f>IF(V137&lt;&gt;"",MAX(P$1:P136)+1,IF(AND(_xlfn.CONCAT(T137:BB137)&lt;&gt;"", OR(LEFT(_xlfn.CONCAT(T137:BB137),5)&lt;&gt;"FALSE",RIGHT(_xlfn.CONCAT(T137:BB137),5)&lt;&gt;"FALSE")),IF(AND(ISNUMBER(P136),P136&gt;0),P136,0),""))</f>
        <v/>
      </c>
      <c r="Q137" s="26"/>
      <c r="R137" s="19" t="str">
        <f t="shared" si="4"/>
        <v/>
      </c>
      <c r="T137" s="20"/>
      <c r="U137" s="20"/>
      <c r="V137" s="21"/>
      <c r="W137" s="20"/>
      <c r="X137" s="21"/>
      <c r="Y137" s="20"/>
      <c r="Z137" s="21"/>
      <c r="AA137" s="20"/>
      <c r="AB137" s="20"/>
      <c r="AC137" s="20"/>
      <c r="AD137" s="20"/>
      <c r="AE137" s="20" t="str">
        <f>IFERROR(IF(LEN(VLOOKUP(AD137, QUICKBOOKS_9130357949969096!$AM:$AN, 2, 0))=0,"",VLOOKUP(AD137, QUICKBOOKS_9130357949969096!$AM:$AN, 2, 0)),"")</f>
        <v/>
      </c>
      <c r="AF137" s="20" t="str">
        <f>IFERROR(IF(LEN(VLOOKUP(AD137, QUICKBOOKS_9130357949969096!$C:$E, 3, 0))=0,"",VLOOKUP(AD137, QUICKBOOKS_9130357949969096!$C:$E, 3, 0)),"")</f>
        <v/>
      </c>
      <c r="AG137" s="20" t="str">
        <f>IFERROR(IF(LEN(VLOOKUP(AD137, QUICKBOOKS_9130357949969096!$C:$D, 2, 0))=0,"",VLOOKUP(AD137, QUICKBOOKS_9130357949969096!$C:$D, 2, 0)),"")</f>
        <v/>
      </c>
      <c r="AH137" s="20"/>
      <c r="AI137" s="20"/>
      <c r="AJ137" s="20"/>
      <c r="AK137" s="20"/>
      <c r="AL137" s="20"/>
      <c r="AM137" s="20"/>
      <c r="AN137" s="22"/>
      <c r="AO137" s="22"/>
      <c r="AP137" s="20"/>
      <c r="AQ137" s="20" t="str">
        <f>IFERROR(IF(LEN(VLOOKUP(AP137, QUICKBOOKS_9130357949969096!$L:$M, 2, 0))=0,"",VLOOKUP(AP137, QUICKBOOKS_9130357949969096!$L:$M, 2, 0)),"")</f>
        <v/>
      </c>
      <c r="AR137" s="20"/>
      <c r="AS137" s="20" t="str">
        <f>IFERROR(IF(LEN(VLOOKUP(AR137, QUICKBOOKS_9130357949969096!$J:$K, 2, 0))=0,"",VLOOKUP(AR137, QUICKBOOKS_9130357949969096!$J:$K, 2, 0)),"")</f>
        <v/>
      </c>
      <c r="AT137" s="27"/>
      <c r="AU137" s="22"/>
      <c r="AV137" s="23"/>
      <c r="AW137" s="20" t="str">
        <f t="shared" si="5"/>
        <v/>
      </c>
      <c r="AX137" s="21"/>
      <c r="AY137" s="20"/>
      <c r="AZ137" s="20"/>
      <c r="BA137" s="20"/>
      <c r="BB137" s="20" t="str">
        <f>IFERROR(IF(LEN(VLOOKUP(W137, QUICKBOOKS_9130357949969096!$AI:$AJ, 2, 0))=0,"",VLOOKUP(W137, QUICKBOOKS_9130357949969096!$AI:$AJ, 2, 0)),"")</f>
        <v/>
      </c>
    </row>
    <row r="138" spans="2:54" x14ac:dyDescent="0.45">
      <c r="B138" s="2"/>
      <c r="C138" s="2"/>
      <c r="D138" s="2"/>
      <c r="E138" s="2"/>
      <c r="P138" s="19" t="str">
        <f>IF(V138&lt;&gt;"",MAX(P$1:P137)+1,IF(AND(_xlfn.CONCAT(T138:BB138)&lt;&gt;"", OR(LEFT(_xlfn.CONCAT(T138:BB138),5)&lt;&gt;"FALSE",RIGHT(_xlfn.CONCAT(T138:BB138),5)&lt;&gt;"FALSE")),IF(AND(ISNUMBER(P137),P137&gt;0),P137,0),""))</f>
        <v/>
      </c>
      <c r="Q138" s="26"/>
      <c r="R138" s="19" t="str">
        <f t="shared" si="4"/>
        <v/>
      </c>
      <c r="T138" s="20"/>
      <c r="U138" s="20"/>
      <c r="V138" s="21"/>
      <c r="W138" s="20"/>
      <c r="X138" s="21"/>
      <c r="Y138" s="20"/>
      <c r="Z138" s="21"/>
      <c r="AA138" s="20"/>
      <c r="AB138" s="20"/>
      <c r="AC138" s="20"/>
      <c r="AD138" s="20"/>
      <c r="AE138" s="20" t="str">
        <f>IFERROR(IF(LEN(VLOOKUP(AD138, QUICKBOOKS_9130357949969096!$AM:$AN, 2, 0))=0,"",VLOOKUP(AD138, QUICKBOOKS_9130357949969096!$AM:$AN, 2, 0)),"")</f>
        <v/>
      </c>
      <c r="AF138" s="20" t="str">
        <f>IFERROR(IF(LEN(VLOOKUP(AD138, QUICKBOOKS_9130357949969096!$C:$E, 3, 0))=0,"",VLOOKUP(AD138, QUICKBOOKS_9130357949969096!$C:$E, 3, 0)),"")</f>
        <v/>
      </c>
      <c r="AG138" s="20" t="str">
        <f>IFERROR(IF(LEN(VLOOKUP(AD138, QUICKBOOKS_9130357949969096!$C:$D, 2, 0))=0,"",VLOOKUP(AD138, QUICKBOOKS_9130357949969096!$C:$D, 2, 0)),"")</f>
        <v/>
      </c>
      <c r="AH138" s="20"/>
      <c r="AI138" s="20"/>
      <c r="AJ138" s="20"/>
      <c r="AK138" s="20"/>
      <c r="AL138" s="20"/>
      <c r="AM138" s="20"/>
      <c r="AN138" s="22"/>
      <c r="AO138" s="22"/>
      <c r="AP138" s="20"/>
      <c r="AQ138" s="20" t="str">
        <f>IFERROR(IF(LEN(VLOOKUP(AP138, QUICKBOOKS_9130357949969096!$L:$M, 2, 0))=0,"",VLOOKUP(AP138, QUICKBOOKS_9130357949969096!$L:$M, 2, 0)),"")</f>
        <v/>
      </c>
      <c r="AR138" s="20"/>
      <c r="AS138" s="20" t="str">
        <f>IFERROR(IF(LEN(VLOOKUP(AR138, QUICKBOOKS_9130357949969096!$J:$K, 2, 0))=0,"",VLOOKUP(AR138, QUICKBOOKS_9130357949969096!$J:$K, 2, 0)),"")</f>
        <v/>
      </c>
      <c r="AT138" s="27"/>
      <c r="AU138" s="22"/>
      <c r="AV138" s="23"/>
      <c r="AW138" s="20" t="str">
        <f t="shared" si="5"/>
        <v/>
      </c>
      <c r="AX138" s="21"/>
      <c r="AY138" s="20"/>
      <c r="AZ138" s="20"/>
      <c r="BA138" s="20"/>
      <c r="BB138" s="20" t="str">
        <f>IFERROR(IF(LEN(VLOOKUP(W138, QUICKBOOKS_9130357949969096!$AI:$AJ, 2, 0))=0,"",VLOOKUP(W138, QUICKBOOKS_9130357949969096!$AI:$AJ, 2, 0)),"")</f>
        <v/>
      </c>
    </row>
    <row r="139" spans="2:54" x14ac:dyDescent="0.45">
      <c r="B139" s="2"/>
      <c r="C139" s="2"/>
      <c r="D139" s="2"/>
      <c r="E139" s="2"/>
      <c r="P139" s="19" t="str">
        <f>IF(V139&lt;&gt;"",MAX(P$1:P138)+1,IF(AND(_xlfn.CONCAT(T139:BB139)&lt;&gt;"", OR(LEFT(_xlfn.CONCAT(T139:BB139),5)&lt;&gt;"FALSE",RIGHT(_xlfn.CONCAT(T139:BB139),5)&lt;&gt;"FALSE")),IF(AND(ISNUMBER(P138),P138&gt;0),P138,0),""))</f>
        <v/>
      </c>
      <c r="Q139" s="26"/>
      <c r="R139" s="19" t="str">
        <f t="shared" si="4"/>
        <v/>
      </c>
      <c r="T139" s="20"/>
      <c r="U139" s="20"/>
      <c r="V139" s="21"/>
      <c r="W139" s="20"/>
      <c r="X139" s="21"/>
      <c r="Y139" s="20"/>
      <c r="Z139" s="21"/>
      <c r="AA139" s="20"/>
      <c r="AB139" s="20"/>
      <c r="AC139" s="20"/>
      <c r="AD139" s="20"/>
      <c r="AE139" s="20" t="str">
        <f>IFERROR(IF(LEN(VLOOKUP(AD139, QUICKBOOKS_9130357949969096!$AM:$AN, 2, 0))=0,"",VLOOKUP(AD139, QUICKBOOKS_9130357949969096!$AM:$AN, 2, 0)),"")</f>
        <v/>
      </c>
      <c r="AF139" s="20" t="str">
        <f>IFERROR(IF(LEN(VLOOKUP(AD139, QUICKBOOKS_9130357949969096!$C:$E, 3, 0))=0,"",VLOOKUP(AD139, QUICKBOOKS_9130357949969096!$C:$E, 3, 0)),"")</f>
        <v/>
      </c>
      <c r="AG139" s="20" t="str">
        <f>IFERROR(IF(LEN(VLOOKUP(AD139, QUICKBOOKS_9130357949969096!$C:$D, 2, 0))=0,"",VLOOKUP(AD139, QUICKBOOKS_9130357949969096!$C:$D, 2, 0)),"")</f>
        <v/>
      </c>
      <c r="AH139" s="20"/>
      <c r="AI139" s="20"/>
      <c r="AJ139" s="20"/>
      <c r="AK139" s="20"/>
      <c r="AL139" s="20"/>
      <c r="AM139" s="20"/>
      <c r="AN139" s="22"/>
      <c r="AO139" s="22"/>
      <c r="AP139" s="20"/>
      <c r="AQ139" s="20" t="str">
        <f>IFERROR(IF(LEN(VLOOKUP(AP139, QUICKBOOKS_9130357949969096!$L:$M, 2, 0))=0,"",VLOOKUP(AP139, QUICKBOOKS_9130357949969096!$L:$M, 2, 0)),"")</f>
        <v/>
      </c>
      <c r="AR139" s="20"/>
      <c r="AS139" s="20" t="str">
        <f>IFERROR(IF(LEN(VLOOKUP(AR139, QUICKBOOKS_9130357949969096!$J:$K, 2, 0))=0,"",VLOOKUP(AR139, QUICKBOOKS_9130357949969096!$J:$K, 2, 0)),"")</f>
        <v/>
      </c>
      <c r="AT139" s="27"/>
      <c r="AU139" s="22"/>
      <c r="AV139" s="23"/>
      <c r="AW139" s="20" t="str">
        <f t="shared" si="5"/>
        <v/>
      </c>
      <c r="AX139" s="21"/>
      <c r="AY139" s="20"/>
      <c r="AZ139" s="20"/>
      <c r="BA139" s="20"/>
      <c r="BB139" s="20" t="str">
        <f>IFERROR(IF(LEN(VLOOKUP(W139, QUICKBOOKS_9130357949969096!$AI:$AJ, 2, 0))=0,"",VLOOKUP(W139, QUICKBOOKS_9130357949969096!$AI:$AJ, 2, 0)),"")</f>
        <v/>
      </c>
    </row>
    <row r="140" spans="2:54" x14ac:dyDescent="0.45">
      <c r="B140" s="2"/>
      <c r="C140" s="2"/>
      <c r="D140" s="2"/>
      <c r="E140" s="2"/>
      <c r="P140" s="19" t="str">
        <f>IF(V140&lt;&gt;"",MAX(P$1:P139)+1,IF(AND(_xlfn.CONCAT(T140:BB140)&lt;&gt;"", OR(LEFT(_xlfn.CONCAT(T140:BB140),5)&lt;&gt;"FALSE",RIGHT(_xlfn.CONCAT(T140:BB140),5)&lt;&gt;"FALSE")),IF(AND(ISNUMBER(P139),P139&gt;0),P139,0),""))</f>
        <v/>
      </c>
      <c r="Q140" s="26"/>
      <c r="R140" s="19" t="str">
        <f t="shared" si="4"/>
        <v/>
      </c>
      <c r="T140" s="20"/>
      <c r="U140" s="20"/>
      <c r="V140" s="21"/>
      <c r="W140" s="20"/>
      <c r="X140" s="21"/>
      <c r="Y140" s="20"/>
      <c r="Z140" s="21"/>
      <c r="AA140" s="20"/>
      <c r="AB140" s="20"/>
      <c r="AC140" s="20"/>
      <c r="AD140" s="20"/>
      <c r="AE140" s="20" t="str">
        <f>IFERROR(IF(LEN(VLOOKUP(AD140, QUICKBOOKS_9130357949969096!$AM:$AN, 2, 0))=0,"",VLOOKUP(AD140, QUICKBOOKS_9130357949969096!$AM:$AN, 2, 0)),"")</f>
        <v/>
      </c>
      <c r="AF140" s="20" t="str">
        <f>IFERROR(IF(LEN(VLOOKUP(AD140, QUICKBOOKS_9130357949969096!$C:$E, 3, 0))=0,"",VLOOKUP(AD140, QUICKBOOKS_9130357949969096!$C:$E, 3, 0)),"")</f>
        <v/>
      </c>
      <c r="AG140" s="20" t="str">
        <f>IFERROR(IF(LEN(VLOOKUP(AD140, QUICKBOOKS_9130357949969096!$C:$D, 2, 0))=0,"",VLOOKUP(AD140, QUICKBOOKS_9130357949969096!$C:$D, 2, 0)),"")</f>
        <v/>
      </c>
      <c r="AH140" s="20"/>
      <c r="AI140" s="20"/>
      <c r="AJ140" s="20"/>
      <c r="AK140" s="20"/>
      <c r="AL140" s="20"/>
      <c r="AM140" s="20"/>
      <c r="AN140" s="22"/>
      <c r="AO140" s="22"/>
      <c r="AP140" s="20"/>
      <c r="AQ140" s="20" t="str">
        <f>IFERROR(IF(LEN(VLOOKUP(AP140, QUICKBOOKS_9130357949969096!$L:$M, 2, 0))=0,"",VLOOKUP(AP140, QUICKBOOKS_9130357949969096!$L:$M, 2, 0)),"")</f>
        <v/>
      </c>
      <c r="AR140" s="20"/>
      <c r="AS140" s="20" t="str">
        <f>IFERROR(IF(LEN(VLOOKUP(AR140, QUICKBOOKS_9130357949969096!$J:$K, 2, 0))=0,"",VLOOKUP(AR140, QUICKBOOKS_9130357949969096!$J:$K, 2, 0)),"")</f>
        <v/>
      </c>
      <c r="AT140" s="27"/>
      <c r="AU140" s="22"/>
      <c r="AV140" s="23"/>
      <c r="AW140" s="20" t="str">
        <f t="shared" si="5"/>
        <v/>
      </c>
      <c r="AX140" s="21"/>
      <c r="AY140" s="20"/>
      <c r="AZ140" s="20"/>
      <c r="BA140" s="20"/>
      <c r="BB140" s="20" t="str">
        <f>IFERROR(IF(LEN(VLOOKUP(W140, QUICKBOOKS_9130357949969096!$AI:$AJ, 2, 0))=0,"",VLOOKUP(W140, QUICKBOOKS_9130357949969096!$AI:$AJ, 2, 0)),"")</f>
        <v/>
      </c>
    </row>
    <row r="141" spans="2:54" x14ac:dyDescent="0.45">
      <c r="B141" s="2"/>
      <c r="C141" s="2"/>
      <c r="D141" s="2"/>
      <c r="E141" s="2"/>
      <c r="P141" s="19" t="str">
        <f>IF(V141&lt;&gt;"",MAX(P$1:P140)+1,IF(AND(_xlfn.CONCAT(T141:BB141)&lt;&gt;"", OR(LEFT(_xlfn.CONCAT(T141:BB141),5)&lt;&gt;"FALSE",RIGHT(_xlfn.CONCAT(T141:BB141),5)&lt;&gt;"FALSE")),IF(AND(ISNUMBER(P140),P140&gt;0),P140,0),""))</f>
        <v/>
      </c>
      <c r="Q141" s="26"/>
      <c r="R141" s="19" t="str">
        <f t="shared" si="4"/>
        <v/>
      </c>
      <c r="T141" s="20"/>
      <c r="U141" s="20"/>
      <c r="V141" s="21"/>
      <c r="W141" s="20"/>
      <c r="X141" s="21"/>
      <c r="Y141" s="20"/>
      <c r="Z141" s="21"/>
      <c r="AA141" s="20"/>
      <c r="AB141" s="20"/>
      <c r="AC141" s="20"/>
      <c r="AD141" s="20"/>
      <c r="AE141" s="20" t="str">
        <f>IFERROR(IF(LEN(VLOOKUP(AD141, QUICKBOOKS_9130357949969096!$AM:$AN, 2, 0))=0,"",VLOOKUP(AD141, QUICKBOOKS_9130357949969096!$AM:$AN, 2, 0)),"")</f>
        <v/>
      </c>
      <c r="AF141" s="20" t="str">
        <f>IFERROR(IF(LEN(VLOOKUP(AD141, QUICKBOOKS_9130357949969096!$C:$E, 3, 0))=0,"",VLOOKUP(AD141, QUICKBOOKS_9130357949969096!$C:$E, 3, 0)),"")</f>
        <v/>
      </c>
      <c r="AG141" s="20" t="str">
        <f>IFERROR(IF(LEN(VLOOKUP(AD141, QUICKBOOKS_9130357949969096!$C:$D, 2, 0))=0,"",VLOOKUP(AD141, QUICKBOOKS_9130357949969096!$C:$D, 2, 0)),"")</f>
        <v/>
      </c>
      <c r="AH141" s="20"/>
      <c r="AI141" s="20"/>
      <c r="AJ141" s="20"/>
      <c r="AK141" s="20"/>
      <c r="AL141" s="20"/>
      <c r="AM141" s="20"/>
      <c r="AN141" s="22"/>
      <c r="AO141" s="22"/>
      <c r="AP141" s="20"/>
      <c r="AQ141" s="20" t="str">
        <f>IFERROR(IF(LEN(VLOOKUP(AP141, QUICKBOOKS_9130357949969096!$L:$M, 2, 0))=0,"",VLOOKUP(AP141, QUICKBOOKS_9130357949969096!$L:$M, 2, 0)),"")</f>
        <v/>
      </c>
      <c r="AR141" s="20"/>
      <c r="AS141" s="20" t="str">
        <f>IFERROR(IF(LEN(VLOOKUP(AR141, QUICKBOOKS_9130357949969096!$J:$K, 2, 0))=0,"",VLOOKUP(AR141, QUICKBOOKS_9130357949969096!$J:$K, 2, 0)),"")</f>
        <v/>
      </c>
      <c r="AT141" s="27"/>
      <c r="AU141" s="22"/>
      <c r="AV141" s="23"/>
      <c r="AW141" s="20" t="str">
        <f t="shared" si="5"/>
        <v/>
      </c>
      <c r="AX141" s="21"/>
      <c r="AY141" s="20"/>
      <c r="AZ141" s="20"/>
      <c r="BA141" s="20"/>
      <c r="BB141" s="20" t="str">
        <f>IFERROR(IF(LEN(VLOOKUP(W141, QUICKBOOKS_9130357949969096!$AI:$AJ, 2, 0))=0,"",VLOOKUP(W141, QUICKBOOKS_9130357949969096!$AI:$AJ, 2, 0)),"")</f>
        <v/>
      </c>
    </row>
    <row r="142" spans="2:54" x14ac:dyDescent="0.45">
      <c r="B142" s="2"/>
      <c r="C142" s="2"/>
      <c r="D142" s="2"/>
      <c r="E142" s="2"/>
      <c r="P142" s="19" t="str">
        <f>IF(V142&lt;&gt;"",MAX(P$1:P141)+1,IF(AND(_xlfn.CONCAT(T142:BB142)&lt;&gt;"", OR(LEFT(_xlfn.CONCAT(T142:BB142),5)&lt;&gt;"FALSE",RIGHT(_xlfn.CONCAT(T142:BB142),5)&lt;&gt;"FALSE")),IF(AND(ISNUMBER(P141),P141&gt;0),P141,0),""))</f>
        <v/>
      </c>
      <c r="Q142" s="26"/>
      <c r="R142" s="19" t="str">
        <f t="shared" si="4"/>
        <v/>
      </c>
      <c r="T142" s="20"/>
      <c r="U142" s="20"/>
      <c r="V142" s="21"/>
      <c r="W142" s="20"/>
      <c r="X142" s="21"/>
      <c r="Y142" s="20"/>
      <c r="Z142" s="21"/>
      <c r="AA142" s="20"/>
      <c r="AB142" s="20"/>
      <c r="AC142" s="20"/>
      <c r="AD142" s="20"/>
      <c r="AE142" s="20" t="str">
        <f>IFERROR(IF(LEN(VLOOKUP(AD142, QUICKBOOKS_9130357949969096!$AM:$AN, 2, 0))=0,"",VLOOKUP(AD142, QUICKBOOKS_9130357949969096!$AM:$AN, 2, 0)),"")</f>
        <v/>
      </c>
      <c r="AF142" s="20" t="str">
        <f>IFERROR(IF(LEN(VLOOKUP(AD142, QUICKBOOKS_9130357949969096!$C:$E, 3, 0))=0,"",VLOOKUP(AD142, QUICKBOOKS_9130357949969096!$C:$E, 3, 0)),"")</f>
        <v/>
      </c>
      <c r="AG142" s="20" t="str">
        <f>IFERROR(IF(LEN(VLOOKUP(AD142, QUICKBOOKS_9130357949969096!$C:$D, 2, 0))=0,"",VLOOKUP(AD142, QUICKBOOKS_9130357949969096!$C:$D, 2, 0)),"")</f>
        <v/>
      </c>
      <c r="AH142" s="20"/>
      <c r="AI142" s="20"/>
      <c r="AJ142" s="20"/>
      <c r="AK142" s="20"/>
      <c r="AL142" s="20"/>
      <c r="AM142" s="20"/>
      <c r="AN142" s="22"/>
      <c r="AO142" s="22"/>
      <c r="AP142" s="20"/>
      <c r="AQ142" s="20" t="str">
        <f>IFERROR(IF(LEN(VLOOKUP(AP142, QUICKBOOKS_9130357949969096!$L:$M, 2, 0))=0,"",VLOOKUP(AP142, QUICKBOOKS_9130357949969096!$L:$M, 2, 0)),"")</f>
        <v/>
      </c>
      <c r="AR142" s="20"/>
      <c r="AS142" s="20" t="str">
        <f>IFERROR(IF(LEN(VLOOKUP(AR142, QUICKBOOKS_9130357949969096!$J:$K, 2, 0))=0,"",VLOOKUP(AR142, QUICKBOOKS_9130357949969096!$J:$K, 2, 0)),"")</f>
        <v/>
      </c>
      <c r="AT142" s="27"/>
      <c r="AU142" s="22"/>
      <c r="AV142" s="23"/>
      <c r="AW142" s="20" t="str">
        <f t="shared" si="5"/>
        <v/>
      </c>
      <c r="AX142" s="21"/>
      <c r="AY142" s="20"/>
      <c r="AZ142" s="20"/>
      <c r="BA142" s="20"/>
      <c r="BB142" s="20" t="str">
        <f>IFERROR(IF(LEN(VLOOKUP(W142, QUICKBOOKS_9130357949969096!$AI:$AJ, 2, 0))=0,"",VLOOKUP(W142, QUICKBOOKS_9130357949969096!$AI:$AJ, 2, 0)),"")</f>
        <v/>
      </c>
    </row>
    <row r="143" spans="2:54" x14ac:dyDescent="0.45">
      <c r="B143" s="2"/>
      <c r="C143" s="2"/>
      <c r="D143" s="2"/>
      <c r="E143" s="2"/>
      <c r="P143" s="19" t="str">
        <f>IF(V143&lt;&gt;"",MAX(P$1:P142)+1,IF(AND(_xlfn.CONCAT(T143:BB143)&lt;&gt;"", OR(LEFT(_xlfn.CONCAT(T143:BB143),5)&lt;&gt;"FALSE",RIGHT(_xlfn.CONCAT(T143:BB143),5)&lt;&gt;"FALSE")),IF(AND(ISNUMBER(P142),P142&gt;0),P142,0),""))</f>
        <v/>
      </c>
      <c r="Q143" s="26"/>
      <c r="R143" s="19" t="str">
        <f t="shared" si="4"/>
        <v/>
      </c>
      <c r="T143" s="20"/>
      <c r="U143" s="20"/>
      <c r="V143" s="21"/>
      <c r="W143" s="20"/>
      <c r="X143" s="21"/>
      <c r="Y143" s="20"/>
      <c r="Z143" s="21"/>
      <c r="AA143" s="20"/>
      <c r="AB143" s="20"/>
      <c r="AC143" s="20"/>
      <c r="AD143" s="20"/>
      <c r="AE143" s="20" t="str">
        <f>IFERROR(IF(LEN(VLOOKUP(AD143, QUICKBOOKS_9130357949969096!$AM:$AN, 2, 0))=0,"",VLOOKUP(AD143, QUICKBOOKS_9130357949969096!$AM:$AN, 2, 0)),"")</f>
        <v/>
      </c>
      <c r="AF143" s="20" t="str">
        <f>IFERROR(IF(LEN(VLOOKUP(AD143, QUICKBOOKS_9130357949969096!$C:$E, 3, 0))=0,"",VLOOKUP(AD143, QUICKBOOKS_9130357949969096!$C:$E, 3, 0)),"")</f>
        <v/>
      </c>
      <c r="AG143" s="20" t="str">
        <f>IFERROR(IF(LEN(VLOOKUP(AD143, QUICKBOOKS_9130357949969096!$C:$D, 2, 0))=0,"",VLOOKUP(AD143, QUICKBOOKS_9130357949969096!$C:$D, 2, 0)),"")</f>
        <v/>
      </c>
      <c r="AH143" s="20"/>
      <c r="AI143" s="20"/>
      <c r="AJ143" s="20"/>
      <c r="AK143" s="20"/>
      <c r="AL143" s="20"/>
      <c r="AM143" s="20"/>
      <c r="AN143" s="22"/>
      <c r="AO143" s="22"/>
      <c r="AP143" s="20"/>
      <c r="AQ143" s="20" t="str">
        <f>IFERROR(IF(LEN(VLOOKUP(AP143, QUICKBOOKS_9130357949969096!$L:$M, 2, 0))=0,"",VLOOKUP(AP143, QUICKBOOKS_9130357949969096!$L:$M, 2, 0)),"")</f>
        <v/>
      </c>
      <c r="AR143" s="20"/>
      <c r="AS143" s="20" t="str">
        <f>IFERROR(IF(LEN(VLOOKUP(AR143, QUICKBOOKS_9130357949969096!$J:$K, 2, 0))=0,"",VLOOKUP(AR143, QUICKBOOKS_9130357949969096!$J:$K, 2, 0)),"")</f>
        <v/>
      </c>
      <c r="AT143" s="27"/>
      <c r="AU143" s="22"/>
      <c r="AV143" s="23"/>
      <c r="AW143" s="20" t="str">
        <f t="shared" si="5"/>
        <v/>
      </c>
      <c r="AX143" s="21"/>
      <c r="AY143" s="20"/>
      <c r="AZ143" s="20"/>
      <c r="BA143" s="20"/>
      <c r="BB143" s="20" t="str">
        <f>IFERROR(IF(LEN(VLOOKUP(W143, QUICKBOOKS_9130357949969096!$AI:$AJ, 2, 0))=0,"",VLOOKUP(W143, QUICKBOOKS_9130357949969096!$AI:$AJ, 2, 0)),"")</f>
        <v/>
      </c>
    </row>
    <row r="144" spans="2:54" x14ac:dyDescent="0.45">
      <c r="B144" s="2"/>
      <c r="C144" s="2"/>
      <c r="D144" s="2"/>
      <c r="E144" s="2"/>
      <c r="P144" s="19" t="str">
        <f>IF(V144&lt;&gt;"",MAX(P$1:P143)+1,IF(AND(_xlfn.CONCAT(T144:BB144)&lt;&gt;"", OR(LEFT(_xlfn.CONCAT(T144:BB144),5)&lt;&gt;"FALSE",RIGHT(_xlfn.CONCAT(T144:BB144),5)&lt;&gt;"FALSE")),IF(AND(ISNUMBER(P143),P143&gt;0),P143,0),""))</f>
        <v/>
      </c>
      <c r="Q144" s="26"/>
      <c r="R144" s="19" t="str">
        <f t="shared" si="4"/>
        <v/>
      </c>
      <c r="T144" s="20"/>
      <c r="U144" s="20"/>
      <c r="V144" s="21"/>
      <c r="W144" s="20"/>
      <c r="X144" s="21"/>
      <c r="Y144" s="20"/>
      <c r="Z144" s="21"/>
      <c r="AA144" s="20"/>
      <c r="AB144" s="20"/>
      <c r="AC144" s="20"/>
      <c r="AD144" s="20"/>
      <c r="AE144" s="20" t="str">
        <f>IFERROR(IF(LEN(VLOOKUP(AD144, QUICKBOOKS_9130357949969096!$AM:$AN, 2, 0))=0,"",VLOOKUP(AD144, QUICKBOOKS_9130357949969096!$AM:$AN, 2, 0)),"")</f>
        <v/>
      </c>
      <c r="AF144" s="20" t="str">
        <f>IFERROR(IF(LEN(VLOOKUP(AD144, QUICKBOOKS_9130357949969096!$C:$E, 3, 0))=0,"",VLOOKUP(AD144, QUICKBOOKS_9130357949969096!$C:$E, 3, 0)),"")</f>
        <v/>
      </c>
      <c r="AG144" s="20" t="str">
        <f>IFERROR(IF(LEN(VLOOKUP(AD144, QUICKBOOKS_9130357949969096!$C:$D, 2, 0))=0,"",VLOOKUP(AD144, QUICKBOOKS_9130357949969096!$C:$D, 2, 0)),"")</f>
        <v/>
      </c>
      <c r="AH144" s="20"/>
      <c r="AI144" s="20"/>
      <c r="AJ144" s="20"/>
      <c r="AK144" s="20"/>
      <c r="AL144" s="20"/>
      <c r="AM144" s="20"/>
      <c r="AN144" s="22"/>
      <c r="AO144" s="22"/>
      <c r="AP144" s="20"/>
      <c r="AQ144" s="20" t="str">
        <f>IFERROR(IF(LEN(VLOOKUP(AP144, QUICKBOOKS_9130357949969096!$L:$M, 2, 0))=0,"",VLOOKUP(AP144, QUICKBOOKS_9130357949969096!$L:$M, 2, 0)),"")</f>
        <v/>
      </c>
      <c r="AR144" s="20"/>
      <c r="AS144" s="20" t="str">
        <f>IFERROR(IF(LEN(VLOOKUP(AR144, QUICKBOOKS_9130357949969096!$J:$K, 2, 0))=0,"",VLOOKUP(AR144, QUICKBOOKS_9130357949969096!$J:$K, 2, 0)),"")</f>
        <v/>
      </c>
      <c r="AT144" s="27"/>
      <c r="AU144" s="22"/>
      <c r="AV144" s="23"/>
      <c r="AW144" s="20" t="str">
        <f t="shared" si="5"/>
        <v/>
      </c>
      <c r="AX144" s="21"/>
      <c r="AY144" s="20"/>
      <c r="AZ144" s="20"/>
      <c r="BA144" s="20"/>
      <c r="BB144" s="20" t="str">
        <f>IFERROR(IF(LEN(VLOOKUP(W144, QUICKBOOKS_9130357949969096!$AI:$AJ, 2, 0))=0,"",VLOOKUP(W144, QUICKBOOKS_9130357949969096!$AI:$AJ, 2, 0)),"")</f>
        <v/>
      </c>
    </row>
    <row r="145" spans="2:54" x14ac:dyDescent="0.45">
      <c r="B145" s="2"/>
      <c r="C145" s="2"/>
      <c r="D145" s="2"/>
      <c r="E145" s="2"/>
      <c r="P145" s="19" t="str">
        <f>IF(V145&lt;&gt;"",MAX(P$1:P144)+1,IF(AND(_xlfn.CONCAT(T145:BB145)&lt;&gt;"", OR(LEFT(_xlfn.CONCAT(T145:BB145),5)&lt;&gt;"FALSE",RIGHT(_xlfn.CONCAT(T145:BB145),5)&lt;&gt;"FALSE")),IF(AND(ISNUMBER(P144),P144&gt;0),P144,0),""))</f>
        <v/>
      </c>
      <c r="Q145" s="26"/>
      <c r="R145" s="19" t="str">
        <f t="shared" si="4"/>
        <v/>
      </c>
      <c r="T145" s="20"/>
      <c r="U145" s="20"/>
      <c r="V145" s="21"/>
      <c r="W145" s="20"/>
      <c r="X145" s="21"/>
      <c r="Y145" s="20"/>
      <c r="Z145" s="21"/>
      <c r="AA145" s="20"/>
      <c r="AB145" s="20"/>
      <c r="AC145" s="20"/>
      <c r="AD145" s="20"/>
      <c r="AE145" s="20" t="str">
        <f>IFERROR(IF(LEN(VLOOKUP(AD145, QUICKBOOKS_9130357949969096!$AM:$AN, 2, 0))=0,"",VLOOKUP(AD145, QUICKBOOKS_9130357949969096!$AM:$AN, 2, 0)),"")</f>
        <v/>
      </c>
      <c r="AF145" s="20" t="str">
        <f>IFERROR(IF(LEN(VLOOKUP(AD145, QUICKBOOKS_9130357949969096!$C:$E, 3, 0))=0,"",VLOOKUP(AD145, QUICKBOOKS_9130357949969096!$C:$E, 3, 0)),"")</f>
        <v/>
      </c>
      <c r="AG145" s="20" t="str">
        <f>IFERROR(IF(LEN(VLOOKUP(AD145, QUICKBOOKS_9130357949969096!$C:$D, 2, 0))=0,"",VLOOKUP(AD145, QUICKBOOKS_9130357949969096!$C:$D, 2, 0)),"")</f>
        <v/>
      </c>
      <c r="AH145" s="20"/>
      <c r="AI145" s="20"/>
      <c r="AJ145" s="20"/>
      <c r="AK145" s="20"/>
      <c r="AL145" s="20"/>
      <c r="AM145" s="20"/>
      <c r="AN145" s="22"/>
      <c r="AO145" s="22"/>
      <c r="AP145" s="20"/>
      <c r="AQ145" s="20" t="str">
        <f>IFERROR(IF(LEN(VLOOKUP(AP145, QUICKBOOKS_9130357949969096!$L:$M, 2, 0))=0,"",VLOOKUP(AP145, QUICKBOOKS_9130357949969096!$L:$M, 2, 0)),"")</f>
        <v/>
      </c>
      <c r="AR145" s="20"/>
      <c r="AS145" s="20" t="str">
        <f>IFERROR(IF(LEN(VLOOKUP(AR145, QUICKBOOKS_9130357949969096!$J:$K, 2, 0))=0,"",VLOOKUP(AR145, QUICKBOOKS_9130357949969096!$J:$K, 2, 0)),"")</f>
        <v/>
      </c>
      <c r="AT145" s="27"/>
      <c r="AU145" s="22"/>
      <c r="AV145" s="23"/>
      <c r="AW145" s="20" t="str">
        <f t="shared" si="5"/>
        <v/>
      </c>
      <c r="AX145" s="21"/>
      <c r="AY145" s="20"/>
      <c r="AZ145" s="20"/>
      <c r="BA145" s="20"/>
      <c r="BB145" s="20" t="str">
        <f>IFERROR(IF(LEN(VLOOKUP(W145, QUICKBOOKS_9130357949969096!$AI:$AJ, 2, 0))=0,"",VLOOKUP(W145, QUICKBOOKS_9130357949969096!$AI:$AJ, 2, 0)),"")</f>
        <v/>
      </c>
    </row>
    <row r="146" spans="2:54" x14ac:dyDescent="0.45">
      <c r="B146" s="2"/>
      <c r="C146" s="2"/>
      <c r="D146" s="2"/>
      <c r="E146" s="2"/>
      <c r="P146" s="19" t="str">
        <f>IF(V146&lt;&gt;"",MAX(P$1:P145)+1,IF(AND(_xlfn.CONCAT(T146:BB146)&lt;&gt;"", OR(LEFT(_xlfn.CONCAT(T146:BB146),5)&lt;&gt;"FALSE",RIGHT(_xlfn.CONCAT(T146:BB146),5)&lt;&gt;"FALSE")),IF(AND(ISNUMBER(P145),P145&gt;0),P145,0),""))</f>
        <v/>
      </c>
      <c r="Q146" s="26"/>
      <c r="R146" s="19" t="str">
        <f t="shared" si="4"/>
        <v/>
      </c>
      <c r="T146" s="20"/>
      <c r="U146" s="20"/>
      <c r="V146" s="21"/>
      <c r="W146" s="20"/>
      <c r="X146" s="21"/>
      <c r="Y146" s="20"/>
      <c r="Z146" s="21"/>
      <c r="AA146" s="20"/>
      <c r="AB146" s="20"/>
      <c r="AC146" s="20"/>
      <c r="AD146" s="20"/>
      <c r="AE146" s="20" t="str">
        <f>IFERROR(IF(LEN(VLOOKUP(AD146, QUICKBOOKS_9130357949969096!$AM:$AN, 2, 0))=0,"",VLOOKUP(AD146, QUICKBOOKS_9130357949969096!$AM:$AN, 2, 0)),"")</f>
        <v/>
      </c>
      <c r="AF146" s="20" t="str">
        <f>IFERROR(IF(LEN(VLOOKUP(AD146, QUICKBOOKS_9130357949969096!$C:$E, 3, 0))=0,"",VLOOKUP(AD146, QUICKBOOKS_9130357949969096!$C:$E, 3, 0)),"")</f>
        <v/>
      </c>
      <c r="AG146" s="20" t="str">
        <f>IFERROR(IF(LEN(VLOOKUP(AD146, QUICKBOOKS_9130357949969096!$C:$D, 2, 0))=0,"",VLOOKUP(AD146, QUICKBOOKS_9130357949969096!$C:$D, 2, 0)),"")</f>
        <v/>
      </c>
      <c r="AH146" s="20"/>
      <c r="AI146" s="20"/>
      <c r="AJ146" s="20"/>
      <c r="AK146" s="20"/>
      <c r="AL146" s="20"/>
      <c r="AM146" s="20"/>
      <c r="AN146" s="22"/>
      <c r="AO146" s="22"/>
      <c r="AP146" s="20"/>
      <c r="AQ146" s="20" t="str">
        <f>IFERROR(IF(LEN(VLOOKUP(AP146, QUICKBOOKS_9130357949969096!$L:$M, 2, 0))=0,"",VLOOKUP(AP146, QUICKBOOKS_9130357949969096!$L:$M, 2, 0)),"")</f>
        <v/>
      </c>
      <c r="AR146" s="20"/>
      <c r="AS146" s="20" t="str">
        <f>IFERROR(IF(LEN(VLOOKUP(AR146, QUICKBOOKS_9130357949969096!$J:$K, 2, 0))=0,"",VLOOKUP(AR146, QUICKBOOKS_9130357949969096!$J:$K, 2, 0)),"")</f>
        <v/>
      </c>
      <c r="AT146" s="27"/>
      <c r="AU146" s="22"/>
      <c r="AV146" s="23"/>
      <c r="AW146" s="20" t="str">
        <f t="shared" si="5"/>
        <v/>
      </c>
      <c r="AX146" s="21"/>
      <c r="AY146" s="20"/>
      <c r="AZ146" s="20"/>
      <c r="BA146" s="20"/>
      <c r="BB146" s="20" t="str">
        <f>IFERROR(IF(LEN(VLOOKUP(W146, QUICKBOOKS_9130357949969096!$AI:$AJ, 2, 0))=0,"",VLOOKUP(W146, QUICKBOOKS_9130357949969096!$AI:$AJ, 2, 0)),"")</f>
        <v/>
      </c>
    </row>
    <row r="147" spans="2:54" x14ac:dyDescent="0.45">
      <c r="B147" s="2"/>
      <c r="C147" s="2"/>
      <c r="D147" s="2"/>
      <c r="E147" s="2"/>
      <c r="P147" s="19" t="str">
        <f>IF(V147&lt;&gt;"",MAX(P$1:P146)+1,IF(AND(_xlfn.CONCAT(T147:BB147)&lt;&gt;"", OR(LEFT(_xlfn.CONCAT(T147:BB147),5)&lt;&gt;"FALSE",RIGHT(_xlfn.CONCAT(T147:BB147),5)&lt;&gt;"FALSE")),IF(AND(ISNUMBER(P146),P146&gt;0),P146,0),""))</f>
        <v/>
      </c>
      <c r="Q147" s="26"/>
      <c r="R147" s="19" t="str">
        <f t="shared" si="4"/>
        <v/>
      </c>
      <c r="T147" s="20"/>
      <c r="U147" s="20"/>
      <c r="V147" s="21"/>
      <c r="W147" s="20"/>
      <c r="X147" s="21"/>
      <c r="Y147" s="20"/>
      <c r="Z147" s="21"/>
      <c r="AA147" s="20"/>
      <c r="AB147" s="20"/>
      <c r="AC147" s="20"/>
      <c r="AD147" s="20"/>
      <c r="AE147" s="20" t="str">
        <f>IFERROR(IF(LEN(VLOOKUP(AD147, QUICKBOOKS_9130357949969096!$AM:$AN, 2, 0))=0,"",VLOOKUP(AD147, QUICKBOOKS_9130357949969096!$AM:$AN, 2, 0)),"")</f>
        <v/>
      </c>
      <c r="AF147" s="20" t="str">
        <f>IFERROR(IF(LEN(VLOOKUP(AD147, QUICKBOOKS_9130357949969096!$C:$E, 3, 0))=0,"",VLOOKUP(AD147, QUICKBOOKS_9130357949969096!$C:$E, 3, 0)),"")</f>
        <v/>
      </c>
      <c r="AG147" s="20" t="str">
        <f>IFERROR(IF(LEN(VLOOKUP(AD147, QUICKBOOKS_9130357949969096!$C:$D, 2, 0))=0,"",VLOOKUP(AD147, QUICKBOOKS_9130357949969096!$C:$D, 2, 0)),"")</f>
        <v/>
      </c>
      <c r="AH147" s="20"/>
      <c r="AI147" s="20"/>
      <c r="AJ147" s="20"/>
      <c r="AK147" s="20"/>
      <c r="AL147" s="20"/>
      <c r="AM147" s="20"/>
      <c r="AN147" s="22"/>
      <c r="AO147" s="22"/>
      <c r="AP147" s="20"/>
      <c r="AQ147" s="20" t="str">
        <f>IFERROR(IF(LEN(VLOOKUP(AP147, QUICKBOOKS_9130357949969096!$L:$M, 2, 0))=0,"",VLOOKUP(AP147, QUICKBOOKS_9130357949969096!$L:$M, 2, 0)),"")</f>
        <v/>
      </c>
      <c r="AR147" s="20"/>
      <c r="AS147" s="20" t="str">
        <f>IFERROR(IF(LEN(VLOOKUP(AR147, QUICKBOOKS_9130357949969096!$J:$K, 2, 0))=0,"",VLOOKUP(AR147, QUICKBOOKS_9130357949969096!$J:$K, 2, 0)),"")</f>
        <v/>
      </c>
      <c r="AT147" s="27"/>
      <c r="AU147" s="22"/>
      <c r="AV147" s="23"/>
      <c r="AW147" s="20" t="str">
        <f t="shared" si="5"/>
        <v/>
      </c>
      <c r="AX147" s="21"/>
      <c r="AY147" s="20"/>
      <c r="AZ147" s="20"/>
      <c r="BA147" s="20"/>
      <c r="BB147" s="20" t="str">
        <f>IFERROR(IF(LEN(VLOOKUP(W147, QUICKBOOKS_9130357949969096!$AI:$AJ, 2, 0))=0,"",VLOOKUP(W147, QUICKBOOKS_9130357949969096!$AI:$AJ, 2, 0)),"")</f>
        <v/>
      </c>
    </row>
    <row r="148" spans="2:54" x14ac:dyDescent="0.45">
      <c r="B148" s="2"/>
      <c r="C148" s="2"/>
      <c r="D148" s="2"/>
      <c r="E148" s="2"/>
      <c r="P148" s="19" t="str">
        <f>IF(V148&lt;&gt;"",MAX(P$1:P147)+1,IF(AND(_xlfn.CONCAT(T148:BB148)&lt;&gt;"", OR(LEFT(_xlfn.CONCAT(T148:BB148),5)&lt;&gt;"FALSE",RIGHT(_xlfn.CONCAT(T148:BB148),5)&lt;&gt;"FALSE")),IF(AND(ISNUMBER(P147),P147&gt;0),P147,0),""))</f>
        <v/>
      </c>
      <c r="Q148" s="26"/>
      <c r="R148" s="19" t="str">
        <f t="shared" si="4"/>
        <v/>
      </c>
      <c r="T148" s="20"/>
      <c r="U148" s="20"/>
      <c r="V148" s="21"/>
      <c r="W148" s="20"/>
      <c r="X148" s="21"/>
      <c r="Y148" s="20"/>
      <c r="Z148" s="21"/>
      <c r="AA148" s="20"/>
      <c r="AB148" s="20"/>
      <c r="AC148" s="20"/>
      <c r="AD148" s="20"/>
      <c r="AE148" s="20" t="str">
        <f>IFERROR(IF(LEN(VLOOKUP(AD148, QUICKBOOKS_9130357949969096!$AM:$AN, 2, 0))=0,"",VLOOKUP(AD148, QUICKBOOKS_9130357949969096!$AM:$AN, 2, 0)),"")</f>
        <v/>
      </c>
      <c r="AF148" s="20" t="str">
        <f>IFERROR(IF(LEN(VLOOKUP(AD148, QUICKBOOKS_9130357949969096!$C:$E, 3, 0))=0,"",VLOOKUP(AD148, QUICKBOOKS_9130357949969096!$C:$E, 3, 0)),"")</f>
        <v/>
      </c>
      <c r="AG148" s="20" t="str">
        <f>IFERROR(IF(LEN(VLOOKUP(AD148, QUICKBOOKS_9130357949969096!$C:$D, 2, 0))=0,"",VLOOKUP(AD148, QUICKBOOKS_9130357949969096!$C:$D, 2, 0)),"")</f>
        <v/>
      </c>
      <c r="AH148" s="20"/>
      <c r="AI148" s="20"/>
      <c r="AJ148" s="20"/>
      <c r="AK148" s="20"/>
      <c r="AL148" s="20"/>
      <c r="AM148" s="20"/>
      <c r="AN148" s="22"/>
      <c r="AO148" s="22"/>
      <c r="AP148" s="20"/>
      <c r="AQ148" s="20" t="str">
        <f>IFERROR(IF(LEN(VLOOKUP(AP148, QUICKBOOKS_9130357949969096!$L:$M, 2, 0))=0,"",VLOOKUP(AP148, QUICKBOOKS_9130357949969096!$L:$M, 2, 0)),"")</f>
        <v/>
      </c>
      <c r="AR148" s="20"/>
      <c r="AS148" s="20" t="str">
        <f>IFERROR(IF(LEN(VLOOKUP(AR148, QUICKBOOKS_9130357949969096!$J:$K, 2, 0))=0,"",VLOOKUP(AR148, QUICKBOOKS_9130357949969096!$J:$K, 2, 0)),"")</f>
        <v/>
      </c>
      <c r="AT148" s="27"/>
      <c r="AU148" s="22"/>
      <c r="AV148" s="23"/>
      <c r="AW148" s="20" t="str">
        <f t="shared" si="5"/>
        <v/>
      </c>
      <c r="AX148" s="21"/>
      <c r="AY148" s="20"/>
      <c r="AZ148" s="20"/>
      <c r="BA148" s="20"/>
      <c r="BB148" s="20" t="str">
        <f>IFERROR(IF(LEN(VLOOKUP(W148, QUICKBOOKS_9130357949969096!$AI:$AJ, 2, 0))=0,"",VLOOKUP(W148, QUICKBOOKS_9130357949969096!$AI:$AJ, 2, 0)),"")</f>
        <v/>
      </c>
    </row>
    <row r="149" spans="2:54" x14ac:dyDescent="0.45">
      <c r="B149" s="2"/>
      <c r="C149" s="2"/>
      <c r="D149" s="2"/>
      <c r="E149" s="2"/>
      <c r="P149" s="19" t="str">
        <f>IF(V149&lt;&gt;"",MAX(P$1:P148)+1,IF(AND(_xlfn.CONCAT(T149:BB149)&lt;&gt;"", OR(LEFT(_xlfn.CONCAT(T149:BB149),5)&lt;&gt;"FALSE",RIGHT(_xlfn.CONCAT(T149:BB149),5)&lt;&gt;"FALSE")),IF(AND(ISNUMBER(P148),P148&gt;0),P148,0),""))</f>
        <v/>
      </c>
      <c r="Q149" s="26"/>
      <c r="R149" s="19" t="str">
        <f t="shared" si="4"/>
        <v/>
      </c>
      <c r="T149" s="20"/>
      <c r="U149" s="20"/>
      <c r="V149" s="21"/>
      <c r="W149" s="20"/>
      <c r="X149" s="21"/>
      <c r="Y149" s="20"/>
      <c r="Z149" s="21"/>
      <c r="AA149" s="20"/>
      <c r="AB149" s="20"/>
      <c r="AC149" s="20"/>
      <c r="AD149" s="20"/>
      <c r="AE149" s="20" t="str">
        <f>IFERROR(IF(LEN(VLOOKUP(AD149, QUICKBOOKS_9130357949969096!$AM:$AN, 2, 0))=0,"",VLOOKUP(AD149, QUICKBOOKS_9130357949969096!$AM:$AN, 2, 0)),"")</f>
        <v/>
      </c>
      <c r="AF149" s="20" t="str">
        <f>IFERROR(IF(LEN(VLOOKUP(AD149, QUICKBOOKS_9130357949969096!$C:$E, 3, 0))=0,"",VLOOKUP(AD149, QUICKBOOKS_9130357949969096!$C:$E, 3, 0)),"")</f>
        <v/>
      </c>
      <c r="AG149" s="20" t="str">
        <f>IFERROR(IF(LEN(VLOOKUP(AD149, QUICKBOOKS_9130357949969096!$C:$D, 2, 0))=0,"",VLOOKUP(AD149, QUICKBOOKS_9130357949969096!$C:$D, 2, 0)),"")</f>
        <v/>
      </c>
      <c r="AH149" s="20"/>
      <c r="AI149" s="20"/>
      <c r="AJ149" s="20"/>
      <c r="AK149" s="20"/>
      <c r="AL149" s="20"/>
      <c r="AM149" s="20"/>
      <c r="AN149" s="22"/>
      <c r="AO149" s="22"/>
      <c r="AP149" s="20"/>
      <c r="AQ149" s="20" t="str">
        <f>IFERROR(IF(LEN(VLOOKUP(AP149, QUICKBOOKS_9130357949969096!$L:$M, 2, 0))=0,"",VLOOKUP(AP149, QUICKBOOKS_9130357949969096!$L:$M, 2, 0)),"")</f>
        <v/>
      </c>
      <c r="AR149" s="20"/>
      <c r="AS149" s="20" t="str">
        <f>IFERROR(IF(LEN(VLOOKUP(AR149, QUICKBOOKS_9130357949969096!$J:$K, 2, 0))=0,"",VLOOKUP(AR149, QUICKBOOKS_9130357949969096!$J:$K, 2, 0)),"")</f>
        <v/>
      </c>
      <c r="AT149" s="27"/>
      <c r="AU149" s="22"/>
      <c r="AV149" s="23"/>
      <c r="AW149" s="20" t="str">
        <f t="shared" si="5"/>
        <v/>
      </c>
      <c r="AX149" s="21"/>
      <c r="AY149" s="20"/>
      <c r="AZ149" s="20"/>
      <c r="BA149" s="20"/>
      <c r="BB149" s="20" t="str">
        <f>IFERROR(IF(LEN(VLOOKUP(W149, QUICKBOOKS_9130357949969096!$AI:$AJ, 2, 0))=0,"",VLOOKUP(W149, QUICKBOOKS_9130357949969096!$AI:$AJ, 2, 0)),"")</f>
        <v/>
      </c>
    </row>
    <row r="150" spans="2:54" x14ac:dyDescent="0.45">
      <c r="B150" s="2"/>
      <c r="C150" s="2"/>
      <c r="D150" s="2"/>
      <c r="E150" s="2"/>
      <c r="P150" s="19" t="str">
        <f>IF(V150&lt;&gt;"",MAX(P$1:P149)+1,IF(AND(_xlfn.CONCAT(T150:BB150)&lt;&gt;"", OR(LEFT(_xlfn.CONCAT(T150:BB150),5)&lt;&gt;"FALSE",RIGHT(_xlfn.CONCAT(T150:BB150),5)&lt;&gt;"FALSE")),IF(AND(ISNUMBER(P149),P149&gt;0),P149,0),""))</f>
        <v/>
      </c>
      <c r="Q150" s="26"/>
      <c r="R150" s="19" t="str">
        <f t="shared" si="4"/>
        <v/>
      </c>
      <c r="T150" s="20"/>
      <c r="U150" s="20"/>
      <c r="V150" s="21"/>
      <c r="W150" s="20"/>
      <c r="X150" s="21"/>
      <c r="Y150" s="20"/>
      <c r="Z150" s="21"/>
      <c r="AA150" s="20"/>
      <c r="AB150" s="20"/>
      <c r="AC150" s="20"/>
      <c r="AD150" s="20"/>
      <c r="AE150" s="20" t="str">
        <f>IFERROR(IF(LEN(VLOOKUP(AD150, QUICKBOOKS_9130357949969096!$AM:$AN, 2, 0))=0,"",VLOOKUP(AD150, QUICKBOOKS_9130357949969096!$AM:$AN, 2, 0)),"")</f>
        <v/>
      </c>
      <c r="AF150" s="20" t="str">
        <f>IFERROR(IF(LEN(VLOOKUP(AD150, QUICKBOOKS_9130357949969096!$C:$E, 3, 0))=0,"",VLOOKUP(AD150, QUICKBOOKS_9130357949969096!$C:$E, 3, 0)),"")</f>
        <v/>
      </c>
      <c r="AG150" s="20" t="str">
        <f>IFERROR(IF(LEN(VLOOKUP(AD150, QUICKBOOKS_9130357949969096!$C:$D, 2, 0))=0,"",VLOOKUP(AD150, QUICKBOOKS_9130357949969096!$C:$D, 2, 0)),"")</f>
        <v/>
      </c>
      <c r="AH150" s="20"/>
      <c r="AI150" s="20"/>
      <c r="AJ150" s="20"/>
      <c r="AK150" s="20"/>
      <c r="AL150" s="20"/>
      <c r="AM150" s="20"/>
      <c r="AN150" s="22"/>
      <c r="AO150" s="22"/>
      <c r="AP150" s="20"/>
      <c r="AQ150" s="20" t="str">
        <f>IFERROR(IF(LEN(VLOOKUP(AP150, QUICKBOOKS_9130357949969096!$L:$M, 2, 0))=0,"",VLOOKUP(AP150, QUICKBOOKS_9130357949969096!$L:$M, 2, 0)),"")</f>
        <v/>
      </c>
      <c r="AR150" s="20"/>
      <c r="AS150" s="20" t="str">
        <f>IFERROR(IF(LEN(VLOOKUP(AR150, QUICKBOOKS_9130357949969096!$J:$K, 2, 0))=0,"",VLOOKUP(AR150, QUICKBOOKS_9130357949969096!$J:$K, 2, 0)),"")</f>
        <v/>
      </c>
      <c r="AT150" s="27"/>
      <c r="AU150" s="22"/>
      <c r="AV150" s="23"/>
      <c r="AW150" s="20" t="str">
        <f t="shared" si="5"/>
        <v/>
      </c>
      <c r="AX150" s="21"/>
      <c r="AY150" s="20"/>
      <c r="AZ150" s="20"/>
      <c r="BA150" s="20"/>
      <c r="BB150" s="20" t="str">
        <f>IFERROR(IF(LEN(VLOOKUP(W150, QUICKBOOKS_9130357949969096!$AI:$AJ, 2, 0))=0,"",VLOOKUP(W150, QUICKBOOKS_9130357949969096!$AI:$AJ, 2, 0)),"")</f>
        <v/>
      </c>
    </row>
    <row r="151" spans="2:54" x14ac:dyDescent="0.45">
      <c r="B151" s="2"/>
      <c r="C151" s="2"/>
      <c r="D151" s="2"/>
      <c r="E151" s="2"/>
      <c r="P151" s="19" t="str">
        <f>IF(V151&lt;&gt;"",MAX(P$1:P150)+1,IF(AND(_xlfn.CONCAT(T151:BB151)&lt;&gt;"", OR(LEFT(_xlfn.CONCAT(T151:BB151),5)&lt;&gt;"FALSE",RIGHT(_xlfn.CONCAT(T151:BB151),5)&lt;&gt;"FALSE")),IF(AND(ISNUMBER(P150),P150&gt;0),P150,0),""))</f>
        <v/>
      </c>
      <c r="Q151" s="26"/>
      <c r="R151" s="19" t="str">
        <f t="shared" si="4"/>
        <v/>
      </c>
      <c r="T151" s="20"/>
      <c r="U151" s="20"/>
      <c r="V151" s="21"/>
      <c r="W151" s="20"/>
      <c r="X151" s="21"/>
      <c r="Y151" s="20"/>
      <c r="Z151" s="21"/>
      <c r="AA151" s="20"/>
      <c r="AB151" s="20"/>
      <c r="AC151" s="20"/>
      <c r="AD151" s="20"/>
      <c r="AE151" s="20" t="str">
        <f>IFERROR(IF(LEN(VLOOKUP(AD151, QUICKBOOKS_9130357949969096!$AM:$AN, 2, 0))=0,"",VLOOKUP(AD151, QUICKBOOKS_9130357949969096!$AM:$AN, 2, 0)),"")</f>
        <v/>
      </c>
      <c r="AF151" s="20" t="str">
        <f>IFERROR(IF(LEN(VLOOKUP(AD151, QUICKBOOKS_9130357949969096!$C:$E, 3, 0))=0,"",VLOOKUP(AD151, QUICKBOOKS_9130357949969096!$C:$E, 3, 0)),"")</f>
        <v/>
      </c>
      <c r="AG151" s="20" t="str">
        <f>IFERROR(IF(LEN(VLOOKUP(AD151, QUICKBOOKS_9130357949969096!$C:$D, 2, 0))=0,"",VLOOKUP(AD151, QUICKBOOKS_9130357949969096!$C:$D, 2, 0)),"")</f>
        <v/>
      </c>
      <c r="AH151" s="20"/>
      <c r="AI151" s="20"/>
      <c r="AJ151" s="20"/>
      <c r="AK151" s="20"/>
      <c r="AL151" s="20"/>
      <c r="AM151" s="20"/>
      <c r="AN151" s="22"/>
      <c r="AO151" s="22"/>
      <c r="AP151" s="20"/>
      <c r="AQ151" s="20" t="str">
        <f>IFERROR(IF(LEN(VLOOKUP(AP151, QUICKBOOKS_9130357949969096!$L:$M, 2, 0))=0,"",VLOOKUP(AP151, QUICKBOOKS_9130357949969096!$L:$M, 2, 0)),"")</f>
        <v/>
      </c>
      <c r="AR151" s="20"/>
      <c r="AS151" s="20" t="str">
        <f>IFERROR(IF(LEN(VLOOKUP(AR151, QUICKBOOKS_9130357949969096!$J:$K, 2, 0))=0,"",VLOOKUP(AR151, QUICKBOOKS_9130357949969096!$J:$K, 2, 0)),"")</f>
        <v/>
      </c>
      <c r="AT151" s="27"/>
      <c r="AU151" s="22"/>
      <c r="AV151" s="23"/>
      <c r="AW151" s="20" t="str">
        <f t="shared" si="5"/>
        <v/>
      </c>
      <c r="AX151" s="21"/>
      <c r="AY151" s="20"/>
      <c r="AZ151" s="20"/>
      <c r="BA151" s="20"/>
      <c r="BB151" s="20" t="str">
        <f>IFERROR(IF(LEN(VLOOKUP(W151, QUICKBOOKS_9130357949969096!$AI:$AJ, 2, 0))=0,"",VLOOKUP(W151, QUICKBOOKS_9130357949969096!$AI:$AJ, 2, 0)),"")</f>
        <v/>
      </c>
    </row>
    <row r="152" spans="2:54" x14ac:dyDescent="0.45">
      <c r="B152" s="2"/>
      <c r="C152" s="2"/>
      <c r="D152" s="2"/>
      <c r="E152" s="2"/>
      <c r="P152" s="19" t="str">
        <f>IF(V152&lt;&gt;"",MAX(P$1:P151)+1,IF(AND(_xlfn.CONCAT(T152:BB152)&lt;&gt;"", OR(LEFT(_xlfn.CONCAT(T152:BB152),5)&lt;&gt;"FALSE",RIGHT(_xlfn.CONCAT(T152:BB152),5)&lt;&gt;"FALSE")),IF(AND(ISNUMBER(P151),P151&gt;0),P151,0),""))</f>
        <v/>
      </c>
      <c r="Q152" s="26"/>
      <c r="R152" s="19" t="str">
        <f t="shared" si="4"/>
        <v/>
      </c>
      <c r="T152" s="20"/>
      <c r="U152" s="20"/>
      <c r="V152" s="21"/>
      <c r="W152" s="20"/>
      <c r="X152" s="21"/>
      <c r="Y152" s="20"/>
      <c r="Z152" s="21"/>
      <c r="AA152" s="20"/>
      <c r="AB152" s="20"/>
      <c r="AC152" s="20"/>
      <c r="AD152" s="20"/>
      <c r="AE152" s="20" t="str">
        <f>IFERROR(IF(LEN(VLOOKUP(AD152, QUICKBOOKS_9130357949969096!$AM:$AN, 2, 0))=0,"",VLOOKUP(AD152, QUICKBOOKS_9130357949969096!$AM:$AN, 2, 0)),"")</f>
        <v/>
      </c>
      <c r="AF152" s="20" t="str">
        <f>IFERROR(IF(LEN(VLOOKUP(AD152, QUICKBOOKS_9130357949969096!$C:$E, 3, 0))=0,"",VLOOKUP(AD152, QUICKBOOKS_9130357949969096!$C:$E, 3, 0)),"")</f>
        <v/>
      </c>
      <c r="AG152" s="20" t="str">
        <f>IFERROR(IF(LEN(VLOOKUP(AD152, QUICKBOOKS_9130357949969096!$C:$D, 2, 0))=0,"",VLOOKUP(AD152, QUICKBOOKS_9130357949969096!$C:$D, 2, 0)),"")</f>
        <v/>
      </c>
      <c r="AH152" s="20"/>
      <c r="AI152" s="20"/>
      <c r="AJ152" s="20"/>
      <c r="AK152" s="20"/>
      <c r="AL152" s="20"/>
      <c r="AM152" s="20"/>
      <c r="AN152" s="22"/>
      <c r="AO152" s="22"/>
      <c r="AP152" s="20"/>
      <c r="AQ152" s="20" t="str">
        <f>IFERROR(IF(LEN(VLOOKUP(AP152, QUICKBOOKS_9130357949969096!$L:$M, 2, 0))=0,"",VLOOKUP(AP152, QUICKBOOKS_9130357949969096!$L:$M, 2, 0)),"")</f>
        <v/>
      </c>
      <c r="AR152" s="20"/>
      <c r="AS152" s="20" t="str">
        <f>IFERROR(IF(LEN(VLOOKUP(AR152, QUICKBOOKS_9130357949969096!$J:$K, 2, 0))=0,"",VLOOKUP(AR152, QUICKBOOKS_9130357949969096!$J:$K, 2, 0)),"")</f>
        <v/>
      </c>
      <c r="AT152" s="27"/>
      <c r="AU152" s="22"/>
      <c r="AV152" s="23"/>
      <c r="AW152" s="20" t="str">
        <f t="shared" si="5"/>
        <v/>
      </c>
      <c r="AX152" s="21"/>
      <c r="AY152" s="20"/>
      <c r="AZ152" s="20"/>
      <c r="BA152" s="20"/>
      <c r="BB152" s="20" t="str">
        <f>IFERROR(IF(LEN(VLOOKUP(W152, QUICKBOOKS_9130357949969096!$AI:$AJ, 2, 0))=0,"",VLOOKUP(W152, QUICKBOOKS_9130357949969096!$AI:$AJ, 2, 0)),"")</f>
        <v/>
      </c>
    </row>
    <row r="153" spans="2:54" x14ac:dyDescent="0.45">
      <c r="B153" s="2"/>
      <c r="C153" s="2"/>
      <c r="D153" s="2"/>
      <c r="E153" s="2"/>
      <c r="P153" s="19" t="str">
        <f>IF(V153&lt;&gt;"",MAX(P$1:P152)+1,IF(AND(_xlfn.CONCAT(T153:BB153)&lt;&gt;"", OR(LEFT(_xlfn.CONCAT(T153:BB153),5)&lt;&gt;"FALSE",RIGHT(_xlfn.CONCAT(T153:BB153),5)&lt;&gt;"FALSE")),IF(AND(ISNUMBER(P152),P152&gt;0),P152,0),""))</f>
        <v/>
      </c>
      <c r="Q153" s="26"/>
      <c r="R153" s="19" t="str">
        <f t="shared" si="4"/>
        <v/>
      </c>
      <c r="T153" s="20"/>
      <c r="U153" s="20"/>
      <c r="V153" s="21"/>
      <c r="W153" s="20"/>
      <c r="X153" s="21"/>
      <c r="Y153" s="20"/>
      <c r="Z153" s="21"/>
      <c r="AA153" s="20"/>
      <c r="AB153" s="20"/>
      <c r="AC153" s="20"/>
      <c r="AD153" s="20"/>
      <c r="AE153" s="20" t="str">
        <f>IFERROR(IF(LEN(VLOOKUP(AD153, QUICKBOOKS_9130357949969096!$AM:$AN, 2, 0))=0,"",VLOOKUP(AD153, QUICKBOOKS_9130357949969096!$AM:$AN, 2, 0)),"")</f>
        <v/>
      </c>
      <c r="AF153" s="20" t="str">
        <f>IFERROR(IF(LEN(VLOOKUP(AD153, QUICKBOOKS_9130357949969096!$C:$E, 3, 0))=0,"",VLOOKUP(AD153, QUICKBOOKS_9130357949969096!$C:$E, 3, 0)),"")</f>
        <v/>
      </c>
      <c r="AG153" s="20" t="str">
        <f>IFERROR(IF(LEN(VLOOKUP(AD153, QUICKBOOKS_9130357949969096!$C:$D, 2, 0))=0,"",VLOOKUP(AD153, QUICKBOOKS_9130357949969096!$C:$D, 2, 0)),"")</f>
        <v/>
      </c>
      <c r="AH153" s="20"/>
      <c r="AI153" s="20"/>
      <c r="AJ153" s="20"/>
      <c r="AK153" s="20"/>
      <c r="AL153" s="20"/>
      <c r="AM153" s="20"/>
      <c r="AN153" s="22"/>
      <c r="AO153" s="22"/>
      <c r="AP153" s="20"/>
      <c r="AQ153" s="20" t="str">
        <f>IFERROR(IF(LEN(VLOOKUP(AP153, QUICKBOOKS_9130357949969096!$L:$M, 2, 0))=0,"",VLOOKUP(AP153, QUICKBOOKS_9130357949969096!$L:$M, 2, 0)),"")</f>
        <v/>
      </c>
      <c r="AR153" s="20"/>
      <c r="AS153" s="20" t="str">
        <f>IFERROR(IF(LEN(VLOOKUP(AR153, QUICKBOOKS_9130357949969096!$J:$K, 2, 0))=0,"",VLOOKUP(AR153, QUICKBOOKS_9130357949969096!$J:$K, 2, 0)),"")</f>
        <v/>
      </c>
      <c r="AT153" s="27"/>
      <c r="AU153" s="22"/>
      <c r="AV153" s="23"/>
      <c r="AW153" s="20" t="str">
        <f t="shared" si="5"/>
        <v/>
      </c>
      <c r="AX153" s="21"/>
      <c r="AY153" s="20"/>
      <c r="AZ153" s="20"/>
      <c r="BA153" s="20"/>
      <c r="BB153" s="20" t="str">
        <f>IFERROR(IF(LEN(VLOOKUP(W153, QUICKBOOKS_9130357949969096!$AI:$AJ, 2, 0))=0,"",VLOOKUP(W153, QUICKBOOKS_9130357949969096!$AI:$AJ, 2, 0)),"")</f>
        <v/>
      </c>
    </row>
    <row r="154" spans="2:54" x14ac:dyDescent="0.45">
      <c r="B154" s="2"/>
      <c r="C154" s="2"/>
      <c r="D154" s="2"/>
      <c r="E154" s="2"/>
      <c r="P154" s="19" t="str">
        <f>IF(V154&lt;&gt;"",MAX(P$1:P153)+1,IF(AND(_xlfn.CONCAT(T154:BB154)&lt;&gt;"", OR(LEFT(_xlfn.CONCAT(T154:BB154),5)&lt;&gt;"FALSE",RIGHT(_xlfn.CONCAT(T154:BB154),5)&lt;&gt;"FALSE")),IF(AND(ISNUMBER(P153),P153&gt;0),P153,0),""))</f>
        <v/>
      </c>
      <c r="Q154" s="26"/>
      <c r="R154" s="19" t="str">
        <f t="shared" si="4"/>
        <v/>
      </c>
      <c r="T154" s="20"/>
      <c r="U154" s="20"/>
      <c r="V154" s="21"/>
      <c r="W154" s="20"/>
      <c r="X154" s="21"/>
      <c r="Y154" s="20"/>
      <c r="Z154" s="21"/>
      <c r="AA154" s="20"/>
      <c r="AB154" s="20"/>
      <c r="AC154" s="20"/>
      <c r="AD154" s="20"/>
      <c r="AE154" s="20" t="str">
        <f>IFERROR(IF(LEN(VLOOKUP(AD154, QUICKBOOKS_9130357949969096!$AM:$AN, 2, 0))=0,"",VLOOKUP(AD154, QUICKBOOKS_9130357949969096!$AM:$AN, 2, 0)),"")</f>
        <v/>
      </c>
      <c r="AF154" s="20" t="str">
        <f>IFERROR(IF(LEN(VLOOKUP(AD154, QUICKBOOKS_9130357949969096!$C:$E, 3, 0))=0,"",VLOOKUP(AD154, QUICKBOOKS_9130357949969096!$C:$E, 3, 0)),"")</f>
        <v/>
      </c>
      <c r="AG154" s="20" t="str">
        <f>IFERROR(IF(LEN(VLOOKUP(AD154, QUICKBOOKS_9130357949969096!$C:$D, 2, 0))=0,"",VLOOKUP(AD154, QUICKBOOKS_9130357949969096!$C:$D, 2, 0)),"")</f>
        <v/>
      </c>
      <c r="AH154" s="20"/>
      <c r="AI154" s="20"/>
      <c r="AJ154" s="20"/>
      <c r="AK154" s="20"/>
      <c r="AL154" s="20"/>
      <c r="AM154" s="20"/>
      <c r="AN154" s="22"/>
      <c r="AO154" s="22"/>
      <c r="AP154" s="20"/>
      <c r="AQ154" s="20" t="str">
        <f>IFERROR(IF(LEN(VLOOKUP(AP154, QUICKBOOKS_9130357949969096!$L:$M, 2, 0))=0,"",VLOOKUP(AP154, QUICKBOOKS_9130357949969096!$L:$M, 2, 0)),"")</f>
        <v/>
      </c>
      <c r="AR154" s="20"/>
      <c r="AS154" s="20" t="str">
        <f>IFERROR(IF(LEN(VLOOKUP(AR154, QUICKBOOKS_9130357949969096!$J:$K, 2, 0))=0,"",VLOOKUP(AR154, QUICKBOOKS_9130357949969096!$J:$K, 2, 0)),"")</f>
        <v/>
      </c>
      <c r="AT154" s="27"/>
      <c r="AU154" s="22"/>
      <c r="AV154" s="23"/>
      <c r="AW154" s="20" t="str">
        <f t="shared" si="5"/>
        <v/>
      </c>
      <c r="AX154" s="21"/>
      <c r="AY154" s="20"/>
      <c r="AZ154" s="20"/>
      <c r="BA154" s="20"/>
      <c r="BB154" s="20" t="str">
        <f>IFERROR(IF(LEN(VLOOKUP(W154, QUICKBOOKS_9130357949969096!$AI:$AJ, 2, 0))=0,"",VLOOKUP(W154, QUICKBOOKS_9130357949969096!$AI:$AJ, 2, 0)),"")</f>
        <v/>
      </c>
    </row>
    <row r="155" spans="2:54" x14ac:dyDescent="0.45">
      <c r="B155" s="2"/>
      <c r="C155" s="2"/>
      <c r="D155" s="2"/>
      <c r="E155" s="2"/>
      <c r="P155" s="19" t="str">
        <f>IF(V155&lt;&gt;"",MAX(P$1:P154)+1,IF(AND(_xlfn.CONCAT(T155:BB155)&lt;&gt;"", OR(LEFT(_xlfn.CONCAT(T155:BB155),5)&lt;&gt;"FALSE",RIGHT(_xlfn.CONCAT(T155:BB155),5)&lt;&gt;"FALSE")),IF(AND(ISNUMBER(P154),P154&gt;0),P154,0),""))</f>
        <v/>
      </c>
      <c r="Q155" s="26"/>
      <c r="R155" s="19" t="str">
        <f t="shared" si="4"/>
        <v/>
      </c>
      <c r="T155" s="20"/>
      <c r="U155" s="20"/>
      <c r="V155" s="21"/>
      <c r="W155" s="20"/>
      <c r="X155" s="21"/>
      <c r="Y155" s="20"/>
      <c r="Z155" s="21"/>
      <c r="AA155" s="20"/>
      <c r="AB155" s="20"/>
      <c r="AC155" s="20"/>
      <c r="AD155" s="20"/>
      <c r="AE155" s="20" t="str">
        <f>IFERROR(IF(LEN(VLOOKUP(AD155, QUICKBOOKS_9130357949969096!$AM:$AN, 2, 0))=0,"",VLOOKUP(AD155, QUICKBOOKS_9130357949969096!$AM:$AN, 2, 0)),"")</f>
        <v/>
      </c>
      <c r="AF155" s="20" t="str">
        <f>IFERROR(IF(LEN(VLOOKUP(AD155, QUICKBOOKS_9130357949969096!$C:$E, 3, 0))=0,"",VLOOKUP(AD155, QUICKBOOKS_9130357949969096!$C:$E, 3, 0)),"")</f>
        <v/>
      </c>
      <c r="AG155" s="20" t="str">
        <f>IFERROR(IF(LEN(VLOOKUP(AD155, QUICKBOOKS_9130357949969096!$C:$D, 2, 0))=0,"",VLOOKUP(AD155, QUICKBOOKS_9130357949969096!$C:$D, 2, 0)),"")</f>
        <v/>
      </c>
      <c r="AH155" s="20"/>
      <c r="AI155" s="20"/>
      <c r="AJ155" s="20"/>
      <c r="AK155" s="20"/>
      <c r="AL155" s="20"/>
      <c r="AM155" s="20"/>
      <c r="AN155" s="22"/>
      <c r="AO155" s="22"/>
      <c r="AP155" s="20"/>
      <c r="AQ155" s="20" t="str">
        <f>IFERROR(IF(LEN(VLOOKUP(AP155, QUICKBOOKS_9130357949969096!$L:$M, 2, 0))=0,"",VLOOKUP(AP155, QUICKBOOKS_9130357949969096!$L:$M, 2, 0)),"")</f>
        <v/>
      </c>
      <c r="AR155" s="20"/>
      <c r="AS155" s="20" t="str">
        <f>IFERROR(IF(LEN(VLOOKUP(AR155, QUICKBOOKS_9130357949969096!$J:$K, 2, 0))=0,"",VLOOKUP(AR155, QUICKBOOKS_9130357949969096!$J:$K, 2, 0)),"")</f>
        <v/>
      </c>
      <c r="AT155" s="27"/>
      <c r="AU155" s="22"/>
      <c r="AV155" s="23"/>
      <c r="AW155" s="20" t="str">
        <f t="shared" si="5"/>
        <v/>
      </c>
      <c r="AX155" s="21"/>
      <c r="AY155" s="20"/>
      <c r="AZ155" s="20"/>
      <c r="BA155" s="20"/>
      <c r="BB155" s="20" t="str">
        <f>IFERROR(IF(LEN(VLOOKUP(W155, QUICKBOOKS_9130357949969096!$AI:$AJ, 2, 0))=0,"",VLOOKUP(W155, QUICKBOOKS_9130357949969096!$AI:$AJ, 2, 0)),"")</f>
        <v/>
      </c>
    </row>
    <row r="156" spans="2:54" x14ac:dyDescent="0.45">
      <c r="B156" s="2"/>
      <c r="C156" s="2"/>
      <c r="D156" s="2"/>
      <c r="E156" s="2"/>
      <c r="P156" s="19" t="str">
        <f>IF(V156&lt;&gt;"",MAX(P$1:P155)+1,IF(AND(_xlfn.CONCAT(T156:BB156)&lt;&gt;"", OR(LEFT(_xlfn.CONCAT(T156:BB156),5)&lt;&gt;"FALSE",RIGHT(_xlfn.CONCAT(T156:BB156),5)&lt;&gt;"FALSE")),IF(AND(ISNUMBER(P155),P155&gt;0),P155,0),""))</f>
        <v/>
      </c>
      <c r="Q156" s="26"/>
      <c r="R156" s="19" t="str">
        <f t="shared" si="4"/>
        <v/>
      </c>
      <c r="T156" s="20"/>
      <c r="U156" s="20"/>
      <c r="V156" s="21"/>
      <c r="W156" s="20"/>
      <c r="X156" s="21"/>
      <c r="Y156" s="20"/>
      <c r="Z156" s="21"/>
      <c r="AA156" s="20"/>
      <c r="AB156" s="20"/>
      <c r="AC156" s="20"/>
      <c r="AD156" s="20"/>
      <c r="AE156" s="20" t="str">
        <f>IFERROR(IF(LEN(VLOOKUP(AD156, QUICKBOOKS_9130357949969096!$AM:$AN, 2, 0))=0,"",VLOOKUP(AD156, QUICKBOOKS_9130357949969096!$AM:$AN, 2, 0)),"")</f>
        <v/>
      </c>
      <c r="AF156" s="20" t="str">
        <f>IFERROR(IF(LEN(VLOOKUP(AD156, QUICKBOOKS_9130357949969096!$C:$E, 3, 0))=0,"",VLOOKUP(AD156, QUICKBOOKS_9130357949969096!$C:$E, 3, 0)),"")</f>
        <v/>
      </c>
      <c r="AG156" s="20" t="str">
        <f>IFERROR(IF(LEN(VLOOKUP(AD156, QUICKBOOKS_9130357949969096!$C:$D, 2, 0))=0,"",VLOOKUP(AD156, QUICKBOOKS_9130357949969096!$C:$D, 2, 0)),"")</f>
        <v/>
      </c>
      <c r="AH156" s="20"/>
      <c r="AI156" s="20"/>
      <c r="AJ156" s="20"/>
      <c r="AK156" s="20"/>
      <c r="AL156" s="20"/>
      <c r="AM156" s="20"/>
      <c r="AN156" s="22"/>
      <c r="AO156" s="22"/>
      <c r="AP156" s="20"/>
      <c r="AQ156" s="20" t="str">
        <f>IFERROR(IF(LEN(VLOOKUP(AP156, QUICKBOOKS_9130357949969096!$L:$M, 2, 0))=0,"",VLOOKUP(AP156, QUICKBOOKS_9130357949969096!$L:$M, 2, 0)),"")</f>
        <v/>
      </c>
      <c r="AR156" s="20"/>
      <c r="AS156" s="20" t="str">
        <f>IFERROR(IF(LEN(VLOOKUP(AR156, QUICKBOOKS_9130357949969096!$J:$K, 2, 0))=0,"",VLOOKUP(AR156, QUICKBOOKS_9130357949969096!$J:$K, 2, 0)),"")</f>
        <v/>
      </c>
      <c r="AT156" s="27"/>
      <c r="AU156" s="22"/>
      <c r="AV156" s="23"/>
      <c r="AW156" s="20" t="str">
        <f t="shared" si="5"/>
        <v/>
      </c>
      <c r="AX156" s="21"/>
      <c r="AY156" s="20"/>
      <c r="AZ156" s="20"/>
      <c r="BA156" s="20"/>
      <c r="BB156" s="20" t="str">
        <f>IFERROR(IF(LEN(VLOOKUP(W156, QUICKBOOKS_9130357949969096!$AI:$AJ, 2, 0))=0,"",VLOOKUP(W156, QUICKBOOKS_9130357949969096!$AI:$AJ, 2, 0)),"")</f>
        <v/>
      </c>
    </row>
    <row r="157" spans="2:54" x14ac:dyDescent="0.45">
      <c r="B157" s="2"/>
      <c r="C157" s="2"/>
      <c r="D157" s="2"/>
      <c r="E157" s="2"/>
      <c r="P157" s="19" t="str">
        <f>IF(V157&lt;&gt;"",MAX(P$1:P156)+1,IF(AND(_xlfn.CONCAT(T157:BB157)&lt;&gt;"", OR(LEFT(_xlfn.CONCAT(T157:BB157),5)&lt;&gt;"FALSE",RIGHT(_xlfn.CONCAT(T157:BB157),5)&lt;&gt;"FALSE")),IF(AND(ISNUMBER(P156),P156&gt;0),P156,0),""))</f>
        <v/>
      </c>
      <c r="Q157" s="26"/>
      <c r="R157" s="19" t="str">
        <f t="shared" si="4"/>
        <v/>
      </c>
      <c r="T157" s="20"/>
      <c r="U157" s="20"/>
      <c r="V157" s="21"/>
      <c r="W157" s="20"/>
      <c r="X157" s="21"/>
      <c r="Y157" s="20"/>
      <c r="Z157" s="21"/>
      <c r="AA157" s="20"/>
      <c r="AB157" s="20"/>
      <c r="AC157" s="20"/>
      <c r="AD157" s="20"/>
      <c r="AE157" s="20" t="str">
        <f>IFERROR(IF(LEN(VLOOKUP(AD157, QUICKBOOKS_9130357949969096!$AM:$AN, 2, 0))=0,"",VLOOKUP(AD157, QUICKBOOKS_9130357949969096!$AM:$AN, 2, 0)),"")</f>
        <v/>
      </c>
      <c r="AF157" s="20" t="str">
        <f>IFERROR(IF(LEN(VLOOKUP(AD157, QUICKBOOKS_9130357949969096!$C:$E, 3, 0))=0,"",VLOOKUP(AD157, QUICKBOOKS_9130357949969096!$C:$E, 3, 0)),"")</f>
        <v/>
      </c>
      <c r="AG157" s="20" t="str">
        <f>IFERROR(IF(LEN(VLOOKUP(AD157, QUICKBOOKS_9130357949969096!$C:$D, 2, 0))=0,"",VLOOKUP(AD157, QUICKBOOKS_9130357949969096!$C:$D, 2, 0)),"")</f>
        <v/>
      </c>
      <c r="AH157" s="20"/>
      <c r="AI157" s="20"/>
      <c r="AJ157" s="20"/>
      <c r="AK157" s="20"/>
      <c r="AL157" s="20"/>
      <c r="AM157" s="20"/>
      <c r="AN157" s="22"/>
      <c r="AO157" s="22"/>
      <c r="AP157" s="20"/>
      <c r="AQ157" s="20" t="str">
        <f>IFERROR(IF(LEN(VLOOKUP(AP157, QUICKBOOKS_9130357949969096!$L:$M, 2, 0))=0,"",VLOOKUP(AP157, QUICKBOOKS_9130357949969096!$L:$M, 2, 0)),"")</f>
        <v/>
      </c>
      <c r="AR157" s="20"/>
      <c r="AS157" s="20" t="str">
        <f>IFERROR(IF(LEN(VLOOKUP(AR157, QUICKBOOKS_9130357949969096!$J:$K, 2, 0))=0,"",VLOOKUP(AR157, QUICKBOOKS_9130357949969096!$J:$K, 2, 0)),"")</f>
        <v/>
      </c>
      <c r="AT157" s="27"/>
      <c r="AU157" s="22"/>
      <c r="AV157" s="23"/>
      <c r="AW157" s="20" t="str">
        <f t="shared" si="5"/>
        <v/>
      </c>
      <c r="AX157" s="21"/>
      <c r="AY157" s="20"/>
      <c r="AZ157" s="20"/>
      <c r="BA157" s="20"/>
      <c r="BB157" s="20" t="str">
        <f>IFERROR(IF(LEN(VLOOKUP(W157, QUICKBOOKS_9130357949969096!$AI:$AJ, 2, 0))=0,"",VLOOKUP(W157, QUICKBOOKS_9130357949969096!$AI:$AJ, 2, 0)),"")</f>
        <v/>
      </c>
    </row>
    <row r="158" spans="2:54" x14ac:dyDescent="0.45">
      <c r="B158" s="2"/>
      <c r="C158" s="2"/>
      <c r="D158" s="2"/>
      <c r="E158" s="2"/>
      <c r="P158" s="19" t="str">
        <f>IF(V158&lt;&gt;"",MAX(P$1:P157)+1,IF(AND(_xlfn.CONCAT(T158:BB158)&lt;&gt;"", OR(LEFT(_xlfn.CONCAT(T158:BB158),5)&lt;&gt;"FALSE",RIGHT(_xlfn.CONCAT(T158:BB158),5)&lt;&gt;"FALSE")),IF(AND(ISNUMBER(P157),P157&gt;0),P157,0),""))</f>
        <v/>
      </c>
      <c r="Q158" s="26"/>
      <c r="R158" s="19" t="str">
        <f t="shared" si="4"/>
        <v/>
      </c>
      <c r="T158" s="20"/>
      <c r="U158" s="20"/>
      <c r="V158" s="21"/>
      <c r="W158" s="20"/>
      <c r="X158" s="21"/>
      <c r="Y158" s="20"/>
      <c r="Z158" s="21"/>
      <c r="AA158" s="20"/>
      <c r="AB158" s="20"/>
      <c r="AC158" s="20"/>
      <c r="AD158" s="20"/>
      <c r="AE158" s="20" t="str">
        <f>IFERROR(IF(LEN(VLOOKUP(AD158, QUICKBOOKS_9130357949969096!$AM:$AN, 2, 0))=0,"",VLOOKUP(AD158, QUICKBOOKS_9130357949969096!$AM:$AN, 2, 0)),"")</f>
        <v/>
      </c>
      <c r="AF158" s="20" t="str">
        <f>IFERROR(IF(LEN(VLOOKUP(AD158, QUICKBOOKS_9130357949969096!$C:$E, 3, 0))=0,"",VLOOKUP(AD158, QUICKBOOKS_9130357949969096!$C:$E, 3, 0)),"")</f>
        <v/>
      </c>
      <c r="AG158" s="20" t="str">
        <f>IFERROR(IF(LEN(VLOOKUP(AD158, QUICKBOOKS_9130357949969096!$C:$D, 2, 0))=0,"",VLOOKUP(AD158, QUICKBOOKS_9130357949969096!$C:$D, 2, 0)),"")</f>
        <v/>
      </c>
      <c r="AH158" s="20"/>
      <c r="AI158" s="20"/>
      <c r="AJ158" s="20"/>
      <c r="AK158" s="20"/>
      <c r="AL158" s="20"/>
      <c r="AM158" s="20"/>
      <c r="AN158" s="22"/>
      <c r="AO158" s="22"/>
      <c r="AP158" s="20"/>
      <c r="AQ158" s="20" t="str">
        <f>IFERROR(IF(LEN(VLOOKUP(AP158, QUICKBOOKS_9130357949969096!$L:$M, 2, 0))=0,"",VLOOKUP(AP158, QUICKBOOKS_9130357949969096!$L:$M, 2, 0)),"")</f>
        <v/>
      </c>
      <c r="AR158" s="20"/>
      <c r="AS158" s="20" t="str">
        <f>IFERROR(IF(LEN(VLOOKUP(AR158, QUICKBOOKS_9130357949969096!$J:$K, 2, 0))=0,"",VLOOKUP(AR158, QUICKBOOKS_9130357949969096!$J:$K, 2, 0)),"")</f>
        <v/>
      </c>
      <c r="AT158" s="27"/>
      <c r="AU158" s="22"/>
      <c r="AV158" s="23"/>
      <c r="AW158" s="20" t="str">
        <f t="shared" si="5"/>
        <v/>
      </c>
      <c r="AX158" s="21"/>
      <c r="AY158" s="20"/>
      <c r="AZ158" s="20"/>
      <c r="BA158" s="20"/>
      <c r="BB158" s="20" t="str">
        <f>IFERROR(IF(LEN(VLOOKUP(W158, QUICKBOOKS_9130357949969096!$AI:$AJ, 2, 0))=0,"",VLOOKUP(W158, QUICKBOOKS_9130357949969096!$AI:$AJ, 2, 0)),"")</f>
        <v/>
      </c>
    </row>
    <row r="159" spans="2:54" x14ac:dyDescent="0.45">
      <c r="B159" s="2"/>
      <c r="C159" s="2"/>
      <c r="D159" s="2"/>
      <c r="E159" s="2"/>
      <c r="P159" s="19" t="str">
        <f>IF(V159&lt;&gt;"",MAX(P$1:P158)+1,IF(AND(_xlfn.CONCAT(T159:BB159)&lt;&gt;"", OR(LEFT(_xlfn.CONCAT(T159:BB159),5)&lt;&gt;"FALSE",RIGHT(_xlfn.CONCAT(T159:BB159),5)&lt;&gt;"FALSE")),IF(AND(ISNUMBER(P158),P158&gt;0),P158,0),""))</f>
        <v/>
      </c>
      <c r="Q159" s="26"/>
      <c r="R159" s="19" t="str">
        <f t="shared" si="4"/>
        <v/>
      </c>
      <c r="T159" s="20"/>
      <c r="U159" s="20"/>
      <c r="V159" s="21"/>
      <c r="W159" s="20"/>
      <c r="X159" s="21"/>
      <c r="Y159" s="20"/>
      <c r="Z159" s="21"/>
      <c r="AA159" s="20"/>
      <c r="AB159" s="20"/>
      <c r="AC159" s="20"/>
      <c r="AD159" s="20"/>
      <c r="AE159" s="20" t="str">
        <f>IFERROR(IF(LEN(VLOOKUP(AD159, QUICKBOOKS_9130357949969096!$AM:$AN, 2, 0))=0,"",VLOOKUP(AD159, QUICKBOOKS_9130357949969096!$AM:$AN, 2, 0)),"")</f>
        <v/>
      </c>
      <c r="AF159" s="20" t="str">
        <f>IFERROR(IF(LEN(VLOOKUP(AD159, QUICKBOOKS_9130357949969096!$C:$E, 3, 0))=0,"",VLOOKUP(AD159, QUICKBOOKS_9130357949969096!$C:$E, 3, 0)),"")</f>
        <v/>
      </c>
      <c r="AG159" s="20" t="str">
        <f>IFERROR(IF(LEN(VLOOKUP(AD159, QUICKBOOKS_9130357949969096!$C:$D, 2, 0))=0,"",VLOOKUP(AD159, QUICKBOOKS_9130357949969096!$C:$D, 2, 0)),"")</f>
        <v/>
      </c>
      <c r="AH159" s="20"/>
      <c r="AI159" s="20"/>
      <c r="AJ159" s="20"/>
      <c r="AK159" s="20"/>
      <c r="AL159" s="20"/>
      <c r="AM159" s="20"/>
      <c r="AN159" s="22"/>
      <c r="AO159" s="22"/>
      <c r="AP159" s="20"/>
      <c r="AQ159" s="20" t="str">
        <f>IFERROR(IF(LEN(VLOOKUP(AP159, QUICKBOOKS_9130357949969096!$L:$M, 2, 0))=0,"",VLOOKUP(AP159, QUICKBOOKS_9130357949969096!$L:$M, 2, 0)),"")</f>
        <v/>
      </c>
      <c r="AR159" s="20"/>
      <c r="AS159" s="20" t="str">
        <f>IFERROR(IF(LEN(VLOOKUP(AR159, QUICKBOOKS_9130357949969096!$J:$K, 2, 0))=0,"",VLOOKUP(AR159, QUICKBOOKS_9130357949969096!$J:$K, 2, 0)),"")</f>
        <v/>
      </c>
      <c r="AT159" s="27"/>
      <c r="AU159" s="22"/>
      <c r="AV159" s="23"/>
      <c r="AW159" s="20" t="str">
        <f t="shared" si="5"/>
        <v/>
      </c>
      <c r="AX159" s="21"/>
      <c r="AY159" s="20"/>
      <c r="AZ159" s="20"/>
      <c r="BA159" s="20"/>
      <c r="BB159" s="20" t="str">
        <f>IFERROR(IF(LEN(VLOOKUP(W159, QUICKBOOKS_9130357949969096!$AI:$AJ, 2, 0))=0,"",VLOOKUP(W159, QUICKBOOKS_9130357949969096!$AI:$AJ, 2, 0)),"")</f>
        <v/>
      </c>
    </row>
    <row r="160" spans="2:54" x14ac:dyDescent="0.45">
      <c r="B160" s="2"/>
      <c r="C160" s="2"/>
      <c r="D160" s="2"/>
      <c r="E160" s="2"/>
      <c r="P160" s="19" t="str">
        <f>IF(V160&lt;&gt;"",MAX(P$1:P159)+1,IF(AND(_xlfn.CONCAT(T160:BB160)&lt;&gt;"", OR(LEFT(_xlfn.CONCAT(T160:BB160),5)&lt;&gt;"FALSE",RIGHT(_xlfn.CONCAT(T160:BB160),5)&lt;&gt;"FALSE")),IF(AND(ISNUMBER(P159),P159&gt;0),P159,0),""))</f>
        <v/>
      </c>
      <c r="Q160" s="26"/>
      <c r="R160" s="19" t="str">
        <f t="shared" si="4"/>
        <v/>
      </c>
      <c r="T160" s="20"/>
      <c r="U160" s="20"/>
      <c r="V160" s="21"/>
      <c r="W160" s="20"/>
      <c r="X160" s="21"/>
      <c r="Y160" s="20"/>
      <c r="Z160" s="21"/>
      <c r="AA160" s="20"/>
      <c r="AB160" s="20"/>
      <c r="AC160" s="20"/>
      <c r="AD160" s="20"/>
      <c r="AE160" s="20" t="str">
        <f>IFERROR(IF(LEN(VLOOKUP(AD160, QUICKBOOKS_9130357949969096!$AM:$AN, 2, 0))=0,"",VLOOKUP(AD160, QUICKBOOKS_9130357949969096!$AM:$AN, 2, 0)),"")</f>
        <v/>
      </c>
      <c r="AF160" s="20" t="str">
        <f>IFERROR(IF(LEN(VLOOKUP(AD160, QUICKBOOKS_9130357949969096!$C:$E, 3, 0))=0,"",VLOOKUP(AD160, QUICKBOOKS_9130357949969096!$C:$E, 3, 0)),"")</f>
        <v/>
      </c>
      <c r="AG160" s="20" t="str">
        <f>IFERROR(IF(LEN(VLOOKUP(AD160, QUICKBOOKS_9130357949969096!$C:$D, 2, 0))=0,"",VLOOKUP(AD160, QUICKBOOKS_9130357949969096!$C:$D, 2, 0)),"")</f>
        <v/>
      </c>
      <c r="AH160" s="20"/>
      <c r="AI160" s="20"/>
      <c r="AJ160" s="20"/>
      <c r="AK160" s="20"/>
      <c r="AL160" s="20"/>
      <c r="AM160" s="20"/>
      <c r="AN160" s="22"/>
      <c r="AO160" s="22"/>
      <c r="AP160" s="20"/>
      <c r="AQ160" s="20" t="str">
        <f>IFERROR(IF(LEN(VLOOKUP(AP160, QUICKBOOKS_9130357949969096!$L:$M, 2, 0))=0,"",VLOOKUP(AP160, QUICKBOOKS_9130357949969096!$L:$M, 2, 0)),"")</f>
        <v/>
      </c>
      <c r="AR160" s="20"/>
      <c r="AS160" s="20" t="str">
        <f>IFERROR(IF(LEN(VLOOKUP(AR160, QUICKBOOKS_9130357949969096!$J:$K, 2, 0))=0,"",VLOOKUP(AR160, QUICKBOOKS_9130357949969096!$J:$K, 2, 0)),"")</f>
        <v/>
      </c>
      <c r="AT160" s="27"/>
      <c r="AU160" s="22"/>
      <c r="AV160" s="23"/>
      <c r="AW160" s="20" t="str">
        <f t="shared" si="5"/>
        <v/>
      </c>
      <c r="AX160" s="21"/>
      <c r="AY160" s="20"/>
      <c r="AZ160" s="20"/>
      <c r="BA160" s="20"/>
      <c r="BB160" s="20" t="str">
        <f>IFERROR(IF(LEN(VLOOKUP(W160, QUICKBOOKS_9130357949969096!$AI:$AJ, 2, 0))=0,"",VLOOKUP(W160, QUICKBOOKS_9130357949969096!$AI:$AJ, 2, 0)),"")</f>
        <v/>
      </c>
    </row>
    <row r="161" spans="2:54" x14ac:dyDescent="0.45">
      <c r="B161" s="2"/>
      <c r="C161" s="2"/>
      <c r="D161" s="2"/>
      <c r="E161" s="2"/>
      <c r="P161" s="19" t="str">
        <f>IF(V161&lt;&gt;"",MAX(P$1:P160)+1,IF(AND(_xlfn.CONCAT(T161:BB161)&lt;&gt;"", OR(LEFT(_xlfn.CONCAT(T161:BB161),5)&lt;&gt;"FALSE",RIGHT(_xlfn.CONCAT(T161:BB161),5)&lt;&gt;"FALSE")),IF(AND(ISNUMBER(P160),P160&gt;0),P160,0),""))</f>
        <v/>
      </c>
      <c r="Q161" s="26"/>
      <c r="R161" s="19" t="str">
        <f t="shared" si="4"/>
        <v/>
      </c>
      <c r="T161" s="20"/>
      <c r="U161" s="20"/>
      <c r="V161" s="21"/>
      <c r="W161" s="20"/>
      <c r="X161" s="21"/>
      <c r="Y161" s="20"/>
      <c r="Z161" s="21"/>
      <c r="AA161" s="20"/>
      <c r="AB161" s="20"/>
      <c r="AC161" s="20"/>
      <c r="AD161" s="20"/>
      <c r="AE161" s="20" t="str">
        <f>IFERROR(IF(LEN(VLOOKUP(AD161, QUICKBOOKS_9130357949969096!$AM:$AN, 2, 0))=0,"",VLOOKUP(AD161, QUICKBOOKS_9130357949969096!$AM:$AN, 2, 0)),"")</f>
        <v/>
      </c>
      <c r="AF161" s="20" t="str">
        <f>IFERROR(IF(LEN(VLOOKUP(AD161, QUICKBOOKS_9130357949969096!$C:$E, 3, 0))=0,"",VLOOKUP(AD161, QUICKBOOKS_9130357949969096!$C:$E, 3, 0)),"")</f>
        <v/>
      </c>
      <c r="AG161" s="20" t="str">
        <f>IFERROR(IF(LEN(VLOOKUP(AD161, QUICKBOOKS_9130357949969096!$C:$D, 2, 0))=0,"",VLOOKUP(AD161, QUICKBOOKS_9130357949969096!$C:$D, 2, 0)),"")</f>
        <v/>
      </c>
      <c r="AH161" s="20"/>
      <c r="AI161" s="20"/>
      <c r="AJ161" s="20"/>
      <c r="AK161" s="20"/>
      <c r="AL161" s="20"/>
      <c r="AM161" s="20"/>
      <c r="AN161" s="22"/>
      <c r="AO161" s="22"/>
      <c r="AP161" s="20"/>
      <c r="AQ161" s="20" t="str">
        <f>IFERROR(IF(LEN(VLOOKUP(AP161, QUICKBOOKS_9130357949969096!$L:$M, 2, 0))=0,"",VLOOKUP(AP161, QUICKBOOKS_9130357949969096!$L:$M, 2, 0)),"")</f>
        <v/>
      </c>
      <c r="AR161" s="20"/>
      <c r="AS161" s="20" t="str">
        <f>IFERROR(IF(LEN(VLOOKUP(AR161, QUICKBOOKS_9130357949969096!$J:$K, 2, 0))=0,"",VLOOKUP(AR161, QUICKBOOKS_9130357949969096!$J:$K, 2, 0)),"")</f>
        <v/>
      </c>
      <c r="AT161" s="27"/>
      <c r="AU161" s="22"/>
      <c r="AV161" s="23"/>
      <c r="AW161" s="20" t="str">
        <f t="shared" si="5"/>
        <v/>
      </c>
      <c r="AX161" s="21"/>
      <c r="AY161" s="20"/>
      <c r="AZ161" s="20"/>
      <c r="BA161" s="20"/>
      <c r="BB161" s="20" t="str">
        <f>IFERROR(IF(LEN(VLOOKUP(W161, QUICKBOOKS_9130357949969096!$AI:$AJ, 2, 0))=0,"",VLOOKUP(W161, QUICKBOOKS_9130357949969096!$AI:$AJ, 2, 0)),"")</f>
        <v/>
      </c>
    </row>
    <row r="162" spans="2:54" x14ac:dyDescent="0.45">
      <c r="B162" s="2"/>
      <c r="C162" s="2"/>
      <c r="D162" s="2"/>
      <c r="E162" s="2"/>
      <c r="P162" s="19" t="str">
        <f>IF(V162&lt;&gt;"",MAX(P$1:P161)+1,IF(AND(_xlfn.CONCAT(T162:BB162)&lt;&gt;"", OR(LEFT(_xlfn.CONCAT(T162:BB162),5)&lt;&gt;"FALSE",RIGHT(_xlfn.CONCAT(T162:BB162),5)&lt;&gt;"FALSE")),IF(AND(ISNUMBER(P161),P161&gt;0),P161,0),""))</f>
        <v/>
      </c>
      <c r="Q162" s="26"/>
      <c r="R162" s="19" t="str">
        <f t="shared" si="4"/>
        <v/>
      </c>
      <c r="T162" s="20"/>
      <c r="U162" s="20"/>
      <c r="V162" s="21"/>
      <c r="W162" s="20"/>
      <c r="X162" s="21"/>
      <c r="Y162" s="20"/>
      <c r="Z162" s="21"/>
      <c r="AA162" s="20"/>
      <c r="AB162" s="20"/>
      <c r="AC162" s="20"/>
      <c r="AD162" s="20"/>
      <c r="AE162" s="20" t="str">
        <f>IFERROR(IF(LEN(VLOOKUP(AD162, QUICKBOOKS_9130357949969096!$AM:$AN, 2, 0))=0,"",VLOOKUP(AD162, QUICKBOOKS_9130357949969096!$AM:$AN, 2, 0)),"")</f>
        <v/>
      </c>
      <c r="AF162" s="20" t="str">
        <f>IFERROR(IF(LEN(VLOOKUP(AD162, QUICKBOOKS_9130357949969096!$C:$E, 3, 0))=0,"",VLOOKUP(AD162, QUICKBOOKS_9130357949969096!$C:$E, 3, 0)),"")</f>
        <v/>
      </c>
      <c r="AG162" s="20" t="str">
        <f>IFERROR(IF(LEN(VLOOKUP(AD162, QUICKBOOKS_9130357949969096!$C:$D, 2, 0))=0,"",VLOOKUP(AD162, QUICKBOOKS_9130357949969096!$C:$D, 2, 0)),"")</f>
        <v/>
      </c>
      <c r="AH162" s="20"/>
      <c r="AI162" s="20"/>
      <c r="AJ162" s="20"/>
      <c r="AK162" s="20"/>
      <c r="AL162" s="20"/>
      <c r="AM162" s="20"/>
      <c r="AN162" s="22"/>
      <c r="AO162" s="22"/>
      <c r="AP162" s="20"/>
      <c r="AQ162" s="20" t="str">
        <f>IFERROR(IF(LEN(VLOOKUP(AP162, QUICKBOOKS_9130357949969096!$L:$M, 2, 0))=0,"",VLOOKUP(AP162, QUICKBOOKS_9130357949969096!$L:$M, 2, 0)),"")</f>
        <v/>
      </c>
      <c r="AR162" s="20"/>
      <c r="AS162" s="20" t="str">
        <f>IFERROR(IF(LEN(VLOOKUP(AR162, QUICKBOOKS_9130357949969096!$J:$K, 2, 0))=0,"",VLOOKUP(AR162, QUICKBOOKS_9130357949969096!$J:$K, 2, 0)),"")</f>
        <v/>
      </c>
      <c r="AT162" s="27"/>
      <c r="AU162" s="22"/>
      <c r="AV162" s="23"/>
      <c r="AW162" s="20" t="str">
        <f t="shared" si="5"/>
        <v/>
      </c>
      <c r="AX162" s="21"/>
      <c r="AY162" s="20"/>
      <c r="AZ162" s="20"/>
      <c r="BA162" s="20"/>
      <c r="BB162" s="20" t="str">
        <f>IFERROR(IF(LEN(VLOOKUP(W162, QUICKBOOKS_9130357949969096!$AI:$AJ, 2, 0))=0,"",VLOOKUP(W162, QUICKBOOKS_9130357949969096!$AI:$AJ, 2, 0)),"")</f>
        <v/>
      </c>
    </row>
    <row r="163" spans="2:54" x14ac:dyDescent="0.45">
      <c r="B163" s="2"/>
      <c r="C163" s="2"/>
      <c r="D163" s="2"/>
      <c r="E163" s="2"/>
      <c r="P163" s="19" t="str">
        <f>IF(V163&lt;&gt;"",MAX(P$1:P162)+1,IF(AND(_xlfn.CONCAT(T163:BB163)&lt;&gt;"", OR(LEFT(_xlfn.CONCAT(T163:BB163),5)&lt;&gt;"FALSE",RIGHT(_xlfn.CONCAT(T163:BB163),5)&lt;&gt;"FALSE")),IF(AND(ISNUMBER(P162),P162&gt;0),P162,0),""))</f>
        <v/>
      </c>
      <c r="Q163" s="26"/>
      <c r="R163" s="19" t="str">
        <f t="shared" si="4"/>
        <v/>
      </c>
      <c r="T163" s="20"/>
      <c r="U163" s="20"/>
      <c r="V163" s="21"/>
      <c r="W163" s="20"/>
      <c r="X163" s="21"/>
      <c r="Y163" s="20"/>
      <c r="Z163" s="21"/>
      <c r="AA163" s="20"/>
      <c r="AB163" s="20"/>
      <c r="AC163" s="20"/>
      <c r="AD163" s="20"/>
      <c r="AE163" s="20" t="str">
        <f>IFERROR(IF(LEN(VLOOKUP(AD163, QUICKBOOKS_9130357949969096!$AM:$AN, 2, 0))=0,"",VLOOKUP(AD163, QUICKBOOKS_9130357949969096!$AM:$AN, 2, 0)),"")</f>
        <v/>
      </c>
      <c r="AF163" s="20" t="str">
        <f>IFERROR(IF(LEN(VLOOKUP(AD163, QUICKBOOKS_9130357949969096!$C:$E, 3, 0))=0,"",VLOOKUP(AD163, QUICKBOOKS_9130357949969096!$C:$E, 3, 0)),"")</f>
        <v/>
      </c>
      <c r="AG163" s="20" t="str">
        <f>IFERROR(IF(LEN(VLOOKUP(AD163, QUICKBOOKS_9130357949969096!$C:$D, 2, 0))=0,"",VLOOKUP(AD163, QUICKBOOKS_9130357949969096!$C:$D, 2, 0)),"")</f>
        <v/>
      </c>
      <c r="AH163" s="20"/>
      <c r="AI163" s="20"/>
      <c r="AJ163" s="20"/>
      <c r="AK163" s="20"/>
      <c r="AL163" s="20"/>
      <c r="AM163" s="20"/>
      <c r="AN163" s="22"/>
      <c r="AO163" s="22"/>
      <c r="AP163" s="20"/>
      <c r="AQ163" s="20" t="str">
        <f>IFERROR(IF(LEN(VLOOKUP(AP163, QUICKBOOKS_9130357949969096!$L:$M, 2, 0))=0,"",VLOOKUP(AP163, QUICKBOOKS_9130357949969096!$L:$M, 2, 0)),"")</f>
        <v/>
      </c>
      <c r="AR163" s="20"/>
      <c r="AS163" s="20" t="str">
        <f>IFERROR(IF(LEN(VLOOKUP(AR163, QUICKBOOKS_9130357949969096!$J:$K, 2, 0))=0,"",VLOOKUP(AR163, QUICKBOOKS_9130357949969096!$J:$K, 2, 0)),"")</f>
        <v/>
      </c>
      <c r="AT163" s="27"/>
      <c r="AU163" s="22"/>
      <c r="AV163" s="23"/>
      <c r="AW163" s="20" t="str">
        <f t="shared" si="5"/>
        <v/>
      </c>
      <c r="AX163" s="21"/>
      <c r="AY163" s="20"/>
      <c r="AZ163" s="20"/>
      <c r="BA163" s="20"/>
      <c r="BB163" s="20" t="str">
        <f>IFERROR(IF(LEN(VLOOKUP(W163, QUICKBOOKS_9130357949969096!$AI:$AJ, 2, 0))=0,"",VLOOKUP(W163, QUICKBOOKS_9130357949969096!$AI:$AJ, 2, 0)),"")</f>
        <v/>
      </c>
    </row>
    <row r="164" spans="2:54" x14ac:dyDescent="0.45">
      <c r="B164" s="2"/>
      <c r="C164" s="2"/>
      <c r="D164" s="2"/>
      <c r="E164" s="2"/>
      <c r="P164" s="19" t="str">
        <f>IF(V164&lt;&gt;"",MAX(P$1:P163)+1,IF(AND(_xlfn.CONCAT(T164:BB164)&lt;&gt;"", OR(LEFT(_xlfn.CONCAT(T164:BB164),5)&lt;&gt;"FALSE",RIGHT(_xlfn.CONCAT(T164:BB164),5)&lt;&gt;"FALSE")),IF(AND(ISNUMBER(P163),P163&gt;0),P163,0),""))</f>
        <v/>
      </c>
      <c r="Q164" s="26"/>
      <c r="R164" s="19" t="str">
        <f t="shared" si="4"/>
        <v/>
      </c>
      <c r="T164" s="20"/>
      <c r="U164" s="20"/>
      <c r="V164" s="21"/>
      <c r="W164" s="20"/>
      <c r="X164" s="21"/>
      <c r="Y164" s="20"/>
      <c r="Z164" s="21"/>
      <c r="AA164" s="20"/>
      <c r="AB164" s="20"/>
      <c r="AC164" s="20"/>
      <c r="AD164" s="20"/>
      <c r="AE164" s="20" t="str">
        <f>IFERROR(IF(LEN(VLOOKUP(AD164, QUICKBOOKS_9130357949969096!$AM:$AN, 2, 0))=0,"",VLOOKUP(AD164, QUICKBOOKS_9130357949969096!$AM:$AN, 2, 0)),"")</f>
        <v/>
      </c>
      <c r="AF164" s="20" t="str">
        <f>IFERROR(IF(LEN(VLOOKUP(AD164, QUICKBOOKS_9130357949969096!$C:$E, 3, 0))=0,"",VLOOKUP(AD164, QUICKBOOKS_9130357949969096!$C:$E, 3, 0)),"")</f>
        <v/>
      </c>
      <c r="AG164" s="20" t="str">
        <f>IFERROR(IF(LEN(VLOOKUP(AD164, QUICKBOOKS_9130357949969096!$C:$D, 2, 0))=0,"",VLOOKUP(AD164, QUICKBOOKS_9130357949969096!$C:$D, 2, 0)),"")</f>
        <v/>
      </c>
      <c r="AH164" s="20"/>
      <c r="AI164" s="20"/>
      <c r="AJ164" s="20"/>
      <c r="AK164" s="20"/>
      <c r="AL164" s="20"/>
      <c r="AM164" s="20"/>
      <c r="AN164" s="22"/>
      <c r="AO164" s="22"/>
      <c r="AP164" s="20"/>
      <c r="AQ164" s="20" t="str">
        <f>IFERROR(IF(LEN(VLOOKUP(AP164, QUICKBOOKS_9130357949969096!$L:$M, 2, 0))=0,"",VLOOKUP(AP164, QUICKBOOKS_9130357949969096!$L:$M, 2, 0)),"")</f>
        <v/>
      </c>
      <c r="AR164" s="20"/>
      <c r="AS164" s="20" t="str">
        <f>IFERROR(IF(LEN(VLOOKUP(AR164, QUICKBOOKS_9130357949969096!$J:$K, 2, 0))=0,"",VLOOKUP(AR164, QUICKBOOKS_9130357949969096!$J:$K, 2, 0)),"")</f>
        <v/>
      </c>
      <c r="AT164" s="27"/>
      <c r="AU164" s="22"/>
      <c r="AV164" s="23"/>
      <c r="AW164" s="20" t="str">
        <f t="shared" si="5"/>
        <v/>
      </c>
      <c r="AX164" s="21"/>
      <c r="AY164" s="20"/>
      <c r="AZ164" s="20"/>
      <c r="BA164" s="20"/>
      <c r="BB164" s="20" t="str">
        <f>IFERROR(IF(LEN(VLOOKUP(W164, QUICKBOOKS_9130357949969096!$AI:$AJ, 2, 0))=0,"",VLOOKUP(W164, QUICKBOOKS_9130357949969096!$AI:$AJ, 2, 0)),"")</f>
        <v/>
      </c>
    </row>
    <row r="165" spans="2:54" x14ac:dyDescent="0.45">
      <c r="B165" s="2"/>
      <c r="C165" s="2"/>
      <c r="D165" s="2"/>
      <c r="E165" s="2"/>
      <c r="P165" s="19" t="str">
        <f>IF(V165&lt;&gt;"",MAX(P$1:P164)+1,IF(AND(_xlfn.CONCAT(T165:BB165)&lt;&gt;"", OR(LEFT(_xlfn.CONCAT(T165:BB165),5)&lt;&gt;"FALSE",RIGHT(_xlfn.CONCAT(T165:BB165),5)&lt;&gt;"FALSE")),IF(AND(ISNUMBER(P164),P164&gt;0),P164,0),""))</f>
        <v/>
      </c>
      <c r="Q165" s="26"/>
      <c r="R165" s="19" t="str">
        <f t="shared" si="4"/>
        <v/>
      </c>
      <c r="T165" s="20"/>
      <c r="U165" s="20"/>
      <c r="V165" s="21"/>
      <c r="W165" s="20"/>
      <c r="X165" s="21"/>
      <c r="Y165" s="20"/>
      <c r="Z165" s="21"/>
      <c r="AA165" s="20"/>
      <c r="AB165" s="20"/>
      <c r="AC165" s="20"/>
      <c r="AD165" s="20"/>
      <c r="AE165" s="20" t="str">
        <f>IFERROR(IF(LEN(VLOOKUP(AD165, QUICKBOOKS_9130357949969096!$AM:$AN, 2, 0))=0,"",VLOOKUP(AD165, QUICKBOOKS_9130357949969096!$AM:$AN, 2, 0)),"")</f>
        <v/>
      </c>
      <c r="AF165" s="20" t="str">
        <f>IFERROR(IF(LEN(VLOOKUP(AD165, QUICKBOOKS_9130357949969096!$C:$E, 3, 0))=0,"",VLOOKUP(AD165, QUICKBOOKS_9130357949969096!$C:$E, 3, 0)),"")</f>
        <v/>
      </c>
      <c r="AG165" s="20" t="str">
        <f>IFERROR(IF(LEN(VLOOKUP(AD165, QUICKBOOKS_9130357949969096!$C:$D, 2, 0))=0,"",VLOOKUP(AD165, QUICKBOOKS_9130357949969096!$C:$D, 2, 0)),"")</f>
        <v/>
      </c>
      <c r="AH165" s="20"/>
      <c r="AI165" s="20"/>
      <c r="AJ165" s="20"/>
      <c r="AK165" s="20"/>
      <c r="AL165" s="20"/>
      <c r="AM165" s="20"/>
      <c r="AN165" s="22"/>
      <c r="AO165" s="22"/>
      <c r="AP165" s="20"/>
      <c r="AQ165" s="20" t="str">
        <f>IFERROR(IF(LEN(VLOOKUP(AP165, QUICKBOOKS_9130357949969096!$L:$M, 2, 0))=0,"",VLOOKUP(AP165, QUICKBOOKS_9130357949969096!$L:$M, 2, 0)),"")</f>
        <v/>
      </c>
      <c r="AR165" s="20"/>
      <c r="AS165" s="20" t="str">
        <f>IFERROR(IF(LEN(VLOOKUP(AR165, QUICKBOOKS_9130357949969096!$J:$K, 2, 0))=0,"",VLOOKUP(AR165, QUICKBOOKS_9130357949969096!$J:$K, 2, 0)),"")</f>
        <v/>
      </c>
      <c r="AT165" s="27"/>
      <c r="AU165" s="22"/>
      <c r="AV165" s="23"/>
      <c r="AW165" s="20" t="str">
        <f t="shared" si="5"/>
        <v/>
      </c>
      <c r="AX165" s="21"/>
      <c r="AY165" s="20"/>
      <c r="AZ165" s="20"/>
      <c r="BA165" s="20"/>
      <c r="BB165" s="20" t="str">
        <f>IFERROR(IF(LEN(VLOOKUP(W165, QUICKBOOKS_9130357949969096!$AI:$AJ, 2, 0))=0,"",VLOOKUP(W165, QUICKBOOKS_9130357949969096!$AI:$AJ, 2, 0)),"")</f>
        <v/>
      </c>
    </row>
    <row r="166" spans="2:54" x14ac:dyDescent="0.45">
      <c r="B166" s="2"/>
      <c r="C166" s="2"/>
      <c r="D166" s="2"/>
      <c r="E166" s="2"/>
      <c r="P166" s="19" t="str">
        <f>IF(V166&lt;&gt;"",MAX(P$1:P165)+1,IF(AND(_xlfn.CONCAT(T166:BB166)&lt;&gt;"", OR(LEFT(_xlfn.CONCAT(T166:BB166),5)&lt;&gt;"FALSE",RIGHT(_xlfn.CONCAT(T166:BB166),5)&lt;&gt;"FALSE")),IF(AND(ISNUMBER(P165),P165&gt;0),P165,0),""))</f>
        <v/>
      </c>
      <c r="Q166" s="26"/>
      <c r="R166" s="19" t="str">
        <f t="shared" si="4"/>
        <v/>
      </c>
      <c r="T166" s="20"/>
      <c r="U166" s="20"/>
      <c r="V166" s="21"/>
      <c r="W166" s="20"/>
      <c r="X166" s="21"/>
      <c r="Y166" s="20"/>
      <c r="Z166" s="21"/>
      <c r="AA166" s="20"/>
      <c r="AB166" s="20"/>
      <c r="AC166" s="20"/>
      <c r="AD166" s="20"/>
      <c r="AE166" s="20" t="str">
        <f>IFERROR(IF(LEN(VLOOKUP(AD166, QUICKBOOKS_9130357949969096!$AM:$AN, 2, 0))=0,"",VLOOKUP(AD166, QUICKBOOKS_9130357949969096!$AM:$AN, 2, 0)),"")</f>
        <v/>
      </c>
      <c r="AF166" s="20" t="str">
        <f>IFERROR(IF(LEN(VLOOKUP(AD166, QUICKBOOKS_9130357949969096!$C:$E, 3, 0))=0,"",VLOOKUP(AD166, QUICKBOOKS_9130357949969096!$C:$E, 3, 0)),"")</f>
        <v/>
      </c>
      <c r="AG166" s="20" t="str">
        <f>IFERROR(IF(LEN(VLOOKUP(AD166, QUICKBOOKS_9130357949969096!$C:$D, 2, 0))=0,"",VLOOKUP(AD166, QUICKBOOKS_9130357949969096!$C:$D, 2, 0)),"")</f>
        <v/>
      </c>
      <c r="AH166" s="20"/>
      <c r="AI166" s="20"/>
      <c r="AJ166" s="20"/>
      <c r="AK166" s="20"/>
      <c r="AL166" s="20"/>
      <c r="AM166" s="20"/>
      <c r="AN166" s="22"/>
      <c r="AO166" s="22"/>
      <c r="AP166" s="20"/>
      <c r="AQ166" s="20" t="str">
        <f>IFERROR(IF(LEN(VLOOKUP(AP166, QUICKBOOKS_9130357949969096!$L:$M, 2, 0))=0,"",VLOOKUP(AP166, QUICKBOOKS_9130357949969096!$L:$M, 2, 0)),"")</f>
        <v/>
      </c>
      <c r="AR166" s="20"/>
      <c r="AS166" s="20" t="str">
        <f>IFERROR(IF(LEN(VLOOKUP(AR166, QUICKBOOKS_9130357949969096!$J:$K, 2, 0))=0,"",VLOOKUP(AR166, QUICKBOOKS_9130357949969096!$J:$K, 2, 0)),"")</f>
        <v/>
      </c>
      <c r="AT166" s="27"/>
      <c r="AU166" s="22"/>
      <c r="AV166" s="23"/>
      <c r="AW166" s="20" t="str">
        <f t="shared" si="5"/>
        <v/>
      </c>
      <c r="AX166" s="21"/>
      <c r="AY166" s="20"/>
      <c r="AZ166" s="20"/>
      <c r="BA166" s="20"/>
      <c r="BB166" s="20" t="str">
        <f>IFERROR(IF(LEN(VLOOKUP(W166, QUICKBOOKS_9130357949969096!$AI:$AJ, 2, 0))=0,"",VLOOKUP(W166, QUICKBOOKS_9130357949969096!$AI:$AJ, 2, 0)),"")</f>
        <v/>
      </c>
    </row>
    <row r="167" spans="2:54" x14ac:dyDescent="0.45">
      <c r="B167" s="2"/>
      <c r="C167" s="2"/>
      <c r="D167" s="2"/>
      <c r="E167" s="2"/>
      <c r="P167" s="19" t="str">
        <f>IF(V167&lt;&gt;"",MAX(P$1:P166)+1,IF(AND(_xlfn.CONCAT(T167:BB167)&lt;&gt;"", OR(LEFT(_xlfn.CONCAT(T167:BB167),5)&lt;&gt;"FALSE",RIGHT(_xlfn.CONCAT(T167:BB167),5)&lt;&gt;"FALSE")),IF(AND(ISNUMBER(P166),P166&gt;0),P166,0),""))</f>
        <v/>
      </c>
      <c r="Q167" s="26"/>
      <c r="R167" s="19" t="str">
        <f t="shared" si="4"/>
        <v/>
      </c>
      <c r="T167" s="20"/>
      <c r="U167" s="20"/>
      <c r="V167" s="21"/>
      <c r="W167" s="20"/>
      <c r="X167" s="21"/>
      <c r="Y167" s="20"/>
      <c r="Z167" s="21"/>
      <c r="AA167" s="20"/>
      <c r="AB167" s="20"/>
      <c r="AC167" s="20"/>
      <c r="AD167" s="20"/>
      <c r="AE167" s="20" t="str">
        <f>IFERROR(IF(LEN(VLOOKUP(AD167, QUICKBOOKS_9130357949969096!$AM:$AN, 2, 0))=0,"",VLOOKUP(AD167, QUICKBOOKS_9130357949969096!$AM:$AN, 2, 0)),"")</f>
        <v/>
      </c>
      <c r="AF167" s="20" t="str">
        <f>IFERROR(IF(LEN(VLOOKUP(AD167, QUICKBOOKS_9130357949969096!$C:$E, 3, 0))=0,"",VLOOKUP(AD167, QUICKBOOKS_9130357949969096!$C:$E, 3, 0)),"")</f>
        <v/>
      </c>
      <c r="AG167" s="20" t="str">
        <f>IFERROR(IF(LEN(VLOOKUP(AD167, QUICKBOOKS_9130357949969096!$C:$D, 2, 0))=0,"",VLOOKUP(AD167, QUICKBOOKS_9130357949969096!$C:$D, 2, 0)),"")</f>
        <v/>
      </c>
      <c r="AH167" s="20"/>
      <c r="AI167" s="20"/>
      <c r="AJ167" s="20"/>
      <c r="AK167" s="20"/>
      <c r="AL167" s="20"/>
      <c r="AM167" s="20"/>
      <c r="AN167" s="22"/>
      <c r="AO167" s="22"/>
      <c r="AP167" s="20"/>
      <c r="AQ167" s="20" t="str">
        <f>IFERROR(IF(LEN(VLOOKUP(AP167, QUICKBOOKS_9130357949969096!$L:$M, 2, 0))=0,"",VLOOKUP(AP167, QUICKBOOKS_9130357949969096!$L:$M, 2, 0)),"")</f>
        <v/>
      </c>
      <c r="AR167" s="20"/>
      <c r="AS167" s="20" t="str">
        <f>IFERROR(IF(LEN(VLOOKUP(AR167, QUICKBOOKS_9130357949969096!$J:$K, 2, 0))=0,"",VLOOKUP(AR167, QUICKBOOKS_9130357949969096!$J:$K, 2, 0)),"")</f>
        <v/>
      </c>
      <c r="AT167" s="27"/>
      <c r="AU167" s="22"/>
      <c r="AV167" s="23"/>
      <c r="AW167" s="20" t="str">
        <f t="shared" si="5"/>
        <v/>
      </c>
      <c r="AX167" s="21"/>
      <c r="AY167" s="20"/>
      <c r="AZ167" s="20"/>
      <c r="BA167" s="20"/>
      <c r="BB167" s="20" t="str">
        <f>IFERROR(IF(LEN(VLOOKUP(W167, QUICKBOOKS_9130357949969096!$AI:$AJ, 2, 0))=0,"",VLOOKUP(W167, QUICKBOOKS_9130357949969096!$AI:$AJ, 2, 0)),"")</f>
        <v/>
      </c>
    </row>
    <row r="168" spans="2:54" x14ac:dyDescent="0.45">
      <c r="B168" s="2"/>
      <c r="C168" s="2"/>
      <c r="D168" s="2"/>
      <c r="E168" s="2"/>
      <c r="P168" s="19" t="str">
        <f>IF(V168&lt;&gt;"",MAX(P$1:P167)+1,IF(AND(_xlfn.CONCAT(T168:BB168)&lt;&gt;"", OR(LEFT(_xlfn.CONCAT(T168:BB168),5)&lt;&gt;"FALSE",RIGHT(_xlfn.CONCAT(T168:BB168),5)&lt;&gt;"FALSE")),IF(AND(ISNUMBER(P167),P167&gt;0),P167,0),""))</f>
        <v/>
      </c>
      <c r="Q168" s="26"/>
      <c r="R168" s="19" t="str">
        <f t="shared" si="4"/>
        <v/>
      </c>
      <c r="T168" s="20"/>
      <c r="U168" s="20"/>
      <c r="V168" s="21"/>
      <c r="W168" s="20"/>
      <c r="X168" s="21"/>
      <c r="Y168" s="20"/>
      <c r="Z168" s="21"/>
      <c r="AA168" s="20"/>
      <c r="AB168" s="20"/>
      <c r="AC168" s="20"/>
      <c r="AD168" s="20"/>
      <c r="AE168" s="20" t="str">
        <f>IFERROR(IF(LEN(VLOOKUP(AD168, QUICKBOOKS_9130357949969096!$AM:$AN, 2, 0))=0,"",VLOOKUP(AD168, QUICKBOOKS_9130357949969096!$AM:$AN, 2, 0)),"")</f>
        <v/>
      </c>
      <c r="AF168" s="20" t="str">
        <f>IFERROR(IF(LEN(VLOOKUP(AD168, QUICKBOOKS_9130357949969096!$C:$E, 3, 0))=0,"",VLOOKUP(AD168, QUICKBOOKS_9130357949969096!$C:$E, 3, 0)),"")</f>
        <v/>
      </c>
      <c r="AG168" s="20" t="str">
        <f>IFERROR(IF(LEN(VLOOKUP(AD168, QUICKBOOKS_9130357949969096!$C:$D, 2, 0))=0,"",VLOOKUP(AD168, QUICKBOOKS_9130357949969096!$C:$D, 2, 0)),"")</f>
        <v/>
      </c>
      <c r="AH168" s="20"/>
      <c r="AI168" s="20"/>
      <c r="AJ168" s="20"/>
      <c r="AK168" s="20"/>
      <c r="AL168" s="20"/>
      <c r="AM168" s="20"/>
      <c r="AN168" s="22"/>
      <c r="AO168" s="22"/>
      <c r="AP168" s="20"/>
      <c r="AQ168" s="20" t="str">
        <f>IFERROR(IF(LEN(VLOOKUP(AP168, QUICKBOOKS_9130357949969096!$L:$M, 2, 0))=0,"",VLOOKUP(AP168, QUICKBOOKS_9130357949969096!$L:$M, 2, 0)),"")</f>
        <v/>
      </c>
      <c r="AR168" s="20"/>
      <c r="AS168" s="20" t="str">
        <f>IFERROR(IF(LEN(VLOOKUP(AR168, QUICKBOOKS_9130357949969096!$J:$K, 2, 0))=0,"",VLOOKUP(AR168, QUICKBOOKS_9130357949969096!$J:$K, 2, 0)),"")</f>
        <v/>
      </c>
      <c r="AT168" s="27"/>
      <c r="AU168" s="22"/>
      <c r="AV168" s="23"/>
      <c r="AW168" s="20" t="str">
        <f t="shared" si="5"/>
        <v/>
      </c>
      <c r="AX168" s="21"/>
      <c r="AY168" s="20"/>
      <c r="AZ168" s="20"/>
      <c r="BA168" s="20"/>
      <c r="BB168" s="20" t="str">
        <f>IFERROR(IF(LEN(VLOOKUP(W168, QUICKBOOKS_9130357949969096!$AI:$AJ, 2, 0))=0,"",VLOOKUP(W168, QUICKBOOKS_9130357949969096!$AI:$AJ, 2, 0)),"")</f>
        <v/>
      </c>
    </row>
    <row r="169" spans="2:54" x14ac:dyDescent="0.45">
      <c r="B169" s="2"/>
      <c r="C169" s="2"/>
      <c r="D169" s="2"/>
      <c r="E169" s="2"/>
      <c r="P169" s="19" t="str">
        <f>IF(V169&lt;&gt;"",MAX(P$1:P168)+1,IF(AND(_xlfn.CONCAT(T169:BB169)&lt;&gt;"", OR(LEFT(_xlfn.CONCAT(T169:BB169),5)&lt;&gt;"FALSE",RIGHT(_xlfn.CONCAT(T169:BB169),5)&lt;&gt;"FALSE")),IF(AND(ISNUMBER(P168),P168&gt;0),P168,0),""))</f>
        <v/>
      </c>
      <c r="Q169" s="26"/>
      <c r="R169" s="19" t="str">
        <f t="shared" si="4"/>
        <v/>
      </c>
      <c r="T169" s="20"/>
      <c r="U169" s="20"/>
      <c r="V169" s="21"/>
      <c r="W169" s="20"/>
      <c r="X169" s="21"/>
      <c r="Y169" s="20"/>
      <c r="Z169" s="21"/>
      <c r="AA169" s="20"/>
      <c r="AB169" s="20"/>
      <c r="AC169" s="20"/>
      <c r="AD169" s="20"/>
      <c r="AE169" s="20" t="str">
        <f>IFERROR(IF(LEN(VLOOKUP(AD169, QUICKBOOKS_9130357949969096!$AM:$AN, 2, 0))=0,"",VLOOKUP(AD169, QUICKBOOKS_9130357949969096!$AM:$AN, 2, 0)),"")</f>
        <v/>
      </c>
      <c r="AF169" s="20" t="str">
        <f>IFERROR(IF(LEN(VLOOKUP(AD169, QUICKBOOKS_9130357949969096!$C:$E, 3, 0))=0,"",VLOOKUP(AD169, QUICKBOOKS_9130357949969096!$C:$E, 3, 0)),"")</f>
        <v/>
      </c>
      <c r="AG169" s="20" t="str">
        <f>IFERROR(IF(LEN(VLOOKUP(AD169, QUICKBOOKS_9130357949969096!$C:$D, 2, 0))=0,"",VLOOKUP(AD169, QUICKBOOKS_9130357949969096!$C:$D, 2, 0)),"")</f>
        <v/>
      </c>
      <c r="AH169" s="20"/>
      <c r="AI169" s="20"/>
      <c r="AJ169" s="20"/>
      <c r="AK169" s="20"/>
      <c r="AL169" s="20"/>
      <c r="AM169" s="20"/>
      <c r="AN169" s="22"/>
      <c r="AO169" s="22"/>
      <c r="AP169" s="20"/>
      <c r="AQ169" s="20" t="str">
        <f>IFERROR(IF(LEN(VLOOKUP(AP169, QUICKBOOKS_9130357949969096!$L:$M, 2, 0))=0,"",VLOOKUP(AP169, QUICKBOOKS_9130357949969096!$L:$M, 2, 0)),"")</f>
        <v/>
      </c>
      <c r="AR169" s="20"/>
      <c r="AS169" s="20" t="str">
        <f>IFERROR(IF(LEN(VLOOKUP(AR169, QUICKBOOKS_9130357949969096!$J:$K, 2, 0))=0,"",VLOOKUP(AR169, QUICKBOOKS_9130357949969096!$J:$K, 2, 0)),"")</f>
        <v/>
      </c>
      <c r="AT169" s="27"/>
      <c r="AU169" s="22"/>
      <c r="AV169" s="23"/>
      <c r="AW169" s="20" t="str">
        <f t="shared" si="5"/>
        <v/>
      </c>
      <c r="AX169" s="21"/>
      <c r="AY169" s="20"/>
      <c r="AZ169" s="20"/>
      <c r="BA169" s="20"/>
      <c r="BB169" s="20" t="str">
        <f>IFERROR(IF(LEN(VLOOKUP(W169, QUICKBOOKS_9130357949969096!$AI:$AJ, 2, 0))=0,"",VLOOKUP(W169, QUICKBOOKS_9130357949969096!$AI:$AJ, 2, 0)),"")</f>
        <v/>
      </c>
    </row>
    <row r="170" spans="2:54" x14ac:dyDescent="0.45">
      <c r="B170" s="2"/>
      <c r="C170" s="2"/>
      <c r="D170" s="2"/>
      <c r="E170" s="2"/>
      <c r="P170" s="19" t="str">
        <f>IF(V170&lt;&gt;"",MAX(P$1:P169)+1,IF(AND(_xlfn.CONCAT(T170:BB170)&lt;&gt;"", OR(LEFT(_xlfn.CONCAT(T170:BB170),5)&lt;&gt;"FALSE",RIGHT(_xlfn.CONCAT(T170:BB170),5)&lt;&gt;"FALSE")),IF(AND(ISNUMBER(P169),P169&gt;0),P169,0),""))</f>
        <v/>
      </c>
      <c r="Q170" s="26"/>
      <c r="R170" s="19" t="str">
        <f t="shared" si="4"/>
        <v/>
      </c>
      <c r="T170" s="20"/>
      <c r="U170" s="20"/>
      <c r="V170" s="21"/>
      <c r="W170" s="20"/>
      <c r="X170" s="21"/>
      <c r="Y170" s="20"/>
      <c r="Z170" s="21"/>
      <c r="AA170" s="20"/>
      <c r="AB170" s="20"/>
      <c r="AC170" s="20"/>
      <c r="AD170" s="20"/>
      <c r="AE170" s="20" t="str">
        <f>IFERROR(IF(LEN(VLOOKUP(AD170, QUICKBOOKS_9130357949969096!$AM:$AN, 2, 0))=0,"",VLOOKUP(AD170, QUICKBOOKS_9130357949969096!$AM:$AN, 2, 0)),"")</f>
        <v/>
      </c>
      <c r="AF170" s="20" t="str">
        <f>IFERROR(IF(LEN(VLOOKUP(AD170, QUICKBOOKS_9130357949969096!$C:$E, 3, 0))=0,"",VLOOKUP(AD170, QUICKBOOKS_9130357949969096!$C:$E, 3, 0)),"")</f>
        <v/>
      </c>
      <c r="AG170" s="20" t="str">
        <f>IFERROR(IF(LEN(VLOOKUP(AD170, QUICKBOOKS_9130357949969096!$C:$D, 2, 0))=0,"",VLOOKUP(AD170, QUICKBOOKS_9130357949969096!$C:$D, 2, 0)),"")</f>
        <v/>
      </c>
      <c r="AH170" s="20"/>
      <c r="AI170" s="20"/>
      <c r="AJ170" s="20"/>
      <c r="AK170" s="20"/>
      <c r="AL170" s="20"/>
      <c r="AM170" s="20"/>
      <c r="AN170" s="22"/>
      <c r="AO170" s="22"/>
      <c r="AP170" s="20"/>
      <c r="AQ170" s="20" t="str">
        <f>IFERROR(IF(LEN(VLOOKUP(AP170, QUICKBOOKS_9130357949969096!$L:$M, 2, 0))=0,"",VLOOKUP(AP170, QUICKBOOKS_9130357949969096!$L:$M, 2, 0)),"")</f>
        <v/>
      </c>
      <c r="AR170" s="20"/>
      <c r="AS170" s="20" t="str">
        <f>IFERROR(IF(LEN(VLOOKUP(AR170, QUICKBOOKS_9130357949969096!$J:$K, 2, 0))=0,"",VLOOKUP(AR170, QUICKBOOKS_9130357949969096!$J:$K, 2, 0)),"")</f>
        <v/>
      </c>
      <c r="AT170" s="27"/>
      <c r="AU170" s="22"/>
      <c r="AV170" s="23"/>
      <c r="AW170" s="20" t="str">
        <f t="shared" si="5"/>
        <v/>
      </c>
      <c r="AX170" s="21"/>
      <c r="AY170" s="20"/>
      <c r="AZ170" s="20"/>
      <c r="BA170" s="20"/>
      <c r="BB170" s="20" t="str">
        <f>IFERROR(IF(LEN(VLOOKUP(W170, QUICKBOOKS_9130357949969096!$AI:$AJ, 2, 0))=0,"",VLOOKUP(W170, QUICKBOOKS_9130357949969096!$AI:$AJ, 2, 0)),"")</f>
        <v/>
      </c>
    </row>
    <row r="171" spans="2:54" x14ac:dyDescent="0.45">
      <c r="B171" s="2"/>
      <c r="C171" s="2"/>
      <c r="D171" s="2"/>
      <c r="E171" s="2"/>
      <c r="P171" s="19" t="str">
        <f>IF(V171&lt;&gt;"",MAX(P$1:P170)+1,IF(AND(_xlfn.CONCAT(T171:BB171)&lt;&gt;"", OR(LEFT(_xlfn.CONCAT(T171:BB171),5)&lt;&gt;"FALSE",RIGHT(_xlfn.CONCAT(T171:BB171),5)&lt;&gt;"FALSE")),IF(AND(ISNUMBER(P170),P170&gt;0),P170,0),""))</f>
        <v/>
      </c>
      <c r="Q171" s="26"/>
      <c r="R171" s="19" t="str">
        <f t="shared" si="4"/>
        <v/>
      </c>
      <c r="T171" s="20"/>
      <c r="U171" s="20"/>
      <c r="V171" s="21"/>
      <c r="W171" s="20"/>
      <c r="X171" s="21"/>
      <c r="Y171" s="20"/>
      <c r="Z171" s="21"/>
      <c r="AA171" s="20"/>
      <c r="AB171" s="20"/>
      <c r="AC171" s="20"/>
      <c r="AD171" s="20"/>
      <c r="AE171" s="20" t="str">
        <f>IFERROR(IF(LEN(VLOOKUP(AD171, QUICKBOOKS_9130357949969096!$AM:$AN, 2, 0))=0,"",VLOOKUP(AD171, QUICKBOOKS_9130357949969096!$AM:$AN, 2, 0)),"")</f>
        <v/>
      </c>
      <c r="AF171" s="20" t="str">
        <f>IFERROR(IF(LEN(VLOOKUP(AD171, QUICKBOOKS_9130357949969096!$C:$E, 3, 0))=0,"",VLOOKUP(AD171, QUICKBOOKS_9130357949969096!$C:$E, 3, 0)),"")</f>
        <v/>
      </c>
      <c r="AG171" s="20" t="str">
        <f>IFERROR(IF(LEN(VLOOKUP(AD171, QUICKBOOKS_9130357949969096!$C:$D, 2, 0))=0,"",VLOOKUP(AD171, QUICKBOOKS_9130357949969096!$C:$D, 2, 0)),"")</f>
        <v/>
      </c>
      <c r="AH171" s="20"/>
      <c r="AI171" s="20"/>
      <c r="AJ171" s="20"/>
      <c r="AK171" s="20"/>
      <c r="AL171" s="20"/>
      <c r="AM171" s="20"/>
      <c r="AN171" s="22"/>
      <c r="AO171" s="22"/>
      <c r="AP171" s="20"/>
      <c r="AQ171" s="20" t="str">
        <f>IFERROR(IF(LEN(VLOOKUP(AP171, QUICKBOOKS_9130357949969096!$L:$M, 2, 0))=0,"",VLOOKUP(AP171, QUICKBOOKS_9130357949969096!$L:$M, 2, 0)),"")</f>
        <v/>
      </c>
      <c r="AR171" s="20"/>
      <c r="AS171" s="20" t="str">
        <f>IFERROR(IF(LEN(VLOOKUP(AR171, QUICKBOOKS_9130357949969096!$J:$K, 2, 0))=0,"",VLOOKUP(AR171, QUICKBOOKS_9130357949969096!$J:$K, 2, 0)),"")</f>
        <v/>
      </c>
      <c r="AT171" s="27"/>
      <c r="AU171" s="22"/>
      <c r="AV171" s="23"/>
      <c r="AW171" s="20" t="str">
        <f t="shared" si="5"/>
        <v/>
      </c>
      <c r="AX171" s="21"/>
      <c r="AY171" s="20"/>
      <c r="AZ171" s="20"/>
      <c r="BA171" s="20"/>
      <c r="BB171" s="20" t="str">
        <f>IFERROR(IF(LEN(VLOOKUP(W171, QUICKBOOKS_9130357949969096!$AI:$AJ, 2, 0))=0,"",VLOOKUP(W171, QUICKBOOKS_9130357949969096!$AI:$AJ, 2, 0)),"")</f>
        <v/>
      </c>
    </row>
    <row r="172" spans="2:54" x14ac:dyDescent="0.45">
      <c r="B172" s="2"/>
      <c r="C172" s="2"/>
      <c r="D172" s="2"/>
      <c r="E172" s="2"/>
      <c r="P172" s="19" t="str">
        <f>IF(V172&lt;&gt;"",MAX(P$1:P171)+1,IF(AND(_xlfn.CONCAT(T172:BB172)&lt;&gt;"", OR(LEFT(_xlfn.CONCAT(T172:BB172),5)&lt;&gt;"FALSE",RIGHT(_xlfn.CONCAT(T172:BB172),5)&lt;&gt;"FALSE")),IF(AND(ISNUMBER(P171),P171&gt;0),P171,0),""))</f>
        <v/>
      </c>
      <c r="Q172" s="26"/>
      <c r="R172" s="19" t="str">
        <f t="shared" si="4"/>
        <v/>
      </c>
      <c r="T172" s="20"/>
      <c r="U172" s="20"/>
      <c r="V172" s="21"/>
      <c r="W172" s="20"/>
      <c r="X172" s="21"/>
      <c r="Y172" s="20"/>
      <c r="Z172" s="21"/>
      <c r="AA172" s="20"/>
      <c r="AB172" s="20"/>
      <c r="AC172" s="20"/>
      <c r="AD172" s="20"/>
      <c r="AE172" s="20" t="str">
        <f>IFERROR(IF(LEN(VLOOKUP(AD172, QUICKBOOKS_9130357949969096!$AM:$AN, 2, 0))=0,"",VLOOKUP(AD172, QUICKBOOKS_9130357949969096!$AM:$AN, 2, 0)),"")</f>
        <v/>
      </c>
      <c r="AF172" s="20" t="str">
        <f>IFERROR(IF(LEN(VLOOKUP(AD172, QUICKBOOKS_9130357949969096!$C:$E, 3, 0))=0,"",VLOOKUP(AD172, QUICKBOOKS_9130357949969096!$C:$E, 3, 0)),"")</f>
        <v/>
      </c>
      <c r="AG172" s="20" t="str">
        <f>IFERROR(IF(LEN(VLOOKUP(AD172, QUICKBOOKS_9130357949969096!$C:$D, 2, 0))=0,"",VLOOKUP(AD172, QUICKBOOKS_9130357949969096!$C:$D, 2, 0)),"")</f>
        <v/>
      </c>
      <c r="AH172" s="20"/>
      <c r="AI172" s="20"/>
      <c r="AJ172" s="20"/>
      <c r="AK172" s="20"/>
      <c r="AL172" s="20"/>
      <c r="AM172" s="20"/>
      <c r="AN172" s="22"/>
      <c r="AO172" s="22"/>
      <c r="AP172" s="20"/>
      <c r="AQ172" s="20" t="str">
        <f>IFERROR(IF(LEN(VLOOKUP(AP172, QUICKBOOKS_9130357949969096!$L:$M, 2, 0))=0,"",VLOOKUP(AP172, QUICKBOOKS_9130357949969096!$L:$M, 2, 0)),"")</f>
        <v/>
      </c>
      <c r="AR172" s="20"/>
      <c r="AS172" s="20" t="str">
        <f>IFERROR(IF(LEN(VLOOKUP(AR172, QUICKBOOKS_9130357949969096!$J:$K, 2, 0))=0,"",VLOOKUP(AR172, QUICKBOOKS_9130357949969096!$J:$K, 2, 0)),"")</f>
        <v/>
      </c>
      <c r="AT172" s="27"/>
      <c r="AU172" s="22"/>
      <c r="AV172" s="23"/>
      <c r="AW172" s="20" t="str">
        <f t="shared" si="5"/>
        <v/>
      </c>
      <c r="AX172" s="21"/>
      <c r="AY172" s="20"/>
      <c r="AZ172" s="20"/>
      <c r="BA172" s="20"/>
      <c r="BB172" s="20" t="str">
        <f>IFERROR(IF(LEN(VLOOKUP(W172, QUICKBOOKS_9130357949969096!$AI:$AJ, 2, 0))=0,"",VLOOKUP(W172, QUICKBOOKS_9130357949969096!$AI:$AJ, 2, 0)),"")</f>
        <v/>
      </c>
    </row>
    <row r="173" spans="2:54" x14ac:dyDescent="0.45">
      <c r="B173" s="2"/>
      <c r="C173" s="2"/>
      <c r="D173" s="2"/>
      <c r="E173" s="2"/>
      <c r="P173" s="19" t="str">
        <f>IF(V173&lt;&gt;"",MAX(P$1:P172)+1,IF(AND(_xlfn.CONCAT(T173:BB173)&lt;&gt;"", OR(LEFT(_xlfn.CONCAT(T173:BB173),5)&lt;&gt;"FALSE",RIGHT(_xlfn.CONCAT(T173:BB173),5)&lt;&gt;"FALSE")),IF(AND(ISNUMBER(P172),P172&gt;0),P172,0),""))</f>
        <v/>
      </c>
      <c r="Q173" s="26"/>
      <c r="R173" s="19" t="str">
        <f t="shared" si="4"/>
        <v/>
      </c>
      <c r="T173" s="20"/>
      <c r="U173" s="20"/>
      <c r="V173" s="21"/>
      <c r="W173" s="20"/>
      <c r="X173" s="21"/>
      <c r="Y173" s="20"/>
      <c r="Z173" s="21"/>
      <c r="AA173" s="20"/>
      <c r="AB173" s="20"/>
      <c r="AC173" s="20"/>
      <c r="AD173" s="20"/>
      <c r="AE173" s="20" t="str">
        <f>IFERROR(IF(LEN(VLOOKUP(AD173, QUICKBOOKS_9130357949969096!$AM:$AN, 2, 0))=0,"",VLOOKUP(AD173, QUICKBOOKS_9130357949969096!$AM:$AN, 2, 0)),"")</f>
        <v/>
      </c>
      <c r="AF173" s="20" t="str">
        <f>IFERROR(IF(LEN(VLOOKUP(AD173, QUICKBOOKS_9130357949969096!$C:$E, 3, 0))=0,"",VLOOKUP(AD173, QUICKBOOKS_9130357949969096!$C:$E, 3, 0)),"")</f>
        <v/>
      </c>
      <c r="AG173" s="20" t="str">
        <f>IFERROR(IF(LEN(VLOOKUP(AD173, QUICKBOOKS_9130357949969096!$C:$D, 2, 0))=0,"",VLOOKUP(AD173, QUICKBOOKS_9130357949969096!$C:$D, 2, 0)),"")</f>
        <v/>
      </c>
      <c r="AH173" s="20"/>
      <c r="AI173" s="20"/>
      <c r="AJ173" s="20"/>
      <c r="AK173" s="20"/>
      <c r="AL173" s="20"/>
      <c r="AM173" s="20"/>
      <c r="AN173" s="22"/>
      <c r="AO173" s="22"/>
      <c r="AP173" s="20"/>
      <c r="AQ173" s="20" t="str">
        <f>IFERROR(IF(LEN(VLOOKUP(AP173, QUICKBOOKS_9130357949969096!$L:$M, 2, 0))=0,"",VLOOKUP(AP173, QUICKBOOKS_9130357949969096!$L:$M, 2, 0)),"")</f>
        <v/>
      </c>
      <c r="AR173" s="20"/>
      <c r="AS173" s="20" t="str">
        <f>IFERROR(IF(LEN(VLOOKUP(AR173, QUICKBOOKS_9130357949969096!$J:$K, 2, 0))=0,"",VLOOKUP(AR173, QUICKBOOKS_9130357949969096!$J:$K, 2, 0)),"")</f>
        <v/>
      </c>
      <c r="AT173" s="27"/>
      <c r="AU173" s="22"/>
      <c r="AV173" s="23"/>
      <c r="AW173" s="20" t="str">
        <f t="shared" si="5"/>
        <v/>
      </c>
      <c r="AX173" s="21"/>
      <c r="AY173" s="20"/>
      <c r="AZ173" s="20"/>
      <c r="BA173" s="20"/>
      <c r="BB173" s="20" t="str">
        <f>IFERROR(IF(LEN(VLOOKUP(W173, QUICKBOOKS_9130357949969096!$AI:$AJ, 2, 0))=0,"",VLOOKUP(W173, QUICKBOOKS_9130357949969096!$AI:$AJ, 2, 0)),"")</f>
        <v/>
      </c>
    </row>
    <row r="174" spans="2:54" x14ac:dyDescent="0.45">
      <c r="B174" s="2"/>
      <c r="C174" s="2"/>
      <c r="D174" s="2"/>
      <c r="E174" s="2"/>
      <c r="P174" s="19" t="str">
        <f>IF(V174&lt;&gt;"",MAX(P$1:P173)+1,IF(AND(_xlfn.CONCAT(T174:BB174)&lt;&gt;"", OR(LEFT(_xlfn.CONCAT(T174:BB174),5)&lt;&gt;"FALSE",RIGHT(_xlfn.CONCAT(T174:BB174),5)&lt;&gt;"FALSE")),IF(AND(ISNUMBER(P173),P173&gt;0),P173,0),""))</f>
        <v/>
      </c>
      <c r="Q174" s="26"/>
      <c r="R174" s="19" t="str">
        <f t="shared" si="4"/>
        <v/>
      </c>
      <c r="T174" s="20"/>
      <c r="U174" s="20"/>
      <c r="V174" s="21"/>
      <c r="W174" s="20"/>
      <c r="X174" s="21"/>
      <c r="Y174" s="20"/>
      <c r="Z174" s="21"/>
      <c r="AA174" s="20"/>
      <c r="AB174" s="20"/>
      <c r="AC174" s="20"/>
      <c r="AD174" s="20"/>
      <c r="AE174" s="20" t="str">
        <f>IFERROR(IF(LEN(VLOOKUP(AD174, QUICKBOOKS_9130357949969096!$AM:$AN, 2, 0))=0,"",VLOOKUP(AD174, QUICKBOOKS_9130357949969096!$AM:$AN, 2, 0)),"")</f>
        <v/>
      </c>
      <c r="AF174" s="20" t="str">
        <f>IFERROR(IF(LEN(VLOOKUP(AD174, QUICKBOOKS_9130357949969096!$C:$E, 3, 0))=0,"",VLOOKUP(AD174, QUICKBOOKS_9130357949969096!$C:$E, 3, 0)),"")</f>
        <v/>
      </c>
      <c r="AG174" s="20" t="str">
        <f>IFERROR(IF(LEN(VLOOKUP(AD174, QUICKBOOKS_9130357949969096!$C:$D, 2, 0))=0,"",VLOOKUP(AD174, QUICKBOOKS_9130357949969096!$C:$D, 2, 0)),"")</f>
        <v/>
      </c>
      <c r="AH174" s="20"/>
      <c r="AI174" s="20"/>
      <c r="AJ174" s="20"/>
      <c r="AK174" s="20"/>
      <c r="AL174" s="20"/>
      <c r="AM174" s="20"/>
      <c r="AN174" s="22"/>
      <c r="AO174" s="22"/>
      <c r="AP174" s="20"/>
      <c r="AQ174" s="20" t="str">
        <f>IFERROR(IF(LEN(VLOOKUP(AP174, QUICKBOOKS_9130357949969096!$L:$M, 2, 0))=0,"",VLOOKUP(AP174, QUICKBOOKS_9130357949969096!$L:$M, 2, 0)),"")</f>
        <v/>
      </c>
      <c r="AR174" s="20"/>
      <c r="AS174" s="20" t="str">
        <f>IFERROR(IF(LEN(VLOOKUP(AR174, QUICKBOOKS_9130357949969096!$J:$K, 2, 0))=0,"",VLOOKUP(AR174, QUICKBOOKS_9130357949969096!$J:$K, 2, 0)),"")</f>
        <v/>
      </c>
      <c r="AT174" s="27"/>
      <c r="AU174" s="22"/>
      <c r="AV174" s="23"/>
      <c r="AW174" s="20" t="str">
        <f t="shared" si="5"/>
        <v/>
      </c>
      <c r="AX174" s="21"/>
      <c r="AY174" s="20"/>
      <c r="AZ174" s="20"/>
      <c r="BA174" s="20"/>
      <c r="BB174" s="20" t="str">
        <f>IFERROR(IF(LEN(VLOOKUP(W174, QUICKBOOKS_9130357949969096!$AI:$AJ, 2, 0))=0,"",VLOOKUP(W174, QUICKBOOKS_9130357949969096!$AI:$AJ, 2, 0)),"")</f>
        <v/>
      </c>
    </row>
    <row r="175" spans="2:54" x14ac:dyDescent="0.45">
      <c r="B175" s="2"/>
      <c r="C175" s="2"/>
      <c r="D175" s="2"/>
      <c r="E175" s="2"/>
      <c r="P175" s="19" t="str">
        <f>IF(V175&lt;&gt;"",MAX(P$1:P174)+1,IF(AND(_xlfn.CONCAT(T175:BB175)&lt;&gt;"", OR(LEFT(_xlfn.CONCAT(T175:BB175),5)&lt;&gt;"FALSE",RIGHT(_xlfn.CONCAT(T175:BB175),5)&lt;&gt;"FALSE")),IF(AND(ISNUMBER(P174),P174&gt;0),P174,0),""))</f>
        <v/>
      </c>
      <c r="Q175" s="26"/>
      <c r="R175" s="19" t="str">
        <f t="shared" si="4"/>
        <v/>
      </c>
      <c r="T175" s="20"/>
      <c r="U175" s="20"/>
      <c r="V175" s="21"/>
      <c r="W175" s="20"/>
      <c r="X175" s="21"/>
      <c r="Y175" s="20"/>
      <c r="Z175" s="21"/>
      <c r="AA175" s="20"/>
      <c r="AB175" s="20"/>
      <c r="AC175" s="20"/>
      <c r="AD175" s="20"/>
      <c r="AE175" s="20" t="str">
        <f>IFERROR(IF(LEN(VLOOKUP(AD175, QUICKBOOKS_9130357949969096!$AM:$AN, 2, 0))=0,"",VLOOKUP(AD175, QUICKBOOKS_9130357949969096!$AM:$AN, 2, 0)),"")</f>
        <v/>
      </c>
      <c r="AF175" s="20" t="str">
        <f>IFERROR(IF(LEN(VLOOKUP(AD175, QUICKBOOKS_9130357949969096!$C:$E, 3, 0))=0,"",VLOOKUP(AD175, QUICKBOOKS_9130357949969096!$C:$E, 3, 0)),"")</f>
        <v/>
      </c>
      <c r="AG175" s="20" t="str">
        <f>IFERROR(IF(LEN(VLOOKUP(AD175, QUICKBOOKS_9130357949969096!$C:$D, 2, 0))=0,"",VLOOKUP(AD175, QUICKBOOKS_9130357949969096!$C:$D, 2, 0)),"")</f>
        <v/>
      </c>
      <c r="AH175" s="20"/>
      <c r="AI175" s="20"/>
      <c r="AJ175" s="20"/>
      <c r="AK175" s="20"/>
      <c r="AL175" s="20"/>
      <c r="AM175" s="20"/>
      <c r="AN175" s="22"/>
      <c r="AO175" s="22"/>
      <c r="AP175" s="20"/>
      <c r="AQ175" s="20" t="str">
        <f>IFERROR(IF(LEN(VLOOKUP(AP175, QUICKBOOKS_9130357949969096!$L:$M, 2, 0))=0,"",VLOOKUP(AP175, QUICKBOOKS_9130357949969096!$L:$M, 2, 0)),"")</f>
        <v/>
      </c>
      <c r="AR175" s="20"/>
      <c r="AS175" s="20" t="str">
        <f>IFERROR(IF(LEN(VLOOKUP(AR175, QUICKBOOKS_9130357949969096!$J:$K, 2, 0))=0,"",VLOOKUP(AR175, QUICKBOOKS_9130357949969096!$J:$K, 2, 0)),"")</f>
        <v/>
      </c>
      <c r="AT175" s="27"/>
      <c r="AU175" s="22"/>
      <c r="AV175" s="23"/>
      <c r="AW175" s="20" t="str">
        <f t="shared" si="5"/>
        <v/>
      </c>
      <c r="AX175" s="21"/>
      <c r="AY175" s="20"/>
      <c r="AZ175" s="20"/>
      <c r="BA175" s="20"/>
      <c r="BB175" s="20" t="str">
        <f>IFERROR(IF(LEN(VLOOKUP(W175, QUICKBOOKS_9130357949969096!$AI:$AJ, 2, 0))=0,"",VLOOKUP(W175, QUICKBOOKS_9130357949969096!$AI:$AJ, 2, 0)),"")</f>
        <v/>
      </c>
    </row>
    <row r="176" spans="2:54" x14ac:dyDescent="0.45">
      <c r="B176" s="2"/>
      <c r="C176" s="2"/>
      <c r="D176" s="2"/>
      <c r="E176" s="2"/>
      <c r="P176" s="19" t="str">
        <f>IF(V176&lt;&gt;"",MAX(P$1:P175)+1,IF(AND(_xlfn.CONCAT(T176:BB176)&lt;&gt;"", OR(LEFT(_xlfn.CONCAT(T176:BB176),5)&lt;&gt;"FALSE",RIGHT(_xlfn.CONCAT(T176:BB176),5)&lt;&gt;"FALSE")),IF(AND(ISNUMBER(P175),P175&gt;0),P175,0),""))</f>
        <v/>
      </c>
      <c r="Q176" s="26"/>
      <c r="R176" s="19" t="str">
        <f t="shared" si="4"/>
        <v/>
      </c>
      <c r="T176" s="20"/>
      <c r="U176" s="20"/>
      <c r="V176" s="21"/>
      <c r="W176" s="20"/>
      <c r="X176" s="21"/>
      <c r="Y176" s="20"/>
      <c r="Z176" s="21"/>
      <c r="AA176" s="20"/>
      <c r="AB176" s="20"/>
      <c r="AC176" s="20"/>
      <c r="AD176" s="20"/>
      <c r="AE176" s="20" t="str">
        <f>IFERROR(IF(LEN(VLOOKUP(AD176, QUICKBOOKS_9130357949969096!$AM:$AN, 2, 0))=0,"",VLOOKUP(AD176, QUICKBOOKS_9130357949969096!$AM:$AN, 2, 0)),"")</f>
        <v/>
      </c>
      <c r="AF176" s="20" t="str">
        <f>IFERROR(IF(LEN(VLOOKUP(AD176, QUICKBOOKS_9130357949969096!$C:$E, 3, 0))=0,"",VLOOKUP(AD176, QUICKBOOKS_9130357949969096!$C:$E, 3, 0)),"")</f>
        <v/>
      </c>
      <c r="AG176" s="20" t="str">
        <f>IFERROR(IF(LEN(VLOOKUP(AD176, QUICKBOOKS_9130357949969096!$C:$D, 2, 0))=0,"",VLOOKUP(AD176, QUICKBOOKS_9130357949969096!$C:$D, 2, 0)),"")</f>
        <v/>
      </c>
      <c r="AH176" s="20"/>
      <c r="AI176" s="20"/>
      <c r="AJ176" s="20"/>
      <c r="AK176" s="20"/>
      <c r="AL176" s="20"/>
      <c r="AM176" s="20"/>
      <c r="AN176" s="22"/>
      <c r="AO176" s="22"/>
      <c r="AP176" s="20"/>
      <c r="AQ176" s="20" t="str">
        <f>IFERROR(IF(LEN(VLOOKUP(AP176, QUICKBOOKS_9130357949969096!$L:$M, 2, 0))=0,"",VLOOKUP(AP176, QUICKBOOKS_9130357949969096!$L:$M, 2, 0)),"")</f>
        <v/>
      </c>
      <c r="AR176" s="20"/>
      <c r="AS176" s="20" t="str">
        <f>IFERROR(IF(LEN(VLOOKUP(AR176, QUICKBOOKS_9130357949969096!$J:$K, 2, 0))=0,"",VLOOKUP(AR176, QUICKBOOKS_9130357949969096!$J:$K, 2, 0)),"")</f>
        <v/>
      </c>
      <c r="AT176" s="27"/>
      <c r="AU176" s="22"/>
      <c r="AV176" s="23"/>
      <c r="AW176" s="20" t="str">
        <f t="shared" si="5"/>
        <v/>
      </c>
      <c r="AX176" s="21"/>
      <c r="AY176" s="20"/>
      <c r="AZ176" s="20"/>
      <c r="BA176" s="20"/>
      <c r="BB176" s="20" t="str">
        <f>IFERROR(IF(LEN(VLOOKUP(W176, QUICKBOOKS_9130357949969096!$AI:$AJ, 2, 0))=0,"",VLOOKUP(W176, QUICKBOOKS_9130357949969096!$AI:$AJ, 2, 0)),"")</f>
        <v/>
      </c>
    </row>
    <row r="177" spans="2:54" x14ac:dyDescent="0.45">
      <c r="B177" s="2"/>
      <c r="C177" s="2"/>
      <c r="D177" s="2"/>
      <c r="E177" s="2"/>
      <c r="P177" s="19" t="str">
        <f>IF(V177&lt;&gt;"",MAX(P$1:P176)+1,IF(AND(_xlfn.CONCAT(T177:BB177)&lt;&gt;"", OR(LEFT(_xlfn.CONCAT(T177:BB177),5)&lt;&gt;"FALSE",RIGHT(_xlfn.CONCAT(T177:BB177),5)&lt;&gt;"FALSE")),IF(AND(ISNUMBER(P176),P176&gt;0),P176,0),""))</f>
        <v/>
      </c>
      <c r="Q177" s="26"/>
      <c r="R177" s="19" t="str">
        <f t="shared" si="4"/>
        <v/>
      </c>
      <c r="T177" s="20"/>
      <c r="U177" s="20"/>
      <c r="V177" s="21"/>
      <c r="W177" s="20"/>
      <c r="X177" s="21"/>
      <c r="Y177" s="20"/>
      <c r="Z177" s="21"/>
      <c r="AA177" s="20"/>
      <c r="AB177" s="20"/>
      <c r="AC177" s="20"/>
      <c r="AD177" s="20"/>
      <c r="AE177" s="20" t="str">
        <f>IFERROR(IF(LEN(VLOOKUP(AD177, QUICKBOOKS_9130357949969096!$AM:$AN, 2, 0))=0,"",VLOOKUP(AD177, QUICKBOOKS_9130357949969096!$AM:$AN, 2, 0)),"")</f>
        <v/>
      </c>
      <c r="AF177" s="20" t="str">
        <f>IFERROR(IF(LEN(VLOOKUP(AD177, QUICKBOOKS_9130357949969096!$C:$E, 3, 0))=0,"",VLOOKUP(AD177, QUICKBOOKS_9130357949969096!$C:$E, 3, 0)),"")</f>
        <v/>
      </c>
      <c r="AG177" s="20" t="str">
        <f>IFERROR(IF(LEN(VLOOKUP(AD177, QUICKBOOKS_9130357949969096!$C:$D, 2, 0))=0,"",VLOOKUP(AD177, QUICKBOOKS_9130357949969096!$C:$D, 2, 0)),"")</f>
        <v/>
      </c>
      <c r="AH177" s="20"/>
      <c r="AI177" s="20"/>
      <c r="AJ177" s="20"/>
      <c r="AK177" s="20"/>
      <c r="AL177" s="20"/>
      <c r="AM177" s="20"/>
      <c r="AN177" s="22"/>
      <c r="AO177" s="22"/>
      <c r="AP177" s="20"/>
      <c r="AQ177" s="20" t="str">
        <f>IFERROR(IF(LEN(VLOOKUP(AP177, QUICKBOOKS_9130357949969096!$L:$M, 2, 0))=0,"",VLOOKUP(AP177, QUICKBOOKS_9130357949969096!$L:$M, 2, 0)),"")</f>
        <v/>
      </c>
      <c r="AR177" s="20"/>
      <c r="AS177" s="20" t="str">
        <f>IFERROR(IF(LEN(VLOOKUP(AR177, QUICKBOOKS_9130357949969096!$J:$K, 2, 0))=0,"",VLOOKUP(AR177, QUICKBOOKS_9130357949969096!$J:$K, 2, 0)),"")</f>
        <v/>
      </c>
      <c r="AT177" s="27"/>
      <c r="AU177" s="22"/>
      <c r="AV177" s="23"/>
      <c r="AW177" s="20" t="str">
        <f t="shared" si="5"/>
        <v/>
      </c>
      <c r="AX177" s="21"/>
      <c r="AY177" s="20"/>
      <c r="AZ177" s="20"/>
      <c r="BA177" s="20"/>
      <c r="BB177" s="20" t="str">
        <f>IFERROR(IF(LEN(VLOOKUP(W177, QUICKBOOKS_9130357949969096!$AI:$AJ, 2, 0))=0,"",VLOOKUP(W177, QUICKBOOKS_9130357949969096!$AI:$AJ, 2, 0)),"")</f>
        <v/>
      </c>
    </row>
    <row r="178" spans="2:54" x14ac:dyDescent="0.45">
      <c r="B178" s="2"/>
      <c r="C178" s="2"/>
      <c r="D178" s="2"/>
      <c r="E178" s="2"/>
      <c r="P178" s="19" t="str">
        <f>IF(V178&lt;&gt;"",MAX(P$1:P177)+1,IF(AND(_xlfn.CONCAT(T178:BB178)&lt;&gt;"", OR(LEFT(_xlfn.CONCAT(T178:BB178),5)&lt;&gt;"FALSE",RIGHT(_xlfn.CONCAT(T178:BB178),5)&lt;&gt;"FALSE")),IF(AND(ISNUMBER(P177),P177&gt;0),P177,0),""))</f>
        <v/>
      </c>
      <c r="Q178" s="26"/>
      <c r="R178" s="19" t="str">
        <f t="shared" si="4"/>
        <v/>
      </c>
      <c r="T178" s="20"/>
      <c r="U178" s="20"/>
      <c r="V178" s="21"/>
      <c r="W178" s="20"/>
      <c r="X178" s="21"/>
      <c r="Y178" s="20"/>
      <c r="Z178" s="21"/>
      <c r="AA178" s="20"/>
      <c r="AB178" s="20"/>
      <c r="AC178" s="20"/>
      <c r="AD178" s="20"/>
      <c r="AE178" s="20" t="str">
        <f>IFERROR(IF(LEN(VLOOKUP(AD178, QUICKBOOKS_9130357949969096!$AM:$AN, 2, 0))=0,"",VLOOKUP(AD178, QUICKBOOKS_9130357949969096!$AM:$AN, 2, 0)),"")</f>
        <v/>
      </c>
      <c r="AF178" s="20" t="str">
        <f>IFERROR(IF(LEN(VLOOKUP(AD178, QUICKBOOKS_9130357949969096!$C:$E, 3, 0))=0,"",VLOOKUP(AD178, QUICKBOOKS_9130357949969096!$C:$E, 3, 0)),"")</f>
        <v/>
      </c>
      <c r="AG178" s="20" t="str">
        <f>IFERROR(IF(LEN(VLOOKUP(AD178, QUICKBOOKS_9130357949969096!$C:$D, 2, 0))=0,"",VLOOKUP(AD178, QUICKBOOKS_9130357949969096!$C:$D, 2, 0)),"")</f>
        <v/>
      </c>
      <c r="AH178" s="20"/>
      <c r="AI178" s="20"/>
      <c r="AJ178" s="20"/>
      <c r="AK178" s="20"/>
      <c r="AL178" s="20"/>
      <c r="AM178" s="20"/>
      <c r="AN178" s="22"/>
      <c r="AO178" s="22"/>
      <c r="AP178" s="20"/>
      <c r="AQ178" s="20" t="str">
        <f>IFERROR(IF(LEN(VLOOKUP(AP178, QUICKBOOKS_9130357949969096!$L:$M, 2, 0))=0,"",VLOOKUP(AP178, QUICKBOOKS_9130357949969096!$L:$M, 2, 0)),"")</f>
        <v/>
      </c>
      <c r="AR178" s="20"/>
      <c r="AS178" s="20" t="str">
        <f>IFERROR(IF(LEN(VLOOKUP(AR178, QUICKBOOKS_9130357949969096!$J:$K, 2, 0))=0,"",VLOOKUP(AR178, QUICKBOOKS_9130357949969096!$J:$K, 2, 0)),"")</f>
        <v/>
      </c>
      <c r="AT178" s="27"/>
      <c r="AU178" s="22"/>
      <c r="AV178" s="23"/>
      <c r="AW178" s="20" t="str">
        <f t="shared" si="5"/>
        <v/>
      </c>
      <c r="AX178" s="21"/>
      <c r="AY178" s="20"/>
      <c r="AZ178" s="20"/>
      <c r="BA178" s="20"/>
      <c r="BB178" s="20" t="str">
        <f>IFERROR(IF(LEN(VLOOKUP(W178, QUICKBOOKS_9130357949969096!$AI:$AJ, 2, 0))=0,"",VLOOKUP(W178, QUICKBOOKS_9130357949969096!$AI:$AJ, 2, 0)),"")</f>
        <v/>
      </c>
    </row>
    <row r="179" spans="2:54" x14ac:dyDescent="0.45">
      <c r="B179" s="2"/>
      <c r="C179" s="2"/>
      <c r="D179" s="2"/>
      <c r="E179" s="2"/>
      <c r="P179" s="19" t="str">
        <f>IF(V179&lt;&gt;"",MAX(P$1:P178)+1,IF(AND(_xlfn.CONCAT(T179:BB179)&lt;&gt;"", OR(LEFT(_xlfn.CONCAT(T179:BB179),5)&lt;&gt;"FALSE",RIGHT(_xlfn.CONCAT(T179:BB179),5)&lt;&gt;"FALSE")),IF(AND(ISNUMBER(P178),P178&gt;0),P178,0),""))</f>
        <v/>
      </c>
      <c r="Q179" s="26"/>
      <c r="R179" s="19" t="str">
        <f t="shared" si="4"/>
        <v/>
      </c>
      <c r="T179" s="20"/>
      <c r="U179" s="20"/>
      <c r="V179" s="21"/>
      <c r="W179" s="20"/>
      <c r="X179" s="21"/>
      <c r="Y179" s="20"/>
      <c r="Z179" s="21"/>
      <c r="AA179" s="20"/>
      <c r="AB179" s="20"/>
      <c r="AC179" s="20"/>
      <c r="AD179" s="20"/>
      <c r="AE179" s="20" t="str">
        <f>IFERROR(IF(LEN(VLOOKUP(AD179, QUICKBOOKS_9130357949969096!$AM:$AN, 2, 0))=0,"",VLOOKUP(AD179, QUICKBOOKS_9130357949969096!$AM:$AN, 2, 0)),"")</f>
        <v/>
      </c>
      <c r="AF179" s="20" t="str">
        <f>IFERROR(IF(LEN(VLOOKUP(AD179, QUICKBOOKS_9130357949969096!$C:$E, 3, 0))=0,"",VLOOKUP(AD179, QUICKBOOKS_9130357949969096!$C:$E, 3, 0)),"")</f>
        <v/>
      </c>
      <c r="AG179" s="20" t="str">
        <f>IFERROR(IF(LEN(VLOOKUP(AD179, QUICKBOOKS_9130357949969096!$C:$D, 2, 0))=0,"",VLOOKUP(AD179, QUICKBOOKS_9130357949969096!$C:$D, 2, 0)),"")</f>
        <v/>
      </c>
      <c r="AH179" s="20"/>
      <c r="AI179" s="20"/>
      <c r="AJ179" s="20"/>
      <c r="AK179" s="20"/>
      <c r="AL179" s="20"/>
      <c r="AM179" s="20"/>
      <c r="AN179" s="22"/>
      <c r="AO179" s="22"/>
      <c r="AP179" s="20"/>
      <c r="AQ179" s="20" t="str">
        <f>IFERROR(IF(LEN(VLOOKUP(AP179, QUICKBOOKS_9130357949969096!$L:$M, 2, 0))=0,"",VLOOKUP(AP179, QUICKBOOKS_9130357949969096!$L:$M, 2, 0)),"")</f>
        <v/>
      </c>
      <c r="AR179" s="20"/>
      <c r="AS179" s="20" t="str">
        <f>IFERROR(IF(LEN(VLOOKUP(AR179, QUICKBOOKS_9130357949969096!$J:$K, 2, 0))=0,"",VLOOKUP(AR179, QUICKBOOKS_9130357949969096!$J:$K, 2, 0)),"")</f>
        <v/>
      </c>
      <c r="AT179" s="27"/>
      <c r="AU179" s="22"/>
      <c r="AV179" s="23"/>
      <c r="AW179" s="20" t="str">
        <f t="shared" si="5"/>
        <v/>
      </c>
      <c r="AX179" s="21"/>
      <c r="AY179" s="20"/>
      <c r="AZ179" s="20"/>
      <c r="BA179" s="20"/>
      <c r="BB179" s="20" t="str">
        <f>IFERROR(IF(LEN(VLOOKUP(W179, QUICKBOOKS_9130357949969096!$AI:$AJ, 2, 0))=0,"",VLOOKUP(W179, QUICKBOOKS_9130357949969096!$AI:$AJ, 2, 0)),"")</f>
        <v/>
      </c>
    </row>
    <row r="180" spans="2:54" x14ac:dyDescent="0.45">
      <c r="B180" s="2"/>
      <c r="C180" s="2"/>
      <c r="D180" s="2"/>
      <c r="E180" s="2"/>
      <c r="P180" s="19" t="str">
        <f>IF(V180&lt;&gt;"",MAX(P$1:P179)+1,IF(AND(_xlfn.CONCAT(T180:BB180)&lt;&gt;"", OR(LEFT(_xlfn.CONCAT(T180:BB180),5)&lt;&gt;"FALSE",RIGHT(_xlfn.CONCAT(T180:BB180),5)&lt;&gt;"FALSE")),IF(AND(ISNUMBER(P179),P179&gt;0),P179,0),""))</f>
        <v/>
      </c>
      <c r="Q180" s="26"/>
      <c r="R180" s="19" t="str">
        <f t="shared" si="4"/>
        <v/>
      </c>
      <c r="T180" s="20"/>
      <c r="U180" s="20"/>
      <c r="V180" s="21"/>
      <c r="W180" s="20"/>
      <c r="X180" s="21"/>
      <c r="Y180" s="20"/>
      <c r="Z180" s="21"/>
      <c r="AA180" s="20"/>
      <c r="AB180" s="20"/>
      <c r="AC180" s="20"/>
      <c r="AD180" s="20"/>
      <c r="AE180" s="20" t="str">
        <f>IFERROR(IF(LEN(VLOOKUP(AD180, QUICKBOOKS_9130357949969096!$AM:$AN, 2, 0))=0,"",VLOOKUP(AD180, QUICKBOOKS_9130357949969096!$AM:$AN, 2, 0)),"")</f>
        <v/>
      </c>
      <c r="AF180" s="20" t="str">
        <f>IFERROR(IF(LEN(VLOOKUP(AD180, QUICKBOOKS_9130357949969096!$C:$E, 3, 0))=0,"",VLOOKUP(AD180, QUICKBOOKS_9130357949969096!$C:$E, 3, 0)),"")</f>
        <v/>
      </c>
      <c r="AG180" s="20" t="str">
        <f>IFERROR(IF(LEN(VLOOKUP(AD180, QUICKBOOKS_9130357949969096!$C:$D, 2, 0))=0,"",VLOOKUP(AD180, QUICKBOOKS_9130357949969096!$C:$D, 2, 0)),"")</f>
        <v/>
      </c>
      <c r="AH180" s="20"/>
      <c r="AI180" s="20"/>
      <c r="AJ180" s="20"/>
      <c r="AK180" s="20"/>
      <c r="AL180" s="20"/>
      <c r="AM180" s="20"/>
      <c r="AN180" s="22"/>
      <c r="AO180" s="22"/>
      <c r="AP180" s="20"/>
      <c r="AQ180" s="20" t="str">
        <f>IFERROR(IF(LEN(VLOOKUP(AP180, QUICKBOOKS_9130357949969096!$L:$M, 2, 0))=0,"",VLOOKUP(AP180, QUICKBOOKS_9130357949969096!$L:$M, 2, 0)),"")</f>
        <v/>
      </c>
      <c r="AR180" s="20"/>
      <c r="AS180" s="20" t="str">
        <f>IFERROR(IF(LEN(VLOOKUP(AR180, QUICKBOOKS_9130357949969096!$J:$K, 2, 0))=0,"",VLOOKUP(AR180, QUICKBOOKS_9130357949969096!$J:$K, 2, 0)),"")</f>
        <v/>
      </c>
      <c r="AT180" s="27"/>
      <c r="AU180" s="22"/>
      <c r="AV180" s="23"/>
      <c r="AW180" s="20" t="str">
        <f t="shared" si="5"/>
        <v/>
      </c>
      <c r="AX180" s="21"/>
      <c r="AY180" s="20"/>
      <c r="AZ180" s="20"/>
      <c r="BA180" s="20"/>
      <c r="BB180" s="20" t="str">
        <f>IFERROR(IF(LEN(VLOOKUP(W180, QUICKBOOKS_9130357949969096!$AI:$AJ, 2, 0))=0,"",VLOOKUP(W180, QUICKBOOKS_9130357949969096!$AI:$AJ, 2, 0)),"")</f>
        <v/>
      </c>
    </row>
    <row r="181" spans="2:54" x14ac:dyDescent="0.45">
      <c r="B181" s="2"/>
      <c r="C181" s="2"/>
      <c r="D181" s="2"/>
      <c r="E181" s="2"/>
      <c r="P181" s="19" t="str">
        <f>IF(V181&lt;&gt;"",MAX(P$1:P180)+1,IF(AND(_xlfn.CONCAT(T181:BB181)&lt;&gt;"", OR(LEFT(_xlfn.CONCAT(T181:BB181),5)&lt;&gt;"FALSE",RIGHT(_xlfn.CONCAT(T181:BB181),5)&lt;&gt;"FALSE")),IF(AND(ISNUMBER(P180),P180&gt;0),P180,0),""))</f>
        <v/>
      </c>
      <c r="Q181" s="26"/>
      <c r="R181" s="19" t="str">
        <f t="shared" si="4"/>
        <v/>
      </c>
      <c r="T181" s="20"/>
      <c r="U181" s="20"/>
      <c r="V181" s="21"/>
      <c r="W181" s="20"/>
      <c r="X181" s="21"/>
      <c r="Y181" s="20"/>
      <c r="Z181" s="21"/>
      <c r="AA181" s="20"/>
      <c r="AB181" s="20"/>
      <c r="AC181" s="20"/>
      <c r="AD181" s="20"/>
      <c r="AE181" s="20" t="str">
        <f>IFERROR(IF(LEN(VLOOKUP(AD181, QUICKBOOKS_9130357949969096!$AM:$AN, 2, 0))=0,"",VLOOKUP(AD181, QUICKBOOKS_9130357949969096!$AM:$AN, 2, 0)),"")</f>
        <v/>
      </c>
      <c r="AF181" s="20" t="str">
        <f>IFERROR(IF(LEN(VLOOKUP(AD181, QUICKBOOKS_9130357949969096!$C:$E, 3, 0))=0,"",VLOOKUP(AD181, QUICKBOOKS_9130357949969096!$C:$E, 3, 0)),"")</f>
        <v/>
      </c>
      <c r="AG181" s="20" t="str">
        <f>IFERROR(IF(LEN(VLOOKUP(AD181, QUICKBOOKS_9130357949969096!$C:$D, 2, 0))=0,"",VLOOKUP(AD181, QUICKBOOKS_9130357949969096!$C:$D, 2, 0)),"")</f>
        <v/>
      </c>
      <c r="AH181" s="20"/>
      <c r="AI181" s="20"/>
      <c r="AJ181" s="20"/>
      <c r="AK181" s="20"/>
      <c r="AL181" s="20"/>
      <c r="AM181" s="20"/>
      <c r="AN181" s="22"/>
      <c r="AO181" s="22"/>
      <c r="AP181" s="20"/>
      <c r="AQ181" s="20" t="str">
        <f>IFERROR(IF(LEN(VLOOKUP(AP181, QUICKBOOKS_9130357949969096!$L:$M, 2, 0))=0,"",VLOOKUP(AP181, QUICKBOOKS_9130357949969096!$L:$M, 2, 0)),"")</f>
        <v/>
      </c>
      <c r="AR181" s="20"/>
      <c r="AS181" s="20" t="str">
        <f>IFERROR(IF(LEN(VLOOKUP(AR181, QUICKBOOKS_9130357949969096!$J:$K, 2, 0))=0,"",VLOOKUP(AR181, QUICKBOOKS_9130357949969096!$J:$K, 2, 0)),"")</f>
        <v/>
      </c>
      <c r="AT181" s="27"/>
      <c r="AU181" s="22"/>
      <c r="AV181" s="23"/>
      <c r="AW181" s="20" t="str">
        <f t="shared" si="5"/>
        <v/>
      </c>
      <c r="AX181" s="21"/>
      <c r="AY181" s="20"/>
      <c r="AZ181" s="20"/>
      <c r="BA181" s="20"/>
      <c r="BB181" s="20" t="str">
        <f>IFERROR(IF(LEN(VLOOKUP(W181, QUICKBOOKS_9130357949969096!$AI:$AJ, 2, 0))=0,"",VLOOKUP(W181, QUICKBOOKS_9130357949969096!$AI:$AJ, 2, 0)),"")</f>
        <v/>
      </c>
    </row>
    <row r="182" spans="2:54" x14ac:dyDescent="0.45">
      <c r="B182" s="2"/>
      <c r="C182" s="2"/>
      <c r="D182" s="2"/>
      <c r="E182" s="2"/>
      <c r="P182" s="19" t="str">
        <f>IF(V182&lt;&gt;"",MAX(P$1:P181)+1,IF(AND(_xlfn.CONCAT(T182:BB182)&lt;&gt;"", OR(LEFT(_xlfn.CONCAT(T182:BB182),5)&lt;&gt;"FALSE",RIGHT(_xlfn.CONCAT(T182:BB182),5)&lt;&gt;"FALSE")),IF(AND(ISNUMBER(P181),P181&gt;0),P181,0),""))</f>
        <v/>
      </c>
      <c r="Q182" s="26"/>
      <c r="R182" s="19" t="str">
        <f t="shared" si="4"/>
        <v/>
      </c>
      <c r="T182" s="20"/>
      <c r="U182" s="20"/>
      <c r="V182" s="21"/>
      <c r="W182" s="20"/>
      <c r="X182" s="21"/>
      <c r="Y182" s="20"/>
      <c r="Z182" s="21"/>
      <c r="AA182" s="20"/>
      <c r="AB182" s="20"/>
      <c r="AC182" s="20"/>
      <c r="AD182" s="20"/>
      <c r="AE182" s="20" t="str">
        <f>IFERROR(IF(LEN(VLOOKUP(AD182, QUICKBOOKS_9130357949969096!$AM:$AN, 2, 0))=0,"",VLOOKUP(AD182, QUICKBOOKS_9130357949969096!$AM:$AN, 2, 0)),"")</f>
        <v/>
      </c>
      <c r="AF182" s="20" t="str">
        <f>IFERROR(IF(LEN(VLOOKUP(AD182, QUICKBOOKS_9130357949969096!$C:$E, 3, 0))=0,"",VLOOKUP(AD182, QUICKBOOKS_9130357949969096!$C:$E, 3, 0)),"")</f>
        <v/>
      </c>
      <c r="AG182" s="20" t="str">
        <f>IFERROR(IF(LEN(VLOOKUP(AD182, QUICKBOOKS_9130357949969096!$C:$D, 2, 0))=0,"",VLOOKUP(AD182, QUICKBOOKS_9130357949969096!$C:$D, 2, 0)),"")</f>
        <v/>
      </c>
      <c r="AH182" s="20"/>
      <c r="AI182" s="20"/>
      <c r="AJ182" s="20"/>
      <c r="AK182" s="20"/>
      <c r="AL182" s="20"/>
      <c r="AM182" s="20"/>
      <c r="AN182" s="22"/>
      <c r="AO182" s="22"/>
      <c r="AP182" s="20"/>
      <c r="AQ182" s="20" t="str">
        <f>IFERROR(IF(LEN(VLOOKUP(AP182, QUICKBOOKS_9130357949969096!$L:$M, 2, 0))=0,"",VLOOKUP(AP182, QUICKBOOKS_9130357949969096!$L:$M, 2, 0)),"")</f>
        <v/>
      </c>
      <c r="AR182" s="20"/>
      <c r="AS182" s="20" t="str">
        <f>IFERROR(IF(LEN(VLOOKUP(AR182, QUICKBOOKS_9130357949969096!$J:$K, 2, 0))=0,"",VLOOKUP(AR182, QUICKBOOKS_9130357949969096!$J:$K, 2, 0)),"")</f>
        <v/>
      </c>
      <c r="AT182" s="27"/>
      <c r="AU182" s="22"/>
      <c r="AV182" s="23"/>
      <c r="AW182" s="20" t="str">
        <f t="shared" si="5"/>
        <v/>
      </c>
      <c r="AX182" s="21"/>
      <c r="AY182" s="20"/>
      <c r="AZ182" s="20"/>
      <c r="BA182" s="20"/>
      <c r="BB182" s="20" t="str">
        <f>IFERROR(IF(LEN(VLOOKUP(W182, QUICKBOOKS_9130357949969096!$AI:$AJ, 2, 0))=0,"",VLOOKUP(W182, QUICKBOOKS_9130357949969096!$AI:$AJ, 2, 0)),"")</f>
        <v/>
      </c>
    </row>
    <row r="183" spans="2:54" x14ac:dyDescent="0.45">
      <c r="B183" s="2"/>
      <c r="C183" s="2"/>
      <c r="D183" s="2"/>
      <c r="E183" s="2"/>
      <c r="P183" s="19" t="str">
        <f>IF(V183&lt;&gt;"",MAX(P$1:P182)+1,IF(AND(_xlfn.CONCAT(T183:BB183)&lt;&gt;"", OR(LEFT(_xlfn.CONCAT(T183:BB183),5)&lt;&gt;"FALSE",RIGHT(_xlfn.CONCAT(T183:BB183),5)&lt;&gt;"FALSE")),IF(AND(ISNUMBER(P182),P182&gt;0),P182,0),""))</f>
        <v/>
      </c>
      <c r="Q183" s="26"/>
      <c r="R183" s="19" t="str">
        <f t="shared" si="4"/>
        <v/>
      </c>
      <c r="T183" s="20"/>
      <c r="U183" s="20"/>
      <c r="V183" s="21"/>
      <c r="W183" s="20"/>
      <c r="X183" s="21"/>
      <c r="Y183" s="20"/>
      <c r="Z183" s="21"/>
      <c r="AA183" s="20"/>
      <c r="AB183" s="20"/>
      <c r="AC183" s="20"/>
      <c r="AD183" s="20"/>
      <c r="AE183" s="20" t="str">
        <f>IFERROR(IF(LEN(VLOOKUP(AD183, QUICKBOOKS_9130357949969096!$AM:$AN, 2, 0))=0,"",VLOOKUP(AD183, QUICKBOOKS_9130357949969096!$AM:$AN, 2, 0)),"")</f>
        <v/>
      </c>
      <c r="AF183" s="20" t="str">
        <f>IFERROR(IF(LEN(VLOOKUP(AD183, QUICKBOOKS_9130357949969096!$C:$E, 3, 0))=0,"",VLOOKUP(AD183, QUICKBOOKS_9130357949969096!$C:$E, 3, 0)),"")</f>
        <v/>
      </c>
      <c r="AG183" s="20" t="str">
        <f>IFERROR(IF(LEN(VLOOKUP(AD183, QUICKBOOKS_9130357949969096!$C:$D, 2, 0))=0,"",VLOOKUP(AD183, QUICKBOOKS_9130357949969096!$C:$D, 2, 0)),"")</f>
        <v/>
      </c>
      <c r="AH183" s="20"/>
      <c r="AI183" s="20"/>
      <c r="AJ183" s="20"/>
      <c r="AK183" s="20"/>
      <c r="AL183" s="20"/>
      <c r="AM183" s="20"/>
      <c r="AN183" s="22"/>
      <c r="AO183" s="22"/>
      <c r="AP183" s="20"/>
      <c r="AQ183" s="20" t="str">
        <f>IFERROR(IF(LEN(VLOOKUP(AP183, QUICKBOOKS_9130357949969096!$L:$M, 2, 0))=0,"",VLOOKUP(AP183, QUICKBOOKS_9130357949969096!$L:$M, 2, 0)),"")</f>
        <v/>
      </c>
      <c r="AR183" s="20"/>
      <c r="AS183" s="20" t="str">
        <f>IFERROR(IF(LEN(VLOOKUP(AR183, QUICKBOOKS_9130357949969096!$J:$K, 2, 0))=0,"",VLOOKUP(AR183, QUICKBOOKS_9130357949969096!$J:$K, 2, 0)),"")</f>
        <v/>
      </c>
      <c r="AT183" s="27"/>
      <c r="AU183" s="22"/>
      <c r="AV183" s="23"/>
      <c r="AW183" s="20" t="str">
        <f t="shared" si="5"/>
        <v/>
      </c>
      <c r="AX183" s="21"/>
      <c r="AY183" s="20"/>
      <c r="AZ183" s="20"/>
      <c r="BA183" s="20"/>
      <c r="BB183" s="20" t="str">
        <f>IFERROR(IF(LEN(VLOOKUP(W183, QUICKBOOKS_9130357949969096!$AI:$AJ, 2, 0))=0,"",VLOOKUP(W183, QUICKBOOKS_9130357949969096!$AI:$AJ, 2, 0)),"")</f>
        <v/>
      </c>
    </row>
    <row r="184" spans="2:54" x14ac:dyDescent="0.45">
      <c r="B184" s="2"/>
      <c r="C184" s="2"/>
      <c r="D184" s="2"/>
      <c r="E184" s="2"/>
      <c r="P184" s="19" t="str">
        <f>IF(V184&lt;&gt;"",MAX(P$1:P183)+1,IF(AND(_xlfn.CONCAT(T184:BB184)&lt;&gt;"", OR(LEFT(_xlfn.CONCAT(T184:BB184),5)&lt;&gt;"FALSE",RIGHT(_xlfn.CONCAT(T184:BB184),5)&lt;&gt;"FALSE")),IF(AND(ISNUMBER(P183),P183&gt;0),P183,0),""))</f>
        <v/>
      </c>
      <c r="Q184" s="26"/>
      <c r="R184" s="19" t="str">
        <f t="shared" si="4"/>
        <v/>
      </c>
      <c r="T184" s="20"/>
      <c r="U184" s="20"/>
      <c r="V184" s="21"/>
      <c r="W184" s="20"/>
      <c r="X184" s="21"/>
      <c r="Y184" s="20"/>
      <c r="Z184" s="21"/>
      <c r="AA184" s="20"/>
      <c r="AB184" s="20"/>
      <c r="AC184" s="20"/>
      <c r="AD184" s="20"/>
      <c r="AE184" s="20" t="str">
        <f>IFERROR(IF(LEN(VLOOKUP(AD184, QUICKBOOKS_9130357949969096!$AM:$AN, 2, 0))=0,"",VLOOKUP(AD184, QUICKBOOKS_9130357949969096!$AM:$AN, 2, 0)),"")</f>
        <v/>
      </c>
      <c r="AF184" s="20" t="str">
        <f>IFERROR(IF(LEN(VLOOKUP(AD184, QUICKBOOKS_9130357949969096!$C:$E, 3, 0))=0,"",VLOOKUP(AD184, QUICKBOOKS_9130357949969096!$C:$E, 3, 0)),"")</f>
        <v/>
      </c>
      <c r="AG184" s="20" t="str">
        <f>IFERROR(IF(LEN(VLOOKUP(AD184, QUICKBOOKS_9130357949969096!$C:$D, 2, 0))=0,"",VLOOKUP(AD184, QUICKBOOKS_9130357949969096!$C:$D, 2, 0)),"")</f>
        <v/>
      </c>
      <c r="AH184" s="20"/>
      <c r="AI184" s="20"/>
      <c r="AJ184" s="20"/>
      <c r="AK184" s="20"/>
      <c r="AL184" s="20"/>
      <c r="AM184" s="20"/>
      <c r="AN184" s="22"/>
      <c r="AO184" s="22"/>
      <c r="AP184" s="20"/>
      <c r="AQ184" s="20" t="str">
        <f>IFERROR(IF(LEN(VLOOKUP(AP184, QUICKBOOKS_9130357949969096!$L:$M, 2, 0))=0,"",VLOOKUP(AP184, QUICKBOOKS_9130357949969096!$L:$M, 2, 0)),"")</f>
        <v/>
      </c>
      <c r="AR184" s="20"/>
      <c r="AS184" s="20" t="str">
        <f>IFERROR(IF(LEN(VLOOKUP(AR184, QUICKBOOKS_9130357949969096!$J:$K, 2, 0))=0,"",VLOOKUP(AR184, QUICKBOOKS_9130357949969096!$J:$K, 2, 0)),"")</f>
        <v/>
      </c>
      <c r="AT184" s="27"/>
      <c r="AU184" s="22"/>
      <c r="AV184" s="23"/>
      <c r="AW184" s="20" t="str">
        <f t="shared" si="5"/>
        <v/>
      </c>
      <c r="AX184" s="21"/>
      <c r="AY184" s="20"/>
      <c r="AZ184" s="20"/>
      <c r="BA184" s="20"/>
      <c r="BB184" s="20" t="str">
        <f>IFERROR(IF(LEN(VLOOKUP(W184, QUICKBOOKS_9130357949969096!$AI:$AJ, 2, 0))=0,"",VLOOKUP(W184, QUICKBOOKS_9130357949969096!$AI:$AJ, 2, 0)),"")</f>
        <v/>
      </c>
    </row>
    <row r="185" spans="2:54" x14ac:dyDescent="0.45">
      <c r="B185" s="2"/>
      <c r="C185" s="2"/>
      <c r="D185" s="2"/>
      <c r="E185" s="2"/>
      <c r="P185" s="19" t="str">
        <f>IF(V185&lt;&gt;"",MAX(P$1:P184)+1,IF(AND(_xlfn.CONCAT(T185:BB185)&lt;&gt;"", OR(LEFT(_xlfn.CONCAT(T185:BB185),5)&lt;&gt;"FALSE",RIGHT(_xlfn.CONCAT(T185:BB185),5)&lt;&gt;"FALSE")),IF(AND(ISNUMBER(P184),P184&gt;0),P184,0),""))</f>
        <v/>
      </c>
      <c r="Q185" s="26"/>
      <c r="R185" s="19" t="str">
        <f t="shared" si="4"/>
        <v/>
      </c>
      <c r="T185" s="20"/>
      <c r="U185" s="20"/>
      <c r="V185" s="21"/>
      <c r="W185" s="20"/>
      <c r="X185" s="21"/>
      <c r="Y185" s="20"/>
      <c r="Z185" s="21"/>
      <c r="AA185" s="20"/>
      <c r="AB185" s="20"/>
      <c r="AC185" s="20"/>
      <c r="AD185" s="20"/>
      <c r="AE185" s="20" t="str">
        <f>IFERROR(IF(LEN(VLOOKUP(AD185, QUICKBOOKS_9130357949969096!$AM:$AN, 2, 0))=0,"",VLOOKUP(AD185, QUICKBOOKS_9130357949969096!$AM:$AN, 2, 0)),"")</f>
        <v/>
      </c>
      <c r="AF185" s="20" t="str">
        <f>IFERROR(IF(LEN(VLOOKUP(AD185, QUICKBOOKS_9130357949969096!$C:$E, 3, 0))=0,"",VLOOKUP(AD185, QUICKBOOKS_9130357949969096!$C:$E, 3, 0)),"")</f>
        <v/>
      </c>
      <c r="AG185" s="20" t="str">
        <f>IFERROR(IF(LEN(VLOOKUP(AD185, QUICKBOOKS_9130357949969096!$C:$D, 2, 0))=0,"",VLOOKUP(AD185, QUICKBOOKS_9130357949969096!$C:$D, 2, 0)),"")</f>
        <v/>
      </c>
      <c r="AH185" s="20"/>
      <c r="AI185" s="20"/>
      <c r="AJ185" s="20"/>
      <c r="AK185" s="20"/>
      <c r="AL185" s="20"/>
      <c r="AM185" s="20"/>
      <c r="AN185" s="22"/>
      <c r="AO185" s="22"/>
      <c r="AP185" s="20"/>
      <c r="AQ185" s="20" t="str">
        <f>IFERROR(IF(LEN(VLOOKUP(AP185, QUICKBOOKS_9130357949969096!$L:$M, 2, 0))=0,"",VLOOKUP(AP185, QUICKBOOKS_9130357949969096!$L:$M, 2, 0)),"")</f>
        <v/>
      </c>
      <c r="AR185" s="20"/>
      <c r="AS185" s="20" t="str">
        <f>IFERROR(IF(LEN(VLOOKUP(AR185, QUICKBOOKS_9130357949969096!$J:$K, 2, 0))=0,"",VLOOKUP(AR185, QUICKBOOKS_9130357949969096!$J:$K, 2, 0)),"")</f>
        <v/>
      </c>
      <c r="AT185" s="27"/>
      <c r="AU185" s="22"/>
      <c r="AV185" s="23"/>
      <c r="AW185" s="20" t="str">
        <f t="shared" si="5"/>
        <v/>
      </c>
      <c r="AX185" s="21"/>
      <c r="AY185" s="20"/>
      <c r="AZ185" s="20"/>
      <c r="BA185" s="20"/>
      <c r="BB185" s="20" t="str">
        <f>IFERROR(IF(LEN(VLOOKUP(W185, QUICKBOOKS_9130357949969096!$AI:$AJ, 2, 0))=0,"",VLOOKUP(W185, QUICKBOOKS_9130357949969096!$AI:$AJ, 2, 0)),"")</f>
        <v/>
      </c>
    </row>
    <row r="186" spans="2:54" x14ac:dyDescent="0.45">
      <c r="B186" s="2"/>
      <c r="C186" s="2"/>
      <c r="D186" s="2"/>
      <c r="E186" s="2"/>
      <c r="P186" s="19" t="str">
        <f>IF(V186&lt;&gt;"",MAX(P$1:P185)+1,IF(AND(_xlfn.CONCAT(T186:BB186)&lt;&gt;"", OR(LEFT(_xlfn.CONCAT(T186:BB186),5)&lt;&gt;"FALSE",RIGHT(_xlfn.CONCAT(T186:BB186),5)&lt;&gt;"FALSE")),IF(AND(ISNUMBER(P185),P185&gt;0),P185,0),""))</f>
        <v/>
      </c>
      <c r="Q186" s="26"/>
      <c r="R186" s="19" t="str">
        <f t="shared" si="4"/>
        <v/>
      </c>
      <c r="T186" s="20"/>
      <c r="U186" s="20"/>
      <c r="V186" s="21"/>
      <c r="W186" s="20"/>
      <c r="X186" s="21"/>
      <c r="Y186" s="20"/>
      <c r="Z186" s="21"/>
      <c r="AA186" s="20"/>
      <c r="AB186" s="20"/>
      <c r="AC186" s="20"/>
      <c r="AD186" s="20"/>
      <c r="AE186" s="20" t="str">
        <f>IFERROR(IF(LEN(VLOOKUP(AD186, QUICKBOOKS_9130357949969096!$AM:$AN, 2, 0))=0,"",VLOOKUP(AD186, QUICKBOOKS_9130357949969096!$AM:$AN, 2, 0)),"")</f>
        <v/>
      </c>
      <c r="AF186" s="20" t="str">
        <f>IFERROR(IF(LEN(VLOOKUP(AD186, QUICKBOOKS_9130357949969096!$C:$E, 3, 0))=0,"",VLOOKUP(AD186, QUICKBOOKS_9130357949969096!$C:$E, 3, 0)),"")</f>
        <v/>
      </c>
      <c r="AG186" s="20" t="str">
        <f>IFERROR(IF(LEN(VLOOKUP(AD186, QUICKBOOKS_9130357949969096!$C:$D, 2, 0))=0,"",VLOOKUP(AD186, QUICKBOOKS_9130357949969096!$C:$D, 2, 0)),"")</f>
        <v/>
      </c>
      <c r="AH186" s="20"/>
      <c r="AI186" s="20"/>
      <c r="AJ186" s="20"/>
      <c r="AK186" s="20"/>
      <c r="AL186" s="20"/>
      <c r="AM186" s="20"/>
      <c r="AN186" s="22"/>
      <c r="AO186" s="22"/>
      <c r="AP186" s="20"/>
      <c r="AQ186" s="20" t="str">
        <f>IFERROR(IF(LEN(VLOOKUP(AP186, QUICKBOOKS_9130357949969096!$L:$M, 2, 0))=0,"",VLOOKUP(AP186, QUICKBOOKS_9130357949969096!$L:$M, 2, 0)),"")</f>
        <v/>
      </c>
      <c r="AR186" s="20"/>
      <c r="AS186" s="20" t="str">
        <f>IFERROR(IF(LEN(VLOOKUP(AR186, QUICKBOOKS_9130357949969096!$J:$K, 2, 0))=0,"",VLOOKUP(AR186, QUICKBOOKS_9130357949969096!$J:$K, 2, 0)),"")</f>
        <v/>
      </c>
      <c r="AT186" s="27"/>
      <c r="AU186" s="22"/>
      <c r="AV186" s="23"/>
      <c r="AW186" s="20" t="str">
        <f t="shared" si="5"/>
        <v/>
      </c>
      <c r="AX186" s="21"/>
      <c r="AY186" s="20"/>
      <c r="AZ186" s="20"/>
      <c r="BA186" s="20"/>
      <c r="BB186" s="20" t="str">
        <f>IFERROR(IF(LEN(VLOOKUP(W186, QUICKBOOKS_9130357949969096!$AI:$AJ, 2, 0))=0,"",VLOOKUP(W186, QUICKBOOKS_9130357949969096!$AI:$AJ, 2, 0)),"")</f>
        <v/>
      </c>
    </row>
    <row r="187" spans="2:54" x14ac:dyDescent="0.45">
      <c r="B187" s="2"/>
      <c r="C187" s="2"/>
      <c r="D187" s="2"/>
      <c r="E187" s="2"/>
      <c r="P187" s="19" t="str">
        <f>IF(V187&lt;&gt;"",MAX(P$1:P186)+1,IF(AND(_xlfn.CONCAT(T187:BB187)&lt;&gt;"", OR(LEFT(_xlfn.CONCAT(T187:BB187),5)&lt;&gt;"FALSE",RIGHT(_xlfn.CONCAT(T187:BB187),5)&lt;&gt;"FALSE")),IF(AND(ISNUMBER(P186),P186&gt;0),P186,0),""))</f>
        <v/>
      </c>
      <c r="Q187" s="26"/>
      <c r="R187" s="19" t="str">
        <f t="shared" si="4"/>
        <v/>
      </c>
      <c r="T187" s="20"/>
      <c r="U187" s="20"/>
      <c r="V187" s="21"/>
      <c r="W187" s="20"/>
      <c r="X187" s="21"/>
      <c r="Y187" s="20"/>
      <c r="Z187" s="21"/>
      <c r="AA187" s="20"/>
      <c r="AB187" s="20"/>
      <c r="AC187" s="20"/>
      <c r="AD187" s="20"/>
      <c r="AE187" s="20" t="str">
        <f>IFERROR(IF(LEN(VLOOKUP(AD187, QUICKBOOKS_9130357949969096!$AM:$AN, 2, 0))=0,"",VLOOKUP(AD187, QUICKBOOKS_9130357949969096!$AM:$AN, 2, 0)),"")</f>
        <v/>
      </c>
      <c r="AF187" s="20" t="str">
        <f>IFERROR(IF(LEN(VLOOKUP(AD187, QUICKBOOKS_9130357949969096!$C:$E, 3, 0))=0,"",VLOOKUP(AD187, QUICKBOOKS_9130357949969096!$C:$E, 3, 0)),"")</f>
        <v/>
      </c>
      <c r="AG187" s="20" t="str">
        <f>IFERROR(IF(LEN(VLOOKUP(AD187, QUICKBOOKS_9130357949969096!$C:$D, 2, 0))=0,"",VLOOKUP(AD187, QUICKBOOKS_9130357949969096!$C:$D, 2, 0)),"")</f>
        <v/>
      </c>
      <c r="AH187" s="20"/>
      <c r="AI187" s="20"/>
      <c r="AJ187" s="20"/>
      <c r="AK187" s="20"/>
      <c r="AL187" s="20"/>
      <c r="AM187" s="20"/>
      <c r="AN187" s="22"/>
      <c r="AO187" s="22"/>
      <c r="AP187" s="20"/>
      <c r="AQ187" s="20" t="str">
        <f>IFERROR(IF(LEN(VLOOKUP(AP187, QUICKBOOKS_9130357949969096!$L:$M, 2, 0))=0,"",VLOOKUP(AP187, QUICKBOOKS_9130357949969096!$L:$M, 2, 0)),"")</f>
        <v/>
      </c>
      <c r="AR187" s="20"/>
      <c r="AS187" s="20" t="str">
        <f>IFERROR(IF(LEN(VLOOKUP(AR187, QUICKBOOKS_9130357949969096!$J:$K, 2, 0))=0,"",VLOOKUP(AR187, QUICKBOOKS_9130357949969096!$J:$K, 2, 0)),"")</f>
        <v/>
      </c>
      <c r="AT187" s="27"/>
      <c r="AU187" s="22"/>
      <c r="AV187" s="23"/>
      <c r="AW187" s="20" t="str">
        <f t="shared" si="5"/>
        <v/>
      </c>
      <c r="AX187" s="21"/>
      <c r="AY187" s="20"/>
      <c r="AZ187" s="20"/>
      <c r="BA187" s="20"/>
      <c r="BB187" s="20" t="str">
        <f>IFERROR(IF(LEN(VLOOKUP(W187, QUICKBOOKS_9130357949969096!$AI:$AJ, 2, 0))=0,"",VLOOKUP(W187, QUICKBOOKS_9130357949969096!$AI:$AJ, 2, 0)),"")</f>
        <v/>
      </c>
    </row>
    <row r="188" spans="2:54" x14ac:dyDescent="0.45">
      <c r="B188" s="2"/>
      <c r="C188" s="2"/>
      <c r="D188" s="2"/>
      <c r="E188" s="2"/>
      <c r="P188" s="19" t="str">
        <f>IF(V188&lt;&gt;"",MAX(P$1:P187)+1,IF(AND(_xlfn.CONCAT(T188:BB188)&lt;&gt;"", OR(LEFT(_xlfn.CONCAT(T188:BB188),5)&lt;&gt;"FALSE",RIGHT(_xlfn.CONCAT(T188:BB188),5)&lt;&gt;"FALSE")),IF(AND(ISNUMBER(P187),P187&gt;0),P187,0),""))</f>
        <v/>
      </c>
      <c r="Q188" s="26"/>
      <c r="R188" s="19" t="str">
        <f t="shared" si="4"/>
        <v/>
      </c>
      <c r="T188" s="20"/>
      <c r="U188" s="20"/>
      <c r="V188" s="21"/>
      <c r="W188" s="20"/>
      <c r="X188" s="21"/>
      <c r="Y188" s="20"/>
      <c r="Z188" s="21"/>
      <c r="AA188" s="20"/>
      <c r="AB188" s="20"/>
      <c r="AC188" s="20"/>
      <c r="AD188" s="20"/>
      <c r="AE188" s="20" t="str">
        <f>IFERROR(IF(LEN(VLOOKUP(AD188, QUICKBOOKS_9130357949969096!$AM:$AN, 2, 0))=0,"",VLOOKUP(AD188, QUICKBOOKS_9130357949969096!$AM:$AN, 2, 0)),"")</f>
        <v/>
      </c>
      <c r="AF188" s="20" t="str">
        <f>IFERROR(IF(LEN(VLOOKUP(AD188, QUICKBOOKS_9130357949969096!$C:$E, 3, 0))=0,"",VLOOKUP(AD188, QUICKBOOKS_9130357949969096!$C:$E, 3, 0)),"")</f>
        <v/>
      </c>
      <c r="AG188" s="20" t="str">
        <f>IFERROR(IF(LEN(VLOOKUP(AD188, QUICKBOOKS_9130357949969096!$C:$D, 2, 0))=0,"",VLOOKUP(AD188, QUICKBOOKS_9130357949969096!$C:$D, 2, 0)),"")</f>
        <v/>
      </c>
      <c r="AH188" s="20"/>
      <c r="AI188" s="20"/>
      <c r="AJ188" s="20"/>
      <c r="AK188" s="20"/>
      <c r="AL188" s="20"/>
      <c r="AM188" s="20"/>
      <c r="AN188" s="22"/>
      <c r="AO188" s="22"/>
      <c r="AP188" s="20"/>
      <c r="AQ188" s="20" t="str">
        <f>IFERROR(IF(LEN(VLOOKUP(AP188, QUICKBOOKS_9130357949969096!$L:$M, 2, 0))=0,"",VLOOKUP(AP188, QUICKBOOKS_9130357949969096!$L:$M, 2, 0)),"")</f>
        <v/>
      </c>
      <c r="AR188" s="20"/>
      <c r="AS188" s="20" t="str">
        <f>IFERROR(IF(LEN(VLOOKUP(AR188, QUICKBOOKS_9130357949969096!$J:$K, 2, 0))=0,"",VLOOKUP(AR188, QUICKBOOKS_9130357949969096!$J:$K, 2, 0)),"")</f>
        <v/>
      </c>
      <c r="AT188" s="27"/>
      <c r="AU188" s="22"/>
      <c r="AV188" s="23"/>
      <c r="AW188" s="20" t="str">
        <f t="shared" si="5"/>
        <v/>
      </c>
      <c r="AX188" s="21"/>
      <c r="AY188" s="20"/>
      <c r="AZ188" s="20"/>
      <c r="BA188" s="20"/>
      <c r="BB188" s="20" t="str">
        <f>IFERROR(IF(LEN(VLOOKUP(W188, QUICKBOOKS_9130357949969096!$AI:$AJ, 2, 0))=0,"",VLOOKUP(W188, QUICKBOOKS_9130357949969096!$AI:$AJ, 2, 0)),"")</f>
        <v/>
      </c>
    </row>
    <row r="189" spans="2:54" x14ac:dyDescent="0.45">
      <c r="B189" s="2"/>
      <c r="C189" s="2"/>
      <c r="D189" s="2"/>
      <c r="E189" s="2"/>
      <c r="P189" s="19" t="str">
        <f>IF(V189&lt;&gt;"",MAX(P$1:P188)+1,IF(AND(_xlfn.CONCAT(T189:BB189)&lt;&gt;"", OR(LEFT(_xlfn.CONCAT(T189:BB189),5)&lt;&gt;"FALSE",RIGHT(_xlfn.CONCAT(T189:BB189),5)&lt;&gt;"FALSE")),IF(AND(ISNUMBER(P188),P188&gt;0),P188,0),""))</f>
        <v/>
      </c>
      <c r="Q189" s="26"/>
      <c r="R189" s="19" t="str">
        <f t="shared" si="4"/>
        <v/>
      </c>
      <c r="T189" s="20"/>
      <c r="U189" s="20"/>
      <c r="V189" s="21"/>
      <c r="W189" s="20"/>
      <c r="X189" s="21"/>
      <c r="Y189" s="20"/>
      <c r="Z189" s="21"/>
      <c r="AA189" s="20"/>
      <c r="AB189" s="20"/>
      <c r="AC189" s="20"/>
      <c r="AD189" s="20"/>
      <c r="AE189" s="20" t="str">
        <f>IFERROR(IF(LEN(VLOOKUP(AD189, QUICKBOOKS_9130357949969096!$AM:$AN, 2, 0))=0,"",VLOOKUP(AD189, QUICKBOOKS_9130357949969096!$AM:$AN, 2, 0)),"")</f>
        <v/>
      </c>
      <c r="AF189" s="20" t="str">
        <f>IFERROR(IF(LEN(VLOOKUP(AD189, QUICKBOOKS_9130357949969096!$C:$E, 3, 0))=0,"",VLOOKUP(AD189, QUICKBOOKS_9130357949969096!$C:$E, 3, 0)),"")</f>
        <v/>
      </c>
      <c r="AG189" s="20" t="str">
        <f>IFERROR(IF(LEN(VLOOKUP(AD189, QUICKBOOKS_9130357949969096!$C:$D, 2, 0))=0,"",VLOOKUP(AD189, QUICKBOOKS_9130357949969096!$C:$D, 2, 0)),"")</f>
        <v/>
      </c>
      <c r="AH189" s="20"/>
      <c r="AI189" s="20"/>
      <c r="AJ189" s="20"/>
      <c r="AK189" s="20"/>
      <c r="AL189" s="20"/>
      <c r="AM189" s="20"/>
      <c r="AN189" s="22"/>
      <c r="AO189" s="22"/>
      <c r="AP189" s="20"/>
      <c r="AQ189" s="20" t="str">
        <f>IFERROR(IF(LEN(VLOOKUP(AP189, QUICKBOOKS_9130357949969096!$L:$M, 2, 0))=0,"",VLOOKUP(AP189, QUICKBOOKS_9130357949969096!$L:$M, 2, 0)),"")</f>
        <v/>
      </c>
      <c r="AR189" s="20"/>
      <c r="AS189" s="20" t="str">
        <f>IFERROR(IF(LEN(VLOOKUP(AR189, QUICKBOOKS_9130357949969096!$J:$K, 2, 0))=0,"",VLOOKUP(AR189, QUICKBOOKS_9130357949969096!$J:$K, 2, 0)),"")</f>
        <v/>
      </c>
      <c r="AT189" s="27"/>
      <c r="AU189" s="22"/>
      <c r="AV189" s="23"/>
      <c r="AW189" s="20" t="str">
        <f t="shared" si="5"/>
        <v/>
      </c>
      <c r="AX189" s="21"/>
      <c r="AY189" s="20"/>
      <c r="AZ189" s="20"/>
      <c r="BA189" s="20"/>
      <c r="BB189" s="20" t="str">
        <f>IFERROR(IF(LEN(VLOOKUP(W189, QUICKBOOKS_9130357949969096!$AI:$AJ, 2, 0))=0,"",VLOOKUP(W189, QUICKBOOKS_9130357949969096!$AI:$AJ, 2, 0)),"")</f>
        <v/>
      </c>
    </row>
    <row r="190" spans="2:54" x14ac:dyDescent="0.45">
      <c r="B190" s="2"/>
      <c r="C190" s="2"/>
      <c r="D190" s="2"/>
      <c r="E190" s="2"/>
      <c r="P190" s="19" t="str">
        <f>IF(V190&lt;&gt;"",MAX(P$1:P189)+1,IF(AND(_xlfn.CONCAT(T190:BB190)&lt;&gt;"", OR(LEFT(_xlfn.CONCAT(T190:BB190),5)&lt;&gt;"FALSE",RIGHT(_xlfn.CONCAT(T190:BB190),5)&lt;&gt;"FALSE")),IF(AND(ISNUMBER(P189),P189&gt;0),P189,0),""))</f>
        <v/>
      </c>
      <c r="Q190" s="26"/>
      <c r="R190" s="19" t="str">
        <f t="shared" si="4"/>
        <v/>
      </c>
      <c r="T190" s="20"/>
      <c r="U190" s="20"/>
      <c r="V190" s="21"/>
      <c r="W190" s="20"/>
      <c r="X190" s="21"/>
      <c r="Y190" s="20"/>
      <c r="Z190" s="21"/>
      <c r="AA190" s="20"/>
      <c r="AB190" s="20"/>
      <c r="AC190" s="20"/>
      <c r="AD190" s="20"/>
      <c r="AE190" s="20" t="str">
        <f>IFERROR(IF(LEN(VLOOKUP(AD190, QUICKBOOKS_9130357949969096!$AM:$AN, 2, 0))=0,"",VLOOKUP(AD190, QUICKBOOKS_9130357949969096!$AM:$AN, 2, 0)),"")</f>
        <v/>
      </c>
      <c r="AF190" s="20" t="str">
        <f>IFERROR(IF(LEN(VLOOKUP(AD190, QUICKBOOKS_9130357949969096!$C:$E, 3, 0))=0,"",VLOOKUP(AD190, QUICKBOOKS_9130357949969096!$C:$E, 3, 0)),"")</f>
        <v/>
      </c>
      <c r="AG190" s="20" t="str">
        <f>IFERROR(IF(LEN(VLOOKUP(AD190, QUICKBOOKS_9130357949969096!$C:$D, 2, 0))=0,"",VLOOKUP(AD190, QUICKBOOKS_9130357949969096!$C:$D, 2, 0)),"")</f>
        <v/>
      </c>
      <c r="AH190" s="20"/>
      <c r="AI190" s="20"/>
      <c r="AJ190" s="20"/>
      <c r="AK190" s="20"/>
      <c r="AL190" s="20"/>
      <c r="AM190" s="20"/>
      <c r="AN190" s="22"/>
      <c r="AO190" s="22"/>
      <c r="AP190" s="20"/>
      <c r="AQ190" s="20" t="str">
        <f>IFERROR(IF(LEN(VLOOKUP(AP190, QUICKBOOKS_9130357949969096!$L:$M, 2, 0))=0,"",VLOOKUP(AP190, QUICKBOOKS_9130357949969096!$L:$M, 2, 0)),"")</f>
        <v/>
      </c>
      <c r="AR190" s="20"/>
      <c r="AS190" s="20" t="str">
        <f>IFERROR(IF(LEN(VLOOKUP(AR190, QUICKBOOKS_9130357949969096!$J:$K, 2, 0))=0,"",VLOOKUP(AR190, QUICKBOOKS_9130357949969096!$J:$K, 2, 0)),"")</f>
        <v/>
      </c>
      <c r="AT190" s="27"/>
      <c r="AU190" s="22"/>
      <c r="AV190" s="23"/>
      <c r="AW190" s="20" t="str">
        <f t="shared" si="5"/>
        <v/>
      </c>
      <c r="AX190" s="21"/>
      <c r="AY190" s="20"/>
      <c r="AZ190" s="20"/>
      <c r="BA190" s="20"/>
      <c r="BB190" s="20" t="str">
        <f>IFERROR(IF(LEN(VLOOKUP(W190, QUICKBOOKS_9130357949969096!$AI:$AJ, 2, 0))=0,"",VLOOKUP(W190, QUICKBOOKS_9130357949969096!$AI:$AJ, 2, 0)),"")</f>
        <v/>
      </c>
    </row>
    <row r="191" spans="2:54" x14ac:dyDescent="0.45">
      <c r="B191" s="2"/>
      <c r="C191" s="2"/>
      <c r="D191" s="2"/>
      <c r="E191" s="2"/>
      <c r="P191" s="19" t="str">
        <f>IF(V191&lt;&gt;"",MAX(P$1:P190)+1,IF(AND(_xlfn.CONCAT(T191:BB191)&lt;&gt;"", OR(LEFT(_xlfn.CONCAT(T191:BB191),5)&lt;&gt;"FALSE",RIGHT(_xlfn.CONCAT(T191:BB191),5)&lt;&gt;"FALSE")),IF(AND(ISNUMBER(P190),P190&gt;0),P190,0),""))</f>
        <v/>
      </c>
      <c r="Q191" s="26"/>
      <c r="R191" s="19" t="str">
        <f t="shared" si="4"/>
        <v/>
      </c>
      <c r="T191" s="20"/>
      <c r="U191" s="20"/>
      <c r="V191" s="21"/>
      <c r="W191" s="20"/>
      <c r="X191" s="21"/>
      <c r="Y191" s="20"/>
      <c r="Z191" s="21"/>
      <c r="AA191" s="20"/>
      <c r="AB191" s="20"/>
      <c r="AC191" s="20"/>
      <c r="AD191" s="20"/>
      <c r="AE191" s="20" t="str">
        <f>IFERROR(IF(LEN(VLOOKUP(AD191, QUICKBOOKS_9130357949969096!$AM:$AN, 2, 0))=0,"",VLOOKUP(AD191, QUICKBOOKS_9130357949969096!$AM:$AN, 2, 0)),"")</f>
        <v/>
      </c>
      <c r="AF191" s="20" t="str">
        <f>IFERROR(IF(LEN(VLOOKUP(AD191, QUICKBOOKS_9130357949969096!$C:$E, 3, 0))=0,"",VLOOKUP(AD191, QUICKBOOKS_9130357949969096!$C:$E, 3, 0)),"")</f>
        <v/>
      </c>
      <c r="AG191" s="20" t="str">
        <f>IFERROR(IF(LEN(VLOOKUP(AD191, QUICKBOOKS_9130357949969096!$C:$D, 2, 0))=0,"",VLOOKUP(AD191, QUICKBOOKS_9130357949969096!$C:$D, 2, 0)),"")</f>
        <v/>
      </c>
      <c r="AH191" s="20"/>
      <c r="AI191" s="20"/>
      <c r="AJ191" s="20"/>
      <c r="AK191" s="20"/>
      <c r="AL191" s="20"/>
      <c r="AM191" s="20"/>
      <c r="AN191" s="22"/>
      <c r="AO191" s="22"/>
      <c r="AP191" s="20"/>
      <c r="AQ191" s="20" t="str">
        <f>IFERROR(IF(LEN(VLOOKUP(AP191, QUICKBOOKS_9130357949969096!$L:$M, 2, 0))=0,"",VLOOKUP(AP191, QUICKBOOKS_9130357949969096!$L:$M, 2, 0)),"")</f>
        <v/>
      </c>
      <c r="AR191" s="20"/>
      <c r="AS191" s="20" t="str">
        <f>IFERROR(IF(LEN(VLOOKUP(AR191, QUICKBOOKS_9130357949969096!$J:$K, 2, 0))=0,"",VLOOKUP(AR191, QUICKBOOKS_9130357949969096!$J:$K, 2, 0)),"")</f>
        <v/>
      </c>
      <c r="AT191" s="27"/>
      <c r="AU191" s="22"/>
      <c r="AV191" s="23"/>
      <c r="AW191" s="20" t="str">
        <f t="shared" si="5"/>
        <v/>
      </c>
      <c r="AX191" s="21"/>
      <c r="AY191" s="20"/>
      <c r="AZ191" s="20"/>
      <c r="BA191" s="20"/>
      <c r="BB191" s="20" t="str">
        <f>IFERROR(IF(LEN(VLOOKUP(W191, QUICKBOOKS_9130357949969096!$AI:$AJ, 2, 0))=0,"",VLOOKUP(W191, QUICKBOOKS_9130357949969096!$AI:$AJ, 2, 0)),"")</f>
        <v/>
      </c>
    </row>
    <row r="192" spans="2:54" x14ac:dyDescent="0.45">
      <c r="B192" s="2"/>
      <c r="C192" s="2"/>
      <c r="D192" s="2"/>
      <c r="E192" s="2"/>
      <c r="P192" s="19" t="str">
        <f>IF(V192&lt;&gt;"",MAX(P$1:P191)+1,IF(AND(_xlfn.CONCAT(T192:BB192)&lt;&gt;"", OR(LEFT(_xlfn.CONCAT(T192:BB192),5)&lt;&gt;"FALSE",RIGHT(_xlfn.CONCAT(T192:BB192),5)&lt;&gt;"FALSE")),IF(AND(ISNUMBER(P191),P191&gt;0),P191,0),""))</f>
        <v/>
      </c>
      <c r="Q192" s="26"/>
      <c r="R192" s="19" t="str">
        <f t="shared" si="4"/>
        <v/>
      </c>
      <c r="T192" s="20"/>
      <c r="U192" s="20"/>
      <c r="V192" s="21"/>
      <c r="W192" s="20"/>
      <c r="X192" s="21"/>
      <c r="Y192" s="20"/>
      <c r="Z192" s="21"/>
      <c r="AA192" s="20"/>
      <c r="AB192" s="20"/>
      <c r="AC192" s="20"/>
      <c r="AD192" s="20"/>
      <c r="AE192" s="20" t="str">
        <f>IFERROR(IF(LEN(VLOOKUP(AD192, QUICKBOOKS_9130357949969096!$AM:$AN, 2, 0))=0,"",VLOOKUP(AD192, QUICKBOOKS_9130357949969096!$AM:$AN, 2, 0)),"")</f>
        <v/>
      </c>
      <c r="AF192" s="20" t="str">
        <f>IFERROR(IF(LEN(VLOOKUP(AD192, QUICKBOOKS_9130357949969096!$C:$E, 3, 0))=0,"",VLOOKUP(AD192, QUICKBOOKS_9130357949969096!$C:$E, 3, 0)),"")</f>
        <v/>
      </c>
      <c r="AG192" s="20" t="str">
        <f>IFERROR(IF(LEN(VLOOKUP(AD192, QUICKBOOKS_9130357949969096!$C:$D, 2, 0))=0,"",VLOOKUP(AD192, QUICKBOOKS_9130357949969096!$C:$D, 2, 0)),"")</f>
        <v/>
      </c>
      <c r="AH192" s="20"/>
      <c r="AI192" s="20"/>
      <c r="AJ192" s="20"/>
      <c r="AK192" s="20"/>
      <c r="AL192" s="20"/>
      <c r="AM192" s="20"/>
      <c r="AN192" s="22"/>
      <c r="AO192" s="22"/>
      <c r="AP192" s="20"/>
      <c r="AQ192" s="20" t="str">
        <f>IFERROR(IF(LEN(VLOOKUP(AP192, QUICKBOOKS_9130357949969096!$L:$M, 2, 0))=0,"",VLOOKUP(AP192, QUICKBOOKS_9130357949969096!$L:$M, 2, 0)),"")</f>
        <v/>
      </c>
      <c r="AR192" s="20"/>
      <c r="AS192" s="20" t="str">
        <f>IFERROR(IF(LEN(VLOOKUP(AR192, QUICKBOOKS_9130357949969096!$J:$K, 2, 0))=0,"",VLOOKUP(AR192, QUICKBOOKS_9130357949969096!$J:$K, 2, 0)),"")</f>
        <v/>
      </c>
      <c r="AT192" s="27"/>
      <c r="AU192" s="22"/>
      <c r="AV192" s="23"/>
      <c r="AW192" s="20" t="str">
        <f t="shared" si="5"/>
        <v/>
      </c>
      <c r="AX192" s="21"/>
      <c r="AY192" s="20"/>
      <c r="AZ192" s="20"/>
      <c r="BA192" s="20"/>
      <c r="BB192" s="20" t="str">
        <f>IFERROR(IF(LEN(VLOOKUP(W192, QUICKBOOKS_9130357949969096!$AI:$AJ, 2, 0))=0,"",VLOOKUP(W192, QUICKBOOKS_9130357949969096!$AI:$AJ, 2, 0)),"")</f>
        <v/>
      </c>
    </row>
    <row r="193" spans="2:54" x14ac:dyDescent="0.45">
      <c r="B193" s="2"/>
      <c r="C193" s="2"/>
      <c r="D193" s="2"/>
      <c r="E193" s="2"/>
      <c r="P193" s="19" t="str">
        <f>IF(V193&lt;&gt;"",MAX(P$1:P192)+1,IF(AND(_xlfn.CONCAT(T193:BB193)&lt;&gt;"", OR(LEFT(_xlfn.CONCAT(T193:BB193),5)&lt;&gt;"FALSE",RIGHT(_xlfn.CONCAT(T193:BB193),5)&lt;&gt;"FALSE")),IF(AND(ISNUMBER(P192),P192&gt;0),P192,0),""))</f>
        <v/>
      </c>
      <c r="Q193" s="26"/>
      <c r="R193" s="19" t="str">
        <f t="shared" si="4"/>
        <v/>
      </c>
      <c r="T193" s="20"/>
      <c r="U193" s="20"/>
      <c r="V193" s="21"/>
      <c r="W193" s="20"/>
      <c r="X193" s="21"/>
      <c r="Y193" s="20"/>
      <c r="Z193" s="21"/>
      <c r="AA193" s="20"/>
      <c r="AB193" s="20"/>
      <c r="AC193" s="20"/>
      <c r="AD193" s="20"/>
      <c r="AE193" s="20" t="str">
        <f>IFERROR(IF(LEN(VLOOKUP(AD193, QUICKBOOKS_9130357949969096!$AM:$AN, 2, 0))=0,"",VLOOKUP(AD193, QUICKBOOKS_9130357949969096!$AM:$AN, 2, 0)),"")</f>
        <v/>
      </c>
      <c r="AF193" s="20" t="str">
        <f>IFERROR(IF(LEN(VLOOKUP(AD193, QUICKBOOKS_9130357949969096!$C:$E, 3, 0))=0,"",VLOOKUP(AD193, QUICKBOOKS_9130357949969096!$C:$E, 3, 0)),"")</f>
        <v/>
      </c>
      <c r="AG193" s="20" t="str">
        <f>IFERROR(IF(LEN(VLOOKUP(AD193, QUICKBOOKS_9130357949969096!$C:$D, 2, 0))=0,"",VLOOKUP(AD193, QUICKBOOKS_9130357949969096!$C:$D, 2, 0)),"")</f>
        <v/>
      </c>
      <c r="AH193" s="20"/>
      <c r="AI193" s="20"/>
      <c r="AJ193" s="20"/>
      <c r="AK193" s="20"/>
      <c r="AL193" s="20"/>
      <c r="AM193" s="20"/>
      <c r="AN193" s="22"/>
      <c r="AO193" s="22"/>
      <c r="AP193" s="20"/>
      <c r="AQ193" s="20" t="str">
        <f>IFERROR(IF(LEN(VLOOKUP(AP193, QUICKBOOKS_9130357949969096!$L:$M, 2, 0))=0,"",VLOOKUP(AP193, QUICKBOOKS_9130357949969096!$L:$M, 2, 0)),"")</f>
        <v/>
      </c>
      <c r="AR193" s="20"/>
      <c r="AS193" s="20" t="str">
        <f>IFERROR(IF(LEN(VLOOKUP(AR193, QUICKBOOKS_9130357949969096!$J:$K, 2, 0))=0,"",VLOOKUP(AR193, QUICKBOOKS_9130357949969096!$J:$K, 2, 0)),"")</f>
        <v/>
      </c>
      <c r="AT193" s="27"/>
      <c r="AU193" s="22"/>
      <c r="AV193" s="23"/>
      <c r="AW193" s="20" t="str">
        <f t="shared" si="5"/>
        <v/>
      </c>
      <c r="AX193" s="21"/>
      <c r="AY193" s="20"/>
      <c r="AZ193" s="20"/>
      <c r="BA193" s="20"/>
      <c r="BB193" s="20" t="str">
        <f>IFERROR(IF(LEN(VLOOKUP(W193, QUICKBOOKS_9130357949969096!$AI:$AJ, 2, 0))=0,"",VLOOKUP(W193, QUICKBOOKS_9130357949969096!$AI:$AJ, 2, 0)),"")</f>
        <v/>
      </c>
    </row>
    <row r="194" spans="2:54" x14ac:dyDescent="0.45">
      <c r="B194" s="2"/>
      <c r="C194" s="2"/>
      <c r="D194" s="2"/>
      <c r="E194" s="2"/>
      <c r="P194" s="19" t="str">
        <f>IF(V194&lt;&gt;"",MAX(P$1:P193)+1,IF(AND(_xlfn.CONCAT(T194:BB194)&lt;&gt;"", OR(LEFT(_xlfn.CONCAT(T194:BB194),5)&lt;&gt;"FALSE",RIGHT(_xlfn.CONCAT(T194:BB194),5)&lt;&gt;"FALSE")),IF(AND(ISNUMBER(P193),P193&gt;0),P193,0),""))</f>
        <v/>
      </c>
      <c r="Q194" s="26"/>
      <c r="R194" s="19" t="str">
        <f t="shared" si="4"/>
        <v/>
      </c>
      <c r="T194" s="20"/>
      <c r="U194" s="20"/>
      <c r="V194" s="21"/>
      <c r="W194" s="20"/>
      <c r="X194" s="21"/>
      <c r="Y194" s="20"/>
      <c r="Z194" s="21"/>
      <c r="AA194" s="20"/>
      <c r="AB194" s="20"/>
      <c r="AC194" s="20"/>
      <c r="AD194" s="20"/>
      <c r="AE194" s="20" t="str">
        <f>IFERROR(IF(LEN(VLOOKUP(AD194, QUICKBOOKS_9130357949969096!$AM:$AN, 2, 0))=0,"",VLOOKUP(AD194, QUICKBOOKS_9130357949969096!$AM:$AN, 2, 0)),"")</f>
        <v/>
      </c>
      <c r="AF194" s="20" t="str">
        <f>IFERROR(IF(LEN(VLOOKUP(AD194, QUICKBOOKS_9130357949969096!$C:$E, 3, 0))=0,"",VLOOKUP(AD194, QUICKBOOKS_9130357949969096!$C:$E, 3, 0)),"")</f>
        <v/>
      </c>
      <c r="AG194" s="20" t="str">
        <f>IFERROR(IF(LEN(VLOOKUP(AD194, QUICKBOOKS_9130357949969096!$C:$D, 2, 0))=0,"",VLOOKUP(AD194, QUICKBOOKS_9130357949969096!$C:$D, 2, 0)),"")</f>
        <v/>
      </c>
      <c r="AH194" s="20"/>
      <c r="AI194" s="20"/>
      <c r="AJ194" s="20"/>
      <c r="AK194" s="20"/>
      <c r="AL194" s="20"/>
      <c r="AM194" s="20"/>
      <c r="AN194" s="22"/>
      <c r="AO194" s="22"/>
      <c r="AP194" s="20"/>
      <c r="AQ194" s="20" t="str">
        <f>IFERROR(IF(LEN(VLOOKUP(AP194, QUICKBOOKS_9130357949969096!$L:$M, 2, 0))=0,"",VLOOKUP(AP194, QUICKBOOKS_9130357949969096!$L:$M, 2, 0)),"")</f>
        <v/>
      </c>
      <c r="AR194" s="20"/>
      <c r="AS194" s="20" t="str">
        <f>IFERROR(IF(LEN(VLOOKUP(AR194, QUICKBOOKS_9130357949969096!$J:$K, 2, 0))=0,"",VLOOKUP(AR194, QUICKBOOKS_9130357949969096!$J:$K, 2, 0)),"")</f>
        <v/>
      </c>
      <c r="AT194" s="27"/>
      <c r="AU194" s="22"/>
      <c r="AV194" s="23"/>
      <c r="AW194" s="20" t="str">
        <f t="shared" si="5"/>
        <v/>
      </c>
      <c r="AX194" s="21"/>
      <c r="AY194" s="20"/>
      <c r="AZ194" s="20"/>
      <c r="BA194" s="20"/>
      <c r="BB194" s="20" t="str">
        <f>IFERROR(IF(LEN(VLOOKUP(W194, QUICKBOOKS_9130357949969096!$AI:$AJ, 2, 0))=0,"",VLOOKUP(W194, QUICKBOOKS_9130357949969096!$AI:$AJ, 2, 0)),"")</f>
        <v/>
      </c>
    </row>
    <row r="195" spans="2:54" x14ac:dyDescent="0.45">
      <c r="B195" s="2"/>
      <c r="C195" s="2"/>
      <c r="D195" s="2"/>
      <c r="E195" s="2"/>
      <c r="P195" s="19" t="str">
        <f>IF(V195&lt;&gt;"",MAX(P$1:P194)+1,IF(AND(_xlfn.CONCAT(T195:BB195)&lt;&gt;"", OR(LEFT(_xlfn.CONCAT(T195:BB195),5)&lt;&gt;"FALSE",RIGHT(_xlfn.CONCAT(T195:BB195),5)&lt;&gt;"FALSE")),IF(AND(ISNUMBER(P194),P194&gt;0),P194,0),""))</f>
        <v/>
      </c>
      <c r="Q195" s="26"/>
      <c r="R195" s="19" t="str">
        <f t="shared" ref="R195:R258" si="6">IF(T195&lt;&gt;"",IF(Q195&lt;&gt;"","Edited","Synced"),IF(P195="","",IF(OR(AP195 = "",AQ195 = "",AU195 = "",AV195 = ""),"Invalid","New")))</f>
        <v/>
      </c>
      <c r="T195" s="20"/>
      <c r="U195" s="20"/>
      <c r="V195" s="21"/>
      <c r="W195" s="20"/>
      <c r="X195" s="21"/>
      <c r="Y195" s="20"/>
      <c r="Z195" s="21"/>
      <c r="AA195" s="20"/>
      <c r="AB195" s="20"/>
      <c r="AC195" s="20"/>
      <c r="AD195" s="20"/>
      <c r="AE195" s="20" t="str">
        <f>IFERROR(IF(LEN(VLOOKUP(AD195, QUICKBOOKS_9130357949969096!$AM:$AN, 2, 0))=0,"",VLOOKUP(AD195, QUICKBOOKS_9130357949969096!$AM:$AN, 2, 0)),"")</f>
        <v/>
      </c>
      <c r="AF195" s="20" t="str">
        <f>IFERROR(IF(LEN(VLOOKUP(AD195, QUICKBOOKS_9130357949969096!$C:$E, 3, 0))=0,"",VLOOKUP(AD195, QUICKBOOKS_9130357949969096!$C:$E, 3, 0)),"")</f>
        <v/>
      </c>
      <c r="AG195" s="20" t="str">
        <f>IFERROR(IF(LEN(VLOOKUP(AD195, QUICKBOOKS_9130357949969096!$C:$D, 2, 0))=0,"",VLOOKUP(AD195, QUICKBOOKS_9130357949969096!$C:$D, 2, 0)),"")</f>
        <v/>
      </c>
      <c r="AH195" s="20"/>
      <c r="AI195" s="20"/>
      <c r="AJ195" s="20"/>
      <c r="AK195" s="20"/>
      <c r="AL195" s="20"/>
      <c r="AM195" s="20"/>
      <c r="AN195" s="22"/>
      <c r="AO195" s="22"/>
      <c r="AP195" s="20"/>
      <c r="AQ195" s="20" t="str">
        <f>IFERROR(IF(LEN(VLOOKUP(AP195, QUICKBOOKS_9130357949969096!$L:$M, 2, 0))=0,"",VLOOKUP(AP195, QUICKBOOKS_9130357949969096!$L:$M, 2, 0)),"")</f>
        <v/>
      </c>
      <c r="AR195" s="20"/>
      <c r="AS195" s="20" t="str">
        <f>IFERROR(IF(LEN(VLOOKUP(AR195, QUICKBOOKS_9130357949969096!$J:$K, 2, 0))=0,"",VLOOKUP(AR195, QUICKBOOKS_9130357949969096!$J:$K, 2, 0)),"")</f>
        <v/>
      </c>
      <c r="AT195" s="27"/>
      <c r="AU195" s="22"/>
      <c r="AV195" s="23"/>
      <c r="AW195" s="20" t="str">
        <f t="shared" ref="AW195:AW258" si="7">IF(OR((AU195*AV195)&lt;&gt;0,AP195&lt;&gt;""),AU195*AV195,"")</f>
        <v/>
      </c>
      <c r="AX195" s="21"/>
      <c r="AY195" s="20"/>
      <c r="AZ195" s="20"/>
      <c r="BA195" s="20"/>
      <c r="BB195" s="20" t="str">
        <f>IFERROR(IF(LEN(VLOOKUP(W195, QUICKBOOKS_9130357949969096!$AI:$AJ, 2, 0))=0,"",VLOOKUP(W195, QUICKBOOKS_9130357949969096!$AI:$AJ, 2, 0)),"")</f>
        <v/>
      </c>
    </row>
    <row r="196" spans="2:54" x14ac:dyDescent="0.45">
      <c r="B196" s="2"/>
      <c r="C196" s="2"/>
      <c r="D196" s="2"/>
      <c r="E196" s="2"/>
      <c r="P196" s="19" t="str">
        <f>IF(V196&lt;&gt;"",MAX(P$1:P195)+1,IF(AND(_xlfn.CONCAT(T196:BB196)&lt;&gt;"", OR(LEFT(_xlfn.CONCAT(T196:BB196),5)&lt;&gt;"FALSE",RIGHT(_xlfn.CONCAT(T196:BB196),5)&lt;&gt;"FALSE")),IF(AND(ISNUMBER(P195),P195&gt;0),P195,0),""))</f>
        <v/>
      </c>
      <c r="Q196" s="26"/>
      <c r="R196" s="19" t="str">
        <f t="shared" si="6"/>
        <v/>
      </c>
      <c r="T196" s="20"/>
      <c r="U196" s="20"/>
      <c r="V196" s="21"/>
      <c r="W196" s="20"/>
      <c r="X196" s="21"/>
      <c r="Y196" s="20"/>
      <c r="Z196" s="21"/>
      <c r="AA196" s="20"/>
      <c r="AB196" s="20"/>
      <c r="AC196" s="20"/>
      <c r="AD196" s="20"/>
      <c r="AE196" s="20" t="str">
        <f>IFERROR(IF(LEN(VLOOKUP(AD196, QUICKBOOKS_9130357949969096!$AM:$AN, 2, 0))=0,"",VLOOKUP(AD196, QUICKBOOKS_9130357949969096!$AM:$AN, 2, 0)),"")</f>
        <v/>
      </c>
      <c r="AF196" s="20" t="str">
        <f>IFERROR(IF(LEN(VLOOKUP(AD196, QUICKBOOKS_9130357949969096!$C:$E, 3, 0))=0,"",VLOOKUP(AD196, QUICKBOOKS_9130357949969096!$C:$E, 3, 0)),"")</f>
        <v/>
      </c>
      <c r="AG196" s="20" t="str">
        <f>IFERROR(IF(LEN(VLOOKUP(AD196, QUICKBOOKS_9130357949969096!$C:$D, 2, 0))=0,"",VLOOKUP(AD196, QUICKBOOKS_9130357949969096!$C:$D, 2, 0)),"")</f>
        <v/>
      </c>
      <c r="AH196" s="20"/>
      <c r="AI196" s="20"/>
      <c r="AJ196" s="20"/>
      <c r="AK196" s="20"/>
      <c r="AL196" s="20"/>
      <c r="AM196" s="20"/>
      <c r="AN196" s="22"/>
      <c r="AO196" s="22"/>
      <c r="AP196" s="20"/>
      <c r="AQ196" s="20" t="str">
        <f>IFERROR(IF(LEN(VLOOKUP(AP196, QUICKBOOKS_9130357949969096!$L:$M, 2, 0))=0,"",VLOOKUP(AP196, QUICKBOOKS_9130357949969096!$L:$M, 2, 0)),"")</f>
        <v/>
      </c>
      <c r="AR196" s="20"/>
      <c r="AS196" s="20" t="str">
        <f>IFERROR(IF(LEN(VLOOKUP(AR196, QUICKBOOKS_9130357949969096!$J:$K, 2, 0))=0,"",VLOOKUP(AR196, QUICKBOOKS_9130357949969096!$J:$K, 2, 0)),"")</f>
        <v/>
      </c>
      <c r="AT196" s="27"/>
      <c r="AU196" s="22"/>
      <c r="AV196" s="23"/>
      <c r="AW196" s="20" t="str">
        <f t="shared" si="7"/>
        <v/>
      </c>
      <c r="AX196" s="21"/>
      <c r="AY196" s="20"/>
      <c r="AZ196" s="20"/>
      <c r="BA196" s="20"/>
      <c r="BB196" s="20" t="str">
        <f>IFERROR(IF(LEN(VLOOKUP(W196, QUICKBOOKS_9130357949969096!$AI:$AJ, 2, 0))=0,"",VLOOKUP(W196, QUICKBOOKS_9130357949969096!$AI:$AJ, 2, 0)),"")</f>
        <v/>
      </c>
    </row>
    <row r="197" spans="2:54" x14ac:dyDescent="0.45">
      <c r="B197" s="2"/>
      <c r="C197" s="2"/>
      <c r="D197" s="2"/>
      <c r="E197" s="2"/>
      <c r="P197" s="19" t="str">
        <f>IF(V197&lt;&gt;"",MAX(P$1:P196)+1,IF(AND(_xlfn.CONCAT(T197:BB197)&lt;&gt;"", OR(LEFT(_xlfn.CONCAT(T197:BB197),5)&lt;&gt;"FALSE",RIGHT(_xlfn.CONCAT(T197:BB197),5)&lt;&gt;"FALSE")),IF(AND(ISNUMBER(P196),P196&gt;0),P196,0),""))</f>
        <v/>
      </c>
      <c r="Q197" s="26"/>
      <c r="R197" s="19" t="str">
        <f t="shared" si="6"/>
        <v/>
      </c>
      <c r="T197" s="20"/>
      <c r="U197" s="20"/>
      <c r="V197" s="21"/>
      <c r="W197" s="20"/>
      <c r="X197" s="21"/>
      <c r="Y197" s="20"/>
      <c r="Z197" s="21"/>
      <c r="AA197" s="20"/>
      <c r="AB197" s="20"/>
      <c r="AC197" s="20"/>
      <c r="AD197" s="20"/>
      <c r="AE197" s="20" t="str">
        <f>IFERROR(IF(LEN(VLOOKUP(AD197, QUICKBOOKS_9130357949969096!$AM:$AN, 2, 0))=0,"",VLOOKUP(AD197, QUICKBOOKS_9130357949969096!$AM:$AN, 2, 0)),"")</f>
        <v/>
      </c>
      <c r="AF197" s="20" t="str">
        <f>IFERROR(IF(LEN(VLOOKUP(AD197, QUICKBOOKS_9130357949969096!$C:$E, 3, 0))=0,"",VLOOKUP(AD197, QUICKBOOKS_9130357949969096!$C:$E, 3, 0)),"")</f>
        <v/>
      </c>
      <c r="AG197" s="20" t="str">
        <f>IFERROR(IF(LEN(VLOOKUP(AD197, QUICKBOOKS_9130357949969096!$C:$D, 2, 0))=0,"",VLOOKUP(AD197, QUICKBOOKS_9130357949969096!$C:$D, 2, 0)),"")</f>
        <v/>
      </c>
      <c r="AH197" s="20"/>
      <c r="AI197" s="20"/>
      <c r="AJ197" s="20"/>
      <c r="AK197" s="20"/>
      <c r="AL197" s="20"/>
      <c r="AM197" s="20"/>
      <c r="AN197" s="22"/>
      <c r="AO197" s="22"/>
      <c r="AP197" s="20"/>
      <c r="AQ197" s="20" t="str">
        <f>IFERROR(IF(LEN(VLOOKUP(AP197, QUICKBOOKS_9130357949969096!$L:$M, 2, 0))=0,"",VLOOKUP(AP197, QUICKBOOKS_9130357949969096!$L:$M, 2, 0)),"")</f>
        <v/>
      </c>
      <c r="AR197" s="20"/>
      <c r="AS197" s="20" t="str">
        <f>IFERROR(IF(LEN(VLOOKUP(AR197, QUICKBOOKS_9130357949969096!$J:$K, 2, 0))=0,"",VLOOKUP(AR197, QUICKBOOKS_9130357949969096!$J:$K, 2, 0)),"")</f>
        <v/>
      </c>
      <c r="AT197" s="27"/>
      <c r="AU197" s="22"/>
      <c r="AV197" s="23"/>
      <c r="AW197" s="20" t="str">
        <f t="shared" si="7"/>
        <v/>
      </c>
      <c r="AX197" s="21"/>
      <c r="AY197" s="20"/>
      <c r="AZ197" s="20"/>
      <c r="BA197" s="20"/>
      <c r="BB197" s="20" t="str">
        <f>IFERROR(IF(LEN(VLOOKUP(W197, QUICKBOOKS_9130357949969096!$AI:$AJ, 2, 0))=0,"",VLOOKUP(W197, QUICKBOOKS_9130357949969096!$AI:$AJ, 2, 0)),"")</f>
        <v/>
      </c>
    </row>
    <row r="198" spans="2:54" x14ac:dyDescent="0.45">
      <c r="B198" s="2"/>
      <c r="C198" s="2"/>
      <c r="D198" s="2"/>
      <c r="E198" s="2"/>
      <c r="P198" s="19" t="str">
        <f>IF(V198&lt;&gt;"",MAX(P$1:P197)+1,IF(AND(_xlfn.CONCAT(T198:BB198)&lt;&gt;"", OR(LEFT(_xlfn.CONCAT(T198:BB198),5)&lt;&gt;"FALSE",RIGHT(_xlfn.CONCAT(T198:BB198),5)&lt;&gt;"FALSE")),IF(AND(ISNUMBER(P197),P197&gt;0),P197,0),""))</f>
        <v/>
      </c>
      <c r="Q198" s="26"/>
      <c r="R198" s="19" t="str">
        <f t="shared" si="6"/>
        <v/>
      </c>
      <c r="T198" s="20"/>
      <c r="U198" s="20"/>
      <c r="V198" s="21"/>
      <c r="W198" s="20"/>
      <c r="X198" s="21"/>
      <c r="Y198" s="20"/>
      <c r="Z198" s="21"/>
      <c r="AA198" s="20"/>
      <c r="AB198" s="20"/>
      <c r="AC198" s="20"/>
      <c r="AD198" s="20"/>
      <c r="AE198" s="20" t="str">
        <f>IFERROR(IF(LEN(VLOOKUP(AD198, QUICKBOOKS_9130357949969096!$AM:$AN, 2, 0))=0,"",VLOOKUP(AD198, QUICKBOOKS_9130357949969096!$AM:$AN, 2, 0)),"")</f>
        <v/>
      </c>
      <c r="AF198" s="20" t="str">
        <f>IFERROR(IF(LEN(VLOOKUP(AD198, QUICKBOOKS_9130357949969096!$C:$E, 3, 0))=0,"",VLOOKUP(AD198, QUICKBOOKS_9130357949969096!$C:$E, 3, 0)),"")</f>
        <v/>
      </c>
      <c r="AG198" s="20" t="str">
        <f>IFERROR(IF(LEN(VLOOKUP(AD198, QUICKBOOKS_9130357949969096!$C:$D, 2, 0))=0,"",VLOOKUP(AD198, QUICKBOOKS_9130357949969096!$C:$D, 2, 0)),"")</f>
        <v/>
      </c>
      <c r="AH198" s="20"/>
      <c r="AI198" s="20"/>
      <c r="AJ198" s="20"/>
      <c r="AK198" s="20"/>
      <c r="AL198" s="20"/>
      <c r="AM198" s="20"/>
      <c r="AN198" s="22"/>
      <c r="AO198" s="22"/>
      <c r="AP198" s="20"/>
      <c r="AQ198" s="20" t="str">
        <f>IFERROR(IF(LEN(VLOOKUP(AP198, QUICKBOOKS_9130357949969096!$L:$M, 2, 0))=0,"",VLOOKUP(AP198, QUICKBOOKS_9130357949969096!$L:$M, 2, 0)),"")</f>
        <v/>
      </c>
      <c r="AR198" s="20"/>
      <c r="AS198" s="20" t="str">
        <f>IFERROR(IF(LEN(VLOOKUP(AR198, QUICKBOOKS_9130357949969096!$J:$K, 2, 0))=0,"",VLOOKUP(AR198, QUICKBOOKS_9130357949969096!$J:$K, 2, 0)),"")</f>
        <v/>
      </c>
      <c r="AT198" s="27"/>
      <c r="AU198" s="22"/>
      <c r="AV198" s="23"/>
      <c r="AW198" s="20" t="str">
        <f t="shared" si="7"/>
        <v/>
      </c>
      <c r="AX198" s="21"/>
      <c r="AY198" s="20"/>
      <c r="AZ198" s="20"/>
      <c r="BA198" s="20"/>
      <c r="BB198" s="20" t="str">
        <f>IFERROR(IF(LEN(VLOOKUP(W198, QUICKBOOKS_9130357949969096!$AI:$AJ, 2, 0))=0,"",VLOOKUP(W198, QUICKBOOKS_9130357949969096!$AI:$AJ, 2, 0)),"")</f>
        <v/>
      </c>
    </row>
    <row r="199" spans="2:54" x14ac:dyDescent="0.45">
      <c r="B199" s="2"/>
      <c r="C199" s="2"/>
      <c r="D199" s="2"/>
      <c r="E199" s="2"/>
      <c r="P199" s="19" t="str">
        <f>IF(V199&lt;&gt;"",MAX(P$1:P198)+1,IF(AND(_xlfn.CONCAT(T199:BB199)&lt;&gt;"", OR(LEFT(_xlfn.CONCAT(T199:BB199),5)&lt;&gt;"FALSE",RIGHT(_xlfn.CONCAT(T199:BB199),5)&lt;&gt;"FALSE")),IF(AND(ISNUMBER(P198),P198&gt;0),P198,0),""))</f>
        <v/>
      </c>
      <c r="Q199" s="26"/>
      <c r="R199" s="19" t="str">
        <f t="shared" si="6"/>
        <v/>
      </c>
      <c r="T199" s="20"/>
      <c r="U199" s="20"/>
      <c r="V199" s="21"/>
      <c r="W199" s="20"/>
      <c r="X199" s="21"/>
      <c r="Y199" s="20"/>
      <c r="Z199" s="21"/>
      <c r="AA199" s="20"/>
      <c r="AB199" s="20"/>
      <c r="AC199" s="20"/>
      <c r="AD199" s="20"/>
      <c r="AE199" s="20" t="str">
        <f>IFERROR(IF(LEN(VLOOKUP(AD199, QUICKBOOKS_9130357949969096!$AM:$AN, 2, 0))=0,"",VLOOKUP(AD199, QUICKBOOKS_9130357949969096!$AM:$AN, 2, 0)),"")</f>
        <v/>
      </c>
      <c r="AF199" s="20" t="str">
        <f>IFERROR(IF(LEN(VLOOKUP(AD199, QUICKBOOKS_9130357949969096!$C:$E, 3, 0))=0,"",VLOOKUP(AD199, QUICKBOOKS_9130357949969096!$C:$E, 3, 0)),"")</f>
        <v/>
      </c>
      <c r="AG199" s="20" t="str">
        <f>IFERROR(IF(LEN(VLOOKUP(AD199, QUICKBOOKS_9130357949969096!$C:$D, 2, 0))=0,"",VLOOKUP(AD199, QUICKBOOKS_9130357949969096!$C:$D, 2, 0)),"")</f>
        <v/>
      </c>
      <c r="AH199" s="20"/>
      <c r="AI199" s="20"/>
      <c r="AJ199" s="20"/>
      <c r="AK199" s="20"/>
      <c r="AL199" s="20"/>
      <c r="AM199" s="20"/>
      <c r="AN199" s="22"/>
      <c r="AO199" s="22"/>
      <c r="AP199" s="20"/>
      <c r="AQ199" s="20" t="str">
        <f>IFERROR(IF(LEN(VLOOKUP(AP199, QUICKBOOKS_9130357949969096!$L:$M, 2, 0))=0,"",VLOOKUP(AP199, QUICKBOOKS_9130357949969096!$L:$M, 2, 0)),"")</f>
        <v/>
      </c>
      <c r="AR199" s="20"/>
      <c r="AS199" s="20" t="str">
        <f>IFERROR(IF(LEN(VLOOKUP(AR199, QUICKBOOKS_9130357949969096!$J:$K, 2, 0))=0,"",VLOOKUP(AR199, QUICKBOOKS_9130357949969096!$J:$K, 2, 0)),"")</f>
        <v/>
      </c>
      <c r="AT199" s="27"/>
      <c r="AU199" s="22"/>
      <c r="AV199" s="23"/>
      <c r="AW199" s="20" t="str">
        <f t="shared" si="7"/>
        <v/>
      </c>
      <c r="AX199" s="21"/>
      <c r="AY199" s="20"/>
      <c r="AZ199" s="20"/>
      <c r="BA199" s="20"/>
      <c r="BB199" s="20" t="str">
        <f>IFERROR(IF(LEN(VLOOKUP(W199, QUICKBOOKS_9130357949969096!$AI:$AJ, 2, 0))=0,"",VLOOKUP(W199, QUICKBOOKS_9130357949969096!$AI:$AJ, 2, 0)),"")</f>
        <v/>
      </c>
    </row>
    <row r="200" spans="2:54" x14ac:dyDescent="0.45">
      <c r="B200" s="2"/>
      <c r="C200" s="2"/>
      <c r="D200" s="2"/>
      <c r="E200" s="2"/>
      <c r="P200" s="19" t="str">
        <f>IF(V200&lt;&gt;"",MAX(P$1:P199)+1,IF(AND(_xlfn.CONCAT(T200:BB200)&lt;&gt;"", OR(LEFT(_xlfn.CONCAT(T200:BB200),5)&lt;&gt;"FALSE",RIGHT(_xlfn.CONCAT(T200:BB200),5)&lt;&gt;"FALSE")),IF(AND(ISNUMBER(P199),P199&gt;0),P199,0),""))</f>
        <v/>
      </c>
      <c r="Q200" s="26"/>
      <c r="R200" s="19" t="str">
        <f t="shared" si="6"/>
        <v/>
      </c>
      <c r="T200" s="20"/>
      <c r="U200" s="20"/>
      <c r="V200" s="21"/>
      <c r="W200" s="20"/>
      <c r="X200" s="21"/>
      <c r="Y200" s="20"/>
      <c r="Z200" s="21"/>
      <c r="AA200" s="20"/>
      <c r="AB200" s="20"/>
      <c r="AC200" s="20"/>
      <c r="AD200" s="20"/>
      <c r="AE200" s="20" t="str">
        <f>IFERROR(IF(LEN(VLOOKUP(AD200, QUICKBOOKS_9130357949969096!$AM:$AN, 2, 0))=0,"",VLOOKUP(AD200, QUICKBOOKS_9130357949969096!$AM:$AN, 2, 0)),"")</f>
        <v/>
      </c>
      <c r="AF200" s="20" t="str">
        <f>IFERROR(IF(LEN(VLOOKUP(AD200, QUICKBOOKS_9130357949969096!$C:$E, 3, 0))=0,"",VLOOKUP(AD200, QUICKBOOKS_9130357949969096!$C:$E, 3, 0)),"")</f>
        <v/>
      </c>
      <c r="AG200" s="20" t="str">
        <f>IFERROR(IF(LEN(VLOOKUP(AD200, QUICKBOOKS_9130357949969096!$C:$D, 2, 0))=0,"",VLOOKUP(AD200, QUICKBOOKS_9130357949969096!$C:$D, 2, 0)),"")</f>
        <v/>
      </c>
      <c r="AH200" s="20"/>
      <c r="AI200" s="20"/>
      <c r="AJ200" s="20"/>
      <c r="AK200" s="20"/>
      <c r="AL200" s="20"/>
      <c r="AM200" s="20"/>
      <c r="AN200" s="22"/>
      <c r="AO200" s="22"/>
      <c r="AP200" s="20"/>
      <c r="AQ200" s="20" t="str">
        <f>IFERROR(IF(LEN(VLOOKUP(AP200, QUICKBOOKS_9130357949969096!$L:$M, 2, 0))=0,"",VLOOKUP(AP200, QUICKBOOKS_9130357949969096!$L:$M, 2, 0)),"")</f>
        <v/>
      </c>
      <c r="AR200" s="20"/>
      <c r="AS200" s="20" t="str">
        <f>IFERROR(IF(LEN(VLOOKUP(AR200, QUICKBOOKS_9130357949969096!$J:$K, 2, 0))=0,"",VLOOKUP(AR200, QUICKBOOKS_9130357949969096!$J:$K, 2, 0)),"")</f>
        <v/>
      </c>
      <c r="AT200" s="27"/>
      <c r="AU200" s="22"/>
      <c r="AV200" s="23"/>
      <c r="AW200" s="20" t="str">
        <f t="shared" si="7"/>
        <v/>
      </c>
      <c r="AX200" s="21"/>
      <c r="AY200" s="20"/>
      <c r="AZ200" s="20"/>
      <c r="BA200" s="20"/>
      <c r="BB200" s="20" t="str">
        <f>IFERROR(IF(LEN(VLOOKUP(W200, QUICKBOOKS_9130357949969096!$AI:$AJ, 2, 0))=0,"",VLOOKUP(W200, QUICKBOOKS_9130357949969096!$AI:$AJ, 2, 0)),"")</f>
        <v/>
      </c>
    </row>
    <row r="201" spans="2:54" x14ac:dyDescent="0.45">
      <c r="B201" s="2"/>
      <c r="C201" s="2"/>
      <c r="D201" s="2"/>
      <c r="E201" s="2"/>
      <c r="P201" s="19" t="str">
        <f>IF(V201&lt;&gt;"",MAX(P$1:P200)+1,IF(AND(_xlfn.CONCAT(T201:BB201)&lt;&gt;"", OR(LEFT(_xlfn.CONCAT(T201:BB201),5)&lt;&gt;"FALSE",RIGHT(_xlfn.CONCAT(T201:BB201),5)&lt;&gt;"FALSE")),IF(AND(ISNUMBER(P200),P200&gt;0),P200,0),""))</f>
        <v/>
      </c>
      <c r="Q201" s="26"/>
      <c r="R201" s="19" t="str">
        <f t="shared" si="6"/>
        <v/>
      </c>
      <c r="T201" s="20"/>
      <c r="U201" s="20"/>
      <c r="V201" s="21"/>
      <c r="W201" s="20"/>
      <c r="X201" s="21"/>
      <c r="Y201" s="20"/>
      <c r="Z201" s="21"/>
      <c r="AA201" s="20"/>
      <c r="AB201" s="20"/>
      <c r="AC201" s="20"/>
      <c r="AD201" s="20"/>
      <c r="AE201" s="20" t="str">
        <f>IFERROR(IF(LEN(VLOOKUP(AD201, QUICKBOOKS_9130357949969096!$AM:$AN, 2, 0))=0,"",VLOOKUP(AD201, QUICKBOOKS_9130357949969096!$AM:$AN, 2, 0)),"")</f>
        <v/>
      </c>
      <c r="AF201" s="20" t="str">
        <f>IFERROR(IF(LEN(VLOOKUP(AD201, QUICKBOOKS_9130357949969096!$C:$E, 3, 0))=0,"",VLOOKUP(AD201, QUICKBOOKS_9130357949969096!$C:$E, 3, 0)),"")</f>
        <v/>
      </c>
      <c r="AG201" s="20" t="str">
        <f>IFERROR(IF(LEN(VLOOKUP(AD201, QUICKBOOKS_9130357949969096!$C:$D, 2, 0))=0,"",VLOOKUP(AD201, QUICKBOOKS_9130357949969096!$C:$D, 2, 0)),"")</f>
        <v/>
      </c>
      <c r="AH201" s="20"/>
      <c r="AI201" s="20"/>
      <c r="AJ201" s="20"/>
      <c r="AK201" s="20"/>
      <c r="AL201" s="20"/>
      <c r="AM201" s="20"/>
      <c r="AN201" s="22"/>
      <c r="AO201" s="22"/>
      <c r="AP201" s="20"/>
      <c r="AQ201" s="20" t="str">
        <f>IFERROR(IF(LEN(VLOOKUP(AP201, QUICKBOOKS_9130357949969096!$L:$M, 2, 0))=0,"",VLOOKUP(AP201, QUICKBOOKS_9130357949969096!$L:$M, 2, 0)),"")</f>
        <v/>
      </c>
      <c r="AR201" s="20"/>
      <c r="AS201" s="20" t="str">
        <f>IFERROR(IF(LEN(VLOOKUP(AR201, QUICKBOOKS_9130357949969096!$J:$K, 2, 0))=0,"",VLOOKUP(AR201, QUICKBOOKS_9130357949969096!$J:$K, 2, 0)),"")</f>
        <v/>
      </c>
      <c r="AT201" s="27"/>
      <c r="AU201" s="22"/>
      <c r="AV201" s="23"/>
      <c r="AW201" s="20" t="str">
        <f t="shared" si="7"/>
        <v/>
      </c>
      <c r="AX201" s="21"/>
      <c r="AY201" s="20"/>
      <c r="AZ201" s="20"/>
      <c r="BA201" s="20"/>
      <c r="BB201" s="20" t="str">
        <f>IFERROR(IF(LEN(VLOOKUP(W201, QUICKBOOKS_9130357949969096!$AI:$AJ, 2, 0))=0,"",VLOOKUP(W201, QUICKBOOKS_9130357949969096!$AI:$AJ, 2, 0)),"")</f>
        <v/>
      </c>
    </row>
    <row r="202" spans="2:54" x14ac:dyDescent="0.45">
      <c r="B202" s="2"/>
      <c r="C202" s="2"/>
      <c r="D202" s="2"/>
      <c r="E202" s="2"/>
      <c r="P202" s="19" t="str">
        <f>IF(V202&lt;&gt;"",MAX(P$1:P201)+1,IF(AND(_xlfn.CONCAT(T202:BB202)&lt;&gt;"", OR(LEFT(_xlfn.CONCAT(T202:BB202),5)&lt;&gt;"FALSE",RIGHT(_xlfn.CONCAT(T202:BB202),5)&lt;&gt;"FALSE")),IF(AND(ISNUMBER(P201),P201&gt;0),P201,0),""))</f>
        <v/>
      </c>
      <c r="Q202" s="26"/>
      <c r="R202" s="19" t="str">
        <f t="shared" si="6"/>
        <v/>
      </c>
      <c r="T202" s="20"/>
      <c r="U202" s="20"/>
      <c r="V202" s="21"/>
      <c r="W202" s="20"/>
      <c r="X202" s="21"/>
      <c r="Y202" s="20"/>
      <c r="Z202" s="21"/>
      <c r="AA202" s="20"/>
      <c r="AB202" s="20"/>
      <c r="AC202" s="20"/>
      <c r="AD202" s="20"/>
      <c r="AE202" s="20" t="str">
        <f>IFERROR(IF(LEN(VLOOKUP(AD202, QUICKBOOKS_9130357949969096!$AM:$AN, 2, 0))=0,"",VLOOKUP(AD202, QUICKBOOKS_9130357949969096!$AM:$AN, 2, 0)),"")</f>
        <v/>
      </c>
      <c r="AF202" s="20" t="str">
        <f>IFERROR(IF(LEN(VLOOKUP(AD202, QUICKBOOKS_9130357949969096!$C:$E, 3, 0))=0,"",VLOOKUP(AD202, QUICKBOOKS_9130357949969096!$C:$E, 3, 0)),"")</f>
        <v/>
      </c>
      <c r="AG202" s="20" t="str">
        <f>IFERROR(IF(LEN(VLOOKUP(AD202, QUICKBOOKS_9130357949969096!$C:$D, 2, 0))=0,"",VLOOKUP(AD202, QUICKBOOKS_9130357949969096!$C:$D, 2, 0)),"")</f>
        <v/>
      </c>
      <c r="AH202" s="20"/>
      <c r="AI202" s="20"/>
      <c r="AJ202" s="20"/>
      <c r="AK202" s="20"/>
      <c r="AL202" s="20"/>
      <c r="AM202" s="20"/>
      <c r="AN202" s="22"/>
      <c r="AO202" s="22"/>
      <c r="AP202" s="20"/>
      <c r="AQ202" s="20" t="str">
        <f>IFERROR(IF(LEN(VLOOKUP(AP202, QUICKBOOKS_9130357949969096!$L:$M, 2, 0))=0,"",VLOOKUP(AP202, QUICKBOOKS_9130357949969096!$L:$M, 2, 0)),"")</f>
        <v/>
      </c>
      <c r="AR202" s="20"/>
      <c r="AS202" s="20" t="str">
        <f>IFERROR(IF(LEN(VLOOKUP(AR202, QUICKBOOKS_9130357949969096!$J:$K, 2, 0))=0,"",VLOOKUP(AR202, QUICKBOOKS_9130357949969096!$J:$K, 2, 0)),"")</f>
        <v/>
      </c>
      <c r="AT202" s="27"/>
      <c r="AU202" s="22"/>
      <c r="AV202" s="23"/>
      <c r="AW202" s="20" t="str">
        <f t="shared" si="7"/>
        <v/>
      </c>
      <c r="AX202" s="21"/>
      <c r="AY202" s="20"/>
      <c r="AZ202" s="20"/>
      <c r="BA202" s="20"/>
      <c r="BB202" s="20" t="str">
        <f>IFERROR(IF(LEN(VLOOKUP(W202, QUICKBOOKS_9130357949969096!$AI:$AJ, 2, 0))=0,"",VLOOKUP(W202, QUICKBOOKS_9130357949969096!$AI:$AJ, 2, 0)),"")</f>
        <v/>
      </c>
    </row>
    <row r="203" spans="2:54" x14ac:dyDescent="0.45">
      <c r="B203" s="2"/>
      <c r="C203" s="2"/>
      <c r="D203" s="2"/>
      <c r="E203" s="2"/>
      <c r="P203" s="19" t="str">
        <f>IF(V203&lt;&gt;"",MAX(P$1:P202)+1,IF(AND(_xlfn.CONCAT(T203:BB203)&lt;&gt;"", OR(LEFT(_xlfn.CONCAT(T203:BB203),5)&lt;&gt;"FALSE",RIGHT(_xlfn.CONCAT(T203:BB203),5)&lt;&gt;"FALSE")),IF(AND(ISNUMBER(P202),P202&gt;0),P202,0),""))</f>
        <v/>
      </c>
      <c r="Q203" s="26"/>
      <c r="R203" s="19" t="str">
        <f t="shared" si="6"/>
        <v/>
      </c>
      <c r="T203" s="20"/>
      <c r="U203" s="20"/>
      <c r="V203" s="21"/>
      <c r="W203" s="20"/>
      <c r="X203" s="21"/>
      <c r="Y203" s="20"/>
      <c r="Z203" s="21"/>
      <c r="AA203" s="20"/>
      <c r="AB203" s="20"/>
      <c r="AC203" s="20"/>
      <c r="AD203" s="20"/>
      <c r="AE203" s="20" t="str">
        <f>IFERROR(IF(LEN(VLOOKUP(AD203, QUICKBOOKS_9130357949969096!$AM:$AN, 2, 0))=0,"",VLOOKUP(AD203, QUICKBOOKS_9130357949969096!$AM:$AN, 2, 0)),"")</f>
        <v/>
      </c>
      <c r="AF203" s="20" t="str">
        <f>IFERROR(IF(LEN(VLOOKUP(AD203, QUICKBOOKS_9130357949969096!$C:$E, 3, 0))=0,"",VLOOKUP(AD203, QUICKBOOKS_9130357949969096!$C:$E, 3, 0)),"")</f>
        <v/>
      </c>
      <c r="AG203" s="20" t="str">
        <f>IFERROR(IF(LEN(VLOOKUP(AD203, QUICKBOOKS_9130357949969096!$C:$D, 2, 0))=0,"",VLOOKUP(AD203, QUICKBOOKS_9130357949969096!$C:$D, 2, 0)),"")</f>
        <v/>
      </c>
      <c r="AH203" s="20"/>
      <c r="AI203" s="20"/>
      <c r="AJ203" s="20"/>
      <c r="AK203" s="20"/>
      <c r="AL203" s="20"/>
      <c r="AM203" s="20"/>
      <c r="AN203" s="22"/>
      <c r="AO203" s="22"/>
      <c r="AP203" s="20"/>
      <c r="AQ203" s="20" t="str">
        <f>IFERROR(IF(LEN(VLOOKUP(AP203, QUICKBOOKS_9130357949969096!$L:$M, 2, 0))=0,"",VLOOKUP(AP203, QUICKBOOKS_9130357949969096!$L:$M, 2, 0)),"")</f>
        <v/>
      </c>
      <c r="AR203" s="20"/>
      <c r="AS203" s="20" t="str">
        <f>IFERROR(IF(LEN(VLOOKUP(AR203, QUICKBOOKS_9130357949969096!$J:$K, 2, 0))=0,"",VLOOKUP(AR203, QUICKBOOKS_9130357949969096!$J:$K, 2, 0)),"")</f>
        <v/>
      </c>
      <c r="AT203" s="27"/>
      <c r="AU203" s="22"/>
      <c r="AV203" s="23"/>
      <c r="AW203" s="20" t="str">
        <f t="shared" si="7"/>
        <v/>
      </c>
      <c r="AX203" s="21"/>
      <c r="AY203" s="20"/>
      <c r="AZ203" s="20"/>
      <c r="BA203" s="20"/>
      <c r="BB203" s="20" t="str">
        <f>IFERROR(IF(LEN(VLOOKUP(W203, QUICKBOOKS_9130357949969096!$AI:$AJ, 2, 0))=0,"",VLOOKUP(W203, QUICKBOOKS_9130357949969096!$AI:$AJ, 2, 0)),"")</f>
        <v/>
      </c>
    </row>
    <row r="204" spans="2:54" x14ac:dyDescent="0.45">
      <c r="B204" s="2"/>
      <c r="C204" s="2"/>
      <c r="D204" s="2"/>
      <c r="E204" s="2"/>
      <c r="P204" s="19" t="str">
        <f>IF(V204&lt;&gt;"",MAX(P$1:P203)+1,IF(AND(_xlfn.CONCAT(T204:BB204)&lt;&gt;"", OR(LEFT(_xlfn.CONCAT(T204:BB204),5)&lt;&gt;"FALSE",RIGHT(_xlfn.CONCAT(T204:BB204),5)&lt;&gt;"FALSE")),IF(AND(ISNUMBER(P203),P203&gt;0),P203,0),""))</f>
        <v/>
      </c>
      <c r="Q204" s="26"/>
      <c r="R204" s="19" t="str">
        <f t="shared" si="6"/>
        <v/>
      </c>
      <c r="T204" s="20"/>
      <c r="U204" s="20"/>
      <c r="V204" s="21"/>
      <c r="W204" s="20"/>
      <c r="X204" s="21"/>
      <c r="Y204" s="20"/>
      <c r="Z204" s="21"/>
      <c r="AA204" s="20"/>
      <c r="AB204" s="20"/>
      <c r="AC204" s="20"/>
      <c r="AD204" s="20"/>
      <c r="AE204" s="20" t="str">
        <f>IFERROR(IF(LEN(VLOOKUP(AD204, QUICKBOOKS_9130357949969096!$AM:$AN, 2, 0))=0,"",VLOOKUP(AD204, QUICKBOOKS_9130357949969096!$AM:$AN, 2, 0)),"")</f>
        <v/>
      </c>
      <c r="AF204" s="20" t="str">
        <f>IFERROR(IF(LEN(VLOOKUP(AD204, QUICKBOOKS_9130357949969096!$C:$E, 3, 0))=0,"",VLOOKUP(AD204, QUICKBOOKS_9130357949969096!$C:$E, 3, 0)),"")</f>
        <v/>
      </c>
      <c r="AG204" s="20" t="str">
        <f>IFERROR(IF(LEN(VLOOKUP(AD204, QUICKBOOKS_9130357949969096!$C:$D, 2, 0))=0,"",VLOOKUP(AD204, QUICKBOOKS_9130357949969096!$C:$D, 2, 0)),"")</f>
        <v/>
      </c>
      <c r="AH204" s="20"/>
      <c r="AI204" s="20"/>
      <c r="AJ204" s="20"/>
      <c r="AK204" s="20"/>
      <c r="AL204" s="20"/>
      <c r="AM204" s="20"/>
      <c r="AN204" s="22"/>
      <c r="AO204" s="22"/>
      <c r="AP204" s="20"/>
      <c r="AQ204" s="20" t="str">
        <f>IFERROR(IF(LEN(VLOOKUP(AP204, QUICKBOOKS_9130357949969096!$L:$M, 2, 0))=0,"",VLOOKUP(AP204, QUICKBOOKS_9130357949969096!$L:$M, 2, 0)),"")</f>
        <v/>
      </c>
      <c r="AR204" s="20"/>
      <c r="AS204" s="20" t="str">
        <f>IFERROR(IF(LEN(VLOOKUP(AR204, QUICKBOOKS_9130357949969096!$J:$K, 2, 0))=0,"",VLOOKUP(AR204, QUICKBOOKS_9130357949969096!$J:$K, 2, 0)),"")</f>
        <v/>
      </c>
      <c r="AT204" s="27"/>
      <c r="AU204" s="22"/>
      <c r="AV204" s="23"/>
      <c r="AW204" s="20" t="str">
        <f t="shared" si="7"/>
        <v/>
      </c>
      <c r="AX204" s="21"/>
      <c r="AY204" s="20"/>
      <c r="AZ204" s="20"/>
      <c r="BA204" s="20"/>
      <c r="BB204" s="20" t="str">
        <f>IFERROR(IF(LEN(VLOOKUP(W204, QUICKBOOKS_9130357949969096!$AI:$AJ, 2, 0))=0,"",VLOOKUP(W204, QUICKBOOKS_9130357949969096!$AI:$AJ, 2, 0)),"")</f>
        <v/>
      </c>
    </row>
    <row r="205" spans="2:54" x14ac:dyDescent="0.45">
      <c r="B205" s="2"/>
      <c r="C205" s="2"/>
      <c r="D205" s="2"/>
      <c r="E205" s="2"/>
      <c r="P205" s="19" t="str">
        <f>IF(V205&lt;&gt;"",MAX(P$1:P204)+1,IF(AND(_xlfn.CONCAT(T205:BB205)&lt;&gt;"", OR(LEFT(_xlfn.CONCAT(T205:BB205),5)&lt;&gt;"FALSE",RIGHT(_xlfn.CONCAT(T205:BB205),5)&lt;&gt;"FALSE")),IF(AND(ISNUMBER(P204),P204&gt;0),P204,0),""))</f>
        <v/>
      </c>
      <c r="Q205" s="26"/>
      <c r="R205" s="19" t="str">
        <f t="shared" si="6"/>
        <v/>
      </c>
      <c r="T205" s="20"/>
      <c r="U205" s="20"/>
      <c r="V205" s="21"/>
      <c r="W205" s="20"/>
      <c r="X205" s="21"/>
      <c r="Y205" s="20"/>
      <c r="Z205" s="21"/>
      <c r="AA205" s="20"/>
      <c r="AB205" s="20"/>
      <c r="AC205" s="20"/>
      <c r="AD205" s="20"/>
      <c r="AE205" s="20" t="str">
        <f>IFERROR(IF(LEN(VLOOKUP(AD205, QUICKBOOKS_9130357949969096!$AM:$AN, 2, 0))=0,"",VLOOKUP(AD205, QUICKBOOKS_9130357949969096!$AM:$AN, 2, 0)),"")</f>
        <v/>
      </c>
      <c r="AF205" s="20" t="str">
        <f>IFERROR(IF(LEN(VLOOKUP(AD205, QUICKBOOKS_9130357949969096!$C:$E, 3, 0))=0,"",VLOOKUP(AD205, QUICKBOOKS_9130357949969096!$C:$E, 3, 0)),"")</f>
        <v/>
      </c>
      <c r="AG205" s="20" t="str">
        <f>IFERROR(IF(LEN(VLOOKUP(AD205, QUICKBOOKS_9130357949969096!$C:$D, 2, 0))=0,"",VLOOKUP(AD205, QUICKBOOKS_9130357949969096!$C:$D, 2, 0)),"")</f>
        <v/>
      </c>
      <c r="AH205" s="20"/>
      <c r="AI205" s="20"/>
      <c r="AJ205" s="20"/>
      <c r="AK205" s="20"/>
      <c r="AL205" s="20"/>
      <c r="AM205" s="20"/>
      <c r="AN205" s="22"/>
      <c r="AO205" s="22"/>
      <c r="AP205" s="20"/>
      <c r="AQ205" s="20" t="str">
        <f>IFERROR(IF(LEN(VLOOKUP(AP205, QUICKBOOKS_9130357949969096!$L:$M, 2, 0))=0,"",VLOOKUP(AP205, QUICKBOOKS_9130357949969096!$L:$M, 2, 0)),"")</f>
        <v/>
      </c>
      <c r="AR205" s="20"/>
      <c r="AS205" s="20" t="str">
        <f>IFERROR(IF(LEN(VLOOKUP(AR205, QUICKBOOKS_9130357949969096!$J:$K, 2, 0))=0,"",VLOOKUP(AR205, QUICKBOOKS_9130357949969096!$J:$K, 2, 0)),"")</f>
        <v/>
      </c>
      <c r="AT205" s="27"/>
      <c r="AU205" s="22"/>
      <c r="AV205" s="23"/>
      <c r="AW205" s="20" t="str">
        <f t="shared" si="7"/>
        <v/>
      </c>
      <c r="AX205" s="21"/>
      <c r="AY205" s="20"/>
      <c r="AZ205" s="20"/>
      <c r="BA205" s="20"/>
      <c r="BB205" s="20" t="str">
        <f>IFERROR(IF(LEN(VLOOKUP(W205, QUICKBOOKS_9130357949969096!$AI:$AJ, 2, 0))=0,"",VLOOKUP(W205, QUICKBOOKS_9130357949969096!$AI:$AJ, 2, 0)),"")</f>
        <v/>
      </c>
    </row>
    <row r="206" spans="2:54" x14ac:dyDescent="0.45">
      <c r="B206" s="2"/>
      <c r="C206" s="2"/>
      <c r="D206" s="2"/>
      <c r="E206" s="2"/>
      <c r="P206" s="19" t="str">
        <f>IF(V206&lt;&gt;"",MAX(P$1:P205)+1,IF(AND(_xlfn.CONCAT(T206:BB206)&lt;&gt;"", OR(LEFT(_xlfn.CONCAT(T206:BB206),5)&lt;&gt;"FALSE",RIGHT(_xlfn.CONCAT(T206:BB206),5)&lt;&gt;"FALSE")),IF(AND(ISNUMBER(P205),P205&gt;0),P205,0),""))</f>
        <v/>
      </c>
      <c r="Q206" s="26"/>
      <c r="R206" s="19" t="str">
        <f t="shared" si="6"/>
        <v/>
      </c>
      <c r="T206" s="20"/>
      <c r="U206" s="20"/>
      <c r="V206" s="21"/>
      <c r="W206" s="20"/>
      <c r="X206" s="21"/>
      <c r="Y206" s="20"/>
      <c r="Z206" s="21"/>
      <c r="AA206" s="20"/>
      <c r="AB206" s="20"/>
      <c r="AC206" s="20"/>
      <c r="AD206" s="20"/>
      <c r="AE206" s="20" t="str">
        <f>IFERROR(IF(LEN(VLOOKUP(AD206, QUICKBOOKS_9130357949969096!$AM:$AN, 2, 0))=0,"",VLOOKUP(AD206, QUICKBOOKS_9130357949969096!$AM:$AN, 2, 0)),"")</f>
        <v/>
      </c>
      <c r="AF206" s="20" t="str">
        <f>IFERROR(IF(LEN(VLOOKUP(AD206, QUICKBOOKS_9130357949969096!$C:$E, 3, 0))=0,"",VLOOKUP(AD206, QUICKBOOKS_9130357949969096!$C:$E, 3, 0)),"")</f>
        <v/>
      </c>
      <c r="AG206" s="20" t="str">
        <f>IFERROR(IF(LEN(VLOOKUP(AD206, QUICKBOOKS_9130357949969096!$C:$D, 2, 0))=0,"",VLOOKUP(AD206, QUICKBOOKS_9130357949969096!$C:$D, 2, 0)),"")</f>
        <v/>
      </c>
      <c r="AH206" s="20"/>
      <c r="AI206" s="20"/>
      <c r="AJ206" s="20"/>
      <c r="AK206" s="20"/>
      <c r="AL206" s="20"/>
      <c r="AM206" s="20"/>
      <c r="AN206" s="22"/>
      <c r="AO206" s="22"/>
      <c r="AP206" s="20"/>
      <c r="AQ206" s="20" t="str">
        <f>IFERROR(IF(LEN(VLOOKUP(AP206, QUICKBOOKS_9130357949969096!$L:$M, 2, 0))=0,"",VLOOKUP(AP206, QUICKBOOKS_9130357949969096!$L:$M, 2, 0)),"")</f>
        <v/>
      </c>
      <c r="AR206" s="20"/>
      <c r="AS206" s="20" t="str">
        <f>IFERROR(IF(LEN(VLOOKUP(AR206, QUICKBOOKS_9130357949969096!$J:$K, 2, 0))=0,"",VLOOKUP(AR206, QUICKBOOKS_9130357949969096!$J:$K, 2, 0)),"")</f>
        <v/>
      </c>
      <c r="AT206" s="27"/>
      <c r="AU206" s="22"/>
      <c r="AV206" s="23"/>
      <c r="AW206" s="20" t="str">
        <f t="shared" si="7"/>
        <v/>
      </c>
      <c r="AX206" s="21"/>
      <c r="AY206" s="20"/>
      <c r="AZ206" s="20"/>
      <c r="BA206" s="20"/>
      <c r="BB206" s="20" t="str">
        <f>IFERROR(IF(LEN(VLOOKUP(W206, QUICKBOOKS_9130357949969096!$AI:$AJ, 2, 0))=0,"",VLOOKUP(W206, QUICKBOOKS_9130357949969096!$AI:$AJ, 2, 0)),"")</f>
        <v/>
      </c>
    </row>
    <row r="207" spans="2:54" x14ac:dyDescent="0.45">
      <c r="B207" s="2"/>
      <c r="C207" s="2"/>
      <c r="D207" s="2"/>
      <c r="E207" s="2"/>
      <c r="P207" s="19" t="str">
        <f>IF(V207&lt;&gt;"",MAX(P$1:P206)+1,IF(AND(_xlfn.CONCAT(T207:BB207)&lt;&gt;"", OR(LEFT(_xlfn.CONCAT(T207:BB207),5)&lt;&gt;"FALSE",RIGHT(_xlfn.CONCAT(T207:BB207),5)&lt;&gt;"FALSE")),IF(AND(ISNUMBER(P206),P206&gt;0),P206,0),""))</f>
        <v/>
      </c>
      <c r="Q207" s="26"/>
      <c r="R207" s="19" t="str">
        <f t="shared" si="6"/>
        <v/>
      </c>
      <c r="T207" s="20"/>
      <c r="U207" s="20"/>
      <c r="V207" s="21"/>
      <c r="W207" s="20"/>
      <c r="X207" s="21"/>
      <c r="Y207" s="20"/>
      <c r="Z207" s="21"/>
      <c r="AA207" s="20"/>
      <c r="AB207" s="20"/>
      <c r="AC207" s="20"/>
      <c r="AD207" s="20"/>
      <c r="AE207" s="20" t="str">
        <f>IFERROR(IF(LEN(VLOOKUP(AD207, QUICKBOOKS_9130357949969096!$AM:$AN, 2, 0))=0,"",VLOOKUP(AD207, QUICKBOOKS_9130357949969096!$AM:$AN, 2, 0)),"")</f>
        <v/>
      </c>
      <c r="AF207" s="20" t="str">
        <f>IFERROR(IF(LEN(VLOOKUP(AD207, QUICKBOOKS_9130357949969096!$C:$E, 3, 0))=0,"",VLOOKUP(AD207, QUICKBOOKS_9130357949969096!$C:$E, 3, 0)),"")</f>
        <v/>
      </c>
      <c r="AG207" s="20" t="str">
        <f>IFERROR(IF(LEN(VLOOKUP(AD207, QUICKBOOKS_9130357949969096!$C:$D, 2, 0))=0,"",VLOOKUP(AD207, QUICKBOOKS_9130357949969096!$C:$D, 2, 0)),"")</f>
        <v/>
      </c>
      <c r="AH207" s="20"/>
      <c r="AI207" s="20"/>
      <c r="AJ207" s="20"/>
      <c r="AK207" s="20"/>
      <c r="AL207" s="20"/>
      <c r="AM207" s="20"/>
      <c r="AN207" s="22"/>
      <c r="AO207" s="22"/>
      <c r="AP207" s="20"/>
      <c r="AQ207" s="20" t="str">
        <f>IFERROR(IF(LEN(VLOOKUP(AP207, QUICKBOOKS_9130357949969096!$L:$M, 2, 0))=0,"",VLOOKUP(AP207, QUICKBOOKS_9130357949969096!$L:$M, 2, 0)),"")</f>
        <v/>
      </c>
      <c r="AR207" s="20"/>
      <c r="AS207" s="20" t="str">
        <f>IFERROR(IF(LEN(VLOOKUP(AR207, QUICKBOOKS_9130357949969096!$J:$K, 2, 0))=0,"",VLOOKUP(AR207, QUICKBOOKS_9130357949969096!$J:$K, 2, 0)),"")</f>
        <v/>
      </c>
      <c r="AT207" s="27"/>
      <c r="AU207" s="22"/>
      <c r="AV207" s="23"/>
      <c r="AW207" s="20" t="str">
        <f t="shared" si="7"/>
        <v/>
      </c>
      <c r="AX207" s="21"/>
      <c r="AY207" s="20"/>
      <c r="AZ207" s="20"/>
      <c r="BA207" s="20"/>
      <c r="BB207" s="20" t="str">
        <f>IFERROR(IF(LEN(VLOOKUP(W207, QUICKBOOKS_9130357949969096!$AI:$AJ, 2, 0))=0,"",VLOOKUP(W207, QUICKBOOKS_9130357949969096!$AI:$AJ, 2, 0)),"")</f>
        <v/>
      </c>
    </row>
    <row r="208" spans="2:54" x14ac:dyDescent="0.45">
      <c r="B208" s="2"/>
      <c r="C208" s="2"/>
      <c r="D208" s="2"/>
      <c r="E208" s="2"/>
      <c r="P208" s="19" t="str">
        <f>IF(V208&lt;&gt;"",MAX(P$1:P207)+1,IF(AND(_xlfn.CONCAT(T208:BB208)&lt;&gt;"", OR(LEFT(_xlfn.CONCAT(T208:BB208),5)&lt;&gt;"FALSE",RIGHT(_xlfn.CONCAT(T208:BB208),5)&lt;&gt;"FALSE")),IF(AND(ISNUMBER(P207),P207&gt;0),P207,0),""))</f>
        <v/>
      </c>
      <c r="Q208" s="26"/>
      <c r="R208" s="19" t="str">
        <f t="shared" si="6"/>
        <v/>
      </c>
      <c r="T208" s="20"/>
      <c r="U208" s="20"/>
      <c r="V208" s="21"/>
      <c r="W208" s="20"/>
      <c r="X208" s="21"/>
      <c r="Y208" s="20"/>
      <c r="Z208" s="21"/>
      <c r="AA208" s="20"/>
      <c r="AB208" s="20"/>
      <c r="AC208" s="20"/>
      <c r="AD208" s="20"/>
      <c r="AE208" s="20" t="str">
        <f>IFERROR(IF(LEN(VLOOKUP(AD208, QUICKBOOKS_9130357949969096!$AM:$AN, 2, 0))=0,"",VLOOKUP(AD208, QUICKBOOKS_9130357949969096!$AM:$AN, 2, 0)),"")</f>
        <v/>
      </c>
      <c r="AF208" s="20" t="str">
        <f>IFERROR(IF(LEN(VLOOKUP(AD208, QUICKBOOKS_9130357949969096!$C:$E, 3, 0))=0,"",VLOOKUP(AD208, QUICKBOOKS_9130357949969096!$C:$E, 3, 0)),"")</f>
        <v/>
      </c>
      <c r="AG208" s="20" t="str">
        <f>IFERROR(IF(LEN(VLOOKUP(AD208, QUICKBOOKS_9130357949969096!$C:$D, 2, 0))=0,"",VLOOKUP(AD208, QUICKBOOKS_9130357949969096!$C:$D, 2, 0)),"")</f>
        <v/>
      </c>
      <c r="AH208" s="20"/>
      <c r="AI208" s="20"/>
      <c r="AJ208" s="20"/>
      <c r="AK208" s="20"/>
      <c r="AL208" s="20"/>
      <c r="AM208" s="20"/>
      <c r="AN208" s="22"/>
      <c r="AO208" s="22"/>
      <c r="AP208" s="20"/>
      <c r="AQ208" s="20" t="str">
        <f>IFERROR(IF(LEN(VLOOKUP(AP208, QUICKBOOKS_9130357949969096!$L:$M, 2, 0))=0,"",VLOOKUP(AP208, QUICKBOOKS_9130357949969096!$L:$M, 2, 0)),"")</f>
        <v/>
      </c>
      <c r="AR208" s="20"/>
      <c r="AS208" s="20" t="str">
        <f>IFERROR(IF(LEN(VLOOKUP(AR208, QUICKBOOKS_9130357949969096!$J:$K, 2, 0))=0,"",VLOOKUP(AR208, QUICKBOOKS_9130357949969096!$J:$K, 2, 0)),"")</f>
        <v/>
      </c>
      <c r="AT208" s="27"/>
      <c r="AU208" s="22"/>
      <c r="AV208" s="23"/>
      <c r="AW208" s="20" t="str">
        <f t="shared" si="7"/>
        <v/>
      </c>
      <c r="AX208" s="21"/>
      <c r="AY208" s="20"/>
      <c r="AZ208" s="20"/>
      <c r="BA208" s="20"/>
      <c r="BB208" s="20" t="str">
        <f>IFERROR(IF(LEN(VLOOKUP(W208, QUICKBOOKS_9130357949969096!$AI:$AJ, 2, 0))=0,"",VLOOKUP(W208, QUICKBOOKS_9130357949969096!$AI:$AJ, 2, 0)),"")</f>
        <v/>
      </c>
    </row>
    <row r="209" spans="2:54" x14ac:dyDescent="0.45">
      <c r="B209" s="2"/>
      <c r="C209" s="2"/>
      <c r="D209" s="2"/>
      <c r="E209" s="2"/>
      <c r="P209" s="19" t="str">
        <f>IF(V209&lt;&gt;"",MAX(P$1:P208)+1,IF(AND(_xlfn.CONCAT(T209:BB209)&lt;&gt;"", OR(LEFT(_xlfn.CONCAT(T209:BB209),5)&lt;&gt;"FALSE",RIGHT(_xlfn.CONCAT(T209:BB209),5)&lt;&gt;"FALSE")),IF(AND(ISNUMBER(P208),P208&gt;0),P208,0),""))</f>
        <v/>
      </c>
      <c r="Q209" s="26"/>
      <c r="R209" s="19" t="str">
        <f t="shared" si="6"/>
        <v/>
      </c>
      <c r="T209" s="20"/>
      <c r="U209" s="20"/>
      <c r="V209" s="21"/>
      <c r="W209" s="20"/>
      <c r="X209" s="21"/>
      <c r="Y209" s="20"/>
      <c r="Z209" s="21"/>
      <c r="AA209" s="20"/>
      <c r="AB209" s="20"/>
      <c r="AC209" s="20"/>
      <c r="AD209" s="20"/>
      <c r="AE209" s="20" t="str">
        <f>IFERROR(IF(LEN(VLOOKUP(AD209, QUICKBOOKS_9130357949969096!$AM:$AN, 2, 0))=0,"",VLOOKUP(AD209, QUICKBOOKS_9130357949969096!$AM:$AN, 2, 0)),"")</f>
        <v/>
      </c>
      <c r="AF209" s="20" t="str">
        <f>IFERROR(IF(LEN(VLOOKUP(AD209, QUICKBOOKS_9130357949969096!$C:$E, 3, 0))=0,"",VLOOKUP(AD209, QUICKBOOKS_9130357949969096!$C:$E, 3, 0)),"")</f>
        <v/>
      </c>
      <c r="AG209" s="20" t="str">
        <f>IFERROR(IF(LEN(VLOOKUP(AD209, QUICKBOOKS_9130357949969096!$C:$D, 2, 0))=0,"",VLOOKUP(AD209, QUICKBOOKS_9130357949969096!$C:$D, 2, 0)),"")</f>
        <v/>
      </c>
      <c r="AH209" s="20"/>
      <c r="AI209" s="20"/>
      <c r="AJ209" s="20"/>
      <c r="AK209" s="20"/>
      <c r="AL209" s="20"/>
      <c r="AM209" s="20"/>
      <c r="AN209" s="22"/>
      <c r="AO209" s="22"/>
      <c r="AP209" s="20"/>
      <c r="AQ209" s="20" t="str">
        <f>IFERROR(IF(LEN(VLOOKUP(AP209, QUICKBOOKS_9130357949969096!$L:$M, 2, 0))=0,"",VLOOKUP(AP209, QUICKBOOKS_9130357949969096!$L:$M, 2, 0)),"")</f>
        <v/>
      </c>
      <c r="AR209" s="20"/>
      <c r="AS209" s="20" t="str">
        <f>IFERROR(IF(LEN(VLOOKUP(AR209, QUICKBOOKS_9130357949969096!$J:$K, 2, 0))=0,"",VLOOKUP(AR209, QUICKBOOKS_9130357949969096!$J:$K, 2, 0)),"")</f>
        <v/>
      </c>
      <c r="AT209" s="27"/>
      <c r="AU209" s="22"/>
      <c r="AV209" s="23"/>
      <c r="AW209" s="20" t="str">
        <f t="shared" si="7"/>
        <v/>
      </c>
      <c r="AX209" s="21"/>
      <c r="AY209" s="20"/>
      <c r="AZ209" s="20"/>
      <c r="BA209" s="20"/>
      <c r="BB209" s="20" t="str">
        <f>IFERROR(IF(LEN(VLOOKUP(W209, QUICKBOOKS_9130357949969096!$AI:$AJ, 2, 0))=0,"",VLOOKUP(W209, QUICKBOOKS_9130357949969096!$AI:$AJ, 2, 0)),"")</f>
        <v/>
      </c>
    </row>
    <row r="210" spans="2:54" x14ac:dyDescent="0.45">
      <c r="B210" s="2"/>
      <c r="C210" s="2"/>
      <c r="D210" s="2"/>
      <c r="E210" s="2"/>
      <c r="P210" s="19" t="str">
        <f>IF(V210&lt;&gt;"",MAX(P$1:P209)+1,IF(AND(_xlfn.CONCAT(T210:BB210)&lt;&gt;"", OR(LEFT(_xlfn.CONCAT(T210:BB210),5)&lt;&gt;"FALSE",RIGHT(_xlfn.CONCAT(T210:BB210),5)&lt;&gt;"FALSE")),IF(AND(ISNUMBER(P209),P209&gt;0),P209,0),""))</f>
        <v/>
      </c>
      <c r="Q210" s="26"/>
      <c r="R210" s="19" t="str">
        <f t="shared" si="6"/>
        <v/>
      </c>
      <c r="T210" s="20"/>
      <c r="U210" s="20"/>
      <c r="V210" s="21"/>
      <c r="W210" s="20"/>
      <c r="X210" s="21"/>
      <c r="Y210" s="20"/>
      <c r="Z210" s="21"/>
      <c r="AA210" s="20"/>
      <c r="AB210" s="20"/>
      <c r="AC210" s="20"/>
      <c r="AD210" s="20"/>
      <c r="AE210" s="20" t="str">
        <f>IFERROR(IF(LEN(VLOOKUP(AD210, QUICKBOOKS_9130357949969096!$AM:$AN, 2, 0))=0,"",VLOOKUP(AD210, QUICKBOOKS_9130357949969096!$AM:$AN, 2, 0)),"")</f>
        <v/>
      </c>
      <c r="AF210" s="20" t="str">
        <f>IFERROR(IF(LEN(VLOOKUP(AD210, QUICKBOOKS_9130357949969096!$C:$E, 3, 0))=0,"",VLOOKUP(AD210, QUICKBOOKS_9130357949969096!$C:$E, 3, 0)),"")</f>
        <v/>
      </c>
      <c r="AG210" s="20" t="str">
        <f>IFERROR(IF(LEN(VLOOKUP(AD210, QUICKBOOKS_9130357949969096!$C:$D, 2, 0))=0,"",VLOOKUP(AD210, QUICKBOOKS_9130357949969096!$C:$D, 2, 0)),"")</f>
        <v/>
      </c>
      <c r="AH210" s="20"/>
      <c r="AI210" s="20"/>
      <c r="AJ210" s="20"/>
      <c r="AK210" s="20"/>
      <c r="AL210" s="20"/>
      <c r="AM210" s="20"/>
      <c r="AN210" s="22"/>
      <c r="AO210" s="22"/>
      <c r="AP210" s="20"/>
      <c r="AQ210" s="20" t="str">
        <f>IFERROR(IF(LEN(VLOOKUP(AP210, QUICKBOOKS_9130357949969096!$L:$M, 2, 0))=0,"",VLOOKUP(AP210, QUICKBOOKS_9130357949969096!$L:$M, 2, 0)),"")</f>
        <v/>
      </c>
      <c r="AR210" s="20"/>
      <c r="AS210" s="20" t="str">
        <f>IFERROR(IF(LEN(VLOOKUP(AR210, QUICKBOOKS_9130357949969096!$J:$K, 2, 0))=0,"",VLOOKUP(AR210, QUICKBOOKS_9130357949969096!$J:$K, 2, 0)),"")</f>
        <v/>
      </c>
      <c r="AT210" s="27"/>
      <c r="AU210" s="22"/>
      <c r="AV210" s="23"/>
      <c r="AW210" s="20" t="str">
        <f t="shared" si="7"/>
        <v/>
      </c>
      <c r="AX210" s="21"/>
      <c r="AY210" s="20"/>
      <c r="AZ210" s="20"/>
      <c r="BA210" s="20"/>
      <c r="BB210" s="20" t="str">
        <f>IFERROR(IF(LEN(VLOOKUP(W210, QUICKBOOKS_9130357949969096!$AI:$AJ, 2, 0))=0,"",VLOOKUP(W210, QUICKBOOKS_9130357949969096!$AI:$AJ, 2, 0)),"")</f>
        <v/>
      </c>
    </row>
    <row r="211" spans="2:54" x14ac:dyDescent="0.45">
      <c r="B211" s="2"/>
      <c r="C211" s="2"/>
      <c r="D211" s="2"/>
      <c r="E211" s="2"/>
      <c r="P211" s="19" t="str">
        <f>IF(V211&lt;&gt;"",MAX(P$1:P210)+1,IF(AND(_xlfn.CONCAT(T211:BB211)&lt;&gt;"", OR(LEFT(_xlfn.CONCAT(T211:BB211),5)&lt;&gt;"FALSE",RIGHT(_xlfn.CONCAT(T211:BB211),5)&lt;&gt;"FALSE")),IF(AND(ISNUMBER(P210),P210&gt;0),P210,0),""))</f>
        <v/>
      </c>
      <c r="Q211" s="26"/>
      <c r="R211" s="19" t="str">
        <f t="shared" si="6"/>
        <v/>
      </c>
      <c r="T211" s="20"/>
      <c r="U211" s="20"/>
      <c r="V211" s="21"/>
      <c r="W211" s="20"/>
      <c r="X211" s="21"/>
      <c r="Y211" s="20"/>
      <c r="Z211" s="21"/>
      <c r="AA211" s="20"/>
      <c r="AB211" s="20"/>
      <c r="AC211" s="20"/>
      <c r="AD211" s="20"/>
      <c r="AE211" s="20" t="str">
        <f>IFERROR(IF(LEN(VLOOKUP(AD211, QUICKBOOKS_9130357949969096!$AM:$AN, 2, 0))=0,"",VLOOKUP(AD211, QUICKBOOKS_9130357949969096!$AM:$AN, 2, 0)),"")</f>
        <v/>
      </c>
      <c r="AF211" s="20" t="str">
        <f>IFERROR(IF(LEN(VLOOKUP(AD211, QUICKBOOKS_9130357949969096!$C:$E, 3, 0))=0,"",VLOOKUP(AD211, QUICKBOOKS_9130357949969096!$C:$E, 3, 0)),"")</f>
        <v/>
      </c>
      <c r="AG211" s="20" t="str">
        <f>IFERROR(IF(LEN(VLOOKUP(AD211, QUICKBOOKS_9130357949969096!$C:$D, 2, 0))=0,"",VLOOKUP(AD211, QUICKBOOKS_9130357949969096!$C:$D, 2, 0)),"")</f>
        <v/>
      </c>
      <c r="AH211" s="20"/>
      <c r="AI211" s="20"/>
      <c r="AJ211" s="20"/>
      <c r="AK211" s="20"/>
      <c r="AL211" s="20"/>
      <c r="AM211" s="20"/>
      <c r="AN211" s="22"/>
      <c r="AO211" s="22"/>
      <c r="AP211" s="20"/>
      <c r="AQ211" s="20" t="str">
        <f>IFERROR(IF(LEN(VLOOKUP(AP211, QUICKBOOKS_9130357949969096!$L:$M, 2, 0))=0,"",VLOOKUP(AP211, QUICKBOOKS_9130357949969096!$L:$M, 2, 0)),"")</f>
        <v/>
      </c>
      <c r="AR211" s="20"/>
      <c r="AS211" s="20" t="str">
        <f>IFERROR(IF(LEN(VLOOKUP(AR211, QUICKBOOKS_9130357949969096!$J:$K, 2, 0))=0,"",VLOOKUP(AR211, QUICKBOOKS_9130357949969096!$J:$K, 2, 0)),"")</f>
        <v/>
      </c>
      <c r="AT211" s="27"/>
      <c r="AU211" s="22"/>
      <c r="AV211" s="23"/>
      <c r="AW211" s="20" t="str">
        <f t="shared" si="7"/>
        <v/>
      </c>
      <c r="AX211" s="21"/>
      <c r="AY211" s="20"/>
      <c r="AZ211" s="20"/>
      <c r="BA211" s="20"/>
      <c r="BB211" s="20" t="str">
        <f>IFERROR(IF(LEN(VLOOKUP(W211, QUICKBOOKS_9130357949969096!$AI:$AJ, 2, 0))=0,"",VLOOKUP(W211, QUICKBOOKS_9130357949969096!$AI:$AJ, 2, 0)),"")</f>
        <v/>
      </c>
    </row>
    <row r="212" spans="2:54" x14ac:dyDescent="0.45">
      <c r="B212" s="2"/>
      <c r="C212" s="2"/>
      <c r="D212" s="2"/>
      <c r="E212" s="2"/>
      <c r="P212" s="19" t="str">
        <f>IF(V212&lt;&gt;"",MAX(P$1:P211)+1,IF(AND(_xlfn.CONCAT(T212:BB212)&lt;&gt;"", OR(LEFT(_xlfn.CONCAT(T212:BB212),5)&lt;&gt;"FALSE",RIGHT(_xlfn.CONCAT(T212:BB212),5)&lt;&gt;"FALSE")),IF(AND(ISNUMBER(P211),P211&gt;0),P211,0),""))</f>
        <v/>
      </c>
      <c r="Q212" s="26"/>
      <c r="R212" s="19" t="str">
        <f t="shared" si="6"/>
        <v/>
      </c>
      <c r="T212" s="20"/>
      <c r="U212" s="20"/>
      <c r="V212" s="21"/>
      <c r="W212" s="20"/>
      <c r="X212" s="21"/>
      <c r="Y212" s="20"/>
      <c r="Z212" s="21"/>
      <c r="AA212" s="20"/>
      <c r="AB212" s="20"/>
      <c r="AC212" s="20"/>
      <c r="AD212" s="20"/>
      <c r="AE212" s="20" t="str">
        <f>IFERROR(IF(LEN(VLOOKUP(AD212, QUICKBOOKS_9130357949969096!$AM:$AN, 2, 0))=0,"",VLOOKUP(AD212, QUICKBOOKS_9130357949969096!$AM:$AN, 2, 0)),"")</f>
        <v/>
      </c>
      <c r="AF212" s="20" t="str">
        <f>IFERROR(IF(LEN(VLOOKUP(AD212, QUICKBOOKS_9130357949969096!$C:$E, 3, 0))=0,"",VLOOKUP(AD212, QUICKBOOKS_9130357949969096!$C:$E, 3, 0)),"")</f>
        <v/>
      </c>
      <c r="AG212" s="20" t="str">
        <f>IFERROR(IF(LEN(VLOOKUP(AD212, QUICKBOOKS_9130357949969096!$C:$D, 2, 0))=0,"",VLOOKUP(AD212, QUICKBOOKS_9130357949969096!$C:$D, 2, 0)),"")</f>
        <v/>
      </c>
      <c r="AH212" s="20"/>
      <c r="AI212" s="20"/>
      <c r="AJ212" s="20"/>
      <c r="AK212" s="20"/>
      <c r="AL212" s="20"/>
      <c r="AM212" s="20"/>
      <c r="AN212" s="22"/>
      <c r="AO212" s="22"/>
      <c r="AP212" s="20"/>
      <c r="AQ212" s="20" t="str">
        <f>IFERROR(IF(LEN(VLOOKUP(AP212, QUICKBOOKS_9130357949969096!$L:$M, 2, 0))=0,"",VLOOKUP(AP212, QUICKBOOKS_9130357949969096!$L:$M, 2, 0)),"")</f>
        <v/>
      </c>
      <c r="AR212" s="20"/>
      <c r="AS212" s="20" t="str">
        <f>IFERROR(IF(LEN(VLOOKUP(AR212, QUICKBOOKS_9130357949969096!$J:$K, 2, 0))=0,"",VLOOKUP(AR212, QUICKBOOKS_9130357949969096!$J:$K, 2, 0)),"")</f>
        <v/>
      </c>
      <c r="AT212" s="27"/>
      <c r="AU212" s="22"/>
      <c r="AV212" s="23"/>
      <c r="AW212" s="20" t="str">
        <f t="shared" si="7"/>
        <v/>
      </c>
      <c r="AX212" s="21"/>
      <c r="AY212" s="20"/>
      <c r="AZ212" s="20"/>
      <c r="BA212" s="20"/>
      <c r="BB212" s="20" t="str">
        <f>IFERROR(IF(LEN(VLOOKUP(W212, QUICKBOOKS_9130357949969096!$AI:$AJ, 2, 0))=0,"",VLOOKUP(W212, QUICKBOOKS_9130357949969096!$AI:$AJ, 2, 0)),"")</f>
        <v/>
      </c>
    </row>
    <row r="213" spans="2:54" x14ac:dyDescent="0.45">
      <c r="B213" s="2"/>
      <c r="C213" s="2"/>
      <c r="D213" s="2"/>
      <c r="E213" s="2"/>
      <c r="P213" s="19" t="str">
        <f>IF(V213&lt;&gt;"",MAX(P$1:P212)+1,IF(AND(_xlfn.CONCAT(T213:BB213)&lt;&gt;"", OR(LEFT(_xlfn.CONCAT(T213:BB213),5)&lt;&gt;"FALSE",RIGHT(_xlfn.CONCAT(T213:BB213),5)&lt;&gt;"FALSE")),IF(AND(ISNUMBER(P212),P212&gt;0),P212,0),""))</f>
        <v/>
      </c>
      <c r="Q213" s="26"/>
      <c r="R213" s="19" t="str">
        <f t="shared" si="6"/>
        <v/>
      </c>
      <c r="T213" s="20"/>
      <c r="U213" s="20"/>
      <c r="V213" s="21"/>
      <c r="W213" s="20"/>
      <c r="X213" s="21"/>
      <c r="Y213" s="20"/>
      <c r="Z213" s="21"/>
      <c r="AA213" s="20"/>
      <c r="AB213" s="20"/>
      <c r="AC213" s="20"/>
      <c r="AD213" s="20"/>
      <c r="AE213" s="20" t="str">
        <f>IFERROR(IF(LEN(VLOOKUP(AD213, QUICKBOOKS_9130357949969096!$AM:$AN, 2, 0))=0,"",VLOOKUP(AD213, QUICKBOOKS_9130357949969096!$AM:$AN, 2, 0)),"")</f>
        <v/>
      </c>
      <c r="AF213" s="20" t="str">
        <f>IFERROR(IF(LEN(VLOOKUP(AD213, QUICKBOOKS_9130357949969096!$C:$E, 3, 0))=0,"",VLOOKUP(AD213, QUICKBOOKS_9130357949969096!$C:$E, 3, 0)),"")</f>
        <v/>
      </c>
      <c r="AG213" s="20" t="str">
        <f>IFERROR(IF(LEN(VLOOKUP(AD213, QUICKBOOKS_9130357949969096!$C:$D, 2, 0))=0,"",VLOOKUP(AD213, QUICKBOOKS_9130357949969096!$C:$D, 2, 0)),"")</f>
        <v/>
      </c>
      <c r="AH213" s="20"/>
      <c r="AI213" s="20"/>
      <c r="AJ213" s="20"/>
      <c r="AK213" s="20"/>
      <c r="AL213" s="20"/>
      <c r="AM213" s="20"/>
      <c r="AN213" s="22"/>
      <c r="AO213" s="22"/>
      <c r="AP213" s="20"/>
      <c r="AQ213" s="20" t="str">
        <f>IFERROR(IF(LEN(VLOOKUP(AP213, QUICKBOOKS_9130357949969096!$L:$M, 2, 0))=0,"",VLOOKUP(AP213, QUICKBOOKS_9130357949969096!$L:$M, 2, 0)),"")</f>
        <v/>
      </c>
      <c r="AR213" s="20"/>
      <c r="AS213" s="20" t="str">
        <f>IFERROR(IF(LEN(VLOOKUP(AR213, QUICKBOOKS_9130357949969096!$J:$K, 2, 0))=0,"",VLOOKUP(AR213, QUICKBOOKS_9130357949969096!$J:$K, 2, 0)),"")</f>
        <v/>
      </c>
      <c r="AT213" s="27"/>
      <c r="AU213" s="22"/>
      <c r="AV213" s="23"/>
      <c r="AW213" s="20" t="str">
        <f t="shared" si="7"/>
        <v/>
      </c>
      <c r="AX213" s="21"/>
      <c r="AY213" s="20"/>
      <c r="AZ213" s="20"/>
      <c r="BA213" s="20"/>
      <c r="BB213" s="20" t="str">
        <f>IFERROR(IF(LEN(VLOOKUP(W213, QUICKBOOKS_9130357949969096!$AI:$AJ, 2, 0))=0,"",VLOOKUP(W213, QUICKBOOKS_9130357949969096!$AI:$AJ, 2, 0)),"")</f>
        <v/>
      </c>
    </row>
    <row r="214" spans="2:54" x14ac:dyDescent="0.45">
      <c r="B214" s="2"/>
      <c r="C214" s="2"/>
      <c r="D214" s="2"/>
      <c r="E214" s="2"/>
      <c r="P214" s="19" t="str">
        <f>IF(V214&lt;&gt;"",MAX(P$1:P213)+1,IF(AND(_xlfn.CONCAT(T214:BB214)&lt;&gt;"", OR(LEFT(_xlfn.CONCAT(T214:BB214),5)&lt;&gt;"FALSE",RIGHT(_xlfn.CONCAT(T214:BB214),5)&lt;&gt;"FALSE")),IF(AND(ISNUMBER(P213),P213&gt;0),P213,0),""))</f>
        <v/>
      </c>
      <c r="Q214" s="26"/>
      <c r="R214" s="19" t="str">
        <f t="shared" si="6"/>
        <v/>
      </c>
      <c r="T214" s="20"/>
      <c r="U214" s="20"/>
      <c r="V214" s="21"/>
      <c r="W214" s="20"/>
      <c r="X214" s="21"/>
      <c r="Y214" s="20"/>
      <c r="Z214" s="21"/>
      <c r="AA214" s="20"/>
      <c r="AB214" s="20"/>
      <c r="AC214" s="20"/>
      <c r="AD214" s="20"/>
      <c r="AE214" s="20" t="str">
        <f>IFERROR(IF(LEN(VLOOKUP(AD214, QUICKBOOKS_9130357949969096!$AM:$AN, 2, 0))=0,"",VLOOKUP(AD214, QUICKBOOKS_9130357949969096!$AM:$AN, 2, 0)),"")</f>
        <v/>
      </c>
      <c r="AF214" s="20" t="str">
        <f>IFERROR(IF(LEN(VLOOKUP(AD214, QUICKBOOKS_9130357949969096!$C:$E, 3, 0))=0,"",VLOOKUP(AD214, QUICKBOOKS_9130357949969096!$C:$E, 3, 0)),"")</f>
        <v/>
      </c>
      <c r="AG214" s="20" t="str">
        <f>IFERROR(IF(LEN(VLOOKUP(AD214, QUICKBOOKS_9130357949969096!$C:$D, 2, 0))=0,"",VLOOKUP(AD214, QUICKBOOKS_9130357949969096!$C:$D, 2, 0)),"")</f>
        <v/>
      </c>
      <c r="AH214" s="20"/>
      <c r="AI214" s="20"/>
      <c r="AJ214" s="20"/>
      <c r="AK214" s="20"/>
      <c r="AL214" s="20"/>
      <c r="AM214" s="20"/>
      <c r="AN214" s="22"/>
      <c r="AO214" s="22"/>
      <c r="AP214" s="20"/>
      <c r="AQ214" s="20" t="str">
        <f>IFERROR(IF(LEN(VLOOKUP(AP214, QUICKBOOKS_9130357949969096!$L:$M, 2, 0))=0,"",VLOOKUP(AP214, QUICKBOOKS_9130357949969096!$L:$M, 2, 0)),"")</f>
        <v/>
      </c>
      <c r="AR214" s="20"/>
      <c r="AS214" s="20" t="str">
        <f>IFERROR(IF(LEN(VLOOKUP(AR214, QUICKBOOKS_9130357949969096!$J:$K, 2, 0))=0,"",VLOOKUP(AR214, QUICKBOOKS_9130357949969096!$J:$K, 2, 0)),"")</f>
        <v/>
      </c>
      <c r="AT214" s="27"/>
      <c r="AU214" s="22"/>
      <c r="AV214" s="23"/>
      <c r="AW214" s="20" t="str">
        <f t="shared" si="7"/>
        <v/>
      </c>
      <c r="AX214" s="21"/>
      <c r="AY214" s="20"/>
      <c r="AZ214" s="20"/>
      <c r="BA214" s="20"/>
      <c r="BB214" s="20" t="str">
        <f>IFERROR(IF(LEN(VLOOKUP(W214, QUICKBOOKS_9130357949969096!$AI:$AJ, 2, 0))=0,"",VLOOKUP(W214, QUICKBOOKS_9130357949969096!$AI:$AJ, 2, 0)),"")</f>
        <v/>
      </c>
    </row>
    <row r="215" spans="2:54" x14ac:dyDescent="0.45">
      <c r="B215" s="2"/>
      <c r="C215" s="2"/>
      <c r="D215" s="2"/>
      <c r="E215" s="2"/>
      <c r="P215" s="19" t="str">
        <f>IF(V215&lt;&gt;"",MAX(P$1:P214)+1,IF(AND(_xlfn.CONCAT(T215:BB215)&lt;&gt;"", OR(LEFT(_xlfn.CONCAT(T215:BB215),5)&lt;&gt;"FALSE",RIGHT(_xlfn.CONCAT(T215:BB215),5)&lt;&gt;"FALSE")),IF(AND(ISNUMBER(P214),P214&gt;0),P214,0),""))</f>
        <v/>
      </c>
      <c r="Q215" s="26"/>
      <c r="R215" s="19" t="str">
        <f t="shared" si="6"/>
        <v/>
      </c>
      <c r="T215" s="20"/>
      <c r="U215" s="20"/>
      <c r="V215" s="21"/>
      <c r="W215" s="20"/>
      <c r="X215" s="21"/>
      <c r="Y215" s="20"/>
      <c r="Z215" s="21"/>
      <c r="AA215" s="20"/>
      <c r="AB215" s="20"/>
      <c r="AC215" s="20"/>
      <c r="AD215" s="20"/>
      <c r="AE215" s="20" t="str">
        <f>IFERROR(IF(LEN(VLOOKUP(AD215, QUICKBOOKS_9130357949969096!$AM:$AN, 2, 0))=0,"",VLOOKUP(AD215, QUICKBOOKS_9130357949969096!$AM:$AN, 2, 0)),"")</f>
        <v/>
      </c>
      <c r="AF215" s="20" t="str">
        <f>IFERROR(IF(LEN(VLOOKUP(AD215, QUICKBOOKS_9130357949969096!$C:$E, 3, 0))=0,"",VLOOKUP(AD215, QUICKBOOKS_9130357949969096!$C:$E, 3, 0)),"")</f>
        <v/>
      </c>
      <c r="AG215" s="20" t="str">
        <f>IFERROR(IF(LEN(VLOOKUP(AD215, QUICKBOOKS_9130357949969096!$C:$D, 2, 0))=0,"",VLOOKUP(AD215, QUICKBOOKS_9130357949969096!$C:$D, 2, 0)),"")</f>
        <v/>
      </c>
      <c r="AH215" s="20"/>
      <c r="AI215" s="20"/>
      <c r="AJ215" s="20"/>
      <c r="AK215" s="20"/>
      <c r="AL215" s="20"/>
      <c r="AM215" s="20"/>
      <c r="AN215" s="22"/>
      <c r="AO215" s="22"/>
      <c r="AP215" s="20"/>
      <c r="AQ215" s="20" t="str">
        <f>IFERROR(IF(LEN(VLOOKUP(AP215, QUICKBOOKS_9130357949969096!$L:$M, 2, 0))=0,"",VLOOKUP(AP215, QUICKBOOKS_9130357949969096!$L:$M, 2, 0)),"")</f>
        <v/>
      </c>
      <c r="AR215" s="20"/>
      <c r="AS215" s="20" t="str">
        <f>IFERROR(IF(LEN(VLOOKUP(AR215, QUICKBOOKS_9130357949969096!$J:$K, 2, 0))=0,"",VLOOKUP(AR215, QUICKBOOKS_9130357949969096!$J:$K, 2, 0)),"")</f>
        <v/>
      </c>
      <c r="AT215" s="27"/>
      <c r="AU215" s="22"/>
      <c r="AV215" s="23"/>
      <c r="AW215" s="20" t="str">
        <f t="shared" si="7"/>
        <v/>
      </c>
      <c r="AX215" s="21"/>
      <c r="AY215" s="20"/>
      <c r="AZ215" s="20"/>
      <c r="BA215" s="20"/>
      <c r="BB215" s="20" t="str">
        <f>IFERROR(IF(LEN(VLOOKUP(W215, QUICKBOOKS_9130357949969096!$AI:$AJ, 2, 0))=0,"",VLOOKUP(W215, QUICKBOOKS_9130357949969096!$AI:$AJ, 2, 0)),"")</f>
        <v/>
      </c>
    </row>
    <row r="216" spans="2:54" x14ac:dyDescent="0.45">
      <c r="B216" s="2"/>
      <c r="C216" s="2"/>
      <c r="D216" s="2"/>
      <c r="E216" s="2"/>
      <c r="P216" s="19" t="str">
        <f>IF(V216&lt;&gt;"",MAX(P$1:P215)+1,IF(AND(_xlfn.CONCAT(T216:BB216)&lt;&gt;"", OR(LEFT(_xlfn.CONCAT(T216:BB216),5)&lt;&gt;"FALSE",RIGHT(_xlfn.CONCAT(T216:BB216),5)&lt;&gt;"FALSE")),IF(AND(ISNUMBER(P215),P215&gt;0),P215,0),""))</f>
        <v/>
      </c>
      <c r="Q216" s="26"/>
      <c r="R216" s="19" t="str">
        <f t="shared" si="6"/>
        <v/>
      </c>
      <c r="T216" s="20"/>
      <c r="U216" s="20"/>
      <c r="V216" s="21"/>
      <c r="W216" s="20"/>
      <c r="X216" s="21"/>
      <c r="Y216" s="20"/>
      <c r="Z216" s="21"/>
      <c r="AA216" s="20"/>
      <c r="AB216" s="20"/>
      <c r="AC216" s="20"/>
      <c r="AD216" s="20"/>
      <c r="AE216" s="20" t="str">
        <f>IFERROR(IF(LEN(VLOOKUP(AD216, QUICKBOOKS_9130357949969096!$AM:$AN, 2, 0))=0,"",VLOOKUP(AD216, QUICKBOOKS_9130357949969096!$AM:$AN, 2, 0)),"")</f>
        <v/>
      </c>
      <c r="AF216" s="20" t="str">
        <f>IFERROR(IF(LEN(VLOOKUP(AD216, QUICKBOOKS_9130357949969096!$C:$E, 3, 0))=0,"",VLOOKUP(AD216, QUICKBOOKS_9130357949969096!$C:$E, 3, 0)),"")</f>
        <v/>
      </c>
      <c r="AG216" s="20" t="str">
        <f>IFERROR(IF(LEN(VLOOKUP(AD216, QUICKBOOKS_9130357949969096!$C:$D, 2, 0))=0,"",VLOOKUP(AD216, QUICKBOOKS_9130357949969096!$C:$D, 2, 0)),"")</f>
        <v/>
      </c>
      <c r="AH216" s="20"/>
      <c r="AI216" s="20"/>
      <c r="AJ216" s="20"/>
      <c r="AK216" s="20"/>
      <c r="AL216" s="20"/>
      <c r="AM216" s="20"/>
      <c r="AN216" s="22"/>
      <c r="AO216" s="22"/>
      <c r="AP216" s="20"/>
      <c r="AQ216" s="20" t="str">
        <f>IFERROR(IF(LEN(VLOOKUP(AP216, QUICKBOOKS_9130357949969096!$L:$M, 2, 0))=0,"",VLOOKUP(AP216, QUICKBOOKS_9130357949969096!$L:$M, 2, 0)),"")</f>
        <v/>
      </c>
      <c r="AR216" s="20"/>
      <c r="AS216" s="20" t="str">
        <f>IFERROR(IF(LEN(VLOOKUP(AR216, QUICKBOOKS_9130357949969096!$J:$K, 2, 0))=0,"",VLOOKUP(AR216, QUICKBOOKS_9130357949969096!$J:$K, 2, 0)),"")</f>
        <v/>
      </c>
      <c r="AT216" s="27"/>
      <c r="AU216" s="22"/>
      <c r="AV216" s="23"/>
      <c r="AW216" s="20" t="str">
        <f t="shared" si="7"/>
        <v/>
      </c>
      <c r="AX216" s="21"/>
      <c r="AY216" s="20"/>
      <c r="AZ216" s="20"/>
      <c r="BA216" s="20"/>
      <c r="BB216" s="20" t="str">
        <f>IFERROR(IF(LEN(VLOOKUP(W216, QUICKBOOKS_9130357949969096!$AI:$AJ, 2, 0))=0,"",VLOOKUP(W216, QUICKBOOKS_9130357949969096!$AI:$AJ, 2, 0)),"")</f>
        <v/>
      </c>
    </row>
    <row r="217" spans="2:54" x14ac:dyDescent="0.45">
      <c r="B217" s="2"/>
      <c r="C217" s="2"/>
      <c r="D217" s="2"/>
      <c r="E217" s="2"/>
      <c r="P217" s="19" t="str">
        <f>IF(V217&lt;&gt;"",MAX(P$1:P216)+1,IF(AND(_xlfn.CONCAT(T217:BB217)&lt;&gt;"", OR(LEFT(_xlfn.CONCAT(T217:BB217),5)&lt;&gt;"FALSE",RIGHT(_xlfn.CONCAT(T217:BB217),5)&lt;&gt;"FALSE")),IF(AND(ISNUMBER(P216),P216&gt;0),P216,0),""))</f>
        <v/>
      </c>
      <c r="Q217" s="26"/>
      <c r="R217" s="19" t="str">
        <f t="shared" si="6"/>
        <v/>
      </c>
      <c r="T217" s="20"/>
      <c r="U217" s="20"/>
      <c r="V217" s="21"/>
      <c r="W217" s="20"/>
      <c r="X217" s="21"/>
      <c r="Y217" s="20"/>
      <c r="Z217" s="21"/>
      <c r="AA217" s="20"/>
      <c r="AB217" s="20"/>
      <c r="AC217" s="20"/>
      <c r="AD217" s="20"/>
      <c r="AE217" s="20" t="str">
        <f>IFERROR(IF(LEN(VLOOKUP(AD217, QUICKBOOKS_9130357949969096!$AM:$AN, 2, 0))=0,"",VLOOKUP(AD217, QUICKBOOKS_9130357949969096!$AM:$AN, 2, 0)),"")</f>
        <v/>
      </c>
      <c r="AF217" s="20" t="str">
        <f>IFERROR(IF(LEN(VLOOKUP(AD217, QUICKBOOKS_9130357949969096!$C:$E, 3, 0))=0,"",VLOOKUP(AD217, QUICKBOOKS_9130357949969096!$C:$E, 3, 0)),"")</f>
        <v/>
      </c>
      <c r="AG217" s="20" t="str">
        <f>IFERROR(IF(LEN(VLOOKUP(AD217, QUICKBOOKS_9130357949969096!$C:$D, 2, 0))=0,"",VLOOKUP(AD217, QUICKBOOKS_9130357949969096!$C:$D, 2, 0)),"")</f>
        <v/>
      </c>
      <c r="AH217" s="20"/>
      <c r="AI217" s="20"/>
      <c r="AJ217" s="20"/>
      <c r="AK217" s="20"/>
      <c r="AL217" s="20"/>
      <c r="AM217" s="20"/>
      <c r="AN217" s="22"/>
      <c r="AO217" s="22"/>
      <c r="AP217" s="20"/>
      <c r="AQ217" s="20" t="str">
        <f>IFERROR(IF(LEN(VLOOKUP(AP217, QUICKBOOKS_9130357949969096!$L:$M, 2, 0))=0,"",VLOOKUP(AP217, QUICKBOOKS_9130357949969096!$L:$M, 2, 0)),"")</f>
        <v/>
      </c>
      <c r="AR217" s="20"/>
      <c r="AS217" s="20" t="str">
        <f>IFERROR(IF(LEN(VLOOKUP(AR217, QUICKBOOKS_9130357949969096!$J:$K, 2, 0))=0,"",VLOOKUP(AR217, QUICKBOOKS_9130357949969096!$J:$K, 2, 0)),"")</f>
        <v/>
      </c>
      <c r="AT217" s="27"/>
      <c r="AU217" s="22"/>
      <c r="AV217" s="23"/>
      <c r="AW217" s="20" t="str">
        <f t="shared" si="7"/>
        <v/>
      </c>
      <c r="AX217" s="21"/>
      <c r="AY217" s="20"/>
      <c r="AZ217" s="20"/>
      <c r="BA217" s="20"/>
      <c r="BB217" s="20" t="str">
        <f>IFERROR(IF(LEN(VLOOKUP(W217, QUICKBOOKS_9130357949969096!$AI:$AJ, 2, 0))=0,"",VLOOKUP(W217, QUICKBOOKS_9130357949969096!$AI:$AJ, 2, 0)),"")</f>
        <v/>
      </c>
    </row>
    <row r="218" spans="2:54" x14ac:dyDescent="0.45">
      <c r="B218" s="2"/>
      <c r="C218" s="2"/>
      <c r="D218" s="2"/>
      <c r="E218" s="2"/>
      <c r="P218" s="19" t="str">
        <f>IF(V218&lt;&gt;"",MAX(P$1:P217)+1,IF(AND(_xlfn.CONCAT(T218:BB218)&lt;&gt;"", OR(LEFT(_xlfn.CONCAT(T218:BB218),5)&lt;&gt;"FALSE",RIGHT(_xlfn.CONCAT(T218:BB218),5)&lt;&gt;"FALSE")),IF(AND(ISNUMBER(P217),P217&gt;0),P217,0),""))</f>
        <v/>
      </c>
      <c r="Q218" s="26"/>
      <c r="R218" s="19" t="str">
        <f t="shared" si="6"/>
        <v/>
      </c>
      <c r="T218" s="20"/>
      <c r="U218" s="20"/>
      <c r="V218" s="21"/>
      <c r="W218" s="20"/>
      <c r="X218" s="21"/>
      <c r="Y218" s="20"/>
      <c r="Z218" s="21"/>
      <c r="AA218" s="20"/>
      <c r="AB218" s="20"/>
      <c r="AC218" s="20"/>
      <c r="AD218" s="20"/>
      <c r="AE218" s="20" t="str">
        <f>IFERROR(IF(LEN(VLOOKUP(AD218, QUICKBOOKS_9130357949969096!$AM:$AN, 2, 0))=0,"",VLOOKUP(AD218, QUICKBOOKS_9130357949969096!$AM:$AN, 2, 0)),"")</f>
        <v/>
      </c>
      <c r="AF218" s="20" t="str">
        <f>IFERROR(IF(LEN(VLOOKUP(AD218, QUICKBOOKS_9130357949969096!$C:$E, 3, 0))=0,"",VLOOKUP(AD218, QUICKBOOKS_9130357949969096!$C:$E, 3, 0)),"")</f>
        <v/>
      </c>
      <c r="AG218" s="20" t="str">
        <f>IFERROR(IF(LEN(VLOOKUP(AD218, QUICKBOOKS_9130357949969096!$C:$D, 2, 0))=0,"",VLOOKUP(AD218, QUICKBOOKS_9130357949969096!$C:$D, 2, 0)),"")</f>
        <v/>
      </c>
      <c r="AH218" s="20"/>
      <c r="AI218" s="20"/>
      <c r="AJ218" s="20"/>
      <c r="AK218" s="20"/>
      <c r="AL218" s="20"/>
      <c r="AM218" s="20"/>
      <c r="AN218" s="22"/>
      <c r="AO218" s="22"/>
      <c r="AP218" s="20"/>
      <c r="AQ218" s="20" t="str">
        <f>IFERROR(IF(LEN(VLOOKUP(AP218, QUICKBOOKS_9130357949969096!$L:$M, 2, 0))=0,"",VLOOKUP(AP218, QUICKBOOKS_9130357949969096!$L:$M, 2, 0)),"")</f>
        <v/>
      </c>
      <c r="AR218" s="20"/>
      <c r="AS218" s="20" t="str">
        <f>IFERROR(IF(LEN(VLOOKUP(AR218, QUICKBOOKS_9130357949969096!$J:$K, 2, 0))=0,"",VLOOKUP(AR218, QUICKBOOKS_9130357949969096!$J:$K, 2, 0)),"")</f>
        <v/>
      </c>
      <c r="AT218" s="27"/>
      <c r="AU218" s="22"/>
      <c r="AV218" s="23"/>
      <c r="AW218" s="20" t="str">
        <f t="shared" si="7"/>
        <v/>
      </c>
      <c r="AX218" s="21"/>
      <c r="AY218" s="20"/>
      <c r="AZ218" s="20"/>
      <c r="BA218" s="20"/>
      <c r="BB218" s="20" t="str">
        <f>IFERROR(IF(LEN(VLOOKUP(W218, QUICKBOOKS_9130357949969096!$AI:$AJ, 2, 0))=0,"",VLOOKUP(W218, QUICKBOOKS_9130357949969096!$AI:$AJ, 2, 0)),"")</f>
        <v/>
      </c>
    </row>
    <row r="219" spans="2:54" x14ac:dyDescent="0.45">
      <c r="B219" s="2"/>
      <c r="C219" s="2"/>
      <c r="D219" s="2"/>
      <c r="E219" s="2"/>
      <c r="P219" s="19" t="str">
        <f>IF(V219&lt;&gt;"",MAX(P$1:P218)+1,IF(AND(_xlfn.CONCAT(T219:BB219)&lt;&gt;"", OR(LEFT(_xlfn.CONCAT(T219:BB219),5)&lt;&gt;"FALSE",RIGHT(_xlfn.CONCAT(T219:BB219),5)&lt;&gt;"FALSE")),IF(AND(ISNUMBER(P218),P218&gt;0),P218,0),""))</f>
        <v/>
      </c>
      <c r="Q219" s="26"/>
      <c r="R219" s="19" t="str">
        <f t="shared" si="6"/>
        <v/>
      </c>
      <c r="T219" s="20"/>
      <c r="U219" s="20"/>
      <c r="V219" s="21"/>
      <c r="W219" s="20"/>
      <c r="X219" s="21"/>
      <c r="Y219" s="20"/>
      <c r="Z219" s="21"/>
      <c r="AA219" s="20"/>
      <c r="AB219" s="20"/>
      <c r="AC219" s="20"/>
      <c r="AD219" s="20"/>
      <c r="AE219" s="20" t="str">
        <f>IFERROR(IF(LEN(VLOOKUP(AD219, QUICKBOOKS_9130357949969096!$AM:$AN, 2, 0))=0,"",VLOOKUP(AD219, QUICKBOOKS_9130357949969096!$AM:$AN, 2, 0)),"")</f>
        <v/>
      </c>
      <c r="AF219" s="20" t="str">
        <f>IFERROR(IF(LEN(VLOOKUP(AD219, QUICKBOOKS_9130357949969096!$C:$E, 3, 0))=0,"",VLOOKUP(AD219, QUICKBOOKS_9130357949969096!$C:$E, 3, 0)),"")</f>
        <v/>
      </c>
      <c r="AG219" s="20" t="str">
        <f>IFERROR(IF(LEN(VLOOKUP(AD219, QUICKBOOKS_9130357949969096!$C:$D, 2, 0))=0,"",VLOOKUP(AD219, QUICKBOOKS_9130357949969096!$C:$D, 2, 0)),"")</f>
        <v/>
      </c>
      <c r="AH219" s="20"/>
      <c r="AI219" s="20"/>
      <c r="AJ219" s="20"/>
      <c r="AK219" s="20"/>
      <c r="AL219" s="20"/>
      <c r="AM219" s="20"/>
      <c r="AN219" s="22"/>
      <c r="AO219" s="22"/>
      <c r="AP219" s="20"/>
      <c r="AQ219" s="20" t="str">
        <f>IFERROR(IF(LEN(VLOOKUP(AP219, QUICKBOOKS_9130357949969096!$L:$M, 2, 0))=0,"",VLOOKUP(AP219, QUICKBOOKS_9130357949969096!$L:$M, 2, 0)),"")</f>
        <v/>
      </c>
      <c r="AR219" s="20"/>
      <c r="AS219" s="20" t="str">
        <f>IFERROR(IF(LEN(VLOOKUP(AR219, QUICKBOOKS_9130357949969096!$J:$K, 2, 0))=0,"",VLOOKUP(AR219, QUICKBOOKS_9130357949969096!$J:$K, 2, 0)),"")</f>
        <v/>
      </c>
      <c r="AT219" s="27"/>
      <c r="AU219" s="22"/>
      <c r="AV219" s="23"/>
      <c r="AW219" s="20" t="str">
        <f t="shared" si="7"/>
        <v/>
      </c>
      <c r="AX219" s="21"/>
      <c r="AY219" s="20"/>
      <c r="AZ219" s="20"/>
      <c r="BA219" s="20"/>
      <c r="BB219" s="20" t="str">
        <f>IFERROR(IF(LEN(VLOOKUP(W219, QUICKBOOKS_9130357949969096!$AI:$AJ, 2, 0))=0,"",VLOOKUP(W219, QUICKBOOKS_9130357949969096!$AI:$AJ, 2, 0)),"")</f>
        <v/>
      </c>
    </row>
    <row r="220" spans="2:54" x14ac:dyDescent="0.45">
      <c r="B220" s="2"/>
      <c r="C220" s="2"/>
      <c r="D220" s="2"/>
      <c r="E220" s="2"/>
      <c r="P220" s="19" t="str">
        <f>IF(V220&lt;&gt;"",MAX(P$1:P219)+1,IF(AND(_xlfn.CONCAT(T220:BB220)&lt;&gt;"", OR(LEFT(_xlfn.CONCAT(T220:BB220),5)&lt;&gt;"FALSE",RIGHT(_xlfn.CONCAT(T220:BB220),5)&lt;&gt;"FALSE")),IF(AND(ISNUMBER(P219),P219&gt;0),P219,0),""))</f>
        <v/>
      </c>
      <c r="Q220" s="26"/>
      <c r="R220" s="19" t="str">
        <f t="shared" si="6"/>
        <v/>
      </c>
      <c r="T220" s="20"/>
      <c r="U220" s="20"/>
      <c r="V220" s="21"/>
      <c r="W220" s="20"/>
      <c r="X220" s="21"/>
      <c r="Y220" s="20"/>
      <c r="Z220" s="21"/>
      <c r="AA220" s="20"/>
      <c r="AB220" s="20"/>
      <c r="AC220" s="20"/>
      <c r="AD220" s="20"/>
      <c r="AE220" s="20" t="str">
        <f>IFERROR(IF(LEN(VLOOKUP(AD220, QUICKBOOKS_9130357949969096!$AM:$AN, 2, 0))=0,"",VLOOKUP(AD220, QUICKBOOKS_9130357949969096!$AM:$AN, 2, 0)),"")</f>
        <v/>
      </c>
      <c r="AF220" s="20" t="str">
        <f>IFERROR(IF(LEN(VLOOKUP(AD220, QUICKBOOKS_9130357949969096!$C:$E, 3, 0))=0,"",VLOOKUP(AD220, QUICKBOOKS_9130357949969096!$C:$E, 3, 0)),"")</f>
        <v/>
      </c>
      <c r="AG220" s="20" t="str">
        <f>IFERROR(IF(LEN(VLOOKUP(AD220, QUICKBOOKS_9130357949969096!$C:$D, 2, 0))=0,"",VLOOKUP(AD220, QUICKBOOKS_9130357949969096!$C:$D, 2, 0)),"")</f>
        <v/>
      </c>
      <c r="AH220" s="20"/>
      <c r="AI220" s="20"/>
      <c r="AJ220" s="20"/>
      <c r="AK220" s="20"/>
      <c r="AL220" s="20"/>
      <c r="AM220" s="20"/>
      <c r="AN220" s="22"/>
      <c r="AO220" s="22"/>
      <c r="AP220" s="20"/>
      <c r="AQ220" s="20" t="str">
        <f>IFERROR(IF(LEN(VLOOKUP(AP220, QUICKBOOKS_9130357949969096!$L:$M, 2, 0))=0,"",VLOOKUP(AP220, QUICKBOOKS_9130357949969096!$L:$M, 2, 0)),"")</f>
        <v/>
      </c>
      <c r="AR220" s="20"/>
      <c r="AS220" s="20" t="str">
        <f>IFERROR(IF(LEN(VLOOKUP(AR220, QUICKBOOKS_9130357949969096!$J:$K, 2, 0))=0,"",VLOOKUP(AR220, QUICKBOOKS_9130357949969096!$J:$K, 2, 0)),"")</f>
        <v/>
      </c>
      <c r="AT220" s="27"/>
      <c r="AU220" s="22"/>
      <c r="AV220" s="23"/>
      <c r="AW220" s="20" t="str">
        <f t="shared" si="7"/>
        <v/>
      </c>
      <c r="AX220" s="21"/>
      <c r="AY220" s="20"/>
      <c r="AZ220" s="20"/>
      <c r="BA220" s="20"/>
      <c r="BB220" s="20" t="str">
        <f>IFERROR(IF(LEN(VLOOKUP(W220, QUICKBOOKS_9130357949969096!$AI:$AJ, 2, 0))=0,"",VLOOKUP(W220, QUICKBOOKS_9130357949969096!$AI:$AJ, 2, 0)),"")</f>
        <v/>
      </c>
    </row>
    <row r="221" spans="2:54" x14ac:dyDescent="0.45">
      <c r="B221" s="2"/>
      <c r="C221" s="2"/>
      <c r="D221" s="2"/>
      <c r="E221" s="2"/>
      <c r="P221" s="19" t="str">
        <f>IF(V221&lt;&gt;"",MAX(P$1:P220)+1,IF(AND(_xlfn.CONCAT(T221:BB221)&lt;&gt;"", OR(LEFT(_xlfn.CONCAT(T221:BB221),5)&lt;&gt;"FALSE",RIGHT(_xlfn.CONCAT(T221:BB221),5)&lt;&gt;"FALSE")),IF(AND(ISNUMBER(P220),P220&gt;0),P220,0),""))</f>
        <v/>
      </c>
      <c r="Q221" s="26"/>
      <c r="R221" s="19" t="str">
        <f t="shared" si="6"/>
        <v/>
      </c>
      <c r="T221" s="20"/>
      <c r="U221" s="20"/>
      <c r="V221" s="21"/>
      <c r="W221" s="20"/>
      <c r="X221" s="21"/>
      <c r="Y221" s="20"/>
      <c r="Z221" s="21"/>
      <c r="AA221" s="20"/>
      <c r="AB221" s="20"/>
      <c r="AC221" s="20"/>
      <c r="AD221" s="20"/>
      <c r="AE221" s="20" t="str">
        <f>IFERROR(IF(LEN(VLOOKUP(AD221, QUICKBOOKS_9130357949969096!$AM:$AN, 2, 0))=0,"",VLOOKUP(AD221, QUICKBOOKS_9130357949969096!$AM:$AN, 2, 0)),"")</f>
        <v/>
      </c>
      <c r="AF221" s="20" t="str">
        <f>IFERROR(IF(LEN(VLOOKUP(AD221, QUICKBOOKS_9130357949969096!$C:$E, 3, 0))=0,"",VLOOKUP(AD221, QUICKBOOKS_9130357949969096!$C:$E, 3, 0)),"")</f>
        <v/>
      </c>
      <c r="AG221" s="20" t="str">
        <f>IFERROR(IF(LEN(VLOOKUP(AD221, QUICKBOOKS_9130357949969096!$C:$D, 2, 0))=0,"",VLOOKUP(AD221, QUICKBOOKS_9130357949969096!$C:$D, 2, 0)),"")</f>
        <v/>
      </c>
      <c r="AH221" s="20"/>
      <c r="AI221" s="20"/>
      <c r="AJ221" s="20"/>
      <c r="AK221" s="20"/>
      <c r="AL221" s="20"/>
      <c r="AM221" s="20"/>
      <c r="AN221" s="22"/>
      <c r="AO221" s="22"/>
      <c r="AP221" s="20"/>
      <c r="AQ221" s="20" t="str">
        <f>IFERROR(IF(LEN(VLOOKUP(AP221, QUICKBOOKS_9130357949969096!$L:$M, 2, 0))=0,"",VLOOKUP(AP221, QUICKBOOKS_9130357949969096!$L:$M, 2, 0)),"")</f>
        <v/>
      </c>
      <c r="AR221" s="20"/>
      <c r="AS221" s="20" t="str">
        <f>IFERROR(IF(LEN(VLOOKUP(AR221, QUICKBOOKS_9130357949969096!$J:$K, 2, 0))=0,"",VLOOKUP(AR221, QUICKBOOKS_9130357949969096!$J:$K, 2, 0)),"")</f>
        <v/>
      </c>
      <c r="AT221" s="27"/>
      <c r="AU221" s="22"/>
      <c r="AV221" s="23"/>
      <c r="AW221" s="20" t="str">
        <f t="shared" si="7"/>
        <v/>
      </c>
      <c r="AX221" s="21"/>
      <c r="AY221" s="20"/>
      <c r="AZ221" s="20"/>
      <c r="BA221" s="20"/>
      <c r="BB221" s="20" t="str">
        <f>IFERROR(IF(LEN(VLOOKUP(W221, QUICKBOOKS_9130357949969096!$AI:$AJ, 2, 0))=0,"",VLOOKUP(W221, QUICKBOOKS_9130357949969096!$AI:$AJ, 2, 0)),"")</f>
        <v/>
      </c>
    </row>
    <row r="222" spans="2:54" x14ac:dyDescent="0.45">
      <c r="B222" s="2"/>
      <c r="C222" s="2"/>
      <c r="D222" s="2"/>
      <c r="E222" s="2"/>
      <c r="P222" s="19" t="str">
        <f>IF(V222&lt;&gt;"",MAX(P$1:P221)+1,IF(AND(_xlfn.CONCAT(T222:BB222)&lt;&gt;"", OR(LEFT(_xlfn.CONCAT(T222:BB222),5)&lt;&gt;"FALSE",RIGHT(_xlfn.CONCAT(T222:BB222),5)&lt;&gt;"FALSE")),IF(AND(ISNUMBER(P221),P221&gt;0),P221,0),""))</f>
        <v/>
      </c>
      <c r="Q222" s="26"/>
      <c r="R222" s="19" t="str">
        <f t="shared" si="6"/>
        <v/>
      </c>
      <c r="T222" s="20"/>
      <c r="U222" s="20"/>
      <c r="V222" s="21"/>
      <c r="W222" s="20"/>
      <c r="X222" s="21"/>
      <c r="Y222" s="20"/>
      <c r="Z222" s="21"/>
      <c r="AA222" s="20"/>
      <c r="AB222" s="20"/>
      <c r="AC222" s="20"/>
      <c r="AD222" s="20"/>
      <c r="AE222" s="20" t="str">
        <f>IFERROR(IF(LEN(VLOOKUP(AD222, QUICKBOOKS_9130357949969096!$AM:$AN, 2, 0))=0,"",VLOOKUP(AD222, QUICKBOOKS_9130357949969096!$AM:$AN, 2, 0)),"")</f>
        <v/>
      </c>
      <c r="AF222" s="20" t="str">
        <f>IFERROR(IF(LEN(VLOOKUP(AD222, QUICKBOOKS_9130357949969096!$C:$E, 3, 0))=0,"",VLOOKUP(AD222, QUICKBOOKS_9130357949969096!$C:$E, 3, 0)),"")</f>
        <v/>
      </c>
      <c r="AG222" s="20" t="str">
        <f>IFERROR(IF(LEN(VLOOKUP(AD222, QUICKBOOKS_9130357949969096!$C:$D, 2, 0))=0,"",VLOOKUP(AD222, QUICKBOOKS_9130357949969096!$C:$D, 2, 0)),"")</f>
        <v/>
      </c>
      <c r="AH222" s="20"/>
      <c r="AI222" s="20"/>
      <c r="AJ222" s="20"/>
      <c r="AK222" s="20"/>
      <c r="AL222" s="20"/>
      <c r="AM222" s="20"/>
      <c r="AN222" s="22"/>
      <c r="AO222" s="22"/>
      <c r="AP222" s="20"/>
      <c r="AQ222" s="20" t="str">
        <f>IFERROR(IF(LEN(VLOOKUP(AP222, QUICKBOOKS_9130357949969096!$L:$M, 2, 0))=0,"",VLOOKUP(AP222, QUICKBOOKS_9130357949969096!$L:$M, 2, 0)),"")</f>
        <v/>
      </c>
      <c r="AR222" s="20"/>
      <c r="AS222" s="20" t="str">
        <f>IFERROR(IF(LEN(VLOOKUP(AR222, QUICKBOOKS_9130357949969096!$J:$K, 2, 0))=0,"",VLOOKUP(AR222, QUICKBOOKS_9130357949969096!$J:$K, 2, 0)),"")</f>
        <v/>
      </c>
      <c r="AT222" s="27"/>
      <c r="AU222" s="22"/>
      <c r="AV222" s="23"/>
      <c r="AW222" s="20" t="str">
        <f t="shared" si="7"/>
        <v/>
      </c>
      <c r="AX222" s="21"/>
      <c r="AY222" s="20"/>
      <c r="AZ222" s="20"/>
      <c r="BA222" s="20"/>
      <c r="BB222" s="20" t="str">
        <f>IFERROR(IF(LEN(VLOOKUP(W222, QUICKBOOKS_9130357949969096!$AI:$AJ, 2, 0))=0,"",VLOOKUP(W222, QUICKBOOKS_9130357949969096!$AI:$AJ, 2, 0)),"")</f>
        <v/>
      </c>
    </row>
    <row r="223" spans="2:54" x14ac:dyDescent="0.45">
      <c r="B223" s="2"/>
      <c r="C223" s="2"/>
      <c r="D223" s="2"/>
      <c r="E223" s="2"/>
      <c r="P223" s="19" t="str">
        <f>IF(V223&lt;&gt;"",MAX(P$1:P222)+1,IF(AND(_xlfn.CONCAT(T223:BB223)&lt;&gt;"", OR(LEFT(_xlfn.CONCAT(T223:BB223),5)&lt;&gt;"FALSE",RIGHT(_xlfn.CONCAT(T223:BB223),5)&lt;&gt;"FALSE")),IF(AND(ISNUMBER(P222),P222&gt;0),P222,0),""))</f>
        <v/>
      </c>
      <c r="Q223" s="26"/>
      <c r="R223" s="19" t="str">
        <f t="shared" si="6"/>
        <v/>
      </c>
      <c r="T223" s="20"/>
      <c r="U223" s="20"/>
      <c r="V223" s="21"/>
      <c r="W223" s="20"/>
      <c r="X223" s="21"/>
      <c r="Y223" s="20"/>
      <c r="Z223" s="21"/>
      <c r="AA223" s="20"/>
      <c r="AB223" s="20"/>
      <c r="AC223" s="20"/>
      <c r="AD223" s="20"/>
      <c r="AE223" s="20" t="str">
        <f>IFERROR(IF(LEN(VLOOKUP(AD223, QUICKBOOKS_9130357949969096!$AM:$AN, 2, 0))=0,"",VLOOKUP(AD223, QUICKBOOKS_9130357949969096!$AM:$AN, 2, 0)),"")</f>
        <v/>
      </c>
      <c r="AF223" s="20" t="str">
        <f>IFERROR(IF(LEN(VLOOKUP(AD223, QUICKBOOKS_9130357949969096!$C:$E, 3, 0))=0,"",VLOOKUP(AD223, QUICKBOOKS_9130357949969096!$C:$E, 3, 0)),"")</f>
        <v/>
      </c>
      <c r="AG223" s="20" t="str">
        <f>IFERROR(IF(LEN(VLOOKUP(AD223, QUICKBOOKS_9130357949969096!$C:$D, 2, 0))=0,"",VLOOKUP(AD223, QUICKBOOKS_9130357949969096!$C:$D, 2, 0)),"")</f>
        <v/>
      </c>
      <c r="AH223" s="20"/>
      <c r="AI223" s="20"/>
      <c r="AJ223" s="20"/>
      <c r="AK223" s="20"/>
      <c r="AL223" s="20"/>
      <c r="AM223" s="20"/>
      <c r="AN223" s="22"/>
      <c r="AO223" s="22"/>
      <c r="AP223" s="20"/>
      <c r="AQ223" s="20" t="str">
        <f>IFERROR(IF(LEN(VLOOKUP(AP223, QUICKBOOKS_9130357949969096!$L:$M, 2, 0))=0,"",VLOOKUP(AP223, QUICKBOOKS_9130357949969096!$L:$M, 2, 0)),"")</f>
        <v/>
      </c>
      <c r="AR223" s="20"/>
      <c r="AS223" s="20" t="str">
        <f>IFERROR(IF(LEN(VLOOKUP(AR223, QUICKBOOKS_9130357949969096!$J:$K, 2, 0))=0,"",VLOOKUP(AR223, QUICKBOOKS_9130357949969096!$J:$K, 2, 0)),"")</f>
        <v/>
      </c>
      <c r="AT223" s="27"/>
      <c r="AU223" s="22"/>
      <c r="AV223" s="23"/>
      <c r="AW223" s="20" t="str">
        <f t="shared" si="7"/>
        <v/>
      </c>
      <c r="AX223" s="21"/>
      <c r="AY223" s="20"/>
      <c r="AZ223" s="20"/>
      <c r="BA223" s="20"/>
      <c r="BB223" s="20" t="str">
        <f>IFERROR(IF(LEN(VLOOKUP(W223, QUICKBOOKS_9130357949969096!$AI:$AJ, 2, 0))=0,"",VLOOKUP(W223, QUICKBOOKS_9130357949969096!$AI:$AJ, 2, 0)),"")</f>
        <v/>
      </c>
    </row>
    <row r="224" spans="2:54" x14ac:dyDescent="0.45">
      <c r="B224" s="2"/>
      <c r="C224" s="2"/>
      <c r="D224" s="2"/>
      <c r="E224" s="2"/>
      <c r="P224" s="19" t="str">
        <f>IF(V224&lt;&gt;"",MAX(P$1:P223)+1,IF(AND(_xlfn.CONCAT(T224:BB224)&lt;&gt;"", OR(LEFT(_xlfn.CONCAT(T224:BB224),5)&lt;&gt;"FALSE",RIGHT(_xlfn.CONCAT(T224:BB224),5)&lt;&gt;"FALSE")),IF(AND(ISNUMBER(P223),P223&gt;0),P223,0),""))</f>
        <v/>
      </c>
      <c r="Q224" s="26"/>
      <c r="R224" s="19" t="str">
        <f t="shared" si="6"/>
        <v/>
      </c>
      <c r="T224" s="20"/>
      <c r="U224" s="20"/>
      <c r="V224" s="21"/>
      <c r="W224" s="20"/>
      <c r="X224" s="21"/>
      <c r="Y224" s="20"/>
      <c r="Z224" s="21"/>
      <c r="AA224" s="20"/>
      <c r="AB224" s="20"/>
      <c r="AC224" s="20"/>
      <c r="AD224" s="20"/>
      <c r="AE224" s="20" t="str">
        <f>IFERROR(IF(LEN(VLOOKUP(AD224, QUICKBOOKS_9130357949969096!$AM:$AN, 2, 0))=0,"",VLOOKUP(AD224, QUICKBOOKS_9130357949969096!$AM:$AN, 2, 0)),"")</f>
        <v/>
      </c>
      <c r="AF224" s="20" t="str">
        <f>IFERROR(IF(LEN(VLOOKUP(AD224, QUICKBOOKS_9130357949969096!$C:$E, 3, 0))=0,"",VLOOKUP(AD224, QUICKBOOKS_9130357949969096!$C:$E, 3, 0)),"")</f>
        <v/>
      </c>
      <c r="AG224" s="20" t="str">
        <f>IFERROR(IF(LEN(VLOOKUP(AD224, QUICKBOOKS_9130357949969096!$C:$D, 2, 0))=0,"",VLOOKUP(AD224, QUICKBOOKS_9130357949969096!$C:$D, 2, 0)),"")</f>
        <v/>
      </c>
      <c r="AH224" s="20"/>
      <c r="AI224" s="20"/>
      <c r="AJ224" s="20"/>
      <c r="AK224" s="20"/>
      <c r="AL224" s="20"/>
      <c r="AM224" s="20"/>
      <c r="AN224" s="22"/>
      <c r="AO224" s="22"/>
      <c r="AP224" s="20"/>
      <c r="AQ224" s="20" t="str">
        <f>IFERROR(IF(LEN(VLOOKUP(AP224, QUICKBOOKS_9130357949969096!$L:$M, 2, 0))=0,"",VLOOKUP(AP224, QUICKBOOKS_9130357949969096!$L:$M, 2, 0)),"")</f>
        <v/>
      </c>
      <c r="AR224" s="20"/>
      <c r="AS224" s="20" t="str">
        <f>IFERROR(IF(LEN(VLOOKUP(AR224, QUICKBOOKS_9130357949969096!$J:$K, 2, 0))=0,"",VLOOKUP(AR224, QUICKBOOKS_9130357949969096!$J:$K, 2, 0)),"")</f>
        <v/>
      </c>
      <c r="AT224" s="27"/>
      <c r="AU224" s="22"/>
      <c r="AV224" s="23"/>
      <c r="AW224" s="20" t="str">
        <f t="shared" si="7"/>
        <v/>
      </c>
      <c r="AX224" s="21"/>
      <c r="AY224" s="20"/>
      <c r="AZ224" s="20"/>
      <c r="BA224" s="20"/>
      <c r="BB224" s="20" t="str">
        <f>IFERROR(IF(LEN(VLOOKUP(W224, QUICKBOOKS_9130357949969096!$AI:$AJ, 2, 0))=0,"",VLOOKUP(W224, QUICKBOOKS_9130357949969096!$AI:$AJ, 2, 0)),"")</f>
        <v/>
      </c>
    </row>
    <row r="225" spans="2:54" x14ac:dyDescent="0.45">
      <c r="B225" s="2"/>
      <c r="C225" s="2"/>
      <c r="D225" s="2"/>
      <c r="E225" s="2"/>
      <c r="P225" s="19" t="str">
        <f>IF(V225&lt;&gt;"",MAX(P$1:P224)+1,IF(AND(_xlfn.CONCAT(T225:BB225)&lt;&gt;"", OR(LEFT(_xlfn.CONCAT(T225:BB225),5)&lt;&gt;"FALSE",RIGHT(_xlfn.CONCAT(T225:BB225),5)&lt;&gt;"FALSE")),IF(AND(ISNUMBER(P224),P224&gt;0),P224,0),""))</f>
        <v/>
      </c>
      <c r="Q225" s="26"/>
      <c r="R225" s="19" t="str">
        <f t="shared" si="6"/>
        <v/>
      </c>
      <c r="T225" s="20"/>
      <c r="U225" s="20"/>
      <c r="V225" s="21"/>
      <c r="W225" s="20"/>
      <c r="X225" s="21"/>
      <c r="Y225" s="20"/>
      <c r="Z225" s="21"/>
      <c r="AA225" s="20"/>
      <c r="AB225" s="20"/>
      <c r="AC225" s="20"/>
      <c r="AD225" s="20"/>
      <c r="AE225" s="20" t="str">
        <f>IFERROR(IF(LEN(VLOOKUP(AD225, QUICKBOOKS_9130357949969096!$AM:$AN, 2, 0))=0,"",VLOOKUP(AD225, QUICKBOOKS_9130357949969096!$AM:$AN, 2, 0)),"")</f>
        <v/>
      </c>
      <c r="AF225" s="20" t="str">
        <f>IFERROR(IF(LEN(VLOOKUP(AD225, QUICKBOOKS_9130357949969096!$C:$E, 3, 0))=0,"",VLOOKUP(AD225, QUICKBOOKS_9130357949969096!$C:$E, 3, 0)),"")</f>
        <v/>
      </c>
      <c r="AG225" s="20" t="str">
        <f>IFERROR(IF(LEN(VLOOKUP(AD225, QUICKBOOKS_9130357949969096!$C:$D, 2, 0))=0,"",VLOOKUP(AD225, QUICKBOOKS_9130357949969096!$C:$D, 2, 0)),"")</f>
        <v/>
      </c>
      <c r="AH225" s="20"/>
      <c r="AI225" s="20"/>
      <c r="AJ225" s="20"/>
      <c r="AK225" s="20"/>
      <c r="AL225" s="20"/>
      <c r="AM225" s="20"/>
      <c r="AN225" s="22"/>
      <c r="AO225" s="22"/>
      <c r="AP225" s="20"/>
      <c r="AQ225" s="20" t="str">
        <f>IFERROR(IF(LEN(VLOOKUP(AP225, QUICKBOOKS_9130357949969096!$L:$M, 2, 0))=0,"",VLOOKUP(AP225, QUICKBOOKS_9130357949969096!$L:$M, 2, 0)),"")</f>
        <v/>
      </c>
      <c r="AR225" s="20"/>
      <c r="AS225" s="20" t="str">
        <f>IFERROR(IF(LEN(VLOOKUP(AR225, QUICKBOOKS_9130357949969096!$J:$K, 2, 0))=0,"",VLOOKUP(AR225, QUICKBOOKS_9130357949969096!$J:$K, 2, 0)),"")</f>
        <v/>
      </c>
      <c r="AT225" s="27"/>
      <c r="AU225" s="22"/>
      <c r="AV225" s="23"/>
      <c r="AW225" s="20" t="str">
        <f t="shared" si="7"/>
        <v/>
      </c>
      <c r="AX225" s="21"/>
      <c r="AY225" s="20"/>
      <c r="AZ225" s="20"/>
      <c r="BA225" s="20"/>
      <c r="BB225" s="20" t="str">
        <f>IFERROR(IF(LEN(VLOOKUP(W225, QUICKBOOKS_9130357949969096!$AI:$AJ, 2, 0))=0,"",VLOOKUP(W225, QUICKBOOKS_9130357949969096!$AI:$AJ, 2, 0)),"")</f>
        <v/>
      </c>
    </row>
    <row r="226" spans="2:54" x14ac:dyDescent="0.45">
      <c r="B226" s="2"/>
      <c r="C226" s="2"/>
      <c r="D226" s="2"/>
      <c r="E226" s="2"/>
      <c r="P226" s="19" t="str">
        <f>IF(V226&lt;&gt;"",MAX(P$1:P225)+1,IF(AND(_xlfn.CONCAT(T226:BB226)&lt;&gt;"", OR(LEFT(_xlfn.CONCAT(T226:BB226),5)&lt;&gt;"FALSE",RIGHT(_xlfn.CONCAT(T226:BB226),5)&lt;&gt;"FALSE")),IF(AND(ISNUMBER(P225),P225&gt;0),P225,0),""))</f>
        <v/>
      </c>
      <c r="Q226" s="26"/>
      <c r="R226" s="19" t="str">
        <f t="shared" si="6"/>
        <v/>
      </c>
      <c r="T226" s="20"/>
      <c r="U226" s="20"/>
      <c r="V226" s="21"/>
      <c r="W226" s="20"/>
      <c r="X226" s="21"/>
      <c r="Y226" s="20"/>
      <c r="Z226" s="21"/>
      <c r="AA226" s="20"/>
      <c r="AB226" s="20"/>
      <c r="AC226" s="20"/>
      <c r="AD226" s="20"/>
      <c r="AE226" s="20" t="str">
        <f>IFERROR(IF(LEN(VLOOKUP(AD226, QUICKBOOKS_9130357949969096!$AM:$AN, 2, 0))=0,"",VLOOKUP(AD226, QUICKBOOKS_9130357949969096!$AM:$AN, 2, 0)),"")</f>
        <v/>
      </c>
      <c r="AF226" s="20" t="str">
        <f>IFERROR(IF(LEN(VLOOKUP(AD226, QUICKBOOKS_9130357949969096!$C:$E, 3, 0))=0,"",VLOOKUP(AD226, QUICKBOOKS_9130357949969096!$C:$E, 3, 0)),"")</f>
        <v/>
      </c>
      <c r="AG226" s="20" t="str">
        <f>IFERROR(IF(LEN(VLOOKUP(AD226, QUICKBOOKS_9130357949969096!$C:$D, 2, 0))=0,"",VLOOKUP(AD226, QUICKBOOKS_9130357949969096!$C:$D, 2, 0)),"")</f>
        <v/>
      </c>
      <c r="AH226" s="20"/>
      <c r="AI226" s="20"/>
      <c r="AJ226" s="20"/>
      <c r="AK226" s="20"/>
      <c r="AL226" s="20"/>
      <c r="AM226" s="20"/>
      <c r="AN226" s="22"/>
      <c r="AO226" s="22"/>
      <c r="AP226" s="20"/>
      <c r="AQ226" s="20" t="str">
        <f>IFERROR(IF(LEN(VLOOKUP(AP226, QUICKBOOKS_9130357949969096!$L:$M, 2, 0))=0,"",VLOOKUP(AP226, QUICKBOOKS_9130357949969096!$L:$M, 2, 0)),"")</f>
        <v/>
      </c>
      <c r="AR226" s="20"/>
      <c r="AS226" s="20" t="str">
        <f>IFERROR(IF(LEN(VLOOKUP(AR226, QUICKBOOKS_9130357949969096!$J:$K, 2, 0))=0,"",VLOOKUP(AR226, QUICKBOOKS_9130357949969096!$J:$K, 2, 0)),"")</f>
        <v/>
      </c>
      <c r="AT226" s="27"/>
      <c r="AU226" s="22"/>
      <c r="AV226" s="23"/>
      <c r="AW226" s="20" t="str">
        <f t="shared" si="7"/>
        <v/>
      </c>
      <c r="AX226" s="21"/>
      <c r="AY226" s="20"/>
      <c r="AZ226" s="20"/>
      <c r="BA226" s="20"/>
      <c r="BB226" s="20" t="str">
        <f>IFERROR(IF(LEN(VLOOKUP(W226, QUICKBOOKS_9130357949969096!$AI:$AJ, 2, 0))=0,"",VLOOKUP(W226, QUICKBOOKS_9130357949969096!$AI:$AJ, 2, 0)),"")</f>
        <v/>
      </c>
    </row>
    <row r="227" spans="2:54" x14ac:dyDescent="0.45">
      <c r="B227" s="2"/>
      <c r="C227" s="2"/>
      <c r="D227" s="2"/>
      <c r="E227" s="2"/>
      <c r="P227" s="19" t="str">
        <f>IF(V227&lt;&gt;"",MAX(P$1:P226)+1,IF(AND(_xlfn.CONCAT(T227:BB227)&lt;&gt;"", OR(LEFT(_xlfn.CONCAT(T227:BB227),5)&lt;&gt;"FALSE",RIGHT(_xlfn.CONCAT(T227:BB227),5)&lt;&gt;"FALSE")),IF(AND(ISNUMBER(P226),P226&gt;0),P226,0),""))</f>
        <v/>
      </c>
      <c r="Q227" s="26"/>
      <c r="R227" s="19" t="str">
        <f t="shared" si="6"/>
        <v/>
      </c>
      <c r="T227" s="20"/>
      <c r="U227" s="20"/>
      <c r="V227" s="21"/>
      <c r="W227" s="20"/>
      <c r="X227" s="21"/>
      <c r="Y227" s="20"/>
      <c r="Z227" s="21"/>
      <c r="AA227" s="20"/>
      <c r="AB227" s="20"/>
      <c r="AC227" s="20"/>
      <c r="AD227" s="20"/>
      <c r="AE227" s="20" t="str">
        <f>IFERROR(IF(LEN(VLOOKUP(AD227, QUICKBOOKS_9130357949969096!$AM:$AN, 2, 0))=0,"",VLOOKUP(AD227, QUICKBOOKS_9130357949969096!$AM:$AN, 2, 0)),"")</f>
        <v/>
      </c>
      <c r="AF227" s="20" t="str">
        <f>IFERROR(IF(LEN(VLOOKUP(AD227, QUICKBOOKS_9130357949969096!$C:$E, 3, 0))=0,"",VLOOKUP(AD227, QUICKBOOKS_9130357949969096!$C:$E, 3, 0)),"")</f>
        <v/>
      </c>
      <c r="AG227" s="20" t="str">
        <f>IFERROR(IF(LEN(VLOOKUP(AD227, QUICKBOOKS_9130357949969096!$C:$D, 2, 0))=0,"",VLOOKUP(AD227, QUICKBOOKS_9130357949969096!$C:$D, 2, 0)),"")</f>
        <v/>
      </c>
      <c r="AH227" s="20"/>
      <c r="AI227" s="20"/>
      <c r="AJ227" s="20"/>
      <c r="AK227" s="20"/>
      <c r="AL227" s="20"/>
      <c r="AM227" s="20"/>
      <c r="AN227" s="22"/>
      <c r="AO227" s="22"/>
      <c r="AP227" s="20"/>
      <c r="AQ227" s="20" t="str">
        <f>IFERROR(IF(LEN(VLOOKUP(AP227, QUICKBOOKS_9130357949969096!$L:$M, 2, 0))=0,"",VLOOKUP(AP227, QUICKBOOKS_9130357949969096!$L:$M, 2, 0)),"")</f>
        <v/>
      </c>
      <c r="AR227" s="20"/>
      <c r="AS227" s="20" t="str">
        <f>IFERROR(IF(LEN(VLOOKUP(AR227, QUICKBOOKS_9130357949969096!$J:$K, 2, 0))=0,"",VLOOKUP(AR227, QUICKBOOKS_9130357949969096!$J:$K, 2, 0)),"")</f>
        <v/>
      </c>
      <c r="AT227" s="27"/>
      <c r="AU227" s="22"/>
      <c r="AV227" s="23"/>
      <c r="AW227" s="20" t="str">
        <f t="shared" si="7"/>
        <v/>
      </c>
      <c r="AX227" s="21"/>
      <c r="AY227" s="20"/>
      <c r="AZ227" s="20"/>
      <c r="BA227" s="20"/>
      <c r="BB227" s="20" t="str">
        <f>IFERROR(IF(LEN(VLOOKUP(W227, QUICKBOOKS_9130357949969096!$AI:$AJ, 2, 0))=0,"",VLOOKUP(W227, QUICKBOOKS_9130357949969096!$AI:$AJ, 2, 0)),"")</f>
        <v/>
      </c>
    </row>
    <row r="228" spans="2:54" x14ac:dyDescent="0.45">
      <c r="B228" s="2"/>
      <c r="C228" s="2"/>
      <c r="D228" s="2"/>
      <c r="E228" s="2"/>
      <c r="P228" s="19" t="str">
        <f>IF(V228&lt;&gt;"",MAX(P$1:P227)+1,IF(AND(_xlfn.CONCAT(T228:BB228)&lt;&gt;"", OR(LEFT(_xlfn.CONCAT(T228:BB228),5)&lt;&gt;"FALSE",RIGHT(_xlfn.CONCAT(T228:BB228),5)&lt;&gt;"FALSE")),IF(AND(ISNUMBER(P227),P227&gt;0),P227,0),""))</f>
        <v/>
      </c>
      <c r="Q228" s="26"/>
      <c r="R228" s="19" t="str">
        <f t="shared" si="6"/>
        <v/>
      </c>
      <c r="T228" s="20"/>
      <c r="U228" s="20"/>
      <c r="V228" s="21"/>
      <c r="W228" s="20"/>
      <c r="X228" s="21"/>
      <c r="Y228" s="20"/>
      <c r="Z228" s="21"/>
      <c r="AA228" s="20"/>
      <c r="AB228" s="20"/>
      <c r="AC228" s="20"/>
      <c r="AD228" s="20"/>
      <c r="AE228" s="20" t="str">
        <f>IFERROR(IF(LEN(VLOOKUP(AD228, QUICKBOOKS_9130357949969096!$AM:$AN, 2, 0))=0,"",VLOOKUP(AD228, QUICKBOOKS_9130357949969096!$AM:$AN, 2, 0)),"")</f>
        <v/>
      </c>
      <c r="AF228" s="20" t="str">
        <f>IFERROR(IF(LEN(VLOOKUP(AD228, QUICKBOOKS_9130357949969096!$C:$E, 3, 0))=0,"",VLOOKUP(AD228, QUICKBOOKS_9130357949969096!$C:$E, 3, 0)),"")</f>
        <v/>
      </c>
      <c r="AG228" s="20" t="str">
        <f>IFERROR(IF(LEN(VLOOKUP(AD228, QUICKBOOKS_9130357949969096!$C:$D, 2, 0))=0,"",VLOOKUP(AD228, QUICKBOOKS_9130357949969096!$C:$D, 2, 0)),"")</f>
        <v/>
      </c>
      <c r="AH228" s="20"/>
      <c r="AI228" s="20"/>
      <c r="AJ228" s="20"/>
      <c r="AK228" s="20"/>
      <c r="AL228" s="20"/>
      <c r="AM228" s="20"/>
      <c r="AN228" s="22"/>
      <c r="AO228" s="22"/>
      <c r="AP228" s="20"/>
      <c r="AQ228" s="20" t="str">
        <f>IFERROR(IF(LEN(VLOOKUP(AP228, QUICKBOOKS_9130357949969096!$L:$M, 2, 0))=0,"",VLOOKUP(AP228, QUICKBOOKS_9130357949969096!$L:$M, 2, 0)),"")</f>
        <v/>
      </c>
      <c r="AR228" s="20"/>
      <c r="AS228" s="20" t="str">
        <f>IFERROR(IF(LEN(VLOOKUP(AR228, QUICKBOOKS_9130357949969096!$J:$K, 2, 0))=0,"",VLOOKUP(AR228, QUICKBOOKS_9130357949969096!$J:$K, 2, 0)),"")</f>
        <v/>
      </c>
      <c r="AT228" s="27"/>
      <c r="AU228" s="22"/>
      <c r="AV228" s="23"/>
      <c r="AW228" s="20" t="str">
        <f t="shared" si="7"/>
        <v/>
      </c>
      <c r="AX228" s="21"/>
      <c r="AY228" s="20"/>
      <c r="AZ228" s="20"/>
      <c r="BA228" s="20"/>
      <c r="BB228" s="20" t="str">
        <f>IFERROR(IF(LEN(VLOOKUP(W228, QUICKBOOKS_9130357949969096!$AI:$AJ, 2, 0))=0,"",VLOOKUP(W228, QUICKBOOKS_9130357949969096!$AI:$AJ, 2, 0)),"")</f>
        <v/>
      </c>
    </row>
    <row r="229" spans="2:54" x14ac:dyDescent="0.45">
      <c r="B229" s="2"/>
      <c r="C229" s="2"/>
      <c r="D229" s="2"/>
      <c r="E229" s="2"/>
      <c r="P229" s="19" t="str">
        <f>IF(V229&lt;&gt;"",MAX(P$1:P228)+1,IF(AND(_xlfn.CONCAT(T229:BB229)&lt;&gt;"", OR(LEFT(_xlfn.CONCAT(T229:BB229),5)&lt;&gt;"FALSE",RIGHT(_xlfn.CONCAT(T229:BB229),5)&lt;&gt;"FALSE")),IF(AND(ISNUMBER(P228),P228&gt;0),P228,0),""))</f>
        <v/>
      </c>
      <c r="Q229" s="26"/>
      <c r="R229" s="19" t="str">
        <f t="shared" si="6"/>
        <v/>
      </c>
      <c r="T229" s="20"/>
      <c r="U229" s="20"/>
      <c r="V229" s="21"/>
      <c r="W229" s="20"/>
      <c r="X229" s="21"/>
      <c r="Y229" s="20"/>
      <c r="Z229" s="21"/>
      <c r="AA229" s="20"/>
      <c r="AB229" s="20"/>
      <c r="AC229" s="20"/>
      <c r="AD229" s="20"/>
      <c r="AE229" s="20" t="str">
        <f>IFERROR(IF(LEN(VLOOKUP(AD229, QUICKBOOKS_9130357949969096!$AM:$AN, 2, 0))=0,"",VLOOKUP(AD229, QUICKBOOKS_9130357949969096!$AM:$AN, 2, 0)),"")</f>
        <v/>
      </c>
      <c r="AF229" s="20" t="str">
        <f>IFERROR(IF(LEN(VLOOKUP(AD229, QUICKBOOKS_9130357949969096!$C:$E, 3, 0))=0,"",VLOOKUP(AD229, QUICKBOOKS_9130357949969096!$C:$E, 3, 0)),"")</f>
        <v/>
      </c>
      <c r="AG229" s="20" t="str">
        <f>IFERROR(IF(LEN(VLOOKUP(AD229, QUICKBOOKS_9130357949969096!$C:$D, 2, 0))=0,"",VLOOKUP(AD229, QUICKBOOKS_9130357949969096!$C:$D, 2, 0)),"")</f>
        <v/>
      </c>
      <c r="AH229" s="20"/>
      <c r="AI229" s="20"/>
      <c r="AJ229" s="20"/>
      <c r="AK229" s="20"/>
      <c r="AL229" s="20"/>
      <c r="AM229" s="20"/>
      <c r="AN229" s="22"/>
      <c r="AO229" s="22"/>
      <c r="AP229" s="20"/>
      <c r="AQ229" s="20" t="str">
        <f>IFERROR(IF(LEN(VLOOKUP(AP229, QUICKBOOKS_9130357949969096!$L:$M, 2, 0))=0,"",VLOOKUP(AP229, QUICKBOOKS_9130357949969096!$L:$M, 2, 0)),"")</f>
        <v/>
      </c>
      <c r="AR229" s="20"/>
      <c r="AS229" s="20" t="str">
        <f>IFERROR(IF(LEN(VLOOKUP(AR229, QUICKBOOKS_9130357949969096!$J:$K, 2, 0))=0,"",VLOOKUP(AR229, QUICKBOOKS_9130357949969096!$J:$K, 2, 0)),"")</f>
        <v/>
      </c>
      <c r="AT229" s="27"/>
      <c r="AU229" s="22"/>
      <c r="AV229" s="23"/>
      <c r="AW229" s="20" t="str">
        <f t="shared" si="7"/>
        <v/>
      </c>
      <c r="AX229" s="21"/>
      <c r="AY229" s="20"/>
      <c r="AZ229" s="20"/>
      <c r="BA229" s="20"/>
      <c r="BB229" s="20" t="str">
        <f>IFERROR(IF(LEN(VLOOKUP(W229, QUICKBOOKS_9130357949969096!$AI:$AJ, 2, 0))=0,"",VLOOKUP(W229, QUICKBOOKS_9130357949969096!$AI:$AJ, 2, 0)),"")</f>
        <v/>
      </c>
    </row>
    <row r="230" spans="2:54" x14ac:dyDescent="0.45">
      <c r="B230" s="2"/>
      <c r="C230" s="2"/>
      <c r="D230" s="2"/>
      <c r="E230" s="2"/>
      <c r="P230" s="19" t="str">
        <f>IF(V230&lt;&gt;"",MAX(P$1:P229)+1,IF(AND(_xlfn.CONCAT(T230:BB230)&lt;&gt;"", OR(LEFT(_xlfn.CONCAT(T230:BB230),5)&lt;&gt;"FALSE",RIGHT(_xlfn.CONCAT(T230:BB230),5)&lt;&gt;"FALSE")),IF(AND(ISNUMBER(P229),P229&gt;0),P229,0),""))</f>
        <v/>
      </c>
      <c r="Q230" s="26"/>
      <c r="R230" s="19" t="str">
        <f t="shared" si="6"/>
        <v/>
      </c>
      <c r="T230" s="20"/>
      <c r="U230" s="20"/>
      <c r="V230" s="21"/>
      <c r="W230" s="20"/>
      <c r="X230" s="21"/>
      <c r="Y230" s="20"/>
      <c r="Z230" s="21"/>
      <c r="AA230" s="20"/>
      <c r="AB230" s="20"/>
      <c r="AC230" s="20"/>
      <c r="AD230" s="20"/>
      <c r="AE230" s="20" t="str">
        <f>IFERROR(IF(LEN(VLOOKUP(AD230, QUICKBOOKS_9130357949969096!$AM:$AN, 2, 0))=0,"",VLOOKUP(AD230, QUICKBOOKS_9130357949969096!$AM:$AN, 2, 0)),"")</f>
        <v/>
      </c>
      <c r="AF230" s="20" t="str">
        <f>IFERROR(IF(LEN(VLOOKUP(AD230, QUICKBOOKS_9130357949969096!$C:$E, 3, 0))=0,"",VLOOKUP(AD230, QUICKBOOKS_9130357949969096!$C:$E, 3, 0)),"")</f>
        <v/>
      </c>
      <c r="AG230" s="20" t="str">
        <f>IFERROR(IF(LEN(VLOOKUP(AD230, QUICKBOOKS_9130357949969096!$C:$D, 2, 0))=0,"",VLOOKUP(AD230, QUICKBOOKS_9130357949969096!$C:$D, 2, 0)),"")</f>
        <v/>
      </c>
      <c r="AH230" s="20"/>
      <c r="AI230" s="20"/>
      <c r="AJ230" s="20"/>
      <c r="AK230" s="20"/>
      <c r="AL230" s="20"/>
      <c r="AM230" s="20"/>
      <c r="AN230" s="22"/>
      <c r="AO230" s="22"/>
      <c r="AP230" s="20"/>
      <c r="AQ230" s="20" t="str">
        <f>IFERROR(IF(LEN(VLOOKUP(AP230, QUICKBOOKS_9130357949969096!$L:$M, 2, 0))=0,"",VLOOKUP(AP230, QUICKBOOKS_9130357949969096!$L:$M, 2, 0)),"")</f>
        <v/>
      </c>
      <c r="AR230" s="20"/>
      <c r="AS230" s="20" t="str">
        <f>IFERROR(IF(LEN(VLOOKUP(AR230, QUICKBOOKS_9130357949969096!$J:$K, 2, 0))=0,"",VLOOKUP(AR230, QUICKBOOKS_9130357949969096!$J:$K, 2, 0)),"")</f>
        <v/>
      </c>
      <c r="AT230" s="27"/>
      <c r="AU230" s="22"/>
      <c r="AV230" s="23"/>
      <c r="AW230" s="20" t="str">
        <f t="shared" si="7"/>
        <v/>
      </c>
      <c r="AX230" s="21"/>
      <c r="AY230" s="20"/>
      <c r="AZ230" s="20"/>
      <c r="BA230" s="20"/>
      <c r="BB230" s="20" t="str">
        <f>IFERROR(IF(LEN(VLOOKUP(W230, QUICKBOOKS_9130357949969096!$AI:$AJ, 2, 0))=0,"",VLOOKUP(W230, QUICKBOOKS_9130357949969096!$AI:$AJ, 2, 0)),"")</f>
        <v/>
      </c>
    </row>
    <row r="231" spans="2:54" x14ac:dyDescent="0.45">
      <c r="B231" s="2"/>
      <c r="C231" s="2"/>
      <c r="D231" s="2"/>
      <c r="E231" s="2"/>
      <c r="P231" s="19" t="str">
        <f>IF(V231&lt;&gt;"",MAX(P$1:P230)+1,IF(AND(_xlfn.CONCAT(T231:BB231)&lt;&gt;"", OR(LEFT(_xlfn.CONCAT(T231:BB231),5)&lt;&gt;"FALSE",RIGHT(_xlfn.CONCAT(T231:BB231),5)&lt;&gt;"FALSE")),IF(AND(ISNUMBER(P230),P230&gt;0),P230,0),""))</f>
        <v/>
      </c>
      <c r="Q231" s="26"/>
      <c r="R231" s="19" t="str">
        <f t="shared" si="6"/>
        <v/>
      </c>
      <c r="T231" s="20"/>
      <c r="U231" s="20"/>
      <c r="V231" s="21"/>
      <c r="W231" s="20"/>
      <c r="X231" s="21"/>
      <c r="Y231" s="20"/>
      <c r="Z231" s="21"/>
      <c r="AA231" s="20"/>
      <c r="AB231" s="20"/>
      <c r="AC231" s="20"/>
      <c r="AD231" s="20"/>
      <c r="AE231" s="20" t="str">
        <f>IFERROR(IF(LEN(VLOOKUP(AD231, QUICKBOOKS_9130357949969096!$AM:$AN, 2, 0))=0,"",VLOOKUP(AD231, QUICKBOOKS_9130357949969096!$AM:$AN, 2, 0)),"")</f>
        <v/>
      </c>
      <c r="AF231" s="20" t="str">
        <f>IFERROR(IF(LEN(VLOOKUP(AD231, QUICKBOOKS_9130357949969096!$C:$E, 3, 0))=0,"",VLOOKUP(AD231, QUICKBOOKS_9130357949969096!$C:$E, 3, 0)),"")</f>
        <v/>
      </c>
      <c r="AG231" s="20" t="str">
        <f>IFERROR(IF(LEN(VLOOKUP(AD231, QUICKBOOKS_9130357949969096!$C:$D, 2, 0))=0,"",VLOOKUP(AD231, QUICKBOOKS_9130357949969096!$C:$D, 2, 0)),"")</f>
        <v/>
      </c>
      <c r="AH231" s="20"/>
      <c r="AI231" s="20"/>
      <c r="AJ231" s="20"/>
      <c r="AK231" s="20"/>
      <c r="AL231" s="20"/>
      <c r="AM231" s="20"/>
      <c r="AN231" s="22"/>
      <c r="AO231" s="22"/>
      <c r="AP231" s="20"/>
      <c r="AQ231" s="20" t="str">
        <f>IFERROR(IF(LEN(VLOOKUP(AP231, QUICKBOOKS_9130357949969096!$L:$M, 2, 0))=0,"",VLOOKUP(AP231, QUICKBOOKS_9130357949969096!$L:$M, 2, 0)),"")</f>
        <v/>
      </c>
      <c r="AR231" s="20"/>
      <c r="AS231" s="20" t="str">
        <f>IFERROR(IF(LEN(VLOOKUP(AR231, QUICKBOOKS_9130357949969096!$J:$K, 2, 0))=0,"",VLOOKUP(AR231, QUICKBOOKS_9130357949969096!$J:$K, 2, 0)),"")</f>
        <v/>
      </c>
      <c r="AT231" s="27"/>
      <c r="AU231" s="22"/>
      <c r="AV231" s="23"/>
      <c r="AW231" s="20" t="str">
        <f t="shared" si="7"/>
        <v/>
      </c>
      <c r="AX231" s="21"/>
      <c r="AY231" s="20"/>
      <c r="AZ231" s="20"/>
      <c r="BA231" s="20"/>
      <c r="BB231" s="20" t="str">
        <f>IFERROR(IF(LEN(VLOOKUP(W231, QUICKBOOKS_9130357949969096!$AI:$AJ, 2, 0))=0,"",VLOOKUP(W231, QUICKBOOKS_9130357949969096!$AI:$AJ, 2, 0)),"")</f>
        <v/>
      </c>
    </row>
    <row r="232" spans="2:54" x14ac:dyDescent="0.45">
      <c r="B232" s="2"/>
      <c r="C232" s="2"/>
      <c r="D232" s="2"/>
      <c r="E232" s="2"/>
      <c r="P232" s="19" t="str">
        <f>IF(V232&lt;&gt;"",MAX(P$1:P231)+1,IF(AND(_xlfn.CONCAT(T232:BB232)&lt;&gt;"", OR(LEFT(_xlfn.CONCAT(T232:BB232),5)&lt;&gt;"FALSE",RIGHT(_xlfn.CONCAT(T232:BB232),5)&lt;&gt;"FALSE")),IF(AND(ISNUMBER(P231),P231&gt;0),P231,0),""))</f>
        <v/>
      </c>
      <c r="Q232" s="26"/>
      <c r="R232" s="19" t="str">
        <f t="shared" si="6"/>
        <v/>
      </c>
      <c r="T232" s="20"/>
      <c r="U232" s="20"/>
      <c r="V232" s="21"/>
      <c r="W232" s="20"/>
      <c r="X232" s="21"/>
      <c r="Y232" s="20"/>
      <c r="Z232" s="21"/>
      <c r="AA232" s="20"/>
      <c r="AB232" s="20"/>
      <c r="AC232" s="20"/>
      <c r="AD232" s="20"/>
      <c r="AE232" s="20" t="str">
        <f>IFERROR(IF(LEN(VLOOKUP(AD232, QUICKBOOKS_9130357949969096!$AM:$AN, 2, 0))=0,"",VLOOKUP(AD232, QUICKBOOKS_9130357949969096!$AM:$AN, 2, 0)),"")</f>
        <v/>
      </c>
      <c r="AF232" s="20" t="str">
        <f>IFERROR(IF(LEN(VLOOKUP(AD232, QUICKBOOKS_9130357949969096!$C:$E, 3, 0))=0,"",VLOOKUP(AD232, QUICKBOOKS_9130357949969096!$C:$E, 3, 0)),"")</f>
        <v/>
      </c>
      <c r="AG232" s="20" t="str">
        <f>IFERROR(IF(LEN(VLOOKUP(AD232, QUICKBOOKS_9130357949969096!$C:$D, 2, 0))=0,"",VLOOKUP(AD232, QUICKBOOKS_9130357949969096!$C:$D, 2, 0)),"")</f>
        <v/>
      </c>
      <c r="AH232" s="20"/>
      <c r="AI232" s="20"/>
      <c r="AJ232" s="20"/>
      <c r="AK232" s="20"/>
      <c r="AL232" s="20"/>
      <c r="AM232" s="20"/>
      <c r="AN232" s="22"/>
      <c r="AO232" s="22"/>
      <c r="AP232" s="20"/>
      <c r="AQ232" s="20" t="str">
        <f>IFERROR(IF(LEN(VLOOKUP(AP232, QUICKBOOKS_9130357949969096!$L:$M, 2, 0))=0,"",VLOOKUP(AP232, QUICKBOOKS_9130357949969096!$L:$M, 2, 0)),"")</f>
        <v/>
      </c>
      <c r="AR232" s="20"/>
      <c r="AS232" s="20" t="str">
        <f>IFERROR(IF(LEN(VLOOKUP(AR232, QUICKBOOKS_9130357949969096!$J:$K, 2, 0))=0,"",VLOOKUP(AR232, QUICKBOOKS_9130357949969096!$J:$K, 2, 0)),"")</f>
        <v/>
      </c>
      <c r="AT232" s="27"/>
      <c r="AU232" s="22"/>
      <c r="AV232" s="23"/>
      <c r="AW232" s="20" t="str">
        <f t="shared" si="7"/>
        <v/>
      </c>
      <c r="AX232" s="21"/>
      <c r="AY232" s="20"/>
      <c r="AZ232" s="20"/>
      <c r="BA232" s="20"/>
      <c r="BB232" s="20" t="str">
        <f>IFERROR(IF(LEN(VLOOKUP(W232, QUICKBOOKS_9130357949969096!$AI:$AJ, 2, 0))=0,"",VLOOKUP(W232, QUICKBOOKS_9130357949969096!$AI:$AJ, 2, 0)),"")</f>
        <v/>
      </c>
    </row>
    <row r="233" spans="2:54" x14ac:dyDescent="0.45">
      <c r="B233" s="2"/>
      <c r="C233" s="2"/>
      <c r="D233" s="2"/>
      <c r="E233" s="2"/>
      <c r="P233" s="19" t="str">
        <f>IF(V233&lt;&gt;"",MAX(P$1:P232)+1,IF(AND(_xlfn.CONCAT(T233:BB233)&lt;&gt;"", OR(LEFT(_xlfn.CONCAT(T233:BB233),5)&lt;&gt;"FALSE",RIGHT(_xlfn.CONCAT(T233:BB233),5)&lt;&gt;"FALSE")),IF(AND(ISNUMBER(P232),P232&gt;0),P232,0),""))</f>
        <v/>
      </c>
      <c r="Q233" s="26"/>
      <c r="R233" s="19" t="str">
        <f t="shared" si="6"/>
        <v/>
      </c>
      <c r="T233" s="20"/>
      <c r="U233" s="20"/>
      <c r="V233" s="21"/>
      <c r="W233" s="20"/>
      <c r="X233" s="21"/>
      <c r="Y233" s="20"/>
      <c r="Z233" s="21"/>
      <c r="AA233" s="20"/>
      <c r="AB233" s="20"/>
      <c r="AC233" s="20"/>
      <c r="AD233" s="20"/>
      <c r="AE233" s="20" t="str">
        <f>IFERROR(IF(LEN(VLOOKUP(AD233, QUICKBOOKS_9130357949969096!$AM:$AN, 2, 0))=0,"",VLOOKUP(AD233, QUICKBOOKS_9130357949969096!$AM:$AN, 2, 0)),"")</f>
        <v/>
      </c>
      <c r="AF233" s="20" t="str">
        <f>IFERROR(IF(LEN(VLOOKUP(AD233, QUICKBOOKS_9130357949969096!$C:$E, 3, 0))=0,"",VLOOKUP(AD233, QUICKBOOKS_9130357949969096!$C:$E, 3, 0)),"")</f>
        <v/>
      </c>
      <c r="AG233" s="20" t="str">
        <f>IFERROR(IF(LEN(VLOOKUP(AD233, QUICKBOOKS_9130357949969096!$C:$D, 2, 0))=0,"",VLOOKUP(AD233, QUICKBOOKS_9130357949969096!$C:$D, 2, 0)),"")</f>
        <v/>
      </c>
      <c r="AH233" s="20"/>
      <c r="AI233" s="20"/>
      <c r="AJ233" s="20"/>
      <c r="AK233" s="20"/>
      <c r="AL233" s="20"/>
      <c r="AM233" s="20"/>
      <c r="AN233" s="22"/>
      <c r="AO233" s="22"/>
      <c r="AP233" s="20"/>
      <c r="AQ233" s="20" t="str">
        <f>IFERROR(IF(LEN(VLOOKUP(AP233, QUICKBOOKS_9130357949969096!$L:$M, 2, 0))=0,"",VLOOKUP(AP233, QUICKBOOKS_9130357949969096!$L:$M, 2, 0)),"")</f>
        <v/>
      </c>
      <c r="AR233" s="20"/>
      <c r="AS233" s="20" t="str">
        <f>IFERROR(IF(LEN(VLOOKUP(AR233, QUICKBOOKS_9130357949969096!$J:$K, 2, 0))=0,"",VLOOKUP(AR233, QUICKBOOKS_9130357949969096!$J:$K, 2, 0)),"")</f>
        <v/>
      </c>
      <c r="AT233" s="27"/>
      <c r="AU233" s="22"/>
      <c r="AV233" s="23"/>
      <c r="AW233" s="20" t="str">
        <f t="shared" si="7"/>
        <v/>
      </c>
      <c r="AX233" s="21"/>
      <c r="AY233" s="20"/>
      <c r="AZ233" s="20"/>
      <c r="BA233" s="20"/>
      <c r="BB233" s="20" t="str">
        <f>IFERROR(IF(LEN(VLOOKUP(W233, QUICKBOOKS_9130357949969096!$AI:$AJ, 2, 0))=0,"",VLOOKUP(W233, QUICKBOOKS_9130357949969096!$AI:$AJ, 2, 0)),"")</f>
        <v/>
      </c>
    </row>
    <row r="234" spans="2:54" x14ac:dyDescent="0.45">
      <c r="B234" s="2"/>
      <c r="C234" s="2"/>
      <c r="D234" s="2"/>
      <c r="E234" s="2"/>
      <c r="P234" s="19" t="str">
        <f>IF(V234&lt;&gt;"",MAX(P$1:P233)+1,IF(AND(_xlfn.CONCAT(T234:BB234)&lt;&gt;"", OR(LEFT(_xlfn.CONCAT(T234:BB234),5)&lt;&gt;"FALSE",RIGHT(_xlfn.CONCAT(T234:BB234),5)&lt;&gt;"FALSE")),IF(AND(ISNUMBER(P233),P233&gt;0),P233,0),""))</f>
        <v/>
      </c>
      <c r="Q234" s="26"/>
      <c r="R234" s="19" t="str">
        <f t="shared" si="6"/>
        <v/>
      </c>
      <c r="T234" s="20"/>
      <c r="U234" s="20"/>
      <c r="V234" s="21"/>
      <c r="W234" s="20"/>
      <c r="X234" s="21"/>
      <c r="Y234" s="20"/>
      <c r="Z234" s="21"/>
      <c r="AA234" s="20"/>
      <c r="AB234" s="20"/>
      <c r="AC234" s="20"/>
      <c r="AD234" s="20"/>
      <c r="AE234" s="20" t="str">
        <f>IFERROR(IF(LEN(VLOOKUP(AD234, QUICKBOOKS_9130357949969096!$AM:$AN, 2, 0))=0,"",VLOOKUP(AD234, QUICKBOOKS_9130357949969096!$AM:$AN, 2, 0)),"")</f>
        <v/>
      </c>
      <c r="AF234" s="20" t="str">
        <f>IFERROR(IF(LEN(VLOOKUP(AD234, QUICKBOOKS_9130357949969096!$C:$E, 3, 0))=0,"",VLOOKUP(AD234, QUICKBOOKS_9130357949969096!$C:$E, 3, 0)),"")</f>
        <v/>
      </c>
      <c r="AG234" s="20" t="str">
        <f>IFERROR(IF(LEN(VLOOKUP(AD234, QUICKBOOKS_9130357949969096!$C:$D, 2, 0))=0,"",VLOOKUP(AD234, QUICKBOOKS_9130357949969096!$C:$D, 2, 0)),"")</f>
        <v/>
      </c>
      <c r="AH234" s="20"/>
      <c r="AI234" s="20"/>
      <c r="AJ234" s="20"/>
      <c r="AK234" s="20"/>
      <c r="AL234" s="20"/>
      <c r="AM234" s="20"/>
      <c r="AN234" s="22"/>
      <c r="AO234" s="22"/>
      <c r="AP234" s="20"/>
      <c r="AQ234" s="20" t="str">
        <f>IFERROR(IF(LEN(VLOOKUP(AP234, QUICKBOOKS_9130357949969096!$L:$M, 2, 0))=0,"",VLOOKUP(AP234, QUICKBOOKS_9130357949969096!$L:$M, 2, 0)),"")</f>
        <v/>
      </c>
      <c r="AR234" s="20"/>
      <c r="AS234" s="20" t="str">
        <f>IFERROR(IF(LEN(VLOOKUP(AR234, QUICKBOOKS_9130357949969096!$J:$K, 2, 0))=0,"",VLOOKUP(AR234, QUICKBOOKS_9130357949969096!$J:$K, 2, 0)),"")</f>
        <v/>
      </c>
      <c r="AT234" s="27"/>
      <c r="AU234" s="22"/>
      <c r="AV234" s="23"/>
      <c r="AW234" s="20" t="str">
        <f t="shared" si="7"/>
        <v/>
      </c>
      <c r="AX234" s="21"/>
      <c r="AY234" s="20"/>
      <c r="AZ234" s="20"/>
      <c r="BA234" s="20"/>
      <c r="BB234" s="20" t="str">
        <f>IFERROR(IF(LEN(VLOOKUP(W234, QUICKBOOKS_9130357949969096!$AI:$AJ, 2, 0))=0,"",VLOOKUP(W234, QUICKBOOKS_9130357949969096!$AI:$AJ, 2, 0)),"")</f>
        <v/>
      </c>
    </row>
    <row r="235" spans="2:54" x14ac:dyDescent="0.45">
      <c r="B235" s="2"/>
      <c r="C235" s="2"/>
      <c r="D235" s="2"/>
      <c r="E235" s="2"/>
      <c r="P235" s="19" t="str">
        <f>IF(V235&lt;&gt;"",MAX(P$1:P234)+1,IF(AND(_xlfn.CONCAT(T235:BB235)&lt;&gt;"", OR(LEFT(_xlfn.CONCAT(T235:BB235),5)&lt;&gt;"FALSE",RIGHT(_xlfn.CONCAT(T235:BB235),5)&lt;&gt;"FALSE")),IF(AND(ISNUMBER(P234),P234&gt;0),P234,0),""))</f>
        <v/>
      </c>
      <c r="Q235" s="26"/>
      <c r="R235" s="19" t="str">
        <f t="shared" si="6"/>
        <v/>
      </c>
      <c r="T235" s="20"/>
      <c r="U235" s="20"/>
      <c r="V235" s="21"/>
      <c r="W235" s="20"/>
      <c r="X235" s="21"/>
      <c r="Y235" s="20"/>
      <c r="Z235" s="21"/>
      <c r="AA235" s="20"/>
      <c r="AB235" s="20"/>
      <c r="AC235" s="20"/>
      <c r="AD235" s="20"/>
      <c r="AE235" s="20" t="str">
        <f>IFERROR(IF(LEN(VLOOKUP(AD235, QUICKBOOKS_9130357949969096!$AM:$AN, 2, 0))=0,"",VLOOKUP(AD235, QUICKBOOKS_9130357949969096!$AM:$AN, 2, 0)),"")</f>
        <v/>
      </c>
      <c r="AF235" s="20" t="str">
        <f>IFERROR(IF(LEN(VLOOKUP(AD235, QUICKBOOKS_9130357949969096!$C:$E, 3, 0))=0,"",VLOOKUP(AD235, QUICKBOOKS_9130357949969096!$C:$E, 3, 0)),"")</f>
        <v/>
      </c>
      <c r="AG235" s="20" t="str">
        <f>IFERROR(IF(LEN(VLOOKUP(AD235, QUICKBOOKS_9130357949969096!$C:$D, 2, 0))=0,"",VLOOKUP(AD235, QUICKBOOKS_9130357949969096!$C:$D, 2, 0)),"")</f>
        <v/>
      </c>
      <c r="AH235" s="20"/>
      <c r="AI235" s="20"/>
      <c r="AJ235" s="20"/>
      <c r="AK235" s="20"/>
      <c r="AL235" s="20"/>
      <c r="AM235" s="20"/>
      <c r="AN235" s="22"/>
      <c r="AO235" s="22"/>
      <c r="AP235" s="20"/>
      <c r="AQ235" s="20" t="str">
        <f>IFERROR(IF(LEN(VLOOKUP(AP235, QUICKBOOKS_9130357949969096!$L:$M, 2, 0))=0,"",VLOOKUP(AP235, QUICKBOOKS_9130357949969096!$L:$M, 2, 0)),"")</f>
        <v/>
      </c>
      <c r="AR235" s="20"/>
      <c r="AS235" s="20" t="str">
        <f>IFERROR(IF(LEN(VLOOKUP(AR235, QUICKBOOKS_9130357949969096!$J:$K, 2, 0))=0,"",VLOOKUP(AR235, QUICKBOOKS_9130357949969096!$J:$K, 2, 0)),"")</f>
        <v/>
      </c>
      <c r="AT235" s="27"/>
      <c r="AU235" s="22"/>
      <c r="AV235" s="23"/>
      <c r="AW235" s="20" t="str">
        <f t="shared" si="7"/>
        <v/>
      </c>
      <c r="AX235" s="21"/>
      <c r="AY235" s="20"/>
      <c r="AZ235" s="20"/>
      <c r="BA235" s="20"/>
      <c r="BB235" s="20" t="str">
        <f>IFERROR(IF(LEN(VLOOKUP(W235, QUICKBOOKS_9130357949969096!$AI:$AJ, 2, 0))=0,"",VLOOKUP(W235, QUICKBOOKS_9130357949969096!$AI:$AJ, 2, 0)),"")</f>
        <v/>
      </c>
    </row>
    <row r="236" spans="2:54" x14ac:dyDescent="0.45">
      <c r="B236" s="2"/>
      <c r="C236" s="2"/>
      <c r="D236" s="2"/>
      <c r="E236" s="2"/>
      <c r="P236" s="19" t="str">
        <f>IF(V236&lt;&gt;"",MAX(P$1:P235)+1,IF(AND(_xlfn.CONCAT(T236:BB236)&lt;&gt;"", OR(LEFT(_xlfn.CONCAT(T236:BB236),5)&lt;&gt;"FALSE",RIGHT(_xlfn.CONCAT(T236:BB236),5)&lt;&gt;"FALSE")),IF(AND(ISNUMBER(P235),P235&gt;0),P235,0),""))</f>
        <v/>
      </c>
      <c r="Q236" s="26"/>
      <c r="R236" s="19" t="str">
        <f t="shared" si="6"/>
        <v/>
      </c>
      <c r="T236" s="20"/>
      <c r="U236" s="20"/>
      <c r="V236" s="21"/>
      <c r="W236" s="20"/>
      <c r="X236" s="21"/>
      <c r="Y236" s="20"/>
      <c r="Z236" s="21"/>
      <c r="AA236" s="20"/>
      <c r="AB236" s="20"/>
      <c r="AC236" s="20"/>
      <c r="AD236" s="20"/>
      <c r="AE236" s="20" t="str">
        <f>IFERROR(IF(LEN(VLOOKUP(AD236, QUICKBOOKS_9130357949969096!$AM:$AN, 2, 0))=0,"",VLOOKUP(AD236, QUICKBOOKS_9130357949969096!$AM:$AN, 2, 0)),"")</f>
        <v/>
      </c>
      <c r="AF236" s="20" t="str">
        <f>IFERROR(IF(LEN(VLOOKUP(AD236, QUICKBOOKS_9130357949969096!$C:$E, 3, 0))=0,"",VLOOKUP(AD236, QUICKBOOKS_9130357949969096!$C:$E, 3, 0)),"")</f>
        <v/>
      </c>
      <c r="AG236" s="20" t="str">
        <f>IFERROR(IF(LEN(VLOOKUP(AD236, QUICKBOOKS_9130357949969096!$C:$D, 2, 0))=0,"",VLOOKUP(AD236, QUICKBOOKS_9130357949969096!$C:$D, 2, 0)),"")</f>
        <v/>
      </c>
      <c r="AH236" s="20"/>
      <c r="AI236" s="20"/>
      <c r="AJ236" s="20"/>
      <c r="AK236" s="20"/>
      <c r="AL236" s="20"/>
      <c r="AM236" s="20"/>
      <c r="AN236" s="22"/>
      <c r="AO236" s="22"/>
      <c r="AP236" s="20"/>
      <c r="AQ236" s="20" t="str">
        <f>IFERROR(IF(LEN(VLOOKUP(AP236, QUICKBOOKS_9130357949969096!$L:$M, 2, 0))=0,"",VLOOKUP(AP236, QUICKBOOKS_9130357949969096!$L:$M, 2, 0)),"")</f>
        <v/>
      </c>
      <c r="AR236" s="20"/>
      <c r="AS236" s="20" t="str">
        <f>IFERROR(IF(LEN(VLOOKUP(AR236, QUICKBOOKS_9130357949969096!$J:$K, 2, 0))=0,"",VLOOKUP(AR236, QUICKBOOKS_9130357949969096!$J:$K, 2, 0)),"")</f>
        <v/>
      </c>
      <c r="AT236" s="27"/>
      <c r="AU236" s="22"/>
      <c r="AV236" s="23"/>
      <c r="AW236" s="20" t="str">
        <f t="shared" si="7"/>
        <v/>
      </c>
      <c r="AX236" s="21"/>
      <c r="AY236" s="20"/>
      <c r="AZ236" s="20"/>
      <c r="BA236" s="20"/>
      <c r="BB236" s="20" t="str">
        <f>IFERROR(IF(LEN(VLOOKUP(W236, QUICKBOOKS_9130357949969096!$AI:$AJ, 2, 0))=0,"",VLOOKUP(W236, QUICKBOOKS_9130357949969096!$AI:$AJ, 2, 0)),"")</f>
        <v/>
      </c>
    </row>
    <row r="237" spans="2:54" x14ac:dyDescent="0.45">
      <c r="B237" s="2"/>
      <c r="C237" s="2"/>
      <c r="D237" s="2"/>
      <c r="E237" s="2"/>
      <c r="P237" s="19" t="str">
        <f>IF(V237&lt;&gt;"",MAX(P$1:P236)+1,IF(AND(_xlfn.CONCAT(T237:BB237)&lt;&gt;"", OR(LEFT(_xlfn.CONCAT(T237:BB237),5)&lt;&gt;"FALSE",RIGHT(_xlfn.CONCAT(T237:BB237),5)&lt;&gt;"FALSE")),IF(AND(ISNUMBER(P236),P236&gt;0),P236,0),""))</f>
        <v/>
      </c>
      <c r="Q237" s="26"/>
      <c r="R237" s="19" t="str">
        <f t="shared" si="6"/>
        <v/>
      </c>
      <c r="T237" s="20"/>
      <c r="U237" s="20"/>
      <c r="V237" s="21"/>
      <c r="W237" s="20"/>
      <c r="X237" s="21"/>
      <c r="Y237" s="20"/>
      <c r="Z237" s="21"/>
      <c r="AA237" s="20"/>
      <c r="AB237" s="20"/>
      <c r="AC237" s="20"/>
      <c r="AD237" s="20"/>
      <c r="AE237" s="20" t="str">
        <f>IFERROR(IF(LEN(VLOOKUP(AD237, QUICKBOOKS_9130357949969096!$AM:$AN, 2, 0))=0,"",VLOOKUP(AD237, QUICKBOOKS_9130357949969096!$AM:$AN, 2, 0)),"")</f>
        <v/>
      </c>
      <c r="AF237" s="20" t="str">
        <f>IFERROR(IF(LEN(VLOOKUP(AD237, QUICKBOOKS_9130357949969096!$C:$E, 3, 0))=0,"",VLOOKUP(AD237, QUICKBOOKS_9130357949969096!$C:$E, 3, 0)),"")</f>
        <v/>
      </c>
      <c r="AG237" s="20" t="str">
        <f>IFERROR(IF(LEN(VLOOKUP(AD237, QUICKBOOKS_9130357949969096!$C:$D, 2, 0))=0,"",VLOOKUP(AD237, QUICKBOOKS_9130357949969096!$C:$D, 2, 0)),"")</f>
        <v/>
      </c>
      <c r="AH237" s="20"/>
      <c r="AI237" s="20"/>
      <c r="AJ237" s="20"/>
      <c r="AK237" s="20"/>
      <c r="AL237" s="20"/>
      <c r="AM237" s="20"/>
      <c r="AN237" s="22"/>
      <c r="AO237" s="22"/>
      <c r="AP237" s="20"/>
      <c r="AQ237" s="20" t="str">
        <f>IFERROR(IF(LEN(VLOOKUP(AP237, QUICKBOOKS_9130357949969096!$L:$M, 2, 0))=0,"",VLOOKUP(AP237, QUICKBOOKS_9130357949969096!$L:$M, 2, 0)),"")</f>
        <v/>
      </c>
      <c r="AR237" s="20"/>
      <c r="AS237" s="20" t="str">
        <f>IFERROR(IF(LEN(VLOOKUP(AR237, QUICKBOOKS_9130357949969096!$J:$K, 2, 0))=0,"",VLOOKUP(AR237, QUICKBOOKS_9130357949969096!$J:$K, 2, 0)),"")</f>
        <v/>
      </c>
      <c r="AT237" s="27"/>
      <c r="AU237" s="22"/>
      <c r="AV237" s="23"/>
      <c r="AW237" s="20" t="str">
        <f t="shared" si="7"/>
        <v/>
      </c>
      <c r="AX237" s="21"/>
      <c r="AY237" s="20"/>
      <c r="AZ237" s="20"/>
      <c r="BA237" s="20"/>
      <c r="BB237" s="20" t="str">
        <f>IFERROR(IF(LEN(VLOOKUP(W237, QUICKBOOKS_9130357949969096!$AI:$AJ, 2, 0))=0,"",VLOOKUP(W237, QUICKBOOKS_9130357949969096!$AI:$AJ, 2, 0)),"")</f>
        <v/>
      </c>
    </row>
    <row r="238" spans="2:54" x14ac:dyDescent="0.45">
      <c r="B238" s="2"/>
      <c r="C238" s="2"/>
      <c r="D238" s="2"/>
      <c r="E238" s="2"/>
      <c r="P238" s="19" t="str">
        <f>IF(V238&lt;&gt;"",MAX(P$1:P237)+1,IF(AND(_xlfn.CONCAT(T238:BB238)&lt;&gt;"", OR(LEFT(_xlfn.CONCAT(T238:BB238),5)&lt;&gt;"FALSE",RIGHT(_xlfn.CONCAT(T238:BB238),5)&lt;&gt;"FALSE")),IF(AND(ISNUMBER(P237),P237&gt;0),P237,0),""))</f>
        <v/>
      </c>
      <c r="Q238" s="26"/>
      <c r="R238" s="19" t="str">
        <f t="shared" si="6"/>
        <v/>
      </c>
      <c r="T238" s="20"/>
      <c r="U238" s="20"/>
      <c r="V238" s="21"/>
      <c r="W238" s="20"/>
      <c r="X238" s="21"/>
      <c r="Y238" s="20"/>
      <c r="Z238" s="21"/>
      <c r="AA238" s="20"/>
      <c r="AB238" s="20"/>
      <c r="AC238" s="20"/>
      <c r="AD238" s="20"/>
      <c r="AE238" s="20" t="str">
        <f>IFERROR(IF(LEN(VLOOKUP(AD238, QUICKBOOKS_9130357949969096!$AM:$AN, 2, 0))=0,"",VLOOKUP(AD238, QUICKBOOKS_9130357949969096!$AM:$AN, 2, 0)),"")</f>
        <v/>
      </c>
      <c r="AF238" s="20" t="str">
        <f>IFERROR(IF(LEN(VLOOKUP(AD238, QUICKBOOKS_9130357949969096!$C:$E, 3, 0))=0,"",VLOOKUP(AD238, QUICKBOOKS_9130357949969096!$C:$E, 3, 0)),"")</f>
        <v/>
      </c>
      <c r="AG238" s="20" t="str">
        <f>IFERROR(IF(LEN(VLOOKUP(AD238, QUICKBOOKS_9130357949969096!$C:$D, 2, 0))=0,"",VLOOKUP(AD238, QUICKBOOKS_9130357949969096!$C:$D, 2, 0)),"")</f>
        <v/>
      </c>
      <c r="AH238" s="20"/>
      <c r="AI238" s="20"/>
      <c r="AJ238" s="20"/>
      <c r="AK238" s="20"/>
      <c r="AL238" s="20"/>
      <c r="AM238" s="20"/>
      <c r="AN238" s="22"/>
      <c r="AO238" s="22"/>
      <c r="AP238" s="20"/>
      <c r="AQ238" s="20" t="str">
        <f>IFERROR(IF(LEN(VLOOKUP(AP238, QUICKBOOKS_9130357949969096!$L:$M, 2, 0))=0,"",VLOOKUP(AP238, QUICKBOOKS_9130357949969096!$L:$M, 2, 0)),"")</f>
        <v/>
      </c>
      <c r="AR238" s="20"/>
      <c r="AS238" s="20" t="str">
        <f>IFERROR(IF(LEN(VLOOKUP(AR238, QUICKBOOKS_9130357949969096!$J:$K, 2, 0))=0,"",VLOOKUP(AR238, QUICKBOOKS_9130357949969096!$J:$K, 2, 0)),"")</f>
        <v/>
      </c>
      <c r="AT238" s="27"/>
      <c r="AU238" s="22"/>
      <c r="AV238" s="23"/>
      <c r="AW238" s="20" t="str">
        <f t="shared" si="7"/>
        <v/>
      </c>
      <c r="AX238" s="21"/>
      <c r="AY238" s="20"/>
      <c r="AZ238" s="20"/>
      <c r="BA238" s="20"/>
      <c r="BB238" s="20" t="str">
        <f>IFERROR(IF(LEN(VLOOKUP(W238, QUICKBOOKS_9130357949969096!$AI:$AJ, 2, 0))=0,"",VLOOKUP(W238, QUICKBOOKS_9130357949969096!$AI:$AJ, 2, 0)),"")</f>
        <v/>
      </c>
    </row>
    <row r="239" spans="2:54" x14ac:dyDescent="0.45">
      <c r="B239" s="2"/>
      <c r="C239" s="2"/>
      <c r="D239" s="2"/>
      <c r="E239" s="2"/>
      <c r="P239" s="19" t="str">
        <f>IF(V239&lt;&gt;"",MAX(P$1:P238)+1,IF(AND(_xlfn.CONCAT(T239:BB239)&lt;&gt;"", OR(LEFT(_xlfn.CONCAT(T239:BB239),5)&lt;&gt;"FALSE",RIGHT(_xlfn.CONCAT(T239:BB239),5)&lt;&gt;"FALSE")),IF(AND(ISNUMBER(P238),P238&gt;0),P238,0),""))</f>
        <v/>
      </c>
      <c r="Q239" s="26"/>
      <c r="R239" s="19" t="str">
        <f t="shared" si="6"/>
        <v/>
      </c>
      <c r="T239" s="20"/>
      <c r="U239" s="20"/>
      <c r="V239" s="21"/>
      <c r="W239" s="20"/>
      <c r="X239" s="21"/>
      <c r="Y239" s="20"/>
      <c r="Z239" s="21"/>
      <c r="AA239" s="20"/>
      <c r="AB239" s="20"/>
      <c r="AC239" s="20"/>
      <c r="AD239" s="20"/>
      <c r="AE239" s="20" t="str">
        <f>IFERROR(IF(LEN(VLOOKUP(AD239, QUICKBOOKS_9130357949969096!$AM:$AN, 2, 0))=0,"",VLOOKUP(AD239, QUICKBOOKS_9130357949969096!$AM:$AN, 2, 0)),"")</f>
        <v/>
      </c>
      <c r="AF239" s="20" t="str">
        <f>IFERROR(IF(LEN(VLOOKUP(AD239, QUICKBOOKS_9130357949969096!$C:$E, 3, 0))=0,"",VLOOKUP(AD239, QUICKBOOKS_9130357949969096!$C:$E, 3, 0)),"")</f>
        <v/>
      </c>
      <c r="AG239" s="20" t="str">
        <f>IFERROR(IF(LEN(VLOOKUP(AD239, QUICKBOOKS_9130357949969096!$C:$D, 2, 0))=0,"",VLOOKUP(AD239, QUICKBOOKS_9130357949969096!$C:$D, 2, 0)),"")</f>
        <v/>
      </c>
      <c r="AH239" s="20"/>
      <c r="AI239" s="20"/>
      <c r="AJ239" s="20"/>
      <c r="AK239" s="20"/>
      <c r="AL239" s="20"/>
      <c r="AM239" s="20"/>
      <c r="AN239" s="22"/>
      <c r="AO239" s="22"/>
      <c r="AP239" s="20"/>
      <c r="AQ239" s="20" t="str">
        <f>IFERROR(IF(LEN(VLOOKUP(AP239, QUICKBOOKS_9130357949969096!$L:$M, 2, 0))=0,"",VLOOKUP(AP239, QUICKBOOKS_9130357949969096!$L:$M, 2, 0)),"")</f>
        <v/>
      </c>
      <c r="AR239" s="20"/>
      <c r="AS239" s="20" t="str">
        <f>IFERROR(IF(LEN(VLOOKUP(AR239, QUICKBOOKS_9130357949969096!$J:$K, 2, 0))=0,"",VLOOKUP(AR239, QUICKBOOKS_9130357949969096!$J:$K, 2, 0)),"")</f>
        <v/>
      </c>
      <c r="AT239" s="27"/>
      <c r="AU239" s="22"/>
      <c r="AV239" s="23"/>
      <c r="AW239" s="20" t="str">
        <f t="shared" si="7"/>
        <v/>
      </c>
      <c r="AX239" s="21"/>
      <c r="AY239" s="20"/>
      <c r="AZ239" s="20"/>
      <c r="BA239" s="20"/>
      <c r="BB239" s="20" t="str">
        <f>IFERROR(IF(LEN(VLOOKUP(W239, QUICKBOOKS_9130357949969096!$AI:$AJ, 2, 0))=0,"",VLOOKUP(W239, QUICKBOOKS_9130357949969096!$AI:$AJ, 2, 0)),"")</f>
        <v/>
      </c>
    </row>
    <row r="240" spans="2:54" x14ac:dyDescent="0.45">
      <c r="B240" s="2"/>
      <c r="C240" s="2"/>
      <c r="D240" s="2"/>
      <c r="E240" s="2"/>
      <c r="P240" s="19" t="str">
        <f>IF(V240&lt;&gt;"",MAX(P$1:P239)+1,IF(AND(_xlfn.CONCAT(T240:BB240)&lt;&gt;"", OR(LEFT(_xlfn.CONCAT(T240:BB240),5)&lt;&gt;"FALSE",RIGHT(_xlfn.CONCAT(T240:BB240),5)&lt;&gt;"FALSE")),IF(AND(ISNUMBER(P239),P239&gt;0),P239,0),""))</f>
        <v/>
      </c>
      <c r="Q240" s="26"/>
      <c r="R240" s="19" t="str">
        <f t="shared" si="6"/>
        <v/>
      </c>
      <c r="T240" s="20"/>
      <c r="U240" s="20"/>
      <c r="V240" s="21"/>
      <c r="W240" s="20"/>
      <c r="X240" s="21"/>
      <c r="Y240" s="20"/>
      <c r="Z240" s="21"/>
      <c r="AA240" s="20"/>
      <c r="AB240" s="20"/>
      <c r="AC240" s="20"/>
      <c r="AD240" s="20"/>
      <c r="AE240" s="20" t="str">
        <f>IFERROR(IF(LEN(VLOOKUP(AD240, QUICKBOOKS_9130357949969096!$AM:$AN, 2, 0))=0,"",VLOOKUP(AD240, QUICKBOOKS_9130357949969096!$AM:$AN, 2, 0)),"")</f>
        <v/>
      </c>
      <c r="AF240" s="20" t="str">
        <f>IFERROR(IF(LEN(VLOOKUP(AD240, QUICKBOOKS_9130357949969096!$C:$E, 3, 0))=0,"",VLOOKUP(AD240, QUICKBOOKS_9130357949969096!$C:$E, 3, 0)),"")</f>
        <v/>
      </c>
      <c r="AG240" s="20" t="str">
        <f>IFERROR(IF(LEN(VLOOKUP(AD240, QUICKBOOKS_9130357949969096!$C:$D, 2, 0))=0,"",VLOOKUP(AD240, QUICKBOOKS_9130357949969096!$C:$D, 2, 0)),"")</f>
        <v/>
      </c>
      <c r="AH240" s="20"/>
      <c r="AI240" s="20"/>
      <c r="AJ240" s="20"/>
      <c r="AK240" s="20"/>
      <c r="AL240" s="20"/>
      <c r="AM240" s="20"/>
      <c r="AN240" s="22"/>
      <c r="AO240" s="22"/>
      <c r="AP240" s="20"/>
      <c r="AQ240" s="20" t="str">
        <f>IFERROR(IF(LEN(VLOOKUP(AP240, QUICKBOOKS_9130357949969096!$L:$M, 2, 0))=0,"",VLOOKUP(AP240, QUICKBOOKS_9130357949969096!$L:$M, 2, 0)),"")</f>
        <v/>
      </c>
      <c r="AR240" s="20"/>
      <c r="AS240" s="20" t="str">
        <f>IFERROR(IF(LEN(VLOOKUP(AR240, QUICKBOOKS_9130357949969096!$J:$K, 2, 0))=0,"",VLOOKUP(AR240, QUICKBOOKS_9130357949969096!$J:$K, 2, 0)),"")</f>
        <v/>
      </c>
      <c r="AT240" s="27"/>
      <c r="AU240" s="22"/>
      <c r="AV240" s="23"/>
      <c r="AW240" s="20" t="str">
        <f t="shared" si="7"/>
        <v/>
      </c>
      <c r="AX240" s="21"/>
      <c r="AY240" s="20"/>
      <c r="AZ240" s="20"/>
      <c r="BA240" s="20"/>
      <c r="BB240" s="20" t="str">
        <f>IFERROR(IF(LEN(VLOOKUP(W240, QUICKBOOKS_9130357949969096!$AI:$AJ, 2, 0))=0,"",VLOOKUP(W240, QUICKBOOKS_9130357949969096!$AI:$AJ, 2, 0)),"")</f>
        <v/>
      </c>
    </row>
    <row r="241" spans="2:54" x14ac:dyDescent="0.45">
      <c r="B241" s="2"/>
      <c r="C241" s="2"/>
      <c r="D241" s="2"/>
      <c r="E241" s="2"/>
      <c r="P241" s="19" t="str">
        <f>IF(V241&lt;&gt;"",MAX(P$1:P240)+1,IF(AND(_xlfn.CONCAT(T241:BB241)&lt;&gt;"", OR(LEFT(_xlfn.CONCAT(T241:BB241),5)&lt;&gt;"FALSE",RIGHT(_xlfn.CONCAT(T241:BB241),5)&lt;&gt;"FALSE")),IF(AND(ISNUMBER(P240),P240&gt;0),P240,0),""))</f>
        <v/>
      </c>
      <c r="Q241" s="26"/>
      <c r="R241" s="19" t="str">
        <f t="shared" si="6"/>
        <v/>
      </c>
      <c r="T241" s="20"/>
      <c r="U241" s="20"/>
      <c r="V241" s="21"/>
      <c r="W241" s="20"/>
      <c r="X241" s="21"/>
      <c r="Y241" s="20"/>
      <c r="Z241" s="21"/>
      <c r="AA241" s="20"/>
      <c r="AB241" s="20"/>
      <c r="AC241" s="20"/>
      <c r="AD241" s="20"/>
      <c r="AE241" s="20" t="str">
        <f>IFERROR(IF(LEN(VLOOKUP(AD241, QUICKBOOKS_9130357949969096!$AM:$AN, 2, 0))=0,"",VLOOKUP(AD241, QUICKBOOKS_9130357949969096!$AM:$AN, 2, 0)),"")</f>
        <v/>
      </c>
      <c r="AF241" s="20" t="str">
        <f>IFERROR(IF(LEN(VLOOKUP(AD241, QUICKBOOKS_9130357949969096!$C:$E, 3, 0))=0,"",VLOOKUP(AD241, QUICKBOOKS_9130357949969096!$C:$E, 3, 0)),"")</f>
        <v/>
      </c>
      <c r="AG241" s="20" t="str">
        <f>IFERROR(IF(LEN(VLOOKUP(AD241, QUICKBOOKS_9130357949969096!$C:$D, 2, 0))=0,"",VLOOKUP(AD241, QUICKBOOKS_9130357949969096!$C:$D, 2, 0)),"")</f>
        <v/>
      </c>
      <c r="AH241" s="20"/>
      <c r="AI241" s="20"/>
      <c r="AJ241" s="20"/>
      <c r="AK241" s="20"/>
      <c r="AL241" s="20"/>
      <c r="AM241" s="20"/>
      <c r="AN241" s="22"/>
      <c r="AO241" s="22"/>
      <c r="AP241" s="20"/>
      <c r="AQ241" s="20" t="str">
        <f>IFERROR(IF(LEN(VLOOKUP(AP241, QUICKBOOKS_9130357949969096!$L:$M, 2, 0))=0,"",VLOOKUP(AP241, QUICKBOOKS_9130357949969096!$L:$M, 2, 0)),"")</f>
        <v/>
      </c>
      <c r="AR241" s="20"/>
      <c r="AS241" s="20" t="str">
        <f>IFERROR(IF(LEN(VLOOKUP(AR241, QUICKBOOKS_9130357949969096!$J:$K, 2, 0))=0,"",VLOOKUP(AR241, QUICKBOOKS_9130357949969096!$J:$K, 2, 0)),"")</f>
        <v/>
      </c>
      <c r="AT241" s="27"/>
      <c r="AU241" s="22"/>
      <c r="AV241" s="23"/>
      <c r="AW241" s="20" t="str">
        <f t="shared" si="7"/>
        <v/>
      </c>
      <c r="AX241" s="21"/>
      <c r="AY241" s="20"/>
      <c r="AZ241" s="20"/>
      <c r="BA241" s="20"/>
      <c r="BB241" s="20" t="str">
        <f>IFERROR(IF(LEN(VLOOKUP(W241, QUICKBOOKS_9130357949969096!$AI:$AJ, 2, 0))=0,"",VLOOKUP(W241, QUICKBOOKS_9130357949969096!$AI:$AJ, 2, 0)),"")</f>
        <v/>
      </c>
    </row>
    <row r="242" spans="2:54" x14ac:dyDescent="0.45">
      <c r="B242" s="2"/>
      <c r="C242" s="2"/>
      <c r="D242" s="2"/>
      <c r="E242" s="2"/>
      <c r="P242" s="19" t="str">
        <f>IF(V242&lt;&gt;"",MAX(P$1:P241)+1,IF(AND(_xlfn.CONCAT(T242:BB242)&lt;&gt;"", OR(LEFT(_xlfn.CONCAT(T242:BB242),5)&lt;&gt;"FALSE",RIGHT(_xlfn.CONCAT(T242:BB242),5)&lt;&gt;"FALSE")),IF(AND(ISNUMBER(P241),P241&gt;0),P241,0),""))</f>
        <v/>
      </c>
      <c r="Q242" s="26"/>
      <c r="R242" s="19" t="str">
        <f t="shared" si="6"/>
        <v/>
      </c>
      <c r="T242" s="20"/>
      <c r="U242" s="20"/>
      <c r="V242" s="21"/>
      <c r="W242" s="20"/>
      <c r="X242" s="21"/>
      <c r="Y242" s="20"/>
      <c r="Z242" s="21"/>
      <c r="AA242" s="20"/>
      <c r="AB242" s="20"/>
      <c r="AC242" s="20"/>
      <c r="AD242" s="20"/>
      <c r="AE242" s="20" t="str">
        <f>IFERROR(IF(LEN(VLOOKUP(AD242, QUICKBOOKS_9130357949969096!$AM:$AN, 2, 0))=0,"",VLOOKUP(AD242, QUICKBOOKS_9130357949969096!$AM:$AN, 2, 0)),"")</f>
        <v/>
      </c>
      <c r="AF242" s="20" t="str">
        <f>IFERROR(IF(LEN(VLOOKUP(AD242, QUICKBOOKS_9130357949969096!$C:$E, 3, 0))=0,"",VLOOKUP(AD242, QUICKBOOKS_9130357949969096!$C:$E, 3, 0)),"")</f>
        <v/>
      </c>
      <c r="AG242" s="20" t="str">
        <f>IFERROR(IF(LEN(VLOOKUP(AD242, QUICKBOOKS_9130357949969096!$C:$D, 2, 0))=0,"",VLOOKUP(AD242, QUICKBOOKS_9130357949969096!$C:$D, 2, 0)),"")</f>
        <v/>
      </c>
      <c r="AH242" s="20"/>
      <c r="AI242" s="20"/>
      <c r="AJ242" s="20"/>
      <c r="AK242" s="20"/>
      <c r="AL242" s="20"/>
      <c r="AM242" s="20"/>
      <c r="AN242" s="22"/>
      <c r="AO242" s="22"/>
      <c r="AP242" s="20"/>
      <c r="AQ242" s="20" t="str">
        <f>IFERROR(IF(LEN(VLOOKUP(AP242, QUICKBOOKS_9130357949969096!$L:$M, 2, 0))=0,"",VLOOKUP(AP242, QUICKBOOKS_9130357949969096!$L:$M, 2, 0)),"")</f>
        <v/>
      </c>
      <c r="AR242" s="20"/>
      <c r="AS242" s="20" t="str">
        <f>IFERROR(IF(LEN(VLOOKUP(AR242, QUICKBOOKS_9130357949969096!$J:$K, 2, 0))=0,"",VLOOKUP(AR242, QUICKBOOKS_9130357949969096!$J:$K, 2, 0)),"")</f>
        <v/>
      </c>
      <c r="AT242" s="27"/>
      <c r="AU242" s="22"/>
      <c r="AV242" s="23"/>
      <c r="AW242" s="20" t="str">
        <f t="shared" si="7"/>
        <v/>
      </c>
      <c r="AX242" s="21"/>
      <c r="AY242" s="20"/>
      <c r="AZ242" s="20"/>
      <c r="BA242" s="20"/>
      <c r="BB242" s="20" t="str">
        <f>IFERROR(IF(LEN(VLOOKUP(W242, QUICKBOOKS_9130357949969096!$AI:$AJ, 2, 0))=0,"",VLOOKUP(W242, QUICKBOOKS_9130357949969096!$AI:$AJ, 2, 0)),"")</f>
        <v/>
      </c>
    </row>
    <row r="243" spans="2:54" x14ac:dyDescent="0.45">
      <c r="B243" s="2"/>
      <c r="C243" s="2"/>
      <c r="D243" s="2"/>
      <c r="E243" s="2"/>
      <c r="P243" s="19" t="str">
        <f>IF(V243&lt;&gt;"",MAX(P$1:P242)+1,IF(AND(_xlfn.CONCAT(T243:BB243)&lt;&gt;"", OR(LEFT(_xlfn.CONCAT(T243:BB243),5)&lt;&gt;"FALSE",RIGHT(_xlfn.CONCAT(T243:BB243),5)&lt;&gt;"FALSE")),IF(AND(ISNUMBER(P242),P242&gt;0),P242,0),""))</f>
        <v/>
      </c>
      <c r="Q243" s="26"/>
      <c r="R243" s="19" t="str">
        <f t="shared" si="6"/>
        <v/>
      </c>
      <c r="T243" s="20"/>
      <c r="U243" s="20"/>
      <c r="V243" s="21"/>
      <c r="W243" s="20"/>
      <c r="X243" s="21"/>
      <c r="Y243" s="20"/>
      <c r="Z243" s="21"/>
      <c r="AA243" s="20"/>
      <c r="AB243" s="20"/>
      <c r="AC243" s="20"/>
      <c r="AD243" s="20"/>
      <c r="AE243" s="20" t="str">
        <f>IFERROR(IF(LEN(VLOOKUP(AD243, QUICKBOOKS_9130357949969096!$AM:$AN, 2, 0))=0,"",VLOOKUP(AD243, QUICKBOOKS_9130357949969096!$AM:$AN, 2, 0)),"")</f>
        <v/>
      </c>
      <c r="AF243" s="20" t="str">
        <f>IFERROR(IF(LEN(VLOOKUP(AD243, QUICKBOOKS_9130357949969096!$C:$E, 3, 0))=0,"",VLOOKUP(AD243, QUICKBOOKS_9130357949969096!$C:$E, 3, 0)),"")</f>
        <v/>
      </c>
      <c r="AG243" s="20" t="str">
        <f>IFERROR(IF(LEN(VLOOKUP(AD243, QUICKBOOKS_9130357949969096!$C:$D, 2, 0))=0,"",VLOOKUP(AD243, QUICKBOOKS_9130357949969096!$C:$D, 2, 0)),"")</f>
        <v/>
      </c>
      <c r="AH243" s="20"/>
      <c r="AI243" s="20"/>
      <c r="AJ243" s="20"/>
      <c r="AK243" s="20"/>
      <c r="AL243" s="20"/>
      <c r="AM243" s="20"/>
      <c r="AN243" s="22"/>
      <c r="AO243" s="22"/>
      <c r="AP243" s="20"/>
      <c r="AQ243" s="20" t="str">
        <f>IFERROR(IF(LEN(VLOOKUP(AP243, QUICKBOOKS_9130357949969096!$L:$M, 2, 0))=0,"",VLOOKUP(AP243, QUICKBOOKS_9130357949969096!$L:$M, 2, 0)),"")</f>
        <v/>
      </c>
      <c r="AR243" s="20"/>
      <c r="AS243" s="20" t="str">
        <f>IFERROR(IF(LEN(VLOOKUP(AR243, QUICKBOOKS_9130357949969096!$J:$K, 2, 0))=0,"",VLOOKUP(AR243, QUICKBOOKS_9130357949969096!$J:$K, 2, 0)),"")</f>
        <v/>
      </c>
      <c r="AT243" s="27"/>
      <c r="AU243" s="22"/>
      <c r="AV243" s="23"/>
      <c r="AW243" s="20" t="str">
        <f t="shared" si="7"/>
        <v/>
      </c>
      <c r="AX243" s="21"/>
      <c r="AY243" s="20"/>
      <c r="AZ243" s="20"/>
      <c r="BA243" s="20"/>
      <c r="BB243" s="20" t="str">
        <f>IFERROR(IF(LEN(VLOOKUP(W243, QUICKBOOKS_9130357949969096!$AI:$AJ, 2, 0))=0,"",VLOOKUP(W243, QUICKBOOKS_9130357949969096!$AI:$AJ, 2, 0)),"")</f>
        <v/>
      </c>
    </row>
    <row r="244" spans="2:54" x14ac:dyDescent="0.45">
      <c r="B244" s="2"/>
      <c r="C244" s="2"/>
      <c r="D244" s="2"/>
      <c r="E244" s="2"/>
      <c r="P244" s="19" t="str">
        <f>IF(V244&lt;&gt;"",MAX(P$1:P243)+1,IF(AND(_xlfn.CONCAT(T244:BB244)&lt;&gt;"", OR(LEFT(_xlfn.CONCAT(T244:BB244),5)&lt;&gt;"FALSE",RIGHT(_xlfn.CONCAT(T244:BB244),5)&lt;&gt;"FALSE")),IF(AND(ISNUMBER(P243),P243&gt;0),P243,0),""))</f>
        <v/>
      </c>
      <c r="Q244" s="26"/>
      <c r="R244" s="19" t="str">
        <f t="shared" si="6"/>
        <v/>
      </c>
      <c r="T244" s="20"/>
      <c r="U244" s="20"/>
      <c r="V244" s="21"/>
      <c r="W244" s="20"/>
      <c r="X244" s="21"/>
      <c r="Y244" s="20"/>
      <c r="Z244" s="21"/>
      <c r="AA244" s="20"/>
      <c r="AB244" s="20"/>
      <c r="AC244" s="20"/>
      <c r="AD244" s="20"/>
      <c r="AE244" s="20" t="str">
        <f>IFERROR(IF(LEN(VLOOKUP(AD244, QUICKBOOKS_9130357949969096!$AM:$AN, 2, 0))=0,"",VLOOKUP(AD244, QUICKBOOKS_9130357949969096!$AM:$AN, 2, 0)),"")</f>
        <v/>
      </c>
      <c r="AF244" s="20" t="str">
        <f>IFERROR(IF(LEN(VLOOKUP(AD244, QUICKBOOKS_9130357949969096!$C:$E, 3, 0))=0,"",VLOOKUP(AD244, QUICKBOOKS_9130357949969096!$C:$E, 3, 0)),"")</f>
        <v/>
      </c>
      <c r="AG244" s="20" t="str">
        <f>IFERROR(IF(LEN(VLOOKUP(AD244, QUICKBOOKS_9130357949969096!$C:$D, 2, 0))=0,"",VLOOKUP(AD244, QUICKBOOKS_9130357949969096!$C:$D, 2, 0)),"")</f>
        <v/>
      </c>
      <c r="AH244" s="20"/>
      <c r="AI244" s="20"/>
      <c r="AJ244" s="20"/>
      <c r="AK244" s="20"/>
      <c r="AL244" s="20"/>
      <c r="AM244" s="20"/>
      <c r="AN244" s="22"/>
      <c r="AO244" s="22"/>
      <c r="AP244" s="20"/>
      <c r="AQ244" s="20" t="str">
        <f>IFERROR(IF(LEN(VLOOKUP(AP244, QUICKBOOKS_9130357949969096!$L:$M, 2, 0))=0,"",VLOOKUP(AP244, QUICKBOOKS_9130357949969096!$L:$M, 2, 0)),"")</f>
        <v/>
      </c>
      <c r="AR244" s="20"/>
      <c r="AS244" s="20" t="str">
        <f>IFERROR(IF(LEN(VLOOKUP(AR244, QUICKBOOKS_9130357949969096!$J:$K, 2, 0))=0,"",VLOOKUP(AR244, QUICKBOOKS_9130357949969096!$J:$K, 2, 0)),"")</f>
        <v/>
      </c>
      <c r="AT244" s="27"/>
      <c r="AU244" s="22"/>
      <c r="AV244" s="23"/>
      <c r="AW244" s="20" t="str">
        <f t="shared" si="7"/>
        <v/>
      </c>
      <c r="AX244" s="21"/>
      <c r="AY244" s="20"/>
      <c r="AZ244" s="20"/>
      <c r="BA244" s="20"/>
      <c r="BB244" s="20" t="str">
        <f>IFERROR(IF(LEN(VLOOKUP(W244, QUICKBOOKS_9130357949969096!$AI:$AJ, 2, 0))=0,"",VLOOKUP(W244, QUICKBOOKS_9130357949969096!$AI:$AJ, 2, 0)),"")</f>
        <v/>
      </c>
    </row>
    <row r="245" spans="2:54" x14ac:dyDescent="0.45">
      <c r="B245" s="2"/>
      <c r="C245" s="2"/>
      <c r="D245" s="2"/>
      <c r="E245" s="2"/>
      <c r="P245" s="19" t="str">
        <f>IF(V245&lt;&gt;"",MAX(P$1:P244)+1,IF(AND(_xlfn.CONCAT(T245:BB245)&lt;&gt;"", OR(LEFT(_xlfn.CONCAT(T245:BB245),5)&lt;&gt;"FALSE",RIGHT(_xlfn.CONCAT(T245:BB245),5)&lt;&gt;"FALSE")),IF(AND(ISNUMBER(P244),P244&gt;0),P244,0),""))</f>
        <v/>
      </c>
      <c r="Q245" s="26"/>
      <c r="R245" s="19" t="str">
        <f t="shared" si="6"/>
        <v/>
      </c>
      <c r="T245" s="20"/>
      <c r="U245" s="20"/>
      <c r="V245" s="21"/>
      <c r="W245" s="20"/>
      <c r="X245" s="21"/>
      <c r="Y245" s="20"/>
      <c r="Z245" s="21"/>
      <c r="AA245" s="20"/>
      <c r="AB245" s="20"/>
      <c r="AC245" s="20"/>
      <c r="AD245" s="20"/>
      <c r="AE245" s="20" t="str">
        <f>IFERROR(IF(LEN(VLOOKUP(AD245, QUICKBOOKS_9130357949969096!$AM:$AN, 2, 0))=0,"",VLOOKUP(AD245, QUICKBOOKS_9130357949969096!$AM:$AN, 2, 0)),"")</f>
        <v/>
      </c>
      <c r="AF245" s="20" t="str">
        <f>IFERROR(IF(LEN(VLOOKUP(AD245, QUICKBOOKS_9130357949969096!$C:$E, 3, 0))=0,"",VLOOKUP(AD245, QUICKBOOKS_9130357949969096!$C:$E, 3, 0)),"")</f>
        <v/>
      </c>
      <c r="AG245" s="20" t="str">
        <f>IFERROR(IF(LEN(VLOOKUP(AD245, QUICKBOOKS_9130357949969096!$C:$D, 2, 0))=0,"",VLOOKUP(AD245, QUICKBOOKS_9130357949969096!$C:$D, 2, 0)),"")</f>
        <v/>
      </c>
      <c r="AH245" s="20"/>
      <c r="AI245" s="20"/>
      <c r="AJ245" s="20"/>
      <c r="AK245" s="20"/>
      <c r="AL245" s="20"/>
      <c r="AM245" s="20"/>
      <c r="AN245" s="22"/>
      <c r="AO245" s="22"/>
      <c r="AP245" s="20"/>
      <c r="AQ245" s="20" t="str">
        <f>IFERROR(IF(LEN(VLOOKUP(AP245, QUICKBOOKS_9130357949969096!$L:$M, 2, 0))=0,"",VLOOKUP(AP245, QUICKBOOKS_9130357949969096!$L:$M, 2, 0)),"")</f>
        <v/>
      </c>
      <c r="AR245" s="20"/>
      <c r="AS245" s="20" t="str">
        <f>IFERROR(IF(LEN(VLOOKUP(AR245, QUICKBOOKS_9130357949969096!$J:$K, 2, 0))=0,"",VLOOKUP(AR245, QUICKBOOKS_9130357949969096!$J:$K, 2, 0)),"")</f>
        <v/>
      </c>
      <c r="AT245" s="27"/>
      <c r="AU245" s="22"/>
      <c r="AV245" s="23"/>
      <c r="AW245" s="20" t="str">
        <f t="shared" si="7"/>
        <v/>
      </c>
      <c r="AX245" s="21"/>
      <c r="AY245" s="20"/>
      <c r="AZ245" s="20"/>
      <c r="BA245" s="20"/>
      <c r="BB245" s="20" t="str">
        <f>IFERROR(IF(LEN(VLOOKUP(W245, QUICKBOOKS_9130357949969096!$AI:$AJ, 2, 0))=0,"",VLOOKUP(W245, QUICKBOOKS_9130357949969096!$AI:$AJ, 2, 0)),"")</f>
        <v/>
      </c>
    </row>
    <row r="246" spans="2:54" x14ac:dyDescent="0.45">
      <c r="B246" s="2"/>
      <c r="C246" s="2"/>
      <c r="D246" s="2"/>
      <c r="E246" s="2"/>
      <c r="P246" s="19" t="str">
        <f>IF(V246&lt;&gt;"",MAX(P$1:P245)+1,IF(AND(_xlfn.CONCAT(T246:BB246)&lt;&gt;"", OR(LEFT(_xlfn.CONCAT(T246:BB246),5)&lt;&gt;"FALSE",RIGHT(_xlfn.CONCAT(T246:BB246),5)&lt;&gt;"FALSE")),IF(AND(ISNUMBER(P245),P245&gt;0),P245,0),""))</f>
        <v/>
      </c>
      <c r="Q246" s="26"/>
      <c r="R246" s="19" t="str">
        <f t="shared" si="6"/>
        <v/>
      </c>
      <c r="T246" s="20"/>
      <c r="U246" s="20"/>
      <c r="V246" s="21"/>
      <c r="W246" s="20"/>
      <c r="X246" s="21"/>
      <c r="Y246" s="20"/>
      <c r="Z246" s="21"/>
      <c r="AA246" s="20"/>
      <c r="AB246" s="20"/>
      <c r="AC246" s="20"/>
      <c r="AD246" s="20"/>
      <c r="AE246" s="20" t="str">
        <f>IFERROR(IF(LEN(VLOOKUP(AD246, QUICKBOOKS_9130357949969096!$AM:$AN, 2, 0))=0,"",VLOOKUP(AD246, QUICKBOOKS_9130357949969096!$AM:$AN, 2, 0)),"")</f>
        <v/>
      </c>
      <c r="AF246" s="20" t="str">
        <f>IFERROR(IF(LEN(VLOOKUP(AD246, QUICKBOOKS_9130357949969096!$C:$E, 3, 0))=0,"",VLOOKUP(AD246, QUICKBOOKS_9130357949969096!$C:$E, 3, 0)),"")</f>
        <v/>
      </c>
      <c r="AG246" s="20" t="str">
        <f>IFERROR(IF(LEN(VLOOKUP(AD246, QUICKBOOKS_9130357949969096!$C:$D, 2, 0))=0,"",VLOOKUP(AD246, QUICKBOOKS_9130357949969096!$C:$D, 2, 0)),"")</f>
        <v/>
      </c>
      <c r="AH246" s="20"/>
      <c r="AI246" s="20"/>
      <c r="AJ246" s="20"/>
      <c r="AK246" s="20"/>
      <c r="AL246" s="20"/>
      <c r="AM246" s="20"/>
      <c r="AN246" s="22"/>
      <c r="AO246" s="22"/>
      <c r="AP246" s="20"/>
      <c r="AQ246" s="20" t="str">
        <f>IFERROR(IF(LEN(VLOOKUP(AP246, QUICKBOOKS_9130357949969096!$L:$M, 2, 0))=0,"",VLOOKUP(AP246, QUICKBOOKS_9130357949969096!$L:$M, 2, 0)),"")</f>
        <v/>
      </c>
      <c r="AR246" s="20"/>
      <c r="AS246" s="20" t="str">
        <f>IFERROR(IF(LEN(VLOOKUP(AR246, QUICKBOOKS_9130357949969096!$J:$K, 2, 0))=0,"",VLOOKUP(AR246, QUICKBOOKS_9130357949969096!$J:$K, 2, 0)),"")</f>
        <v/>
      </c>
      <c r="AT246" s="27"/>
      <c r="AU246" s="22"/>
      <c r="AV246" s="23"/>
      <c r="AW246" s="20" t="str">
        <f t="shared" si="7"/>
        <v/>
      </c>
      <c r="AX246" s="21"/>
      <c r="AY246" s="20"/>
      <c r="AZ246" s="20"/>
      <c r="BA246" s="20"/>
      <c r="BB246" s="20" t="str">
        <f>IFERROR(IF(LEN(VLOOKUP(W246, QUICKBOOKS_9130357949969096!$AI:$AJ, 2, 0))=0,"",VLOOKUP(W246, QUICKBOOKS_9130357949969096!$AI:$AJ, 2, 0)),"")</f>
        <v/>
      </c>
    </row>
    <row r="247" spans="2:54" x14ac:dyDescent="0.45">
      <c r="B247" s="2"/>
      <c r="C247" s="2"/>
      <c r="D247" s="2"/>
      <c r="E247" s="2"/>
      <c r="P247" s="19" t="str">
        <f>IF(V247&lt;&gt;"",MAX(P$1:P246)+1,IF(AND(_xlfn.CONCAT(T247:BB247)&lt;&gt;"", OR(LEFT(_xlfn.CONCAT(T247:BB247),5)&lt;&gt;"FALSE",RIGHT(_xlfn.CONCAT(T247:BB247),5)&lt;&gt;"FALSE")),IF(AND(ISNUMBER(P246),P246&gt;0),P246,0),""))</f>
        <v/>
      </c>
      <c r="Q247" s="26"/>
      <c r="R247" s="19" t="str">
        <f t="shared" si="6"/>
        <v/>
      </c>
      <c r="T247" s="20"/>
      <c r="U247" s="20"/>
      <c r="V247" s="21"/>
      <c r="W247" s="20"/>
      <c r="X247" s="21"/>
      <c r="Y247" s="20"/>
      <c r="Z247" s="21"/>
      <c r="AA247" s="20"/>
      <c r="AB247" s="20"/>
      <c r="AC247" s="20"/>
      <c r="AD247" s="20"/>
      <c r="AE247" s="20" t="str">
        <f>IFERROR(IF(LEN(VLOOKUP(AD247, QUICKBOOKS_9130357949969096!$AM:$AN, 2, 0))=0,"",VLOOKUP(AD247, QUICKBOOKS_9130357949969096!$AM:$AN, 2, 0)),"")</f>
        <v/>
      </c>
      <c r="AF247" s="20" t="str">
        <f>IFERROR(IF(LEN(VLOOKUP(AD247, QUICKBOOKS_9130357949969096!$C:$E, 3, 0))=0,"",VLOOKUP(AD247, QUICKBOOKS_9130357949969096!$C:$E, 3, 0)),"")</f>
        <v/>
      </c>
      <c r="AG247" s="20" t="str">
        <f>IFERROR(IF(LEN(VLOOKUP(AD247, QUICKBOOKS_9130357949969096!$C:$D, 2, 0))=0,"",VLOOKUP(AD247, QUICKBOOKS_9130357949969096!$C:$D, 2, 0)),"")</f>
        <v/>
      </c>
      <c r="AH247" s="20"/>
      <c r="AI247" s="20"/>
      <c r="AJ247" s="20"/>
      <c r="AK247" s="20"/>
      <c r="AL247" s="20"/>
      <c r="AM247" s="20"/>
      <c r="AN247" s="22"/>
      <c r="AO247" s="22"/>
      <c r="AP247" s="20"/>
      <c r="AQ247" s="20" t="str">
        <f>IFERROR(IF(LEN(VLOOKUP(AP247, QUICKBOOKS_9130357949969096!$L:$M, 2, 0))=0,"",VLOOKUP(AP247, QUICKBOOKS_9130357949969096!$L:$M, 2, 0)),"")</f>
        <v/>
      </c>
      <c r="AR247" s="20"/>
      <c r="AS247" s="20" t="str">
        <f>IFERROR(IF(LEN(VLOOKUP(AR247, QUICKBOOKS_9130357949969096!$J:$K, 2, 0))=0,"",VLOOKUP(AR247, QUICKBOOKS_9130357949969096!$J:$K, 2, 0)),"")</f>
        <v/>
      </c>
      <c r="AT247" s="27"/>
      <c r="AU247" s="22"/>
      <c r="AV247" s="23"/>
      <c r="AW247" s="20" t="str">
        <f t="shared" si="7"/>
        <v/>
      </c>
      <c r="AX247" s="21"/>
      <c r="AY247" s="20"/>
      <c r="AZ247" s="20"/>
      <c r="BA247" s="20"/>
      <c r="BB247" s="20" t="str">
        <f>IFERROR(IF(LEN(VLOOKUP(W247, QUICKBOOKS_9130357949969096!$AI:$AJ, 2, 0))=0,"",VLOOKUP(W247, QUICKBOOKS_9130357949969096!$AI:$AJ, 2, 0)),"")</f>
        <v/>
      </c>
    </row>
    <row r="248" spans="2:54" x14ac:dyDescent="0.45">
      <c r="B248" s="2"/>
      <c r="C248" s="2"/>
      <c r="D248" s="2"/>
      <c r="E248" s="2"/>
      <c r="P248" s="19" t="str">
        <f>IF(V248&lt;&gt;"",MAX(P$1:P247)+1,IF(AND(_xlfn.CONCAT(T248:BB248)&lt;&gt;"", OR(LEFT(_xlfn.CONCAT(T248:BB248),5)&lt;&gt;"FALSE",RIGHT(_xlfn.CONCAT(T248:BB248),5)&lt;&gt;"FALSE")),IF(AND(ISNUMBER(P247),P247&gt;0),P247,0),""))</f>
        <v/>
      </c>
      <c r="Q248" s="26"/>
      <c r="R248" s="19" t="str">
        <f t="shared" si="6"/>
        <v/>
      </c>
      <c r="T248" s="20"/>
      <c r="U248" s="20"/>
      <c r="V248" s="21"/>
      <c r="W248" s="20"/>
      <c r="X248" s="21"/>
      <c r="Y248" s="20"/>
      <c r="Z248" s="21"/>
      <c r="AA248" s="20"/>
      <c r="AB248" s="20"/>
      <c r="AC248" s="20"/>
      <c r="AD248" s="20"/>
      <c r="AE248" s="20" t="str">
        <f>IFERROR(IF(LEN(VLOOKUP(AD248, QUICKBOOKS_9130357949969096!$AM:$AN, 2, 0))=0,"",VLOOKUP(AD248, QUICKBOOKS_9130357949969096!$AM:$AN, 2, 0)),"")</f>
        <v/>
      </c>
      <c r="AF248" s="20" t="str">
        <f>IFERROR(IF(LEN(VLOOKUP(AD248, QUICKBOOKS_9130357949969096!$C:$E, 3, 0))=0,"",VLOOKUP(AD248, QUICKBOOKS_9130357949969096!$C:$E, 3, 0)),"")</f>
        <v/>
      </c>
      <c r="AG248" s="20" t="str">
        <f>IFERROR(IF(LEN(VLOOKUP(AD248, QUICKBOOKS_9130357949969096!$C:$D, 2, 0))=0,"",VLOOKUP(AD248, QUICKBOOKS_9130357949969096!$C:$D, 2, 0)),"")</f>
        <v/>
      </c>
      <c r="AH248" s="20"/>
      <c r="AI248" s="20"/>
      <c r="AJ248" s="20"/>
      <c r="AK248" s="20"/>
      <c r="AL248" s="20"/>
      <c r="AM248" s="20"/>
      <c r="AN248" s="22"/>
      <c r="AO248" s="22"/>
      <c r="AP248" s="20"/>
      <c r="AQ248" s="20" t="str">
        <f>IFERROR(IF(LEN(VLOOKUP(AP248, QUICKBOOKS_9130357949969096!$L:$M, 2, 0))=0,"",VLOOKUP(AP248, QUICKBOOKS_9130357949969096!$L:$M, 2, 0)),"")</f>
        <v/>
      </c>
      <c r="AR248" s="20"/>
      <c r="AS248" s="20" t="str">
        <f>IFERROR(IF(LEN(VLOOKUP(AR248, QUICKBOOKS_9130357949969096!$J:$K, 2, 0))=0,"",VLOOKUP(AR248, QUICKBOOKS_9130357949969096!$J:$K, 2, 0)),"")</f>
        <v/>
      </c>
      <c r="AT248" s="27"/>
      <c r="AU248" s="22"/>
      <c r="AV248" s="23"/>
      <c r="AW248" s="20" t="str">
        <f t="shared" si="7"/>
        <v/>
      </c>
      <c r="AX248" s="21"/>
      <c r="AY248" s="20"/>
      <c r="AZ248" s="20"/>
      <c r="BA248" s="20"/>
      <c r="BB248" s="20" t="str">
        <f>IFERROR(IF(LEN(VLOOKUP(W248, QUICKBOOKS_9130357949969096!$AI:$AJ, 2, 0))=0,"",VLOOKUP(W248, QUICKBOOKS_9130357949969096!$AI:$AJ, 2, 0)),"")</f>
        <v/>
      </c>
    </row>
    <row r="249" spans="2:54" x14ac:dyDescent="0.45">
      <c r="B249" s="2"/>
      <c r="C249" s="2"/>
      <c r="D249" s="2"/>
      <c r="E249" s="2"/>
      <c r="P249" s="19" t="str">
        <f>IF(V249&lt;&gt;"",MAX(P$1:P248)+1,IF(AND(_xlfn.CONCAT(T249:BB249)&lt;&gt;"", OR(LEFT(_xlfn.CONCAT(T249:BB249),5)&lt;&gt;"FALSE",RIGHT(_xlfn.CONCAT(T249:BB249),5)&lt;&gt;"FALSE")),IF(AND(ISNUMBER(P248),P248&gt;0),P248,0),""))</f>
        <v/>
      </c>
      <c r="Q249" s="26"/>
      <c r="R249" s="19" t="str">
        <f t="shared" si="6"/>
        <v/>
      </c>
      <c r="T249" s="20"/>
      <c r="U249" s="20"/>
      <c r="V249" s="21"/>
      <c r="W249" s="20"/>
      <c r="X249" s="21"/>
      <c r="Y249" s="20"/>
      <c r="Z249" s="21"/>
      <c r="AA249" s="20"/>
      <c r="AB249" s="20"/>
      <c r="AC249" s="20"/>
      <c r="AD249" s="20"/>
      <c r="AE249" s="20" t="str">
        <f>IFERROR(IF(LEN(VLOOKUP(AD249, QUICKBOOKS_9130357949969096!$AM:$AN, 2, 0))=0,"",VLOOKUP(AD249, QUICKBOOKS_9130357949969096!$AM:$AN, 2, 0)),"")</f>
        <v/>
      </c>
      <c r="AF249" s="20" t="str">
        <f>IFERROR(IF(LEN(VLOOKUP(AD249, QUICKBOOKS_9130357949969096!$C:$E, 3, 0))=0,"",VLOOKUP(AD249, QUICKBOOKS_9130357949969096!$C:$E, 3, 0)),"")</f>
        <v/>
      </c>
      <c r="AG249" s="20" t="str">
        <f>IFERROR(IF(LEN(VLOOKUP(AD249, QUICKBOOKS_9130357949969096!$C:$D, 2, 0))=0,"",VLOOKUP(AD249, QUICKBOOKS_9130357949969096!$C:$D, 2, 0)),"")</f>
        <v/>
      </c>
      <c r="AH249" s="20"/>
      <c r="AI249" s="20"/>
      <c r="AJ249" s="20"/>
      <c r="AK249" s="20"/>
      <c r="AL249" s="20"/>
      <c r="AM249" s="20"/>
      <c r="AN249" s="22"/>
      <c r="AO249" s="22"/>
      <c r="AP249" s="20"/>
      <c r="AQ249" s="20" t="str">
        <f>IFERROR(IF(LEN(VLOOKUP(AP249, QUICKBOOKS_9130357949969096!$L:$M, 2, 0))=0,"",VLOOKUP(AP249, QUICKBOOKS_9130357949969096!$L:$M, 2, 0)),"")</f>
        <v/>
      </c>
      <c r="AR249" s="20"/>
      <c r="AS249" s="20" t="str">
        <f>IFERROR(IF(LEN(VLOOKUP(AR249, QUICKBOOKS_9130357949969096!$J:$K, 2, 0))=0,"",VLOOKUP(AR249, QUICKBOOKS_9130357949969096!$J:$K, 2, 0)),"")</f>
        <v/>
      </c>
      <c r="AT249" s="27"/>
      <c r="AU249" s="22"/>
      <c r="AV249" s="23"/>
      <c r="AW249" s="20" t="str">
        <f t="shared" si="7"/>
        <v/>
      </c>
      <c r="AX249" s="21"/>
      <c r="AY249" s="20"/>
      <c r="AZ249" s="20"/>
      <c r="BA249" s="20"/>
      <c r="BB249" s="20" t="str">
        <f>IFERROR(IF(LEN(VLOOKUP(W249, QUICKBOOKS_9130357949969096!$AI:$AJ, 2, 0))=0,"",VLOOKUP(W249, QUICKBOOKS_9130357949969096!$AI:$AJ, 2, 0)),"")</f>
        <v/>
      </c>
    </row>
    <row r="250" spans="2:54" x14ac:dyDescent="0.45">
      <c r="B250" s="2"/>
      <c r="C250" s="2"/>
      <c r="D250" s="2"/>
      <c r="E250" s="2"/>
      <c r="P250" s="19" t="str">
        <f>IF(V250&lt;&gt;"",MAX(P$1:P249)+1,IF(AND(_xlfn.CONCAT(T250:BB250)&lt;&gt;"", OR(LEFT(_xlfn.CONCAT(T250:BB250),5)&lt;&gt;"FALSE",RIGHT(_xlfn.CONCAT(T250:BB250),5)&lt;&gt;"FALSE")),IF(AND(ISNUMBER(P249),P249&gt;0),P249,0),""))</f>
        <v/>
      </c>
      <c r="Q250" s="26"/>
      <c r="R250" s="19" t="str">
        <f t="shared" si="6"/>
        <v/>
      </c>
      <c r="T250" s="20"/>
      <c r="U250" s="20"/>
      <c r="V250" s="21"/>
      <c r="W250" s="20"/>
      <c r="X250" s="21"/>
      <c r="Y250" s="20"/>
      <c r="Z250" s="21"/>
      <c r="AA250" s="20"/>
      <c r="AB250" s="20"/>
      <c r="AC250" s="20"/>
      <c r="AD250" s="20"/>
      <c r="AE250" s="20" t="str">
        <f>IFERROR(IF(LEN(VLOOKUP(AD250, QUICKBOOKS_9130357949969096!$AM:$AN, 2, 0))=0,"",VLOOKUP(AD250, QUICKBOOKS_9130357949969096!$AM:$AN, 2, 0)),"")</f>
        <v/>
      </c>
      <c r="AF250" s="20" t="str">
        <f>IFERROR(IF(LEN(VLOOKUP(AD250, QUICKBOOKS_9130357949969096!$C:$E, 3, 0))=0,"",VLOOKUP(AD250, QUICKBOOKS_9130357949969096!$C:$E, 3, 0)),"")</f>
        <v/>
      </c>
      <c r="AG250" s="20" t="str">
        <f>IFERROR(IF(LEN(VLOOKUP(AD250, QUICKBOOKS_9130357949969096!$C:$D, 2, 0))=0,"",VLOOKUP(AD250, QUICKBOOKS_9130357949969096!$C:$D, 2, 0)),"")</f>
        <v/>
      </c>
      <c r="AH250" s="20"/>
      <c r="AI250" s="20"/>
      <c r="AJ250" s="20"/>
      <c r="AK250" s="20"/>
      <c r="AL250" s="20"/>
      <c r="AM250" s="20"/>
      <c r="AN250" s="22"/>
      <c r="AO250" s="22"/>
      <c r="AP250" s="20"/>
      <c r="AQ250" s="20" t="str">
        <f>IFERROR(IF(LEN(VLOOKUP(AP250, QUICKBOOKS_9130357949969096!$L:$M, 2, 0))=0,"",VLOOKUP(AP250, QUICKBOOKS_9130357949969096!$L:$M, 2, 0)),"")</f>
        <v/>
      </c>
      <c r="AR250" s="20"/>
      <c r="AS250" s="20" t="str">
        <f>IFERROR(IF(LEN(VLOOKUP(AR250, QUICKBOOKS_9130357949969096!$J:$K, 2, 0))=0,"",VLOOKUP(AR250, QUICKBOOKS_9130357949969096!$J:$K, 2, 0)),"")</f>
        <v/>
      </c>
      <c r="AT250" s="27"/>
      <c r="AU250" s="22"/>
      <c r="AV250" s="23"/>
      <c r="AW250" s="20" t="str">
        <f t="shared" si="7"/>
        <v/>
      </c>
      <c r="AX250" s="21"/>
      <c r="AY250" s="20"/>
      <c r="AZ250" s="20"/>
      <c r="BA250" s="20"/>
      <c r="BB250" s="20" t="str">
        <f>IFERROR(IF(LEN(VLOOKUP(W250, QUICKBOOKS_9130357949969096!$AI:$AJ, 2, 0))=0,"",VLOOKUP(W250, QUICKBOOKS_9130357949969096!$AI:$AJ, 2, 0)),"")</f>
        <v/>
      </c>
    </row>
    <row r="251" spans="2:54" x14ac:dyDescent="0.45">
      <c r="B251" s="2"/>
      <c r="C251" s="2"/>
      <c r="D251" s="2"/>
      <c r="E251" s="2"/>
      <c r="P251" s="19" t="str">
        <f>IF(V251&lt;&gt;"",MAX(P$1:P250)+1,IF(AND(_xlfn.CONCAT(T251:BB251)&lt;&gt;"", OR(LEFT(_xlfn.CONCAT(T251:BB251),5)&lt;&gt;"FALSE",RIGHT(_xlfn.CONCAT(T251:BB251),5)&lt;&gt;"FALSE")),IF(AND(ISNUMBER(P250),P250&gt;0),P250,0),""))</f>
        <v/>
      </c>
      <c r="Q251" s="26"/>
      <c r="R251" s="19" t="str">
        <f t="shared" si="6"/>
        <v/>
      </c>
      <c r="T251" s="20"/>
      <c r="U251" s="20"/>
      <c r="V251" s="21"/>
      <c r="W251" s="20"/>
      <c r="X251" s="21"/>
      <c r="Y251" s="20"/>
      <c r="Z251" s="21"/>
      <c r="AA251" s="20"/>
      <c r="AB251" s="20"/>
      <c r="AC251" s="20"/>
      <c r="AD251" s="20"/>
      <c r="AE251" s="20" t="str">
        <f>IFERROR(IF(LEN(VLOOKUP(AD251, QUICKBOOKS_9130357949969096!$AM:$AN, 2, 0))=0,"",VLOOKUP(AD251, QUICKBOOKS_9130357949969096!$AM:$AN, 2, 0)),"")</f>
        <v/>
      </c>
      <c r="AF251" s="20" t="str">
        <f>IFERROR(IF(LEN(VLOOKUP(AD251, QUICKBOOKS_9130357949969096!$C:$E, 3, 0))=0,"",VLOOKUP(AD251, QUICKBOOKS_9130357949969096!$C:$E, 3, 0)),"")</f>
        <v/>
      </c>
      <c r="AG251" s="20" t="str">
        <f>IFERROR(IF(LEN(VLOOKUP(AD251, QUICKBOOKS_9130357949969096!$C:$D, 2, 0))=0,"",VLOOKUP(AD251, QUICKBOOKS_9130357949969096!$C:$D, 2, 0)),"")</f>
        <v/>
      </c>
      <c r="AH251" s="20"/>
      <c r="AI251" s="20"/>
      <c r="AJ251" s="20"/>
      <c r="AK251" s="20"/>
      <c r="AL251" s="20"/>
      <c r="AM251" s="20"/>
      <c r="AN251" s="22"/>
      <c r="AO251" s="22"/>
      <c r="AP251" s="20"/>
      <c r="AQ251" s="20" t="str">
        <f>IFERROR(IF(LEN(VLOOKUP(AP251, QUICKBOOKS_9130357949969096!$L:$M, 2, 0))=0,"",VLOOKUP(AP251, QUICKBOOKS_9130357949969096!$L:$M, 2, 0)),"")</f>
        <v/>
      </c>
      <c r="AR251" s="20"/>
      <c r="AS251" s="20" t="str">
        <f>IFERROR(IF(LEN(VLOOKUP(AR251, QUICKBOOKS_9130357949969096!$J:$K, 2, 0))=0,"",VLOOKUP(AR251, QUICKBOOKS_9130357949969096!$J:$K, 2, 0)),"")</f>
        <v/>
      </c>
      <c r="AT251" s="27"/>
      <c r="AU251" s="22"/>
      <c r="AV251" s="23"/>
      <c r="AW251" s="20" t="str">
        <f t="shared" si="7"/>
        <v/>
      </c>
      <c r="AX251" s="21"/>
      <c r="AY251" s="20"/>
      <c r="AZ251" s="20"/>
      <c r="BA251" s="20"/>
      <c r="BB251" s="20" t="str">
        <f>IFERROR(IF(LEN(VLOOKUP(W251, QUICKBOOKS_9130357949969096!$AI:$AJ, 2, 0))=0,"",VLOOKUP(W251, QUICKBOOKS_9130357949969096!$AI:$AJ, 2, 0)),"")</f>
        <v/>
      </c>
    </row>
    <row r="252" spans="2:54" x14ac:dyDescent="0.45">
      <c r="B252" s="2"/>
      <c r="C252" s="2"/>
      <c r="D252" s="2"/>
      <c r="E252" s="2"/>
      <c r="P252" s="19" t="str">
        <f>IF(V252&lt;&gt;"",MAX(P$1:P251)+1,IF(AND(_xlfn.CONCAT(T252:BB252)&lt;&gt;"", OR(LEFT(_xlfn.CONCAT(T252:BB252),5)&lt;&gt;"FALSE",RIGHT(_xlfn.CONCAT(T252:BB252),5)&lt;&gt;"FALSE")),IF(AND(ISNUMBER(P251),P251&gt;0),P251,0),""))</f>
        <v/>
      </c>
      <c r="Q252" s="26"/>
      <c r="R252" s="19" t="str">
        <f t="shared" si="6"/>
        <v/>
      </c>
      <c r="T252" s="20"/>
      <c r="U252" s="20"/>
      <c r="V252" s="21"/>
      <c r="W252" s="20"/>
      <c r="X252" s="21"/>
      <c r="Y252" s="20"/>
      <c r="Z252" s="21"/>
      <c r="AA252" s="20"/>
      <c r="AB252" s="20"/>
      <c r="AC252" s="20"/>
      <c r="AD252" s="20"/>
      <c r="AE252" s="20" t="str">
        <f>IFERROR(IF(LEN(VLOOKUP(AD252, QUICKBOOKS_9130357949969096!$AM:$AN, 2, 0))=0,"",VLOOKUP(AD252, QUICKBOOKS_9130357949969096!$AM:$AN, 2, 0)),"")</f>
        <v/>
      </c>
      <c r="AF252" s="20" t="str">
        <f>IFERROR(IF(LEN(VLOOKUP(AD252, QUICKBOOKS_9130357949969096!$C:$E, 3, 0))=0,"",VLOOKUP(AD252, QUICKBOOKS_9130357949969096!$C:$E, 3, 0)),"")</f>
        <v/>
      </c>
      <c r="AG252" s="20" t="str">
        <f>IFERROR(IF(LEN(VLOOKUP(AD252, QUICKBOOKS_9130357949969096!$C:$D, 2, 0))=0,"",VLOOKUP(AD252, QUICKBOOKS_9130357949969096!$C:$D, 2, 0)),"")</f>
        <v/>
      </c>
      <c r="AH252" s="20"/>
      <c r="AI252" s="20"/>
      <c r="AJ252" s="20"/>
      <c r="AK252" s="20"/>
      <c r="AL252" s="20"/>
      <c r="AM252" s="20"/>
      <c r="AN252" s="22"/>
      <c r="AO252" s="22"/>
      <c r="AP252" s="20"/>
      <c r="AQ252" s="20" t="str">
        <f>IFERROR(IF(LEN(VLOOKUP(AP252, QUICKBOOKS_9130357949969096!$L:$M, 2, 0))=0,"",VLOOKUP(AP252, QUICKBOOKS_9130357949969096!$L:$M, 2, 0)),"")</f>
        <v/>
      </c>
      <c r="AR252" s="20"/>
      <c r="AS252" s="20" t="str">
        <f>IFERROR(IF(LEN(VLOOKUP(AR252, QUICKBOOKS_9130357949969096!$J:$K, 2, 0))=0,"",VLOOKUP(AR252, QUICKBOOKS_9130357949969096!$J:$K, 2, 0)),"")</f>
        <v/>
      </c>
      <c r="AT252" s="27"/>
      <c r="AU252" s="22"/>
      <c r="AV252" s="23"/>
      <c r="AW252" s="20" t="str">
        <f t="shared" si="7"/>
        <v/>
      </c>
      <c r="AX252" s="21"/>
      <c r="AY252" s="20"/>
      <c r="AZ252" s="20"/>
      <c r="BA252" s="20"/>
      <c r="BB252" s="20" t="str">
        <f>IFERROR(IF(LEN(VLOOKUP(W252, QUICKBOOKS_9130357949969096!$AI:$AJ, 2, 0))=0,"",VLOOKUP(W252, QUICKBOOKS_9130357949969096!$AI:$AJ, 2, 0)),"")</f>
        <v/>
      </c>
    </row>
    <row r="253" spans="2:54" x14ac:dyDescent="0.45">
      <c r="B253" s="2"/>
      <c r="C253" s="2"/>
      <c r="D253" s="2"/>
      <c r="E253" s="2"/>
      <c r="P253" s="19" t="str">
        <f>IF(V253&lt;&gt;"",MAX(P$1:P252)+1,IF(AND(_xlfn.CONCAT(T253:BB253)&lt;&gt;"", OR(LEFT(_xlfn.CONCAT(T253:BB253),5)&lt;&gt;"FALSE",RIGHT(_xlfn.CONCAT(T253:BB253),5)&lt;&gt;"FALSE")),IF(AND(ISNUMBER(P252),P252&gt;0),P252,0),""))</f>
        <v/>
      </c>
      <c r="Q253" s="26"/>
      <c r="R253" s="19" t="str">
        <f t="shared" si="6"/>
        <v/>
      </c>
      <c r="T253" s="20"/>
      <c r="U253" s="20"/>
      <c r="V253" s="21"/>
      <c r="W253" s="20"/>
      <c r="X253" s="21"/>
      <c r="Y253" s="20"/>
      <c r="Z253" s="21"/>
      <c r="AA253" s="20"/>
      <c r="AB253" s="20"/>
      <c r="AC253" s="20"/>
      <c r="AD253" s="20"/>
      <c r="AE253" s="20" t="str">
        <f>IFERROR(IF(LEN(VLOOKUP(AD253, QUICKBOOKS_9130357949969096!$AM:$AN, 2, 0))=0,"",VLOOKUP(AD253, QUICKBOOKS_9130357949969096!$AM:$AN, 2, 0)),"")</f>
        <v/>
      </c>
      <c r="AF253" s="20" t="str">
        <f>IFERROR(IF(LEN(VLOOKUP(AD253, QUICKBOOKS_9130357949969096!$C:$E, 3, 0))=0,"",VLOOKUP(AD253, QUICKBOOKS_9130357949969096!$C:$E, 3, 0)),"")</f>
        <v/>
      </c>
      <c r="AG253" s="20" t="str">
        <f>IFERROR(IF(LEN(VLOOKUP(AD253, QUICKBOOKS_9130357949969096!$C:$D, 2, 0))=0,"",VLOOKUP(AD253, QUICKBOOKS_9130357949969096!$C:$D, 2, 0)),"")</f>
        <v/>
      </c>
      <c r="AH253" s="20"/>
      <c r="AI253" s="20"/>
      <c r="AJ253" s="20"/>
      <c r="AK253" s="20"/>
      <c r="AL253" s="20"/>
      <c r="AM253" s="20"/>
      <c r="AN253" s="22"/>
      <c r="AO253" s="22"/>
      <c r="AP253" s="20"/>
      <c r="AQ253" s="20" t="str">
        <f>IFERROR(IF(LEN(VLOOKUP(AP253, QUICKBOOKS_9130357949969096!$L:$M, 2, 0))=0,"",VLOOKUP(AP253, QUICKBOOKS_9130357949969096!$L:$M, 2, 0)),"")</f>
        <v/>
      </c>
      <c r="AR253" s="20"/>
      <c r="AS253" s="20" t="str">
        <f>IFERROR(IF(LEN(VLOOKUP(AR253, QUICKBOOKS_9130357949969096!$J:$K, 2, 0))=0,"",VLOOKUP(AR253, QUICKBOOKS_9130357949969096!$J:$K, 2, 0)),"")</f>
        <v/>
      </c>
      <c r="AT253" s="27"/>
      <c r="AU253" s="22"/>
      <c r="AV253" s="23"/>
      <c r="AW253" s="20" t="str">
        <f t="shared" si="7"/>
        <v/>
      </c>
      <c r="AX253" s="21"/>
      <c r="AY253" s="20"/>
      <c r="AZ253" s="20"/>
      <c r="BA253" s="20"/>
      <c r="BB253" s="20" t="str">
        <f>IFERROR(IF(LEN(VLOOKUP(W253, QUICKBOOKS_9130357949969096!$AI:$AJ, 2, 0))=0,"",VLOOKUP(W253, QUICKBOOKS_9130357949969096!$AI:$AJ, 2, 0)),"")</f>
        <v/>
      </c>
    </row>
    <row r="254" spans="2:54" x14ac:dyDescent="0.45">
      <c r="B254" s="2"/>
      <c r="C254" s="2"/>
      <c r="D254" s="2"/>
      <c r="E254" s="2"/>
      <c r="P254" s="19" t="str">
        <f>IF(V254&lt;&gt;"",MAX(P$1:P253)+1,IF(AND(_xlfn.CONCAT(T254:BB254)&lt;&gt;"", OR(LEFT(_xlfn.CONCAT(T254:BB254),5)&lt;&gt;"FALSE",RIGHT(_xlfn.CONCAT(T254:BB254),5)&lt;&gt;"FALSE")),IF(AND(ISNUMBER(P253),P253&gt;0),P253,0),""))</f>
        <v/>
      </c>
      <c r="Q254" s="26"/>
      <c r="R254" s="19" t="str">
        <f t="shared" si="6"/>
        <v/>
      </c>
      <c r="T254" s="20"/>
      <c r="U254" s="20"/>
      <c r="V254" s="21"/>
      <c r="W254" s="20"/>
      <c r="X254" s="21"/>
      <c r="Y254" s="20"/>
      <c r="Z254" s="21"/>
      <c r="AA254" s="20"/>
      <c r="AB254" s="20"/>
      <c r="AC254" s="20"/>
      <c r="AD254" s="20"/>
      <c r="AE254" s="20" t="str">
        <f>IFERROR(IF(LEN(VLOOKUP(AD254, QUICKBOOKS_9130357949969096!$AM:$AN, 2, 0))=0,"",VLOOKUP(AD254, QUICKBOOKS_9130357949969096!$AM:$AN, 2, 0)),"")</f>
        <v/>
      </c>
      <c r="AF254" s="20" t="str">
        <f>IFERROR(IF(LEN(VLOOKUP(AD254, QUICKBOOKS_9130357949969096!$C:$E, 3, 0))=0,"",VLOOKUP(AD254, QUICKBOOKS_9130357949969096!$C:$E, 3, 0)),"")</f>
        <v/>
      </c>
      <c r="AG254" s="20" t="str">
        <f>IFERROR(IF(LEN(VLOOKUP(AD254, QUICKBOOKS_9130357949969096!$C:$D, 2, 0))=0,"",VLOOKUP(AD254, QUICKBOOKS_9130357949969096!$C:$D, 2, 0)),"")</f>
        <v/>
      </c>
      <c r="AH254" s="20"/>
      <c r="AI254" s="20"/>
      <c r="AJ254" s="20"/>
      <c r="AK254" s="20"/>
      <c r="AL254" s="20"/>
      <c r="AM254" s="20"/>
      <c r="AN254" s="22"/>
      <c r="AO254" s="22"/>
      <c r="AP254" s="20"/>
      <c r="AQ254" s="20" t="str">
        <f>IFERROR(IF(LEN(VLOOKUP(AP254, QUICKBOOKS_9130357949969096!$L:$M, 2, 0))=0,"",VLOOKUP(AP254, QUICKBOOKS_9130357949969096!$L:$M, 2, 0)),"")</f>
        <v/>
      </c>
      <c r="AR254" s="20"/>
      <c r="AS254" s="20" t="str">
        <f>IFERROR(IF(LEN(VLOOKUP(AR254, QUICKBOOKS_9130357949969096!$J:$K, 2, 0))=0,"",VLOOKUP(AR254, QUICKBOOKS_9130357949969096!$J:$K, 2, 0)),"")</f>
        <v/>
      </c>
      <c r="AT254" s="27"/>
      <c r="AU254" s="22"/>
      <c r="AV254" s="23"/>
      <c r="AW254" s="20" t="str">
        <f t="shared" si="7"/>
        <v/>
      </c>
      <c r="AX254" s="21"/>
      <c r="AY254" s="20"/>
      <c r="AZ254" s="20"/>
      <c r="BA254" s="20"/>
      <c r="BB254" s="20" t="str">
        <f>IFERROR(IF(LEN(VLOOKUP(W254, QUICKBOOKS_9130357949969096!$AI:$AJ, 2, 0))=0,"",VLOOKUP(W254, QUICKBOOKS_9130357949969096!$AI:$AJ, 2, 0)),"")</f>
        <v/>
      </c>
    </row>
    <row r="255" spans="2:54" x14ac:dyDescent="0.45">
      <c r="B255" s="2"/>
      <c r="C255" s="2"/>
      <c r="D255" s="2"/>
      <c r="E255" s="2"/>
      <c r="P255" s="19" t="str">
        <f>IF(V255&lt;&gt;"",MAX(P$1:P254)+1,IF(AND(_xlfn.CONCAT(T255:BB255)&lt;&gt;"", OR(LEFT(_xlfn.CONCAT(T255:BB255),5)&lt;&gt;"FALSE",RIGHT(_xlfn.CONCAT(T255:BB255),5)&lt;&gt;"FALSE")),IF(AND(ISNUMBER(P254),P254&gt;0),P254,0),""))</f>
        <v/>
      </c>
      <c r="Q255" s="26"/>
      <c r="R255" s="19" t="str">
        <f t="shared" si="6"/>
        <v/>
      </c>
      <c r="T255" s="20"/>
      <c r="U255" s="20"/>
      <c r="V255" s="21"/>
      <c r="W255" s="20"/>
      <c r="X255" s="21"/>
      <c r="Y255" s="20"/>
      <c r="Z255" s="21"/>
      <c r="AA255" s="20"/>
      <c r="AB255" s="20"/>
      <c r="AC255" s="20"/>
      <c r="AD255" s="20"/>
      <c r="AE255" s="20" t="str">
        <f>IFERROR(IF(LEN(VLOOKUP(AD255, QUICKBOOKS_9130357949969096!$AM:$AN, 2, 0))=0,"",VLOOKUP(AD255, QUICKBOOKS_9130357949969096!$AM:$AN, 2, 0)),"")</f>
        <v/>
      </c>
      <c r="AF255" s="20" t="str">
        <f>IFERROR(IF(LEN(VLOOKUP(AD255, QUICKBOOKS_9130357949969096!$C:$E, 3, 0))=0,"",VLOOKUP(AD255, QUICKBOOKS_9130357949969096!$C:$E, 3, 0)),"")</f>
        <v/>
      </c>
      <c r="AG255" s="20" t="str">
        <f>IFERROR(IF(LEN(VLOOKUP(AD255, QUICKBOOKS_9130357949969096!$C:$D, 2, 0))=0,"",VLOOKUP(AD255, QUICKBOOKS_9130357949969096!$C:$D, 2, 0)),"")</f>
        <v/>
      </c>
      <c r="AH255" s="20"/>
      <c r="AI255" s="20"/>
      <c r="AJ255" s="20"/>
      <c r="AK255" s="20"/>
      <c r="AL255" s="20"/>
      <c r="AM255" s="20"/>
      <c r="AN255" s="22"/>
      <c r="AO255" s="22"/>
      <c r="AP255" s="20"/>
      <c r="AQ255" s="20" t="str">
        <f>IFERROR(IF(LEN(VLOOKUP(AP255, QUICKBOOKS_9130357949969096!$L:$M, 2, 0))=0,"",VLOOKUP(AP255, QUICKBOOKS_9130357949969096!$L:$M, 2, 0)),"")</f>
        <v/>
      </c>
      <c r="AR255" s="20"/>
      <c r="AS255" s="20" t="str">
        <f>IFERROR(IF(LEN(VLOOKUP(AR255, QUICKBOOKS_9130357949969096!$J:$K, 2, 0))=0,"",VLOOKUP(AR255, QUICKBOOKS_9130357949969096!$J:$K, 2, 0)),"")</f>
        <v/>
      </c>
      <c r="AT255" s="27"/>
      <c r="AU255" s="22"/>
      <c r="AV255" s="23"/>
      <c r="AW255" s="20" t="str">
        <f t="shared" si="7"/>
        <v/>
      </c>
      <c r="AX255" s="21"/>
      <c r="AY255" s="20"/>
      <c r="AZ255" s="20"/>
      <c r="BA255" s="20"/>
      <c r="BB255" s="20" t="str">
        <f>IFERROR(IF(LEN(VLOOKUP(W255, QUICKBOOKS_9130357949969096!$AI:$AJ, 2, 0))=0,"",VLOOKUP(W255, QUICKBOOKS_9130357949969096!$AI:$AJ, 2, 0)),"")</f>
        <v/>
      </c>
    </row>
    <row r="256" spans="2:54" x14ac:dyDescent="0.45">
      <c r="B256" s="2"/>
      <c r="C256" s="2"/>
      <c r="D256" s="2"/>
      <c r="E256" s="2"/>
      <c r="P256" s="19" t="str">
        <f>IF(V256&lt;&gt;"",MAX(P$1:P255)+1,IF(AND(_xlfn.CONCAT(T256:BB256)&lt;&gt;"", OR(LEFT(_xlfn.CONCAT(T256:BB256),5)&lt;&gt;"FALSE",RIGHT(_xlfn.CONCAT(T256:BB256),5)&lt;&gt;"FALSE")),IF(AND(ISNUMBER(P255),P255&gt;0),P255,0),""))</f>
        <v/>
      </c>
      <c r="Q256" s="26"/>
      <c r="R256" s="19" t="str">
        <f t="shared" si="6"/>
        <v/>
      </c>
      <c r="T256" s="20"/>
      <c r="U256" s="20"/>
      <c r="V256" s="21"/>
      <c r="W256" s="20"/>
      <c r="X256" s="21"/>
      <c r="Y256" s="20"/>
      <c r="Z256" s="21"/>
      <c r="AA256" s="20"/>
      <c r="AB256" s="20"/>
      <c r="AC256" s="20"/>
      <c r="AD256" s="20"/>
      <c r="AE256" s="20" t="str">
        <f>IFERROR(IF(LEN(VLOOKUP(AD256, QUICKBOOKS_9130357949969096!$AM:$AN, 2, 0))=0,"",VLOOKUP(AD256, QUICKBOOKS_9130357949969096!$AM:$AN, 2, 0)),"")</f>
        <v/>
      </c>
      <c r="AF256" s="20" t="str">
        <f>IFERROR(IF(LEN(VLOOKUP(AD256, QUICKBOOKS_9130357949969096!$C:$E, 3, 0))=0,"",VLOOKUP(AD256, QUICKBOOKS_9130357949969096!$C:$E, 3, 0)),"")</f>
        <v/>
      </c>
      <c r="AG256" s="20" t="str">
        <f>IFERROR(IF(LEN(VLOOKUP(AD256, QUICKBOOKS_9130357949969096!$C:$D, 2, 0))=0,"",VLOOKUP(AD256, QUICKBOOKS_9130357949969096!$C:$D, 2, 0)),"")</f>
        <v/>
      </c>
      <c r="AH256" s="20"/>
      <c r="AI256" s="20"/>
      <c r="AJ256" s="20"/>
      <c r="AK256" s="20"/>
      <c r="AL256" s="20"/>
      <c r="AM256" s="20"/>
      <c r="AN256" s="22"/>
      <c r="AO256" s="22"/>
      <c r="AP256" s="20"/>
      <c r="AQ256" s="20" t="str">
        <f>IFERROR(IF(LEN(VLOOKUP(AP256, QUICKBOOKS_9130357949969096!$L:$M, 2, 0))=0,"",VLOOKUP(AP256, QUICKBOOKS_9130357949969096!$L:$M, 2, 0)),"")</f>
        <v/>
      </c>
      <c r="AR256" s="20"/>
      <c r="AS256" s="20" t="str">
        <f>IFERROR(IF(LEN(VLOOKUP(AR256, QUICKBOOKS_9130357949969096!$J:$K, 2, 0))=0,"",VLOOKUP(AR256, QUICKBOOKS_9130357949969096!$J:$K, 2, 0)),"")</f>
        <v/>
      </c>
      <c r="AT256" s="27"/>
      <c r="AU256" s="22"/>
      <c r="AV256" s="23"/>
      <c r="AW256" s="20" t="str">
        <f t="shared" si="7"/>
        <v/>
      </c>
      <c r="AX256" s="21"/>
      <c r="AY256" s="20"/>
      <c r="AZ256" s="20"/>
      <c r="BA256" s="20"/>
      <c r="BB256" s="20" t="str">
        <f>IFERROR(IF(LEN(VLOOKUP(W256, QUICKBOOKS_9130357949969096!$AI:$AJ, 2, 0))=0,"",VLOOKUP(W256, QUICKBOOKS_9130357949969096!$AI:$AJ, 2, 0)),"")</f>
        <v/>
      </c>
    </row>
    <row r="257" spans="2:54" x14ac:dyDescent="0.45">
      <c r="B257" s="2"/>
      <c r="C257" s="2"/>
      <c r="D257" s="2"/>
      <c r="E257" s="2"/>
      <c r="P257" s="19" t="str">
        <f>IF(V257&lt;&gt;"",MAX(P$1:P256)+1,IF(AND(_xlfn.CONCAT(T257:BB257)&lt;&gt;"", OR(LEFT(_xlfn.CONCAT(T257:BB257),5)&lt;&gt;"FALSE",RIGHT(_xlfn.CONCAT(T257:BB257),5)&lt;&gt;"FALSE")),IF(AND(ISNUMBER(P256),P256&gt;0),P256,0),""))</f>
        <v/>
      </c>
      <c r="Q257" s="26"/>
      <c r="R257" s="19" t="str">
        <f t="shared" si="6"/>
        <v/>
      </c>
      <c r="T257" s="20"/>
      <c r="U257" s="20"/>
      <c r="V257" s="21"/>
      <c r="W257" s="20"/>
      <c r="X257" s="21"/>
      <c r="Y257" s="20"/>
      <c r="Z257" s="21"/>
      <c r="AA257" s="20"/>
      <c r="AB257" s="20"/>
      <c r="AC257" s="20"/>
      <c r="AD257" s="20"/>
      <c r="AE257" s="20" t="str">
        <f>IFERROR(IF(LEN(VLOOKUP(AD257, QUICKBOOKS_9130357949969096!$AM:$AN, 2, 0))=0,"",VLOOKUP(AD257, QUICKBOOKS_9130357949969096!$AM:$AN, 2, 0)),"")</f>
        <v/>
      </c>
      <c r="AF257" s="20" t="str">
        <f>IFERROR(IF(LEN(VLOOKUP(AD257, QUICKBOOKS_9130357949969096!$C:$E, 3, 0))=0,"",VLOOKUP(AD257, QUICKBOOKS_9130357949969096!$C:$E, 3, 0)),"")</f>
        <v/>
      </c>
      <c r="AG257" s="20" t="str">
        <f>IFERROR(IF(LEN(VLOOKUP(AD257, QUICKBOOKS_9130357949969096!$C:$D, 2, 0))=0,"",VLOOKUP(AD257, QUICKBOOKS_9130357949969096!$C:$D, 2, 0)),"")</f>
        <v/>
      </c>
      <c r="AH257" s="20"/>
      <c r="AI257" s="20"/>
      <c r="AJ257" s="20"/>
      <c r="AK257" s="20"/>
      <c r="AL257" s="20"/>
      <c r="AM257" s="20"/>
      <c r="AN257" s="22"/>
      <c r="AO257" s="22"/>
      <c r="AP257" s="20"/>
      <c r="AQ257" s="20" t="str">
        <f>IFERROR(IF(LEN(VLOOKUP(AP257, QUICKBOOKS_9130357949969096!$L:$M, 2, 0))=0,"",VLOOKUP(AP257, QUICKBOOKS_9130357949969096!$L:$M, 2, 0)),"")</f>
        <v/>
      </c>
      <c r="AR257" s="20"/>
      <c r="AS257" s="20" t="str">
        <f>IFERROR(IF(LEN(VLOOKUP(AR257, QUICKBOOKS_9130357949969096!$J:$K, 2, 0))=0,"",VLOOKUP(AR257, QUICKBOOKS_9130357949969096!$J:$K, 2, 0)),"")</f>
        <v/>
      </c>
      <c r="AT257" s="27"/>
      <c r="AU257" s="22"/>
      <c r="AV257" s="23"/>
      <c r="AW257" s="20" t="str">
        <f t="shared" si="7"/>
        <v/>
      </c>
      <c r="AX257" s="21"/>
      <c r="AY257" s="20"/>
      <c r="AZ257" s="20"/>
      <c r="BA257" s="20"/>
      <c r="BB257" s="20" t="str">
        <f>IFERROR(IF(LEN(VLOOKUP(W257, QUICKBOOKS_9130357949969096!$AI:$AJ, 2, 0))=0,"",VLOOKUP(W257, QUICKBOOKS_9130357949969096!$AI:$AJ, 2, 0)),"")</f>
        <v/>
      </c>
    </row>
    <row r="258" spans="2:54" x14ac:dyDescent="0.45">
      <c r="B258" s="2"/>
      <c r="C258" s="2"/>
      <c r="D258" s="2"/>
      <c r="E258" s="2"/>
      <c r="P258" s="19" t="str">
        <f>IF(V258&lt;&gt;"",MAX(P$1:P257)+1,IF(AND(_xlfn.CONCAT(T258:BB258)&lt;&gt;"", OR(LEFT(_xlfn.CONCAT(T258:BB258),5)&lt;&gt;"FALSE",RIGHT(_xlfn.CONCAT(T258:BB258),5)&lt;&gt;"FALSE")),IF(AND(ISNUMBER(P257),P257&gt;0),P257,0),""))</f>
        <v/>
      </c>
      <c r="Q258" s="26"/>
      <c r="R258" s="19" t="str">
        <f t="shared" si="6"/>
        <v/>
      </c>
      <c r="T258" s="20"/>
      <c r="U258" s="20"/>
      <c r="V258" s="21"/>
      <c r="W258" s="20"/>
      <c r="X258" s="21"/>
      <c r="Y258" s="20"/>
      <c r="Z258" s="21"/>
      <c r="AA258" s="20"/>
      <c r="AB258" s="20"/>
      <c r="AC258" s="20"/>
      <c r="AD258" s="20"/>
      <c r="AE258" s="20" t="str">
        <f>IFERROR(IF(LEN(VLOOKUP(AD258, QUICKBOOKS_9130357949969096!$AM:$AN, 2, 0))=0,"",VLOOKUP(AD258, QUICKBOOKS_9130357949969096!$AM:$AN, 2, 0)),"")</f>
        <v/>
      </c>
      <c r="AF258" s="20" t="str">
        <f>IFERROR(IF(LEN(VLOOKUP(AD258, QUICKBOOKS_9130357949969096!$C:$E, 3, 0))=0,"",VLOOKUP(AD258, QUICKBOOKS_9130357949969096!$C:$E, 3, 0)),"")</f>
        <v/>
      </c>
      <c r="AG258" s="20" t="str">
        <f>IFERROR(IF(LEN(VLOOKUP(AD258, QUICKBOOKS_9130357949969096!$C:$D, 2, 0))=0,"",VLOOKUP(AD258, QUICKBOOKS_9130357949969096!$C:$D, 2, 0)),"")</f>
        <v/>
      </c>
      <c r="AH258" s="20"/>
      <c r="AI258" s="20"/>
      <c r="AJ258" s="20"/>
      <c r="AK258" s="20"/>
      <c r="AL258" s="20"/>
      <c r="AM258" s="20"/>
      <c r="AN258" s="22"/>
      <c r="AO258" s="22"/>
      <c r="AP258" s="20"/>
      <c r="AQ258" s="20" t="str">
        <f>IFERROR(IF(LEN(VLOOKUP(AP258, QUICKBOOKS_9130357949969096!$L:$M, 2, 0))=0,"",VLOOKUP(AP258, QUICKBOOKS_9130357949969096!$L:$M, 2, 0)),"")</f>
        <v/>
      </c>
      <c r="AR258" s="20"/>
      <c r="AS258" s="20" t="str">
        <f>IFERROR(IF(LEN(VLOOKUP(AR258, QUICKBOOKS_9130357949969096!$J:$K, 2, 0))=0,"",VLOOKUP(AR258, QUICKBOOKS_9130357949969096!$J:$K, 2, 0)),"")</f>
        <v/>
      </c>
      <c r="AT258" s="27"/>
      <c r="AU258" s="22"/>
      <c r="AV258" s="23"/>
      <c r="AW258" s="20" t="str">
        <f t="shared" si="7"/>
        <v/>
      </c>
      <c r="AX258" s="21"/>
      <c r="AY258" s="20"/>
      <c r="AZ258" s="20"/>
      <c r="BA258" s="20"/>
      <c r="BB258" s="20" t="str">
        <f>IFERROR(IF(LEN(VLOOKUP(W258, QUICKBOOKS_9130357949969096!$AI:$AJ, 2, 0))=0,"",VLOOKUP(W258, QUICKBOOKS_9130357949969096!$AI:$AJ, 2, 0)),"")</f>
        <v/>
      </c>
    </row>
    <row r="259" spans="2:54" x14ac:dyDescent="0.45">
      <c r="B259" s="2"/>
      <c r="C259" s="2"/>
      <c r="D259" s="2"/>
      <c r="E259" s="2"/>
      <c r="P259" s="19" t="str">
        <f>IF(V259&lt;&gt;"",MAX(P$1:P258)+1,IF(AND(_xlfn.CONCAT(T259:BB259)&lt;&gt;"", OR(LEFT(_xlfn.CONCAT(T259:BB259),5)&lt;&gt;"FALSE",RIGHT(_xlfn.CONCAT(T259:BB259),5)&lt;&gt;"FALSE")),IF(AND(ISNUMBER(P258),P258&gt;0),P258,0),""))</f>
        <v/>
      </c>
      <c r="Q259" s="26"/>
      <c r="R259" s="19" t="str">
        <f t="shared" ref="R259:R276" si="8">IF(T259&lt;&gt;"",IF(Q259&lt;&gt;"","Edited","Synced"),IF(P259="","",IF(OR(AP259 = "",AQ259 = "",AU259 = "",AV259 = ""),"Invalid","New")))</f>
        <v/>
      </c>
      <c r="T259" s="20"/>
      <c r="U259" s="20"/>
      <c r="V259" s="21"/>
      <c r="W259" s="20"/>
      <c r="X259" s="21"/>
      <c r="Y259" s="20"/>
      <c r="Z259" s="21"/>
      <c r="AA259" s="20"/>
      <c r="AB259" s="20"/>
      <c r="AC259" s="20"/>
      <c r="AD259" s="20"/>
      <c r="AE259" s="20" t="str">
        <f>IFERROR(IF(LEN(VLOOKUP(AD259, QUICKBOOKS_9130357949969096!$AM:$AN, 2, 0))=0,"",VLOOKUP(AD259, QUICKBOOKS_9130357949969096!$AM:$AN, 2, 0)),"")</f>
        <v/>
      </c>
      <c r="AF259" s="20" t="str">
        <f>IFERROR(IF(LEN(VLOOKUP(AD259, QUICKBOOKS_9130357949969096!$C:$E, 3, 0))=0,"",VLOOKUP(AD259, QUICKBOOKS_9130357949969096!$C:$E, 3, 0)),"")</f>
        <v/>
      </c>
      <c r="AG259" s="20" t="str">
        <f>IFERROR(IF(LEN(VLOOKUP(AD259, QUICKBOOKS_9130357949969096!$C:$D, 2, 0))=0,"",VLOOKUP(AD259, QUICKBOOKS_9130357949969096!$C:$D, 2, 0)),"")</f>
        <v/>
      </c>
      <c r="AH259" s="20"/>
      <c r="AI259" s="20"/>
      <c r="AJ259" s="20"/>
      <c r="AK259" s="20"/>
      <c r="AL259" s="20"/>
      <c r="AM259" s="20"/>
      <c r="AN259" s="22"/>
      <c r="AO259" s="22"/>
      <c r="AP259" s="20"/>
      <c r="AQ259" s="20" t="str">
        <f>IFERROR(IF(LEN(VLOOKUP(AP259, QUICKBOOKS_9130357949969096!$L:$M, 2, 0))=0,"",VLOOKUP(AP259, QUICKBOOKS_9130357949969096!$L:$M, 2, 0)),"")</f>
        <v/>
      </c>
      <c r="AR259" s="20"/>
      <c r="AS259" s="20" t="str">
        <f>IFERROR(IF(LEN(VLOOKUP(AR259, QUICKBOOKS_9130357949969096!$J:$K, 2, 0))=0,"",VLOOKUP(AR259, QUICKBOOKS_9130357949969096!$J:$K, 2, 0)),"")</f>
        <v/>
      </c>
      <c r="AT259" s="27"/>
      <c r="AU259" s="22"/>
      <c r="AV259" s="23"/>
      <c r="AW259" s="20" t="str">
        <f t="shared" ref="AW259:AW276" si="9">IF(OR((AU259*AV259)&lt;&gt;0,AP259&lt;&gt;""),AU259*AV259,"")</f>
        <v/>
      </c>
      <c r="AX259" s="21"/>
      <c r="AY259" s="20"/>
      <c r="AZ259" s="20"/>
      <c r="BA259" s="20"/>
      <c r="BB259" s="20" t="str">
        <f>IFERROR(IF(LEN(VLOOKUP(W259, QUICKBOOKS_9130357949969096!$AI:$AJ, 2, 0))=0,"",VLOOKUP(W259, QUICKBOOKS_9130357949969096!$AI:$AJ, 2, 0)),"")</f>
        <v/>
      </c>
    </row>
    <row r="260" spans="2:54" x14ac:dyDescent="0.45">
      <c r="B260" s="2"/>
      <c r="C260" s="2"/>
      <c r="D260" s="2"/>
      <c r="E260" s="2"/>
      <c r="P260" s="19" t="str">
        <f>IF(V260&lt;&gt;"",MAX(P$1:P259)+1,IF(AND(_xlfn.CONCAT(T260:BB260)&lt;&gt;"", OR(LEFT(_xlfn.CONCAT(T260:BB260),5)&lt;&gt;"FALSE",RIGHT(_xlfn.CONCAT(T260:BB260),5)&lt;&gt;"FALSE")),IF(AND(ISNUMBER(P259),P259&gt;0),P259,0),""))</f>
        <v/>
      </c>
      <c r="Q260" s="26"/>
      <c r="R260" s="19" t="str">
        <f t="shared" si="8"/>
        <v/>
      </c>
      <c r="T260" s="20"/>
      <c r="U260" s="20"/>
      <c r="V260" s="21"/>
      <c r="W260" s="20"/>
      <c r="X260" s="21"/>
      <c r="Y260" s="20"/>
      <c r="Z260" s="21"/>
      <c r="AA260" s="20"/>
      <c r="AB260" s="20"/>
      <c r="AC260" s="20"/>
      <c r="AD260" s="20"/>
      <c r="AE260" s="20" t="str">
        <f>IFERROR(IF(LEN(VLOOKUP(AD260, QUICKBOOKS_9130357949969096!$AM:$AN, 2, 0))=0,"",VLOOKUP(AD260, QUICKBOOKS_9130357949969096!$AM:$AN, 2, 0)),"")</f>
        <v/>
      </c>
      <c r="AF260" s="20" t="str">
        <f>IFERROR(IF(LEN(VLOOKUP(AD260, QUICKBOOKS_9130357949969096!$C:$E, 3, 0))=0,"",VLOOKUP(AD260, QUICKBOOKS_9130357949969096!$C:$E, 3, 0)),"")</f>
        <v/>
      </c>
      <c r="AG260" s="20" t="str">
        <f>IFERROR(IF(LEN(VLOOKUP(AD260, QUICKBOOKS_9130357949969096!$C:$D, 2, 0))=0,"",VLOOKUP(AD260, QUICKBOOKS_9130357949969096!$C:$D, 2, 0)),"")</f>
        <v/>
      </c>
      <c r="AH260" s="20"/>
      <c r="AI260" s="20"/>
      <c r="AJ260" s="20"/>
      <c r="AK260" s="20"/>
      <c r="AL260" s="20"/>
      <c r="AM260" s="20"/>
      <c r="AN260" s="22"/>
      <c r="AO260" s="22"/>
      <c r="AP260" s="20"/>
      <c r="AQ260" s="20" t="str">
        <f>IFERROR(IF(LEN(VLOOKUP(AP260, QUICKBOOKS_9130357949969096!$L:$M, 2, 0))=0,"",VLOOKUP(AP260, QUICKBOOKS_9130357949969096!$L:$M, 2, 0)),"")</f>
        <v/>
      </c>
      <c r="AR260" s="20"/>
      <c r="AS260" s="20" t="str">
        <f>IFERROR(IF(LEN(VLOOKUP(AR260, QUICKBOOKS_9130357949969096!$J:$K, 2, 0))=0,"",VLOOKUP(AR260, QUICKBOOKS_9130357949969096!$J:$K, 2, 0)),"")</f>
        <v/>
      </c>
      <c r="AT260" s="27"/>
      <c r="AU260" s="22"/>
      <c r="AV260" s="23"/>
      <c r="AW260" s="20" t="str">
        <f t="shared" si="9"/>
        <v/>
      </c>
      <c r="AX260" s="21"/>
      <c r="AY260" s="20"/>
      <c r="AZ260" s="20"/>
      <c r="BA260" s="20"/>
      <c r="BB260" s="20" t="str">
        <f>IFERROR(IF(LEN(VLOOKUP(W260, QUICKBOOKS_9130357949969096!$AI:$AJ, 2, 0))=0,"",VLOOKUP(W260, QUICKBOOKS_9130357949969096!$AI:$AJ, 2, 0)),"")</f>
        <v/>
      </c>
    </row>
    <row r="261" spans="2:54" x14ac:dyDescent="0.45">
      <c r="B261" s="2"/>
      <c r="C261" s="2"/>
      <c r="D261" s="2"/>
      <c r="E261" s="2"/>
      <c r="P261" s="19" t="str">
        <f>IF(V261&lt;&gt;"",MAX(P$1:P260)+1,IF(AND(_xlfn.CONCAT(T261:BB261)&lt;&gt;"", OR(LEFT(_xlfn.CONCAT(T261:BB261),5)&lt;&gt;"FALSE",RIGHT(_xlfn.CONCAT(T261:BB261),5)&lt;&gt;"FALSE")),IF(AND(ISNUMBER(P260),P260&gt;0),P260,0),""))</f>
        <v/>
      </c>
      <c r="Q261" s="26"/>
      <c r="R261" s="19" t="str">
        <f t="shared" si="8"/>
        <v/>
      </c>
      <c r="T261" s="20"/>
      <c r="U261" s="20"/>
      <c r="V261" s="21"/>
      <c r="W261" s="20"/>
      <c r="X261" s="21"/>
      <c r="Y261" s="20"/>
      <c r="Z261" s="21"/>
      <c r="AA261" s="20"/>
      <c r="AB261" s="20"/>
      <c r="AC261" s="20"/>
      <c r="AD261" s="20"/>
      <c r="AE261" s="20" t="str">
        <f>IFERROR(IF(LEN(VLOOKUP(AD261, QUICKBOOKS_9130357949969096!$AM:$AN, 2, 0))=0,"",VLOOKUP(AD261, QUICKBOOKS_9130357949969096!$AM:$AN, 2, 0)),"")</f>
        <v/>
      </c>
      <c r="AF261" s="20" t="str">
        <f>IFERROR(IF(LEN(VLOOKUP(AD261, QUICKBOOKS_9130357949969096!$C:$E, 3, 0))=0,"",VLOOKUP(AD261, QUICKBOOKS_9130357949969096!$C:$E, 3, 0)),"")</f>
        <v/>
      </c>
      <c r="AG261" s="20" t="str">
        <f>IFERROR(IF(LEN(VLOOKUP(AD261, QUICKBOOKS_9130357949969096!$C:$D, 2, 0))=0,"",VLOOKUP(AD261, QUICKBOOKS_9130357949969096!$C:$D, 2, 0)),"")</f>
        <v/>
      </c>
      <c r="AH261" s="20"/>
      <c r="AI261" s="20"/>
      <c r="AJ261" s="20"/>
      <c r="AK261" s="20"/>
      <c r="AL261" s="20"/>
      <c r="AM261" s="20"/>
      <c r="AN261" s="22"/>
      <c r="AO261" s="22"/>
      <c r="AP261" s="20"/>
      <c r="AQ261" s="20" t="str">
        <f>IFERROR(IF(LEN(VLOOKUP(AP261, QUICKBOOKS_9130357949969096!$L:$M, 2, 0))=0,"",VLOOKUP(AP261, QUICKBOOKS_9130357949969096!$L:$M, 2, 0)),"")</f>
        <v/>
      </c>
      <c r="AR261" s="20"/>
      <c r="AS261" s="20" t="str">
        <f>IFERROR(IF(LEN(VLOOKUP(AR261, QUICKBOOKS_9130357949969096!$J:$K, 2, 0))=0,"",VLOOKUP(AR261, QUICKBOOKS_9130357949969096!$J:$K, 2, 0)),"")</f>
        <v/>
      </c>
      <c r="AT261" s="27"/>
      <c r="AU261" s="22"/>
      <c r="AV261" s="23"/>
      <c r="AW261" s="20" t="str">
        <f t="shared" si="9"/>
        <v/>
      </c>
      <c r="AX261" s="21"/>
      <c r="AY261" s="20"/>
      <c r="AZ261" s="20"/>
      <c r="BA261" s="20"/>
      <c r="BB261" s="20" t="str">
        <f>IFERROR(IF(LEN(VLOOKUP(W261, QUICKBOOKS_9130357949969096!$AI:$AJ, 2, 0))=0,"",VLOOKUP(W261, QUICKBOOKS_9130357949969096!$AI:$AJ, 2, 0)),"")</f>
        <v/>
      </c>
    </row>
    <row r="262" spans="2:54" x14ac:dyDescent="0.45">
      <c r="B262" s="2"/>
      <c r="C262" s="2"/>
      <c r="D262" s="2"/>
      <c r="E262" s="2"/>
      <c r="P262" s="19" t="str">
        <f>IF(V262&lt;&gt;"",MAX(P$1:P261)+1,IF(AND(_xlfn.CONCAT(T262:BB262)&lt;&gt;"", OR(LEFT(_xlfn.CONCAT(T262:BB262),5)&lt;&gt;"FALSE",RIGHT(_xlfn.CONCAT(T262:BB262),5)&lt;&gt;"FALSE")),IF(AND(ISNUMBER(P261),P261&gt;0),P261,0),""))</f>
        <v/>
      </c>
      <c r="Q262" s="26"/>
      <c r="R262" s="19" t="str">
        <f t="shared" si="8"/>
        <v/>
      </c>
      <c r="T262" s="20"/>
      <c r="U262" s="20"/>
      <c r="V262" s="21"/>
      <c r="W262" s="20"/>
      <c r="X262" s="21"/>
      <c r="Y262" s="20"/>
      <c r="Z262" s="21"/>
      <c r="AA262" s="20"/>
      <c r="AB262" s="20"/>
      <c r="AC262" s="20"/>
      <c r="AD262" s="20"/>
      <c r="AE262" s="20" t="str">
        <f>IFERROR(IF(LEN(VLOOKUP(AD262, QUICKBOOKS_9130357949969096!$AM:$AN, 2, 0))=0,"",VLOOKUP(AD262, QUICKBOOKS_9130357949969096!$AM:$AN, 2, 0)),"")</f>
        <v/>
      </c>
      <c r="AF262" s="20" t="str">
        <f>IFERROR(IF(LEN(VLOOKUP(AD262, QUICKBOOKS_9130357949969096!$C:$E, 3, 0))=0,"",VLOOKUP(AD262, QUICKBOOKS_9130357949969096!$C:$E, 3, 0)),"")</f>
        <v/>
      </c>
      <c r="AG262" s="20" t="str">
        <f>IFERROR(IF(LEN(VLOOKUP(AD262, QUICKBOOKS_9130357949969096!$C:$D, 2, 0))=0,"",VLOOKUP(AD262, QUICKBOOKS_9130357949969096!$C:$D, 2, 0)),"")</f>
        <v/>
      </c>
      <c r="AH262" s="20"/>
      <c r="AI262" s="20"/>
      <c r="AJ262" s="20"/>
      <c r="AK262" s="20"/>
      <c r="AL262" s="20"/>
      <c r="AM262" s="20"/>
      <c r="AN262" s="22"/>
      <c r="AO262" s="22"/>
      <c r="AP262" s="20"/>
      <c r="AQ262" s="20" t="str">
        <f>IFERROR(IF(LEN(VLOOKUP(AP262, QUICKBOOKS_9130357949969096!$L:$M, 2, 0))=0,"",VLOOKUP(AP262, QUICKBOOKS_9130357949969096!$L:$M, 2, 0)),"")</f>
        <v/>
      </c>
      <c r="AR262" s="20"/>
      <c r="AS262" s="20" t="str">
        <f>IFERROR(IF(LEN(VLOOKUP(AR262, QUICKBOOKS_9130357949969096!$J:$K, 2, 0))=0,"",VLOOKUP(AR262, QUICKBOOKS_9130357949969096!$J:$K, 2, 0)),"")</f>
        <v/>
      </c>
      <c r="AT262" s="27"/>
      <c r="AU262" s="22"/>
      <c r="AV262" s="23"/>
      <c r="AW262" s="20" t="str">
        <f t="shared" si="9"/>
        <v/>
      </c>
      <c r="AX262" s="21"/>
      <c r="AY262" s="20"/>
      <c r="AZ262" s="20"/>
      <c r="BA262" s="20"/>
      <c r="BB262" s="20" t="str">
        <f>IFERROR(IF(LEN(VLOOKUP(W262, QUICKBOOKS_9130357949969096!$AI:$AJ, 2, 0))=0,"",VLOOKUP(W262, QUICKBOOKS_9130357949969096!$AI:$AJ, 2, 0)),"")</f>
        <v/>
      </c>
    </row>
    <row r="263" spans="2:54" x14ac:dyDescent="0.45">
      <c r="B263" s="2"/>
      <c r="C263" s="2"/>
      <c r="D263" s="2"/>
      <c r="E263" s="2"/>
      <c r="P263" s="19" t="str">
        <f>IF(V263&lt;&gt;"",MAX(P$1:P262)+1,IF(AND(_xlfn.CONCAT(T263:BB263)&lt;&gt;"", OR(LEFT(_xlfn.CONCAT(T263:BB263),5)&lt;&gt;"FALSE",RIGHT(_xlfn.CONCAT(T263:BB263),5)&lt;&gt;"FALSE")),IF(AND(ISNUMBER(P262),P262&gt;0),P262,0),""))</f>
        <v/>
      </c>
      <c r="Q263" s="26"/>
      <c r="R263" s="19" t="str">
        <f t="shared" si="8"/>
        <v/>
      </c>
      <c r="T263" s="20"/>
      <c r="U263" s="20"/>
      <c r="V263" s="21"/>
      <c r="W263" s="20"/>
      <c r="X263" s="21"/>
      <c r="Y263" s="20"/>
      <c r="Z263" s="21"/>
      <c r="AA263" s="20"/>
      <c r="AB263" s="20"/>
      <c r="AC263" s="20"/>
      <c r="AD263" s="20"/>
      <c r="AE263" s="20" t="str">
        <f>IFERROR(IF(LEN(VLOOKUP(AD263, QUICKBOOKS_9130357949969096!$AM:$AN, 2, 0))=0,"",VLOOKUP(AD263, QUICKBOOKS_9130357949969096!$AM:$AN, 2, 0)),"")</f>
        <v/>
      </c>
      <c r="AF263" s="20" t="str">
        <f>IFERROR(IF(LEN(VLOOKUP(AD263, QUICKBOOKS_9130357949969096!$C:$E, 3, 0))=0,"",VLOOKUP(AD263, QUICKBOOKS_9130357949969096!$C:$E, 3, 0)),"")</f>
        <v/>
      </c>
      <c r="AG263" s="20" t="str">
        <f>IFERROR(IF(LEN(VLOOKUP(AD263, QUICKBOOKS_9130357949969096!$C:$D, 2, 0))=0,"",VLOOKUP(AD263, QUICKBOOKS_9130357949969096!$C:$D, 2, 0)),"")</f>
        <v/>
      </c>
      <c r="AH263" s="20"/>
      <c r="AI263" s="20"/>
      <c r="AJ263" s="20"/>
      <c r="AK263" s="20"/>
      <c r="AL263" s="20"/>
      <c r="AM263" s="20"/>
      <c r="AN263" s="22"/>
      <c r="AO263" s="22"/>
      <c r="AP263" s="20"/>
      <c r="AQ263" s="20" t="str">
        <f>IFERROR(IF(LEN(VLOOKUP(AP263, QUICKBOOKS_9130357949969096!$L:$M, 2, 0))=0,"",VLOOKUP(AP263, QUICKBOOKS_9130357949969096!$L:$M, 2, 0)),"")</f>
        <v/>
      </c>
      <c r="AR263" s="20"/>
      <c r="AS263" s="20" t="str">
        <f>IFERROR(IF(LEN(VLOOKUP(AR263, QUICKBOOKS_9130357949969096!$J:$K, 2, 0))=0,"",VLOOKUP(AR263, QUICKBOOKS_9130357949969096!$J:$K, 2, 0)),"")</f>
        <v/>
      </c>
      <c r="AT263" s="27"/>
      <c r="AU263" s="22"/>
      <c r="AV263" s="23"/>
      <c r="AW263" s="20" t="str">
        <f t="shared" si="9"/>
        <v/>
      </c>
      <c r="AX263" s="21"/>
      <c r="AY263" s="20"/>
      <c r="AZ263" s="20"/>
      <c r="BA263" s="20"/>
      <c r="BB263" s="20" t="str">
        <f>IFERROR(IF(LEN(VLOOKUP(W263, QUICKBOOKS_9130357949969096!$AI:$AJ, 2, 0))=0,"",VLOOKUP(W263, QUICKBOOKS_9130357949969096!$AI:$AJ, 2, 0)),"")</f>
        <v/>
      </c>
    </row>
    <row r="264" spans="2:54" x14ac:dyDescent="0.45">
      <c r="B264" s="2"/>
      <c r="C264" s="2"/>
      <c r="D264" s="2"/>
      <c r="E264" s="2"/>
      <c r="P264" s="19" t="str">
        <f>IF(V264&lt;&gt;"",MAX(P$1:P263)+1,IF(AND(_xlfn.CONCAT(T264:BB264)&lt;&gt;"", OR(LEFT(_xlfn.CONCAT(T264:BB264),5)&lt;&gt;"FALSE",RIGHT(_xlfn.CONCAT(T264:BB264),5)&lt;&gt;"FALSE")),IF(AND(ISNUMBER(P263),P263&gt;0),P263,0),""))</f>
        <v/>
      </c>
      <c r="Q264" s="26"/>
      <c r="R264" s="19" t="str">
        <f t="shared" si="8"/>
        <v/>
      </c>
      <c r="T264" s="20"/>
      <c r="U264" s="20"/>
      <c r="V264" s="21"/>
      <c r="W264" s="20"/>
      <c r="X264" s="21"/>
      <c r="Y264" s="20"/>
      <c r="Z264" s="21"/>
      <c r="AA264" s="20"/>
      <c r="AB264" s="20"/>
      <c r="AC264" s="20"/>
      <c r="AD264" s="20"/>
      <c r="AE264" s="20" t="str">
        <f>IFERROR(IF(LEN(VLOOKUP(AD264, QUICKBOOKS_9130357949969096!$AM:$AN, 2, 0))=0,"",VLOOKUP(AD264, QUICKBOOKS_9130357949969096!$AM:$AN, 2, 0)),"")</f>
        <v/>
      </c>
      <c r="AF264" s="20" t="str">
        <f>IFERROR(IF(LEN(VLOOKUP(AD264, QUICKBOOKS_9130357949969096!$C:$E, 3, 0))=0,"",VLOOKUP(AD264, QUICKBOOKS_9130357949969096!$C:$E, 3, 0)),"")</f>
        <v/>
      </c>
      <c r="AG264" s="20" t="str">
        <f>IFERROR(IF(LEN(VLOOKUP(AD264, QUICKBOOKS_9130357949969096!$C:$D, 2, 0))=0,"",VLOOKUP(AD264, QUICKBOOKS_9130357949969096!$C:$D, 2, 0)),"")</f>
        <v/>
      </c>
      <c r="AH264" s="20"/>
      <c r="AI264" s="20"/>
      <c r="AJ264" s="20"/>
      <c r="AK264" s="20"/>
      <c r="AL264" s="20"/>
      <c r="AM264" s="20"/>
      <c r="AN264" s="22"/>
      <c r="AO264" s="22"/>
      <c r="AP264" s="20"/>
      <c r="AQ264" s="20" t="str">
        <f>IFERROR(IF(LEN(VLOOKUP(AP264, QUICKBOOKS_9130357949969096!$L:$M, 2, 0))=0,"",VLOOKUP(AP264, QUICKBOOKS_9130357949969096!$L:$M, 2, 0)),"")</f>
        <v/>
      </c>
      <c r="AR264" s="20"/>
      <c r="AS264" s="20" t="str">
        <f>IFERROR(IF(LEN(VLOOKUP(AR264, QUICKBOOKS_9130357949969096!$J:$K, 2, 0))=0,"",VLOOKUP(AR264, QUICKBOOKS_9130357949969096!$J:$K, 2, 0)),"")</f>
        <v/>
      </c>
      <c r="AT264" s="27"/>
      <c r="AU264" s="22"/>
      <c r="AV264" s="23"/>
      <c r="AW264" s="20" t="str">
        <f t="shared" si="9"/>
        <v/>
      </c>
      <c r="AX264" s="21"/>
      <c r="AY264" s="20"/>
      <c r="AZ264" s="20"/>
      <c r="BA264" s="20"/>
      <c r="BB264" s="20" t="str">
        <f>IFERROR(IF(LEN(VLOOKUP(W264, QUICKBOOKS_9130357949969096!$AI:$AJ, 2, 0))=0,"",VLOOKUP(W264, QUICKBOOKS_9130357949969096!$AI:$AJ, 2, 0)),"")</f>
        <v/>
      </c>
    </row>
    <row r="265" spans="2:54" x14ac:dyDescent="0.45">
      <c r="B265" s="2"/>
      <c r="C265" s="2"/>
      <c r="D265" s="2"/>
      <c r="E265" s="2"/>
      <c r="P265" s="19" t="str">
        <f>IF(V265&lt;&gt;"",MAX(P$1:P264)+1,IF(AND(_xlfn.CONCAT(T265:BB265)&lt;&gt;"", OR(LEFT(_xlfn.CONCAT(T265:BB265),5)&lt;&gt;"FALSE",RIGHT(_xlfn.CONCAT(T265:BB265),5)&lt;&gt;"FALSE")),IF(AND(ISNUMBER(P264),P264&gt;0),P264,0),""))</f>
        <v/>
      </c>
      <c r="Q265" s="26"/>
      <c r="R265" s="19" t="str">
        <f t="shared" si="8"/>
        <v/>
      </c>
      <c r="T265" s="20"/>
      <c r="U265" s="20"/>
      <c r="V265" s="21"/>
      <c r="W265" s="20"/>
      <c r="X265" s="21"/>
      <c r="Y265" s="20"/>
      <c r="Z265" s="21"/>
      <c r="AA265" s="20"/>
      <c r="AB265" s="20"/>
      <c r="AC265" s="20"/>
      <c r="AD265" s="20"/>
      <c r="AE265" s="20" t="str">
        <f>IFERROR(IF(LEN(VLOOKUP(AD265, QUICKBOOKS_9130357949969096!$AM:$AN, 2, 0))=0,"",VLOOKUP(AD265, QUICKBOOKS_9130357949969096!$AM:$AN, 2, 0)),"")</f>
        <v/>
      </c>
      <c r="AF265" s="20" t="str">
        <f>IFERROR(IF(LEN(VLOOKUP(AD265, QUICKBOOKS_9130357949969096!$C:$E, 3, 0))=0,"",VLOOKUP(AD265, QUICKBOOKS_9130357949969096!$C:$E, 3, 0)),"")</f>
        <v/>
      </c>
      <c r="AG265" s="20" t="str">
        <f>IFERROR(IF(LEN(VLOOKUP(AD265, QUICKBOOKS_9130357949969096!$C:$D, 2, 0))=0,"",VLOOKUP(AD265, QUICKBOOKS_9130357949969096!$C:$D, 2, 0)),"")</f>
        <v/>
      </c>
      <c r="AH265" s="20"/>
      <c r="AI265" s="20"/>
      <c r="AJ265" s="20"/>
      <c r="AK265" s="20"/>
      <c r="AL265" s="20"/>
      <c r="AM265" s="20"/>
      <c r="AN265" s="22"/>
      <c r="AO265" s="22"/>
      <c r="AP265" s="20"/>
      <c r="AQ265" s="20" t="str">
        <f>IFERROR(IF(LEN(VLOOKUP(AP265, QUICKBOOKS_9130357949969096!$L:$M, 2, 0))=0,"",VLOOKUP(AP265, QUICKBOOKS_9130357949969096!$L:$M, 2, 0)),"")</f>
        <v/>
      </c>
      <c r="AR265" s="20"/>
      <c r="AS265" s="20" t="str">
        <f>IFERROR(IF(LEN(VLOOKUP(AR265, QUICKBOOKS_9130357949969096!$J:$K, 2, 0))=0,"",VLOOKUP(AR265, QUICKBOOKS_9130357949969096!$J:$K, 2, 0)),"")</f>
        <v/>
      </c>
      <c r="AT265" s="27"/>
      <c r="AU265" s="22"/>
      <c r="AV265" s="23"/>
      <c r="AW265" s="20" t="str">
        <f t="shared" si="9"/>
        <v/>
      </c>
      <c r="AX265" s="21"/>
      <c r="AY265" s="20"/>
      <c r="AZ265" s="20"/>
      <c r="BA265" s="20"/>
      <c r="BB265" s="20" t="str">
        <f>IFERROR(IF(LEN(VLOOKUP(W265, QUICKBOOKS_9130357949969096!$AI:$AJ, 2, 0))=0,"",VLOOKUP(W265, QUICKBOOKS_9130357949969096!$AI:$AJ, 2, 0)),"")</f>
        <v/>
      </c>
    </row>
    <row r="266" spans="2:54" x14ac:dyDescent="0.45">
      <c r="B266" s="2"/>
      <c r="C266" s="2"/>
      <c r="D266" s="2"/>
      <c r="E266" s="2"/>
      <c r="P266" s="19" t="str">
        <f>IF(V266&lt;&gt;"",MAX(P$1:P265)+1,IF(AND(_xlfn.CONCAT(T266:BB266)&lt;&gt;"", OR(LEFT(_xlfn.CONCAT(T266:BB266),5)&lt;&gt;"FALSE",RIGHT(_xlfn.CONCAT(T266:BB266),5)&lt;&gt;"FALSE")),IF(AND(ISNUMBER(P265),P265&gt;0),P265,0),""))</f>
        <v/>
      </c>
      <c r="Q266" s="26"/>
      <c r="R266" s="19" t="str">
        <f t="shared" si="8"/>
        <v/>
      </c>
      <c r="T266" s="20"/>
      <c r="U266" s="20"/>
      <c r="V266" s="21"/>
      <c r="W266" s="20"/>
      <c r="X266" s="21"/>
      <c r="Y266" s="20"/>
      <c r="Z266" s="21"/>
      <c r="AA266" s="20"/>
      <c r="AB266" s="20"/>
      <c r="AC266" s="20"/>
      <c r="AD266" s="20"/>
      <c r="AE266" s="20" t="str">
        <f>IFERROR(IF(LEN(VLOOKUP(AD266, QUICKBOOKS_9130357949969096!$AM:$AN, 2, 0))=0,"",VLOOKUP(AD266, QUICKBOOKS_9130357949969096!$AM:$AN, 2, 0)),"")</f>
        <v/>
      </c>
      <c r="AF266" s="20" t="str">
        <f>IFERROR(IF(LEN(VLOOKUP(AD266, QUICKBOOKS_9130357949969096!$C:$E, 3, 0))=0,"",VLOOKUP(AD266, QUICKBOOKS_9130357949969096!$C:$E, 3, 0)),"")</f>
        <v/>
      </c>
      <c r="AG266" s="20" t="str">
        <f>IFERROR(IF(LEN(VLOOKUP(AD266, QUICKBOOKS_9130357949969096!$C:$D, 2, 0))=0,"",VLOOKUP(AD266, QUICKBOOKS_9130357949969096!$C:$D, 2, 0)),"")</f>
        <v/>
      </c>
      <c r="AH266" s="20"/>
      <c r="AI266" s="20"/>
      <c r="AJ266" s="20"/>
      <c r="AK266" s="20"/>
      <c r="AL266" s="20"/>
      <c r="AM266" s="20"/>
      <c r="AN266" s="22"/>
      <c r="AO266" s="22"/>
      <c r="AP266" s="20"/>
      <c r="AQ266" s="20" t="str">
        <f>IFERROR(IF(LEN(VLOOKUP(AP266, QUICKBOOKS_9130357949969096!$L:$M, 2, 0))=0,"",VLOOKUP(AP266, QUICKBOOKS_9130357949969096!$L:$M, 2, 0)),"")</f>
        <v/>
      </c>
      <c r="AR266" s="20"/>
      <c r="AS266" s="20" t="str">
        <f>IFERROR(IF(LEN(VLOOKUP(AR266, QUICKBOOKS_9130357949969096!$J:$K, 2, 0))=0,"",VLOOKUP(AR266, QUICKBOOKS_9130357949969096!$J:$K, 2, 0)),"")</f>
        <v/>
      </c>
      <c r="AT266" s="27"/>
      <c r="AU266" s="22"/>
      <c r="AV266" s="23"/>
      <c r="AW266" s="20" t="str">
        <f t="shared" si="9"/>
        <v/>
      </c>
      <c r="AX266" s="21"/>
      <c r="AY266" s="20"/>
      <c r="AZ266" s="20"/>
      <c r="BA266" s="20"/>
      <c r="BB266" s="20" t="str">
        <f>IFERROR(IF(LEN(VLOOKUP(W266, QUICKBOOKS_9130357949969096!$AI:$AJ, 2, 0))=0,"",VLOOKUP(W266, QUICKBOOKS_9130357949969096!$AI:$AJ, 2, 0)),"")</f>
        <v/>
      </c>
    </row>
    <row r="267" spans="2:54" x14ac:dyDescent="0.45">
      <c r="B267" s="2"/>
      <c r="C267" s="2"/>
      <c r="D267" s="2"/>
      <c r="E267" s="2"/>
      <c r="P267" s="19" t="str">
        <f>IF(V267&lt;&gt;"",MAX(P$1:P266)+1,IF(AND(_xlfn.CONCAT(T267:BB267)&lt;&gt;"", OR(LEFT(_xlfn.CONCAT(T267:BB267),5)&lt;&gt;"FALSE",RIGHT(_xlfn.CONCAT(T267:BB267),5)&lt;&gt;"FALSE")),IF(AND(ISNUMBER(P266),P266&gt;0),P266,0),""))</f>
        <v/>
      </c>
      <c r="Q267" s="26"/>
      <c r="R267" s="19" t="str">
        <f t="shared" si="8"/>
        <v/>
      </c>
      <c r="T267" s="20"/>
      <c r="U267" s="20"/>
      <c r="V267" s="21"/>
      <c r="W267" s="20"/>
      <c r="X267" s="21"/>
      <c r="Y267" s="20"/>
      <c r="Z267" s="21"/>
      <c r="AA267" s="20"/>
      <c r="AB267" s="20"/>
      <c r="AC267" s="20"/>
      <c r="AD267" s="20"/>
      <c r="AE267" s="20" t="str">
        <f>IFERROR(IF(LEN(VLOOKUP(AD267, QUICKBOOKS_9130357949969096!$AM:$AN, 2, 0))=0,"",VLOOKUP(AD267, QUICKBOOKS_9130357949969096!$AM:$AN, 2, 0)),"")</f>
        <v/>
      </c>
      <c r="AF267" s="20" t="str">
        <f>IFERROR(IF(LEN(VLOOKUP(AD267, QUICKBOOKS_9130357949969096!$C:$E, 3, 0))=0,"",VLOOKUP(AD267, QUICKBOOKS_9130357949969096!$C:$E, 3, 0)),"")</f>
        <v/>
      </c>
      <c r="AG267" s="20" t="str">
        <f>IFERROR(IF(LEN(VLOOKUP(AD267, QUICKBOOKS_9130357949969096!$C:$D, 2, 0))=0,"",VLOOKUP(AD267, QUICKBOOKS_9130357949969096!$C:$D, 2, 0)),"")</f>
        <v/>
      </c>
      <c r="AH267" s="20"/>
      <c r="AI267" s="20"/>
      <c r="AJ267" s="20"/>
      <c r="AK267" s="20"/>
      <c r="AL267" s="20"/>
      <c r="AM267" s="20"/>
      <c r="AN267" s="22"/>
      <c r="AO267" s="22"/>
      <c r="AP267" s="20"/>
      <c r="AQ267" s="20" t="str">
        <f>IFERROR(IF(LEN(VLOOKUP(AP267, QUICKBOOKS_9130357949969096!$L:$M, 2, 0))=0,"",VLOOKUP(AP267, QUICKBOOKS_9130357949969096!$L:$M, 2, 0)),"")</f>
        <v/>
      </c>
      <c r="AR267" s="20"/>
      <c r="AS267" s="20" t="str">
        <f>IFERROR(IF(LEN(VLOOKUP(AR267, QUICKBOOKS_9130357949969096!$J:$K, 2, 0))=0,"",VLOOKUP(AR267, QUICKBOOKS_9130357949969096!$J:$K, 2, 0)),"")</f>
        <v/>
      </c>
      <c r="AT267" s="27"/>
      <c r="AU267" s="22"/>
      <c r="AV267" s="23"/>
      <c r="AW267" s="20" t="str">
        <f t="shared" si="9"/>
        <v/>
      </c>
      <c r="AX267" s="21"/>
      <c r="AY267" s="20"/>
      <c r="AZ267" s="20"/>
      <c r="BA267" s="20"/>
      <c r="BB267" s="20" t="str">
        <f>IFERROR(IF(LEN(VLOOKUP(W267, QUICKBOOKS_9130357949969096!$AI:$AJ, 2, 0))=0,"",VLOOKUP(W267, QUICKBOOKS_9130357949969096!$AI:$AJ, 2, 0)),"")</f>
        <v/>
      </c>
    </row>
    <row r="268" spans="2:54" x14ac:dyDescent="0.45">
      <c r="B268" s="2"/>
      <c r="C268" s="2"/>
      <c r="D268" s="2"/>
      <c r="E268" s="2"/>
      <c r="P268" s="19" t="str">
        <f>IF(V268&lt;&gt;"",MAX(P$1:P267)+1,IF(AND(_xlfn.CONCAT(T268:BB268)&lt;&gt;"", OR(LEFT(_xlfn.CONCAT(T268:BB268),5)&lt;&gt;"FALSE",RIGHT(_xlfn.CONCAT(T268:BB268),5)&lt;&gt;"FALSE")),IF(AND(ISNUMBER(P267),P267&gt;0),P267,0),""))</f>
        <v/>
      </c>
      <c r="Q268" s="26"/>
      <c r="R268" s="19" t="str">
        <f t="shared" si="8"/>
        <v/>
      </c>
      <c r="T268" s="20"/>
      <c r="U268" s="20"/>
      <c r="V268" s="21"/>
      <c r="W268" s="20"/>
      <c r="X268" s="21"/>
      <c r="Y268" s="20"/>
      <c r="Z268" s="21"/>
      <c r="AA268" s="20"/>
      <c r="AB268" s="20"/>
      <c r="AC268" s="20"/>
      <c r="AD268" s="20"/>
      <c r="AE268" s="20" t="str">
        <f>IFERROR(IF(LEN(VLOOKUP(AD268, QUICKBOOKS_9130357949969096!$AM:$AN, 2, 0))=0,"",VLOOKUP(AD268, QUICKBOOKS_9130357949969096!$AM:$AN, 2, 0)),"")</f>
        <v/>
      </c>
      <c r="AF268" s="20" t="str">
        <f>IFERROR(IF(LEN(VLOOKUP(AD268, QUICKBOOKS_9130357949969096!$C:$E, 3, 0))=0,"",VLOOKUP(AD268, QUICKBOOKS_9130357949969096!$C:$E, 3, 0)),"")</f>
        <v/>
      </c>
      <c r="AG268" s="20" t="str">
        <f>IFERROR(IF(LEN(VLOOKUP(AD268, QUICKBOOKS_9130357949969096!$C:$D, 2, 0))=0,"",VLOOKUP(AD268, QUICKBOOKS_9130357949969096!$C:$D, 2, 0)),"")</f>
        <v/>
      </c>
      <c r="AH268" s="20"/>
      <c r="AI268" s="20"/>
      <c r="AJ268" s="20"/>
      <c r="AK268" s="20"/>
      <c r="AL268" s="20"/>
      <c r="AM268" s="20"/>
      <c r="AN268" s="22"/>
      <c r="AO268" s="22"/>
      <c r="AP268" s="20"/>
      <c r="AQ268" s="20" t="str">
        <f>IFERROR(IF(LEN(VLOOKUP(AP268, QUICKBOOKS_9130357949969096!$L:$M, 2, 0))=0,"",VLOOKUP(AP268, QUICKBOOKS_9130357949969096!$L:$M, 2, 0)),"")</f>
        <v/>
      </c>
      <c r="AR268" s="20"/>
      <c r="AS268" s="20" t="str">
        <f>IFERROR(IF(LEN(VLOOKUP(AR268, QUICKBOOKS_9130357949969096!$J:$K, 2, 0))=0,"",VLOOKUP(AR268, QUICKBOOKS_9130357949969096!$J:$K, 2, 0)),"")</f>
        <v/>
      </c>
      <c r="AT268" s="27"/>
      <c r="AU268" s="22"/>
      <c r="AV268" s="23"/>
      <c r="AW268" s="20" t="str">
        <f t="shared" si="9"/>
        <v/>
      </c>
      <c r="AX268" s="21"/>
      <c r="AY268" s="20"/>
      <c r="AZ268" s="20"/>
      <c r="BA268" s="20"/>
      <c r="BB268" s="20" t="str">
        <f>IFERROR(IF(LEN(VLOOKUP(W268, QUICKBOOKS_9130357949969096!$AI:$AJ, 2, 0))=0,"",VLOOKUP(W268, QUICKBOOKS_9130357949969096!$AI:$AJ, 2, 0)),"")</f>
        <v/>
      </c>
    </row>
    <row r="269" spans="2:54" x14ac:dyDescent="0.45">
      <c r="B269" s="2"/>
      <c r="C269" s="2"/>
      <c r="D269" s="2"/>
      <c r="E269" s="2"/>
      <c r="P269" s="19" t="str">
        <f>IF(V269&lt;&gt;"",MAX(P$1:P268)+1,IF(AND(_xlfn.CONCAT(T269:BB269)&lt;&gt;"", OR(LEFT(_xlfn.CONCAT(T269:BB269),5)&lt;&gt;"FALSE",RIGHT(_xlfn.CONCAT(T269:BB269),5)&lt;&gt;"FALSE")),IF(AND(ISNUMBER(P268),P268&gt;0),P268,0),""))</f>
        <v/>
      </c>
      <c r="Q269" s="26"/>
      <c r="R269" s="19" t="str">
        <f t="shared" si="8"/>
        <v/>
      </c>
      <c r="T269" s="20"/>
      <c r="U269" s="20"/>
      <c r="V269" s="21"/>
      <c r="W269" s="20"/>
      <c r="X269" s="21"/>
      <c r="Y269" s="20"/>
      <c r="Z269" s="21"/>
      <c r="AA269" s="20"/>
      <c r="AB269" s="20"/>
      <c r="AC269" s="20"/>
      <c r="AD269" s="20"/>
      <c r="AE269" s="20" t="str">
        <f>IFERROR(IF(LEN(VLOOKUP(AD269, QUICKBOOKS_9130357949969096!$AM:$AN, 2, 0))=0,"",VLOOKUP(AD269, QUICKBOOKS_9130357949969096!$AM:$AN, 2, 0)),"")</f>
        <v/>
      </c>
      <c r="AF269" s="20" t="str">
        <f>IFERROR(IF(LEN(VLOOKUP(AD269, QUICKBOOKS_9130357949969096!$C:$E, 3, 0))=0,"",VLOOKUP(AD269, QUICKBOOKS_9130357949969096!$C:$E, 3, 0)),"")</f>
        <v/>
      </c>
      <c r="AG269" s="20" t="str">
        <f>IFERROR(IF(LEN(VLOOKUP(AD269, QUICKBOOKS_9130357949969096!$C:$D, 2, 0))=0,"",VLOOKUP(AD269, QUICKBOOKS_9130357949969096!$C:$D, 2, 0)),"")</f>
        <v/>
      </c>
      <c r="AH269" s="20"/>
      <c r="AI269" s="20"/>
      <c r="AJ269" s="20"/>
      <c r="AK269" s="20"/>
      <c r="AL269" s="20"/>
      <c r="AM269" s="20"/>
      <c r="AN269" s="22"/>
      <c r="AO269" s="22"/>
      <c r="AP269" s="20"/>
      <c r="AQ269" s="20" t="str">
        <f>IFERROR(IF(LEN(VLOOKUP(AP269, QUICKBOOKS_9130357949969096!$L:$M, 2, 0))=0,"",VLOOKUP(AP269, QUICKBOOKS_9130357949969096!$L:$M, 2, 0)),"")</f>
        <v/>
      </c>
      <c r="AR269" s="20"/>
      <c r="AS269" s="20" t="str">
        <f>IFERROR(IF(LEN(VLOOKUP(AR269, QUICKBOOKS_9130357949969096!$J:$K, 2, 0))=0,"",VLOOKUP(AR269, QUICKBOOKS_9130357949969096!$J:$K, 2, 0)),"")</f>
        <v/>
      </c>
      <c r="AT269" s="27"/>
      <c r="AU269" s="22"/>
      <c r="AV269" s="23"/>
      <c r="AW269" s="20" t="str">
        <f t="shared" si="9"/>
        <v/>
      </c>
      <c r="AX269" s="21"/>
      <c r="AY269" s="20"/>
      <c r="AZ269" s="20"/>
      <c r="BA269" s="20"/>
      <c r="BB269" s="20" t="str">
        <f>IFERROR(IF(LEN(VLOOKUP(W269, QUICKBOOKS_9130357949969096!$AI:$AJ, 2, 0))=0,"",VLOOKUP(W269, QUICKBOOKS_9130357949969096!$AI:$AJ, 2, 0)),"")</f>
        <v/>
      </c>
    </row>
    <row r="270" spans="2:54" x14ac:dyDescent="0.45">
      <c r="B270" s="2"/>
      <c r="C270" s="2"/>
      <c r="D270" s="2"/>
      <c r="E270" s="2"/>
      <c r="P270" s="19" t="str">
        <f>IF(V270&lt;&gt;"",MAX(P$1:P269)+1,IF(AND(_xlfn.CONCAT(T270:BB270)&lt;&gt;"", OR(LEFT(_xlfn.CONCAT(T270:BB270),5)&lt;&gt;"FALSE",RIGHT(_xlfn.CONCAT(T270:BB270),5)&lt;&gt;"FALSE")),IF(AND(ISNUMBER(P269),P269&gt;0),P269,0),""))</f>
        <v/>
      </c>
      <c r="Q270" s="26"/>
      <c r="R270" s="19" t="str">
        <f t="shared" si="8"/>
        <v/>
      </c>
      <c r="T270" s="20"/>
      <c r="U270" s="20"/>
      <c r="V270" s="21"/>
      <c r="W270" s="20"/>
      <c r="X270" s="21"/>
      <c r="Y270" s="20"/>
      <c r="Z270" s="21"/>
      <c r="AA270" s="20"/>
      <c r="AB270" s="20"/>
      <c r="AC270" s="20"/>
      <c r="AD270" s="20"/>
      <c r="AE270" s="20" t="str">
        <f>IFERROR(IF(LEN(VLOOKUP(AD270, QUICKBOOKS_9130357949969096!$AM:$AN, 2, 0))=0,"",VLOOKUP(AD270, QUICKBOOKS_9130357949969096!$AM:$AN, 2, 0)),"")</f>
        <v/>
      </c>
      <c r="AF270" s="20" t="str">
        <f>IFERROR(IF(LEN(VLOOKUP(AD270, QUICKBOOKS_9130357949969096!$C:$E, 3, 0))=0,"",VLOOKUP(AD270, QUICKBOOKS_9130357949969096!$C:$E, 3, 0)),"")</f>
        <v/>
      </c>
      <c r="AG270" s="20" t="str">
        <f>IFERROR(IF(LEN(VLOOKUP(AD270, QUICKBOOKS_9130357949969096!$C:$D, 2, 0))=0,"",VLOOKUP(AD270, QUICKBOOKS_9130357949969096!$C:$D, 2, 0)),"")</f>
        <v/>
      </c>
      <c r="AH270" s="20"/>
      <c r="AI270" s="20"/>
      <c r="AJ270" s="20"/>
      <c r="AK270" s="20"/>
      <c r="AL270" s="20"/>
      <c r="AM270" s="20"/>
      <c r="AN270" s="22"/>
      <c r="AO270" s="22"/>
      <c r="AP270" s="20"/>
      <c r="AQ270" s="20" t="str">
        <f>IFERROR(IF(LEN(VLOOKUP(AP270, QUICKBOOKS_9130357949969096!$L:$M, 2, 0))=0,"",VLOOKUP(AP270, QUICKBOOKS_9130357949969096!$L:$M, 2, 0)),"")</f>
        <v/>
      </c>
      <c r="AR270" s="20"/>
      <c r="AS270" s="20" t="str">
        <f>IFERROR(IF(LEN(VLOOKUP(AR270, QUICKBOOKS_9130357949969096!$J:$K, 2, 0))=0,"",VLOOKUP(AR270, QUICKBOOKS_9130357949969096!$J:$K, 2, 0)),"")</f>
        <v/>
      </c>
      <c r="AT270" s="27"/>
      <c r="AU270" s="22"/>
      <c r="AV270" s="23"/>
      <c r="AW270" s="20" t="str">
        <f t="shared" si="9"/>
        <v/>
      </c>
      <c r="AX270" s="21"/>
      <c r="AY270" s="20"/>
      <c r="AZ270" s="20"/>
      <c r="BA270" s="20"/>
      <c r="BB270" s="20" t="str">
        <f>IFERROR(IF(LEN(VLOOKUP(W270, QUICKBOOKS_9130357949969096!$AI:$AJ, 2, 0))=0,"",VLOOKUP(W270, QUICKBOOKS_9130357949969096!$AI:$AJ, 2, 0)),"")</f>
        <v/>
      </c>
    </row>
    <row r="271" spans="2:54" x14ac:dyDescent="0.45">
      <c r="B271" s="2"/>
      <c r="C271" s="2"/>
      <c r="D271" s="2"/>
      <c r="E271" s="2"/>
      <c r="P271" s="19" t="str">
        <f>IF(V271&lt;&gt;"",MAX(P$1:P270)+1,IF(AND(_xlfn.CONCAT(T271:BB271)&lt;&gt;"", OR(LEFT(_xlfn.CONCAT(T271:BB271),5)&lt;&gt;"FALSE",RIGHT(_xlfn.CONCAT(T271:BB271),5)&lt;&gt;"FALSE")),IF(AND(ISNUMBER(P270),P270&gt;0),P270,0),""))</f>
        <v/>
      </c>
      <c r="Q271" s="26"/>
      <c r="R271" s="19" t="str">
        <f t="shared" si="8"/>
        <v/>
      </c>
      <c r="T271" s="20"/>
      <c r="U271" s="20"/>
      <c r="V271" s="21"/>
      <c r="W271" s="20"/>
      <c r="X271" s="21"/>
      <c r="Y271" s="20"/>
      <c r="Z271" s="21"/>
      <c r="AA271" s="20"/>
      <c r="AB271" s="20"/>
      <c r="AC271" s="20"/>
      <c r="AD271" s="20"/>
      <c r="AE271" s="20" t="str">
        <f>IFERROR(IF(LEN(VLOOKUP(AD271, QUICKBOOKS_9130357949969096!$AM:$AN, 2, 0))=0,"",VLOOKUP(AD271, QUICKBOOKS_9130357949969096!$AM:$AN, 2, 0)),"")</f>
        <v/>
      </c>
      <c r="AF271" s="20" t="str">
        <f>IFERROR(IF(LEN(VLOOKUP(AD271, QUICKBOOKS_9130357949969096!$C:$E, 3, 0))=0,"",VLOOKUP(AD271, QUICKBOOKS_9130357949969096!$C:$E, 3, 0)),"")</f>
        <v/>
      </c>
      <c r="AG271" s="20" t="str">
        <f>IFERROR(IF(LEN(VLOOKUP(AD271, QUICKBOOKS_9130357949969096!$C:$D, 2, 0))=0,"",VLOOKUP(AD271, QUICKBOOKS_9130357949969096!$C:$D, 2, 0)),"")</f>
        <v/>
      </c>
      <c r="AH271" s="20"/>
      <c r="AI271" s="20"/>
      <c r="AJ271" s="20"/>
      <c r="AK271" s="20"/>
      <c r="AL271" s="20"/>
      <c r="AM271" s="20"/>
      <c r="AN271" s="22"/>
      <c r="AO271" s="22"/>
      <c r="AP271" s="20"/>
      <c r="AQ271" s="20" t="str">
        <f>IFERROR(IF(LEN(VLOOKUP(AP271, QUICKBOOKS_9130357949969096!$L:$M, 2, 0))=0,"",VLOOKUP(AP271, QUICKBOOKS_9130357949969096!$L:$M, 2, 0)),"")</f>
        <v/>
      </c>
      <c r="AR271" s="20"/>
      <c r="AS271" s="20" t="str">
        <f>IFERROR(IF(LEN(VLOOKUP(AR271, QUICKBOOKS_9130357949969096!$J:$K, 2, 0))=0,"",VLOOKUP(AR271, QUICKBOOKS_9130357949969096!$J:$K, 2, 0)),"")</f>
        <v/>
      </c>
      <c r="AT271" s="27"/>
      <c r="AU271" s="22"/>
      <c r="AV271" s="23"/>
      <c r="AW271" s="20" t="str">
        <f t="shared" si="9"/>
        <v/>
      </c>
      <c r="AX271" s="21"/>
      <c r="AY271" s="20"/>
      <c r="AZ271" s="20"/>
      <c r="BA271" s="20"/>
      <c r="BB271" s="20" t="str">
        <f>IFERROR(IF(LEN(VLOOKUP(W271, QUICKBOOKS_9130357949969096!$AI:$AJ, 2, 0))=0,"",VLOOKUP(W271, QUICKBOOKS_9130357949969096!$AI:$AJ, 2, 0)),"")</f>
        <v/>
      </c>
    </row>
    <row r="272" spans="2:54" x14ac:dyDescent="0.45">
      <c r="B272" s="2"/>
      <c r="C272" s="2"/>
      <c r="D272" s="2"/>
      <c r="E272" s="2"/>
      <c r="P272" s="19" t="str">
        <f>IF(V272&lt;&gt;"",MAX(P$1:P271)+1,IF(AND(_xlfn.CONCAT(T272:BB272)&lt;&gt;"", OR(LEFT(_xlfn.CONCAT(T272:BB272),5)&lt;&gt;"FALSE",RIGHT(_xlfn.CONCAT(T272:BB272),5)&lt;&gt;"FALSE")),IF(AND(ISNUMBER(P271),P271&gt;0),P271,0),""))</f>
        <v/>
      </c>
      <c r="Q272" s="26"/>
      <c r="R272" s="19" t="str">
        <f t="shared" si="8"/>
        <v/>
      </c>
      <c r="T272" s="20"/>
      <c r="U272" s="20"/>
      <c r="V272" s="21"/>
      <c r="W272" s="20"/>
      <c r="X272" s="21"/>
      <c r="Y272" s="20"/>
      <c r="Z272" s="21"/>
      <c r="AA272" s="20"/>
      <c r="AB272" s="20"/>
      <c r="AC272" s="20"/>
      <c r="AD272" s="20"/>
      <c r="AE272" s="20" t="str">
        <f>IFERROR(IF(LEN(VLOOKUP(AD272, QUICKBOOKS_9130357949969096!$AM:$AN, 2, 0))=0,"",VLOOKUP(AD272, QUICKBOOKS_9130357949969096!$AM:$AN, 2, 0)),"")</f>
        <v/>
      </c>
      <c r="AF272" s="20" t="str">
        <f>IFERROR(IF(LEN(VLOOKUP(AD272, QUICKBOOKS_9130357949969096!$C:$E, 3, 0))=0,"",VLOOKUP(AD272, QUICKBOOKS_9130357949969096!$C:$E, 3, 0)),"")</f>
        <v/>
      </c>
      <c r="AG272" s="20" t="str">
        <f>IFERROR(IF(LEN(VLOOKUP(AD272, QUICKBOOKS_9130357949969096!$C:$D, 2, 0))=0,"",VLOOKUP(AD272, QUICKBOOKS_9130357949969096!$C:$D, 2, 0)),"")</f>
        <v/>
      </c>
      <c r="AH272" s="20"/>
      <c r="AI272" s="20"/>
      <c r="AJ272" s="20"/>
      <c r="AK272" s="20"/>
      <c r="AL272" s="20"/>
      <c r="AM272" s="20"/>
      <c r="AN272" s="22"/>
      <c r="AO272" s="22"/>
      <c r="AP272" s="20"/>
      <c r="AQ272" s="20" t="str">
        <f>IFERROR(IF(LEN(VLOOKUP(AP272, QUICKBOOKS_9130357949969096!$L:$M, 2, 0))=0,"",VLOOKUP(AP272, QUICKBOOKS_9130357949969096!$L:$M, 2, 0)),"")</f>
        <v/>
      </c>
      <c r="AR272" s="20"/>
      <c r="AS272" s="20" t="str">
        <f>IFERROR(IF(LEN(VLOOKUP(AR272, QUICKBOOKS_9130357949969096!$J:$K, 2, 0))=0,"",VLOOKUP(AR272, QUICKBOOKS_9130357949969096!$J:$K, 2, 0)),"")</f>
        <v/>
      </c>
      <c r="AT272" s="27"/>
      <c r="AU272" s="22"/>
      <c r="AV272" s="23"/>
      <c r="AW272" s="20" t="str">
        <f t="shared" si="9"/>
        <v/>
      </c>
      <c r="AX272" s="21"/>
      <c r="AY272" s="20"/>
      <c r="AZ272" s="20"/>
      <c r="BA272" s="20"/>
      <c r="BB272" s="20" t="str">
        <f>IFERROR(IF(LEN(VLOOKUP(W272, QUICKBOOKS_9130357949969096!$AI:$AJ, 2, 0))=0,"",VLOOKUP(W272, QUICKBOOKS_9130357949969096!$AI:$AJ, 2, 0)),"")</f>
        <v/>
      </c>
    </row>
    <row r="273" spans="2:54" x14ac:dyDescent="0.45">
      <c r="B273" s="2"/>
      <c r="C273" s="2"/>
      <c r="D273" s="2"/>
      <c r="E273" s="2"/>
      <c r="P273" s="19" t="str">
        <f>IF(V273&lt;&gt;"",MAX(P$1:P272)+1,IF(AND(_xlfn.CONCAT(T273:BB273)&lt;&gt;"", OR(LEFT(_xlfn.CONCAT(T273:BB273),5)&lt;&gt;"FALSE",RIGHT(_xlfn.CONCAT(T273:BB273),5)&lt;&gt;"FALSE")),IF(AND(ISNUMBER(P272),P272&gt;0),P272,0),""))</f>
        <v/>
      </c>
      <c r="Q273" s="26"/>
      <c r="R273" s="19" t="str">
        <f t="shared" si="8"/>
        <v/>
      </c>
      <c r="T273" s="20"/>
      <c r="U273" s="20"/>
      <c r="V273" s="21"/>
      <c r="W273" s="20"/>
      <c r="X273" s="21"/>
      <c r="Y273" s="20"/>
      <c r="Z273" s="21"/>
      <c r="AA273" s="20"/>
      <c r="AB273" s="20"/>
      <c r="AC273" s="20"/>
      <c r="AD273" s="20"/>
      <c r="AE273" s="20" t="str">
        <f>IFERROR(IF(LEN(VLOOKUP(AD273, QUICKBOOKS_9130357949969096!$AM:$AN, 2, 0))=0,"",VLOOKUP(AD273, QUICKBOOKS_9130357949969096!$AM:$AN, 2, 0)),"")</f>
        <v/>
      </c>
      <c r="AF273" s="20" t="str">
        <f>IFERROR(IF(LEN(VLOOKUP(AD273, QUICKBOOKS_9130357949969096!$C:$E, 3, 0))=0,"",VLOOKUP(AD273, QUICKBOOKS_9130357949969096!$C:$E, 3, 0)),"")</f>
        <v/>
      </c>
      <c r="AG273" s="20" t="str">
        <f>IFERROR(IF(LEN(VLOOKUP(AD273, QUICKBOOKS_9130357949969096!$C:$D, 2, 0))=0,"",VLOOKUP(AD273, QUICKBOOKS_9130357949969096!$C:$D, 2, 0)),"")</f>
        <v/>
      </c>
      <c r="AH273" s="20"/>
      <c r="AI273" s="20"/>
      <c r="AJ273" s="20"/>
      <c r="AK273" s="20"/>
      <c r="AL273" s="20"/>
      <c r="AM273" s="20"/>
      <c r="AN273" s="22"/>
      <c r="AO273" s="22"/>
      <c r="AP273" s="20"/>
      <c r="AQ273" s="20" t="str">
        <f>IFERROR(IF(LEN(VLOOKUP(AP273, QUICKBOOKS_9130357949969096!$L:$M, 2, 0))=0,"",VLOOKUP(AP273, QUICKBOOKS_9130357949969096!$L:$M, 2, 0)),"")</f>
        <v/>
      </c>
      <c r="AR273" s="20"/>
      <c r="AS273" s="20" t="str">
        <f>IFERROR(IF(LEN(VLOOKUP(AR273, QUICKBOOKS_9130357949969096!$J:$K, 2, 0))=0,"",VLOOKUP(AR273, QUICKBOOKS_9130357949969096!$J:$K, 2, 0)),"")</f>
        <v/>
      </c>
      <c r="AT273" s="27"/>
      <c r="AU273" s="22"/>
      <c r="AV273" s="23"/>
      <c r="AW273" s="20" t="str">
        <f t="shared" si="9"/>
        <v/>
      </c>
      <c r="AX273" s="21"/>
      <c r="AY273" s="20"/>
      <c r="AZ273" s="20"/>
      <c r="BA273" s="20"/>
      <c r="BB273" s="20" t="str">
        <f>IFERROR(IF(LEN(VLOOKUP(W273, QUICKBOOKS_9130357949969096!$AI:$AJ, 2, 0))=0,"",VLOOKUP(W273, QUICKBOOKS_9130357949969096!$AI:$AJ, 2, 0)),"")</f>
        <v/>
      </c>
    </row>
    <row r="274" spans="2:54" x14ac:dyDescent="0.45">
      <c r="B274" s="2"/>
      <c r="C274" s="2"/>
      <c r="D274" s="2"/>
      <c r="E274" s="2"/>
      <c r="P274" s="19" t="str">
        <f>IF(V274&lt;&gt;"",MAX(P$1:P273)+1,IF(AND(_xlfn.CONCAT(T274:BB274)&lt;&gt;"", OR(LEFT(_xlfn.CONCAT(T274:BB274),5)&lt;&gt;"FALSE",RIGHT(_xlfn.CONCAT(T274:BB274),5)&lt;&gt;"FALSE")),IF(AND(ISNUMBER(P273),P273&gt;0),P273,0),""))</f>
        <v/>
      </c>
      <c r="Q274" s="26"/>
      <c r="R274" s="19" t="str">
        <f t="shared" si="8"/>
        <v/>
      </c>
      <c r="T274" s="20"/>
      <c r="U274" s="20"/>
      <c r="V274" s="21"/>
      <c r="W274" s="20"/>
      <c r="X274" s="21"/>
      <c r="Y274" s="20"/>
      <c r="Z274" s="21"/>
      <c r="AA274" s="20"/>
      <c r="AB274" s="20"/>
      <c r="AC274" s="20"/>
      <c r="AD274" s="20"/>
      <c r="AE274" s="20" t="str">
        <f>IFERROR(IF(LEN(VLOOKUP(AD274, QUICKBOOKS_9130357949969096!$AM:$AN, 2, 0))=0,"",VLOOKUP(AD274, QUICKBOOKS_9130357949969096!$AM:$AN, 2, 0)),"")</f>
        <v/>
      </c>
      <c r="AF274" s="20" t="str">
        <f>IFERROR(IF(LEN(VLOOKUP(AD274, QUICKBOOKS_9130357949969096!$C:$E, 3, 0))=0,"",VLOOKUP(AD274, QUICKBOOKS_9130357949969096!$C:$E, 3, 0)),"")</f>
        <v/>
      </c>
      <c r="AG274" s="20" t="str">
        <f>IFERROR(IF(LEN(VLOOKUP(AD274, QUICKBOOKS_9130357949969096!$C:$D, 2, 0))=0,"",VLOOKUP(AD274, QUICKBOOKS_9130357949969096!$C:$D, 2, 0)),"")</f>
        <v/>
      </c>
      <c r="AH274" s="20"/>
      <c r="AI274" s="20"/>
      <c r="AJ274" s="20"/>
      <c r="AK274" s="20"/>
      <c r="AL274" s="20"/>
      <c r="AM274" s="20"/>
      <c r="AN274" s="22"/>
      <c r="AO274" s="22"/>
      <c r="AP274" s="20"/>
      <c r="AQ274" s="20" t="str">
        <f>IFERROR(IF(LEN(VLOOKUP(AP274, QUICKBOOKS_9130357949969096!$L:$M, 2, 0))=0,"",VLOOKUP(AP274, QUICKBOOKS_9130357949969096!$L:$M, 2, 0)),"")</f>
        <v/>
      </c>
      <c r="AR274" s="20"/>
      <c r="AS274" s="20" t="str">
        <f>IFERROR(IF(LEN(VLOOKUP(AR274, QUICKBOOKS_9130357949969096!$J:$K, 2, 0))=0,"",VLOOKUP(AR274, QUICKBOOKS_9130357949969096!$J:$K, 2, 0)),"")</f>
        <v/>
      </c>
      <c r="AT274" s="27"/>
      <c r="AU274" s="22"/>
      <c r="AV274" s="23"/>
      <c r="AW274" s="20" t="str">
        <f t="shared" si="9"/>
        <v/>
      </c>
      <c r="AX274" s="21"/>
      <c r="AY274" s="20"/>
      <c r="AZ274" s="20"/>
      <c r="BA274" s="20"/>
      <c r="BB274" s="20" t="str">
        <f>IFERROR(IF(LEN(VLOOKUP(W274, QUICKBOOKS_9130357949969096!$AI:$AJ, 2, 0))=0,"",VLOOKUP(W274, QUICKBOOKS_9130357949969096!$AI:$AJ, 2, 0)),"")</f>
        <v/>
      </c>
    </row>
    <row r="275" spans="2:54" x14ac:dyDescent="0.45">
      <c r="B275" s="2"/>
      <c r="C275" s="2"/>
      <c r="D275" s="2"/>
      <c r="E275" s="2"/>
      <c r="P275" s="19" t="str">
        <f>IF(V275&lt;&gt;"",MAX(P$1:P274)+1,IF(AND(_xlfn.CONCAT(T275:BB275)&lt;&gt;"", OR(LEFT(_xlfn.CONCAT(T275:BB275),5)&lt;&gt;"FALSE",RIGHT(_xlfn.CONCAT(T275:BB275),5)&lt;&gt;"FALSE")),IF(AND(ISNUMBER(P274),P274&gt;0),P274,0),""))</f>
        <v/>
      </c>
      <c r="Q275" s="26"/>
      <c r="R275" s="19" t="str">
        <f t="shared" si="8"/>
        <v/>
      </c>
      <c r="T275" s="20"/>
      <c r="U275" s="20"/>
      <c r="V275" s="21"/>
      <c r="W275" s="20"/>
      <c r="X275" s="21"/>
      <c r="Y275" s="20"/>
      <c r="Z275" s="21"/>
      <c r="AA275" s="20"/>
      <c r="AB275" s="20"/>
      <c r="AC275" s="20"/>
      <c r="AD275" s="20"/>
      <c r="AE275" s="20" t="str">
        <f>IFERROR(IF(LEN(VLOOKUP(AD275, QUICKBOOKS_9130357949969096!$AM:$AN, 2, 0))=0,"",VLOOKUP(AD275, QUICKBOOKS_9130357949969096!$AM:$AN, 2, 0)),"")</f>
        <v/>
      </c>
      <c r="AF275" s="20" t="str">
        <f>IFERROR(IF(LEN(VLOOKUP(AD275, QUICKBOOKS_9130357949969096!$C:$E, 3, 0))=0,"",VLOOKUP(AD275, QUICKBOOKS_9130357949969096!$C:$E, 3, 0)),"")</f>
        <v/>
      </c>
      <c r="AG275" s="20" t="str">
        <f>IFERROR(IF(LEN(VLOOKUP(AD275, QUICKBOOKS_9130357949969096!$C:$D, 2, 0))=0,"",VLOOKUP(AD275, QUICKBOOKS_9130357949969096!$C:$D, 2, 0)),"")</f>
        <v/>
      </c>
      <c r="AH275" s="20"/>
      <c r="AI275" s="20"/>
      <c r="AJ275" s="20"/>
      <c r="AK275" s="20"/>
      <c r="AL275" s="20"/>
      <c r="AM275" s="20"/>
      <c r="AN275" s="22"/>
      <c r="AO275" s="22"/>
      <c r="AP275" s="20"/>
      <c r="AQ275" s="20" t="str">
        <f>IFERROR(IF(LEN(VLOOKUP(AP275, QUICKBOOKS_9130357949969096!$L:$M, 2, 0))=0,"",VLOOKUP(AP275, QUICKBOOKS_9130357949969096!$L:$M, 2, 0)),"")</f>
        <v/>
      </c>
      <c r="AR275" s="20"/>
      <c r="AS275" s="20" t="str">
        <f>IFERROR(IF(LEN(VLOOKUP(AR275, QUICKBOOKS_9130357949969096!$J:$K, 2, 0))=0,"",VLOOKUP(AR275, QUICKBOOKS_9130357949969096!$J:$K, 2, 0)),"")</f>
        <v/>
      </c>
      <c r="AT275" s="27"/>
      <c r="AU275" s="22"/>
      <c r="AV275" s="23"/>
      <c r="AW275" s="20" t="str">
        <f t="shared" si="9"/>
        <v/>
      </c>
      <c r="AX275" s="21"/>
      <c r="AY275" s="20"/>
      <c r="AZ275" s="20"/>
      <c r="BA275" s="20"/>
      <c r="BB275" s="20" t="str">
        <f>IFERROR(IF(LEN(VLOOKUP(W275, QUICKBOOKS_9130357949969096!$AI:$AJ, 2, 0))=0,"",VLOOKUP(W275, QUICKBOOKS_9130357949969096!$AI:$AJ, 2, 0)),"")</f>
        <v/>
      </c>
    </row>
    <row r="276" spans="2:54" x14ac:dyDescent="0.45">
      <c r="B276" s="2"/>
      <c r="C276" s="2"/>
      <c r="D276" s="2"/>
      <c r="E276" s="2"/>
      <c r="P276" s="19" t="str">
        <f>IF(V276&lt;&gt;"",MAX(P$1:P275)+1,IF(AND(_xlfn.CONCAT(T276:BB276)&lt;&gt;"", OR(LEFT(_xlfn.CONCAT(T276:BB276),5)&lt;&gt;"FALSE",RIGHT(_xlfn.CONCAT(T276:BB276),5)&lt;&gt;"FALSE")),IF(AND(ISNUMBER(P275),P275&gt;0),P275,0),""))</f>
        <v/>
      </c>
      <c r="Q276" s="26"/>
      <c r="R276" s="19" t="str">
        <f t="shared" si="8"/>
        <v/>
      </c>
      <c r="T276" s="20"/>
      <c r="U276" s="20"/>
      <c r="V276" s="21"/>
      <c r="W276" s="20"/>
      <c r="X276" s="21"/>
      <c r="Y276" s="20"/>
      <c r="Z276" s="21"/>
      <c r="AA276" s="20"/>
      <c r="AB276" s="20"/>
      <c r="AC276" s="20"/>
      <c r="AD276" s="20"/>
      <c r="AE276" s="20" t="str">
        <f>IFERROR(IF(LEN(VLOOKUP(AD276, QUICKBOOKS_9130357949969096!$AM:$AN, 2, 0))=0,"",VLOOKUP(AD276, QUICKBOOKS_9130357949969096!$AM:$AN, 2, 0)),"")</f>
        <v/>
      </c>
      <c r="AF276" s="20" t="str">
        <f>IFERROR(IF(LEN(VLOOKUP(AD276, QUICKBOOKS_9130357949969096!$C:$E, 3, 0))=0,"",VLOOKUP(AD276, QUICKBOOKS_9130357949969096!$C:$E, 3, 0)),"")</f>
        <v/>
      </c>
      <c r="AG276" s="20" t="str">
        <f>IFERROR(IF(LEN(VLOOKUP(AD276, QUICKBOOKS_9130357949969096!$C:$D, 2, 0))=0,"",VLOOKUP(AD276, QUICKBOOKS_9130357949969096!$C:$D, 2, 0)),"")</f>
        <v/>
      </c>
      <c r="AH276" s="20"/>
      <c r="AI276" s="20"/>
      <c r="AJ276" s="20"/>
      <c r="AK276" s="20"/>
      <c r="AL276" s="20"/>
      <c r="AM276" s="20"/>
      <c r="AN276" s="22"/>
      <c r="AO276" s="22"/>
      <c r="AP276" s="20"/>
      <c r="AQ276" s="20" t="str">
        <f>IFERROR(IF(LEN(VLOOKUP(AP276, QUICKBOOKS_9130357949969096!$L:$M, 2, 0))=0,"",VLOOKUP(AP276, QUICKBOOKS_9130357949969096!$L:$M, 2, 0)),"")</f>
        <v/>
      </c>
      <c r="AR276" s="20"/>
      <c r="AS276" s="20" t="str">
        <f>IFERROR(IF(LEN(VLOOKUP(AR276, QUICKBOOKS_9130357949969096!$J:$K, 2, 0))=0,"",VLOOKUP(AR276, QUICKBOOKS_9130357949969096!$J:$K, 2, 0)),"")</f>
        <v/>
      </c>
      <c r="AT276" s="27"/>
      <c r="AU276" s="22"/>
      <c r="AV276" s="23"/>
      <c r="AW276" s="20" t="str">
        <f t="shared" si="9"/>
        <v/>
      </c>
      <c r="AX276" s="21"/>
      <c r="AY276" s="20"/>
      <c r="AZ276" s="20"/>
      <c r="BA276" s="20"/>
      <c r="BB276" s="20" t="str">
        <f>IFERROR(IF(LEN(VLOOKUP(W276, QUICKBOOKS_9130357949969096!$AI:$AJ, 2, 0))=0,"",VLOOKUP(W276, QUICKBOOKS_9130357949969096!$AI:$AJ, 2, 0)),"")</f>
        <v/>
      </c>
    </row>
  </sheetData>
  <mergeCells count="1">
    <mergeCell ref="C8:D8"/>
  </mergeCells>
  <conditionalFormatting sqref="Q2:Q276">
    <cfRule type="containsText" dxfId="26" priority="4" operator="containsText" text="UPLOAD">
      <formula>NOT(ISERROR(SEARCH("UPLOAD",Q2)))</formula>
    </cfRule>
    <cfRule type="containsText" dxfId="25" priority="5" operator="containsText" text="DELETE">
      <formula>NOT(ISERROR(SEARCH("DELETE",Q2)))</formula>
    </cfRule>
  </conditionalFormatting>
  <conditionalFormatting sqref="R2:R276">
    <cfRule type="containsText" dxfId="24" priority="6" operator="containsText" text="Synced">
      <formula>NOT(ISERROR(SEARCH("Synced",R2)))</formula>
    </cfRule>
    <cfRule type="containsText" dxfId="23" priority="7" operator="containsText" text="New">
      <formula>NOT(ISERROR(SEARCH("New",R2)))</formula>
    </cfRule>
    <cfRule type="containsText" dxfId="22" priority="8" operator="containsText" text="Edited">
      <formula>NOT(ISERROR(SEARCH("Edited",R2)))</formula>
    </cfRule>
    <cfRule type="containsText" dxfId="21" priority="9" operator="containsText" text="Invalid">
      <formula>NOT(ISERROR(SEARCH("Invalid",R2)))</formula>
    </cfRule>
  </conditionalFormatting>
  <conditionalFormatting sqref="T3:DO276">
    <cfRule type="expression" dxfId="20" priority="1">
      <formula>$Q3=UPLOAD</formula>
    </cfRule>
    <cfRule type="expression" dxfId="19" priority="2">
      <formula>$Q3=DELETE</formula>
    </cfRule>
    <cfRule type="expression" dxfId="18" priority="3">
      <formula>ISEVEN($P3)</formula>
    </cfRule>
  </conditionalFormatting>
  <conditionalFormatting sqref="T2:DP2">
    <cfRule type="expression" dxfId="17" priority="10">
      <formula>$Q2=UPLOAD</formula>
    </cfRule>
    <cfRule type="expression" dxfId="16" priority="11">
      <formula>$Q2=DELETE</formula>
    </cfRule>
    <cfRule type="expression" dxfId="15" priority="12">
      <formula>ISEVEN($P2)</formula>
    </cfRule>
  </conditionalFormatting>
  <dataValidations count="2">
    <dataValidation type="list" allowBlank="1" showInputMessage="1" showErrorMessage="1" sqref="Q2:Q255" xr:uid="{77FD14D1-36B8-4035-A12B-901D7DA1CF6E}">
      <formula1>"UPLOAD,DELETE"</formula1>
    </dataValidation>
    <dataValidation type="list" allowBlank="1" showInputMessage="1" showErrorMessage="1" sqref="AJ2:AK255" xr:uid="{D7BCCC9A-DA72-4FFF-A17F-896089CBFC07}">
      <formula1>"true,false"</formula1>
    </dataValidation>
  </dataValidations>
  <hyperlinks>
    <hyperlink ref="C21" r:id="rId1" xr:uid="{491C6669-4569-4B29-9EF4-7D216475C534}"/>
  </hyperlinks>
  <pageMargins left="0.7" right="0.7" top="0.75" bottom="0.75" header="0.3" footer="0.3"/>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218AFB17-3647-44B0-BEA7-AEDDA615DF57}">
          <x14:formula1>
            <xm:f>QUICKBOOKS_9130357949969096!$C$3:$C$23</xm:f>
          </x14:formula1>
          <xm:sqref>D9 AD2:AD255</xm:sqref>
        </x14:dataValidation>
        <x14:dataValidation type="list" allowBlank="1" showInputMessage="1" showErrorMessage="1" xr:uid="{377BDFBC-2199-4E95-986D-8639059227E7}">
          <x14:formula1>
            <xm:f>QUICKBOOKS_9130357949969096!$AI$3:$AI$7</xm:f>
          </x14:formula1>
          <xm:sqref>W2:W255</xm:sqref>
        </x14:dataValidation>
        <x14:dataValidation type="list" allowBlank="1" showInputMessage="1" showErrorMessage="1" xr:uid="{8C77F2BB-E058-4DFA-9533-DDF47B37A0FA}">
          <x14:formula1>
            <xm:f>QUICKBOOKS_9130357949969096!$L$3:$L$5</xm:f>
          </x14:formula1>
          <xm:sqref>AP2:AP255</xm:sqref>
        </x14:dataValidation>
        <x14:dataValidation type="list" allowBlank="1" showInputMessage="1" showErrorMessage="1" xr:uid="{E9008848-AFB5-441D-B4FD-BEEF25245A2F}">
          <x14:formula1>
            <xm:f>QUICKBOOKS_9130357949969096!$J$3:$J$5</xm:f>
          </x14:formula1>
          <xm:sqref>AR2:AR255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264A6-7C16-4A59-ADDD-5B64AB38A331}">
  <sheetPr>
    <tabColor theme="4" tint="0.59999389629810485"/>
  </sheetPr>
  <dimension ref="B1:AN672"/>
  <sheetViews>
    <sheetView workbookViewId="0">
      <selection activeCell="F11" sqref="F11"/>
    </sheetView>
  </sheetViews>
  <sheetFormatPr defaultRowHeight="13.5" outlineLevelCol="1" x14ac:dyDescent="0.35"/>
  <cols>
    <col min="1" max="2" width="2.59765625" style="40" customWidth="1"/>
    <col min="3" max="3" width="22.06640625" style="40" bestFit="1" customWidth="1"/>
    <col min="4" max="4" width="14.265625" style="45" bestFit="1" customWidth="1"/>
    <col min="5" max="5" width="20.33203125" style="49" bestFit="1" customWidth="1"/>
    <col min="6" max="6" width="12.59765625" style="60" customWidth="1"/>
    <col min="7" max="7" width="12.59765625" style="60" customWidth="1" outlineLevel="1"/>
    <col min="8" max="9" width="12.59765625" style="60" customWidth="1"/>
    <col min="10" max="10" width="8.59765625" style="56" customWidth="1"/>
    <col min="11" max="11" width="2.59765625" style="40" customWidth="1"/>
    <col min="12" max="36" width="12.59765625" style="40" customWidth="1"/>
    <col min="37" max="16384" width="9.06640625" style="40"/>
  </cols>
  <sheetData>
    <row r="1" spans="2:40" x14ac:dyDescent="0.35">
      <c r="F1" s="49"/>
      <c r="G1" s="49"/>
      <c r="H1" s="49"/>
      <c r="I1" s="49"/>
      <c r="J1" s="49"/>
      <c r="K1" s="49"/>
      <c r="L1" s="49"/>
      <c r="M1" s="49"/>
      <c r="N1" s="49"/>
      <c r="O1" s="49"/>
      <c r="P1" s="49"/>
      <c r="Q1" s="49"/>
      <c r="R1" s="49"/>
      <c r="S1" s="49"/>
      <c r="T1" s="49"/>
      <c r="U1" s="49"/>
      <c r="V1" s="49"/>
      <c r="W1" s="49"/>
      <c r="X1" s="49"/>
      <c r="Y1" s="49"/>
      <c r="Z1" s="49"/>
      <c r="AA1" s="49"/>
      <c r="AB1" s="49"/>
      <c r="AC1" s="49"/>
      <c r="AD1" s="49"/>
      <c r="AE1" s="49"/>
      <c r="AF1" s="49"/>
      <c r="AG1" s="49"/>
      <c r="AH1" s="49"/>
      <c r="AI1" s="49"/>
      <c r="AJ1" s="49"/>
      <c r="AK1" s="49"/>
    </row>
    <row r="2" spans="2:40" ht="22.9" x14ac:dyDescent="0.35">
      <c r="B2" s="41" t="str">
        <f>client_name</f>
        <v>Amalgam</v>
      </c>
      <c r="C2" s="31"/>
      <c r="D2" s="32"/>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c r="AK2" s="46"/>
    </row>
    <row r="3" spans="2:40" ht="13.9" thickBot="1" x14ac:dyDescent="0.4">
      <c r="B3" s="33" t="s">
        <v>151</v>
      </c>
      <c r="C3" s="34"/>
      <c r="D3" s="35"/>
      <c r="E3" s="47"/>
      <c r="F3" s="47"/>
      <c r="G3" s="47"/>
      <c r="H3" s="47"/>
      <c r="I3" s="47"/>
      <c r="J3" s="47"/>
      <c r="K3" s="47"/>
      <c r="L3" s="47"/>
      <c r="M3" s="47"/>
      <c r="N3" s="47"/>
      <c r="O3" s="47"/>
      <c r="P3" s="47"/>
      <c r="Q3" s="47"/>
      <c r="R3" s="47"/>
      <c r="S3" s="47"/>
      <c r="T3" s="47"/>
      <c r="U3" s="47"/>
      <c r="V3" s="47"/>
      <c r="W3" s="47"/>
      <c r="X3" s="47"/>
      <c r="Y3" s="47"/>
      <c r="Z3" s="47"/>
      <c r="AA3" s="47"/>
      <c r="AB3" s="47"/>
      <c r="AC3" s="47"/>
      <c r="AD3" s="47"/>
      <c r="AE3" s="47"/>
      <c r="AF3" s="47"/>
      <c r="AG3" s="47"/>
      <c r="AH3" s="47"/>
      <c r="AI3" s="47"/>
      <c r="AJ3" s="47"/>
      <c r="AK3" s="47"/>
    </row>
    <row r="4" spans="2:40" ht="13.9" thickTop="1" x14ac:dyDescent="0.35">
      <c r="B4" s="36" t="str">
        <f>"Through "&amp;TEXT(date,"Mmmm dd, YYYY")</f>
        <v>Through March 31, 2024</v>
      </c>
      <c r="C4" s="29"/>
      <c r="D4" s="37"/>
      <c r="E4" s="48"/>
      <c r="F4" s="48"/>
      <c r="G4" s="48"/>
      <c r="H4" s="48"/>
      <c r="I4" s="48"/>
      <c r="J4" s="48"/>
      <c r="K4" s="48"/>
      <c r="L4" s="48"/>
      <c r="M4" s="48"/>
      <c r="N4" s="48"/>
      <c r="O4" s="48"/>
      <c r="P4" s="48"/>
      <c r="Q4" s="48"/>
      <c r="R4" s="48"/>
      <c r="S4" s="48"/>
      <c r="T4" s="48"/>
      <c r="U4" s="48"/>
      <c r="V4" s="48"/>
      <c r="W4" s="48"/>
      <c r="X4" s="48"/>
      <c r="Y4" s="48"/>
      <c r="Z4" s="48"/>
      <c r="AA4" s="48"/>
      <c r="AB4" s="48"/>
      <c r="AC4" s="48"/>
      <c r="AD4" s="48"/>
      <c r="AE4" s="48"/>
      <c r="AF4" s="48"/>
      <c r="AG4" s="48"/>
      <c r="AH4" s="48"/>
      <c r="AI4" s="48"/>
      <c r="AJ4" s="48"/>
      <c r="AK4" s="48"/>
    </row>
    <row r="6" spans="2:40" s="43" customFormat="1" ht="15" customHeight="1" x14ac:dyDescent="0.35">
      <c r="C6" s="44" t="s">
        <v>155</v>
      </c>
      <c r="D6" s="42" t="s">
        <v>112</v>
      </c>
      <c r="E6" s="51" t="s">
        <v>156</v>
      </c>
      <c r="F6" s="55" t="s">
        <v>765</v>
      </c>
      <c r="G6" s="55" t="s">
        <v>766</v>
      </c>
      <c r="H6" s="55" t="s">
        <v>108</v>
      </c>
      <c r="I6" s="55" t="s">
        <v>109</v>
      </c>
      <c r="J6" s="42" t="s">
        <v>154</v>
      </c>
      <c r="K6" s="44"/>
      <c r="L6" s="52">
        <v>45291</v>
      </c>
      <c r="M6" s="52">
        <f>EOMONTH(L6,1)</f>
        <v>45322</v>
      </c>
      <c r="N6" s="52">
        <f t="shared" ref="N6:AJ6" si="0">EOMONTH(M6,1)</f>
        <v>45351</v>
      </c>
      <c r="O6" s="52">
        <f t="shared" si="0"/>
        <v>45382</v>
      </c>
      <c r="P6" s="52">
        <f t="shared" si="0"/>
        <v>45412</v>
      </c>
      <c r="Q6" s="52">
        <f t="shared" si="0"/>
        <v>45443</v>
      </c>
      <c r="R6" s="52">
        <f t="shared" si="0"/>
        <v>45473</v>
      </c>
      <c r="S6" s="52">
        <f t="shared" si="0"/>
        <v>45504</v>
      </c>
      <c r="T6" s="52">
        <f t="shared" si="0"/>
        <v>45535</v>
      </c>
      <c r="U6" s="52">
        <f t="shared" si="0"/>
        <v>45565</v>
      </c>
      <c r="V6" s="52">
        <f t="shared" si="0"/>
        <v>45596</v>
      </c>
      <c r="W6" s="52">
        <f t="shared" si="0"/>
        <v>45626</v>
      </c>
      <c r="X6" s="52">
        <f t="shared" si="0"/>
        <v>45657</v>
      </c>
      <c r="Y6" s="52">
        <f t="shared" si="0"/>
        <v>45688</v>
      </c>
      <c r="Z6" s="52">
        <f t="shared" si="0"/>
        <v>45716</v>
      </c>
      <c r="AA6" s="52">
        <f t="shared" si="0"/>
        <v>45747</v>
      </c>
      <c r="AB6" s="52">
        <f t="shared" si="0"/>
        <v>45777</v>
      </c>
      <c r="AC6" s="52">
        <f t="shared" si="0"/>
        <v>45808</v>
      </c>
      <c r="AD6" s="52">
        <f t="shared" si="0"/>
        <v>45838</v>
      </c>
      <c r="AE6" s="52">
        <f t="shared" si="0"/>
        <v>45869</v>
      </c>
      <c r="AF6" s="52">
        <f t="shared" si="0"/>
        <v>45900</v>
      </c>
      <c r="AG6" s="52">
        <f t="shared" si="0"/>
        <v>45930</v>
      </c>
      <c r="AH6" s="52">
        <f t="shared" si="0"/>
        <v>45961</v>
      </c>
      <c r="AI6" s="52">
        <f t="shared" si="0"/>
        <v>45991</v>
      </c>
      <c r="AJ6" s="52">
        <f t="shared" si="0"/>
        <v>46022</v>
      </c>
      <c r="AK6" s="40"/>
      <c r="AL6" s="40"/>
      <c r="AM6" s="40"/>
      <c r="AN6" s="40"/>
    </row>
    <row r="7" spans="2:40" s="53" customFormat="1" ht="15" customHeight="1" x14ac:dyDescent="0.35">
      <c r="C7" s="57" t="str">
        <f>data_Invoices!AD2</f>
        <v>Hunt LLC</v>
      </c>
      <c r="D7" s="58">
        <f>data_Invoices!Y2</f>
        <v>101</v>
      </c>
      <c r="E7" s="59">
        <f>data_Invoices!AW2</f>
        <v>91979.48</v>
      </c>
      <c r="F7" s="61">
        <f>data_Invoices!V2</f>
        <v>45295</v>
      </c>
      <c r="G7" s="66">
        <f>EOMONTH(F7,0)</f>
        <v>45322</v>
      </c>
      <c r="H7" s="66">
        <f t="shared" ref="H7:H20" si="1">EOMONTH(F7,0)+1</f>
        <v>45323</v>
      </c>
      <c r="I7" s="62">
        <f>EOMONTH(H7,J7-1)</f>
        <v>45688</v>
      </c>
      <c r="J7" s="65">
        <f>IF(OR(C7="Vargas Inc",C7="ColemanLtd"),6,12)</f>
        <v>12</v>
      </c>
      <c r="L7" s="85">
        <f t="shared" ref="L7:AJ7" si="2">IF(OR(EOMONTH($H7,0)&gt;L$6,EOMONTH($I7,0)&lt;L$6),0,IF(AND(EOMONTH($H7,0)&lt;&gt;L$6,EOMONTH($I7,0)&lt;&gt;L$6),$E7/$J7,IF(EOMONTH($H7,0)=L$6,(((L$6+1)-$H7)/(L$6-K$6))*($E7/$J7),IF(EOMONTH($I7,0)=L$6,(($I7-K$6)/(L$6-K$6))*($E7/$J7),"ERROR"))))</f>
        <v>0</v>
      </c>
      <c r="M7" s="85">
        <f t="shared" si="2"/>
        <v>0</v>
      </c>
      <c r="N7" s="85">
        <f t="shared" si="2"/>
        <v>7664.956666666666</v>
      </c>
      <c r="O7" s="85">
        <f t="shared" si="2"/>
        <v>7664.956666666666</v>
      </c>
      <c r="P7" s="85">
        <f t="shared" si="2"/>
        <v>7664.956666666666</v>
      </c>
      <c r="Q7" s="85">
        <f t="shared" si="2"/>
        <v>7664.956666666666</v>
      </c>
      <c r="R7" s="85">
        <f t="shared" si="2"/>
        <v>7664.956666666666</v>
      </c>
      <c r="S7" s="85">
        <f t="shared" si="2"/>
        <v>7664.956666666666</v>
      </c>
      <c r="T7" s="85">
        <f t="shared" si="2"/>
        <v>7664.956666666666</v>
      </c>
      <c r="U7" s="85">
        <f t="shared" si="2"/>
        <v>7664.956666666666</v>
      </c>
      <c r="V7" s="85">
        <f t="shared" si="2"/>
        <v>7664.956666666666</v>
      </c>
      <c r="W7" s="85">
        <f t="shared" si="2"/>
        <v>7664.956666666666</v>
      </c>
      <c r="X7" s="85">
        <f t="shared" si="2"/>
        <v>7664.956666666666</v>
      </c>
      <c r="Y7" s="85">
        <f t="shared" si="2"/>
        <v>7664.956666666666</v>
      </c>
      <c r="Z7" s="85">
        <f t="shared" si="2"/>
        <v>0</v>
      </c>
      <c r="AA7" s="85">
        <f t="shared" si="2"/>
        <v>0</v>
      </c>
      <c r="AB7" s="85">
        <f t="shared" si="2"/>
        <v>0</v>
      </c>
      <c r="AC7" s="85">
        <f t="shared" si="2"/>
        <v>0</v>
      </c>
      <c r="AD7" s="85">
        <f t="shared" si="2"/>
        <v>0</v>
      </c>
      <c r="AE7" s="85">
        <f t="shared" si="2"/>
        <v>0</v>
      </c>
      <c r="AF7" s="85">
        <f t="shared" si="2"/>
        <v>0</v>
      </c>
      <c r="AG7" s="85">
        <f t="shared" si="2"/>
        <v>0</v>
      </c>
      <c r="AH7" s="85">
        <f t="shared" si="2"/>
        <v>0</v>
      </c>
      <c r="AI7" s="85">
        <f t="shared" si="2"/>
        <v>0</v>
      </c>
      <c r="AJ7" s="85">
        <f t="shared" si="2"/>
        <v>0</v>
      </c>
      <c r="AK7" s="40"/>
      <c r="AL7" s="40"/>
      <c r="AM7" s="40"/>
      <c r="AN7" s="40"/>
    </row>
    <row r="8" spans="2:40" s="53" customFormat="1" ht="15" customHeight="1" x14ac:dyDescent="0.35">
      <c r="C8" s="57" t="str">
        <f>data_Invoices!AD3</f>
        <v>Vargas Inc</v>
      </c>
      <c r="D8" s="58">
        <f>data_Invoices!Y3</f>
        <v>102</v>
      </c>
      <c r="E8" s="59">
        <f>data_Invoices!AW3</f>
        <v>85902.16</v>
      </c>
      <c r="F8" s="61">
        <f>data_Invoices!V3</f>
        <v>45302</v>
      </c>
      <c r="G8" s="66">
        <f t="shared" ref="G8:G23" si="3">EOMONTH(F8,0)</f>
        <v>45322</v>
      </c>
      <c r="H8" s="66">
        <f t="shared" si="1"/>
        <v>45323</v>
      </c>
      <c r="I8" s="62">
        <f t="shared" ref="I8:I20" si="4">EOMONTH(H8,J8-1)</f>
        <v>45504</v>
      </c>
      <c r="J8" s="65">
        <f t="shared" ref="J8:J20" si="5">IF(OR(C8="Vargas Inc",C8="ColemanLtd"),6,12)</f>
        <v>6</v>
      </c>
      <c r="L8" s="85">
        <f t="shared" ref="L8:AJ8" si="6">IF(OR(EOMONTH($H8,0)&gt;L$6,EOMONTH($I8,0)&lt;L$6),0,IF(AND(EOMONTH($H8,0)&lt;&gt;L$6,EOMONTH($I8,0)&lt;&gt;L$6),$E8/$J8,IF(EOMONTH($H8,0)=L$6,(((L$6+1)-$H8)/(L$6-K$6))*($E8/$J8),IF(EOMONTH($I8,0)=L$6,(($I8-K$6)/(L$6-K$6))*($E8/$J8),"ERROR"))))</f>
        <v>0</v>
      </c>
      <c r="M8" s="85">
        <f t="shared" si="6"/>
        <v>0</v>
      </c>
      <c r="N8" s="85">
        <f t="shared" si="6"/>
        <v>14317.026666666667</v>
      </c>
      <c r="O8" s="85">
        <f t="shared" si="6"/>
        <v>14317.026666666667</v>
      </c>
      <c r="P8" s="85">
        <f t="shared" si="6"/>
        <v>14317.026666666667</v>
      </c>
      <c r="Q8" s="85">
        <f t="shared" si="6"/>
        <v>14317.026666666667</v>
      </c>
      <c r="R8" s="85">
        <f t="shared" si="6"/>
        <v>14317.026666666667</v>
      </c>
      <c r="S8" s="85">
        <f t="shared" si="6"/>
        <v>14317.026666666667</v>
      </c>
      <c r="T8" s="85">
        <f t="shared" si="6"/>
        <v>0</v>
      </c>
      <c r="U8" s="85">
        <f t="shared" si="6"/>
        <v>0</v>
      </c>
      <c r="V8" s="85">
        <f t="shared" si="6"/>
        <v>0</v>
      </c>
      <c r="W8" s="85">
        <f t="shared" si="6"/>
        <v>0</v>
      </c>
      <c r="X8" s="85">
        <f t="shared" si="6"/>
        <v>0</v>
      </c>
      <c r="Y8" s="85">
        <f t="shared" si="6"/>
        <v>0</v>
      </c>
      <c r="Z8" s="85">
        <f t="shared" si="6"/>
        <v>0</v>
      </c>
      <c r="AA8" s="85">
        <f t="shared" si="6"/>
        <v>0</v>
      </c>
      <c r="AB8" s="85">
        <f t="shared" si="6"/>
        <v>0</v>
      </c>
      <c r="AC8" s="85">
        <f t="shared" si="6"/>
        <v>0</v>
      </c>
      <c r="AD8" s="85">
        <f t="shared" si="6"/>
        <v>0</v>
      </c>
      <c r="AE8" s="85">
        <f t="shared" si="6"/>
        <v>0</v>
      </c>
      <c r="AF8" s="85">
        <f t="shared" si="6"/>
        <v>0</v>
      </c>
      <c r="AG8" s="85">
        <f t="shared" si="6"/>
        <v>0</v>
      </c>
      <c r="AH8" s="85">
        <f t="shared" si="6"/>
        <v>0</v>
      </c>
      <c r="AI8" s="85">
        <f t="shared" si="6"/>
        <v>0</v>
      </c>
      <c r="AJ8" s="85">
        <f t="shared" si="6"/>
        <v>0</v>
      </c>
      <c r="AK8" s="40"/>
      <c r="AL8" s="40"/>
      <c r="AM8" s="40"/>
      <c r="AN8" s="40"/>
    </row>
    <row r="9" spans="2:40" s="53" customFormat="1" ht="15" customHeight="1" x14ac:dyDescent="0.3">
      <c r="C9" s="57" t="str">
        <f>data_Invoices!AD4</f>
        <v>Wright-Snow</v>
      </c>
      <c r="D9" s="58">
        <f>data_Invoices!Y4</f>
        <v>109</v>
      </c>
      <c r="E9" s="59">
        <f>data_Invoices!AW4</f>
        <v>84892.32</v>
      </c>
      <c r="F9" s="61">
        <f>data_Invoices!V4</f>
        <v>45351</v>
      </c>
      <c r="G9" s="66">
        <f t="shared" si="3"/>
        <v>45351</v>
      </c>
      <c r="H9" s="66">
        <f t="shared" si="1"/>
        <v>45352</v>
      </c>
      <c r="I9" s="62">
        <f t="shared" si="4"/>
        <v>45716</v>
      </c>
      <c r="J9" s="65">
        <f t="shared" si="5"/>
        <v>12</v>
      </c>
      <c r="L9" s="85">
        <f t="shared" ref="L9:AJ9" si="7">IF(OR(EOMONTH($H9,0)&gt;L$6,EOMONTH($I9,0)&lt;L$6),0,IF(AND(EOMONTH($H9,0)&lt;&gt;L$6,EOMONTH($I9,0)&lt;&gt;L$6),$E9/$J9,IF(EOMONTH($H9,0)=L$6,(((L$6+1)-$H9)/(L$6-K$6))*($E9/$J9),IF(EOMONTH($I9,0)=L$6,(($I9-K$6)/(L$6-K$6))*($E9/$J9),"ERROR"))))</f>
        <v>0</v>
      </c>
      <c r="M9" s="85">
        <f t="shared" si="7"/>
        <v>0</v>
      </c>
      <c r="N9" s="85">
        <f t="shared" si="7"/>
        <v>0</v>
      </c>
      <c r="O9" s="85">
        <f t="shared" si="7"/>
        <v>7074.3600000000006</v>
      </c>
      <c r="P9" s="85">
        <f t="shared" si="7"/>
        <v>7074.3600000000006</v>
      </c>
      <c r="Q9" s="85">
        <f t="shared" si="7"/>
        <v>7074.3600000000006</v>
      </c>
      <c r="R9" s="85">
        <f t="shared" si="7"/>
        <v>7074.3600000000006</v>
      </c>
      <c r="S9" s="85">
        <f t="shared" si="7"/>
        <v>7074.3600000000006</v>
      </c>
      <c r="T9" s="85">
        <f t="shared" si="7"/>
        <v>7074.3600000000006</v>
      </c>
      <c r="U9" s="85">
        <f t="shared" si="7"/>
        <v>7074.3600000000006</v>
      </c>
      <c r="V9" s="85">
        <f t="shared" si="7"/>
        <v>7074.3600000000006</v>
      </c>
      <c r="W9" s="85">
        <f t="shared" si="7"/>
        <v>7074.3600000000006</v>
      </c>
      <c r="X9" s="85">
        <f t="shared" si="7"/>
        <v>7074.3600000000006</v>
      </c>
      <c r="Y9" s="85">
        <f t="shared" si="7"/>
        <v>7074.3600000000006</v>
      </c>
      <c r="Z9" s="85">
        <f t="shared" si="7"/>
        <v>7074.3600000000006</v>
      </c>
      <c r="AA9" s="85">
        <f t="shared" si="7"/>
        <v>0</v>
      </c>
      <c r="AB9" s="85">
        <f t="shared" si="7"/>
        <v>0</v>
      </c>
      <c r="AC9" s="85">
        <f t="shared" si="7"/>
        <v>0</v>
      </c>
      <c r="AD9" s="85">
        <f t="shared" si="7"/>
        <v>0</v>
      </c>
      <c r="AE9" s="85">
        <f t="shared" si="7"/>
        <v>0</v>
      </c>
      <c r="AF9" s="85">
        <f t="shared" si="7"/>
        <v>0</v>
      </c>
      <c r="AG9" s="85">
        <f t="shared" si="7"/>
        <v>0</v>
      </c>
      <c r="AH9" s="85">
        <f t="shared" si="7"/>
        <v>0</v>
      </c>
      <c r="AI9" s="85">
        <f t="shared" si="7"/>
        <v>0</v>
      </c>
      <c r="AJ9" s="85">
        <f t="shared" si="7"/>
        <v>0</v>
      </c>
    </row>
    <row r="10" spans="2:40" s="53" customFormat="1" ht="15" customHeight="1" x14ac:dyDescent="0.3">
      <c r="C10" s="57" t="str">
        <f>data_Invoices!AD5</f>
        <v>Cochran-Guerrero</v>
      </c>
      <c r="D10" s="58">
        <f>data_Invoices!Y5</f>
        <v>104</v>
      </c>
      <c r="E10" s="59">
        <f>data_Invoices!AW5</f>
        <v>133057.04</v>
      </c>
      <c r="F10" s="61">
        <f>data_Invoices!V5</f>
        <v>45316</v>
      </c>
      <c r="G10" s="66">
        <f t="shared" si="3"/>
        <v>45322</v>
      </c>
      <c r="H10" s="66">
        <f t="shared" si="1"/>
        <v>45323</v>
      </c>
      <c r="I10" s="62">
        <f t="shared" si="4"/>
        <v>45688</v>
      </c>
      <c r="J10" s="65">
        <f t="shared" si="5"/>
        <v>12</v>
      </c>
      <c r="L10" s="85">
        <f t="shared" ref="L10:AJ10" si="8">IF(OR(EOMONTH($H10,0)&gt;L$6,EOMONTH($I10,0)&lt;L$6),0,IF(AND(EOMONTH($H10,0)&lt;&gt;L$6,EOMONTH($I10,0)&lt;&gt;L$6),$E10/$J10,IF(EOMONTH($H10,0)=L$6,(((L$6+1)-$H10)/(L$6-K$6))*($E10/$J10),IF(EOMONTH($I10,0)=L$6,(($I10-K$6)/(L$6-K$6))*($E10/$J10),"ERROR"))))</f>
        <v>0</v>
      </c>
      <c r="M10" s="85">
        <f t="shared" si="8"/>
        <v>0</v>
      </c>
      <c r="N10" s="85">
        <f t="shared" si="8"/>
        <v>11088.086666666668</v>
      </c>
      <c r="O10" s="85">
        <f t="shared" si="8"/>
        <v>11088.086666666668</v>
      </c>
      <c r="P10" s="85">
        <f t="shared" si="8"/>
        <v>11088.086666666668</v>
      </c>
      <c r="Q10" s="85">
        <f t="shared" si="8"/>
        <v>11088.086666666668</v>
      </c>
      <c r="R10" s="85">
        <f t="shared" si="8"/>
        <v>11088.086666666668</v>
      </c>
      <c r="S10" s="85">
        <f t="shared" si="8"/>
        <v>11088.086666666668</v>
      </c>
      <c r="T10" s="85">
        <f t="shared" si="8"/>
        <v>11088.086666666668</v>
      </c>
      <c r="U10" s="85">
        <f t="shared" si="8"/>
        <v>11088.086666666668</v>
      </c>
      <c r="V10" s="85">
        <f t="shared" si="8"/>
        <v>11088.086666666668</v>
      </c>
      <c r="W10" s="85">
        <f t="shared" si="8"/>
        <v>11088.086666666668</v>
      </c>
      <c r="X10" s="85">
        <f t="shared" si="8"/>
        <v>11088.086666666668</v>
      </c>
      <c r="Y10" s="85">
        <f t="shared" si="8"/>
        <v>11088.086666666668</v>
      </c>
      <c r="Z10" s="85">
        <f t="shared" si="8"/>
        <v>0</v>
      </c>
      <c r="AA10" s="85">
        <f t="shared" si="8"/>
        <v>0</v>
      </c>
      <c r="AB10" s="85">
        <f t="shared" si="8"/>
        <v>0</v>
      </c>
      <c r="AC10" s="85">
        <f t="shared" si="8"/>
        <v>0</v>
      </c>
      <c r="AD10" s="85">
        <f t="shared" si="8"/>
        <v>0</v>
      </c>
      <c r="AE10" s="85">
        <f t="shared" si="8"/>
        <v>0</v>
      </c>
      <c r="AF10" s="85">
        <f t="shared" si="8"/>
        <v>0</v>
      </c>
      <c r="AG10" s="85">
        <f t="shared" si="8"/>
        <v>0</v>
      </c>
      <c r="AH10" s="85">
        <f t="shared" si="8"/>
        <v>0</v>
      </c>
      <c r="AI10" s="85">
        <f t="shared" si="8"/>
        <v>0</v>
      </c>
      <c r="AJ10" s="85">
        <f t="shared" si="8"/>
        <v>0</v>
      </c>
    </row>
    <row r="11" spans="2:40" s="53" customFormat="1" ht="15" customHeight="1" x14ac:dyDescent="0.3">
      <c r="C11" s="57" t="str">
        <f>data_Invoices!AD6</f>
        <v>Hunt LLC</v>
      </c>
      <c r="D11" s="58">
        <f>data_Invoices!Y6</f>
        <v>105</v>
      </c>
      <c r="E11" s="59">
        <f>data_Invoices!AW6</f>
        <v>69374.210000000006</v>
      </c>
      <c r="F11" s="61">
        <f>data_Invoices!V6</f>
        <v>45323</v>
      </c>
      <c r="G11" s="66">
        <f t="shared" si="3"/>
        <v>45351</v>
      </c>
      <c r="H11" s="66">
        <f t="shared" si="1"/>
        <v>45352</v>
      </c>
      <c r="I11" s="62">
        <f t="shared" si="4"/>
        <v>45716</v>
      </c>
      <c r="J11" s="65">
        <f t="shared" si="5"/>
        <v>12</v>
      </c>
      <c r="L11" s="85">
        <f t="shared" ref="L11:AJ11" si="9">IF(OR(EOMONTH($H11,0)&gt;L$6,EOMONTH($I11,0)&lt;L$6),0,IF(AND(EOMONTH($H11,0)&lt;&gt;L$6,EOMONTH($I11,0)&lt;&gt;L$6),$E11/$J11,IF(EOMONTH($H11,0)=L$6,(((L$6+1)-$H11)/(L$6-K$6))*($E11/$J11),IF(EOMONTH($I11,0)=L$6,(($I11-K$6)/(L$6-K$6))*($E11/$J11),"ERROR"))))</f>
        <v>0</v>
      </c>
      <c r="M11" s="85">
        <f t="shared" si="9"/>
        <v>0</v>
      </c>
      <c r="N11" s="85">
        <f t="shared" si="9"/>
        <v>0</v>
      </c>
      <c r="O11" s="85">
        <f t="shared" si="9"/>
        <v>5781.1841666666669</v>
      </c>
      <c r="P11" s="85">
        <f t="shared" si="9"/>
        <v>5781.1841666666669</v>
      </c>
      <c r="Q11" s="85">
        <f t="shared" si="9"/>
        <v>5781.1841666666669</v>
      </c>
      <c r="R11" s="85">
        <f t="shared" si="9"/>
        <v>5781.1841666666669</v>
      </c>
      <c r="S11" s="85">
        <f t="shared" si="9"/>
        <v>5781.1841666666669</v>
      </c>
      <c r="T11" s="85">
        <f t="shared" si="9"/>
        <v>5781.1841666666669</v>
      </c>
      <c r="U11" s="85">
        <f t="shared" si="9"/>
        <v>5781.1841666666669</v>
      </c>
      <c r="V11" s="85">
        <f t="shared" si="9"/>
        <v>5781.1841666666669</v>
      </c>
      <c r="W11" s="85">
        <f t="shared" si="9"/>
        <v>5781.1841666666669</v>
      </c>
      <c r="X11" s="85">
        <f t="shared" si="9"/>
        <v>5781.1841666666669</v>
      </c>
      <c r="Y11" s="85">
        <f t="shared" si="9"/>
        <v>5781.1841666666669</v>
      </c>
      <c r="Z11" s="85">
        <f t="shared" si="9"/>
        <v>5781.1841666666669</v>
      </c>
      <c r="AA11" s="85">
        <f t="shared" si="9"/>
        <v>0</v>
      </c>
      <c r="AB11" s="85">
        <f t="shared" si="9"/>
        <v>0</v>
      </c>
      <c r="AC11" s="85">
        <f t="shared" si="9"/>
        <v>0</v>
      </c>
      <c r="AD11" s="85">
        <f t="shared" si="9"/>
        <v>0</v>
      </c>
      <c r="AE11" s="85">
        <f t="shared" si="9"/>
        <v>0</v>
      </c>
      <c r="AF11" s="85">
        <f t="shared" si="9"/>
        <v>0</v>
      </c>
      <c r="AG11" s="85">
        <f t="shared" si="9"/>
        <v>0</v>
      </c>
      <c r="AH11" s="85">
        <f t="shared" si="9"/>
        <v>0</v>
      </c>
      <c r="AI11" s="85">
        <f t="shared" si="9"/>
        <v>0</v>
      </c>
      <c r="AJ11" s="85">
        <f t="shared" si="9"/>
        <v>0</v>
      </c>
    </row>
    <row r="12" spans="2:40" s="53" customFormat="1" ht="15" customHeight="1" x14ac:dyDescent="0.3">
      <c r="C12" s="57" t="str">
        <f>data_Invoices!AD7</f>
        <v>Vargas Inc</v>
      </c>
      <c r="D12" s="58">
        <f>data_Invoices!Y7</f>
        <v>106</v>
      </c>
      <c r="E12" s="59">
        <f>data_Invoices!AW7</f>
        <v>87444.2</v>
      </c>
      <c r="F12" s="61">
        <f>data_Invoices!V7</f>
        <v>45330</v>
      </c>
      <c r="G12" s="66">
        <f t="shared" si="3"/>
        <v>45351</v>
      </c>
      <c r="H12" s="66">
        <f t="shared" si="1"/>
        <v>45352</v>
      </c>
      <c r="I12" s="62">
        <f t="shared" si="4"/>
        <v>45535</v>
      </c>
      <c r="J12" s="65">
        <f t="shared" si="5"/>
        <v>6</v>
      </c>
      <c r="L12" s="85">
        <f t="shared" ref="L12:AJ12" si="10">IF(OR(EOMONTH($H12,0)&gt;L$6,EOMONTH($I12,0)&lt;L$6),0,IF(AND(EOMONTH($H12,0)&lt;&gt;L$6,EOMONTH($I12,0)&lt;&gt;L$6),$E12/$J12,IF(EOMONTH($H12,0)=L$6,(((L$6+1)-$H12)/(L$6-K$6))*($E12/$J12),IF(EOMONTH($I12,0)=L$6,(($I12-K$6)/(L$6-K$6))*($E12/$J12),"ERROR"))))</f>
        <v>0</v>
      </c>
      <c r="M12" s="85">
        <f t="shared" si="10"/>
        <v>0</v>
      </c>
      <c r="N12" s="85">
        <f t="shared" si="10"/>
        <v>0</v>
      </c>
      <c r="O12" s="85">
        <f t="shared" si="10"/>
        <v>14574.033333333333</v>
      </c>
      <c r="P12" s="85">
        <f t="shared" si="10"/>
        <v>14574.033333333333</v>
      </c>
      <c r="Q12" s="85">
        <f t="shared" si="10"/>
        <v>14574.033333333333</v>
      </c>
      <c r="R12" s="85">
        <f t="shared" si="10"/>
        <v>14574.033333333333</v>
      </c>
      <c r="S12" s="85">
        <f t="shared" si="10"/>
        <v>14574.033333333333</v>
      </c>
      <c r="T12" s="85">
        <f t="shared" si="10"/>
        <v>14574.033333333333</v>
      </c>
      <c r="U12" s="85">
        <f t="shared" si="10"/>
        <v>0</v>
      </c>
      <c r="V12" s="85">
        <f t="shared" si="10"/>
        <v>0</v>
      </c>
      <c r="W12" s="85">
        <f t="shared" si="10"/>
        <v>0</v>
      </c>
      <c r="X12" s="85">
        <f t="shared" si="10"/>
        <v>0</v>
      </c>
      <c r="Y12" s="85">
        <f t="shared" si="10"/>
        <v>0</v>
      </c>
      <c r="Z12" s="85">
        <f t="shared" si="10"/>
        <v>0</v>
      </c>
      <c r="AA12" s="85">
        <f t="shared" si="10"/>
        <v>0</v>
      </c>
      <c r="AB12" s="85">
        <f t="shared" si="10"/>
        <v>0</v>
      </c>
      <c r="AC12" s="85">
        <f t="shared" si="10"/>
        <v>0</v>
      </c>
      <c r="AD12" s="85">
        <f t="shared" si="10"/>
        <v>0</v>
      </c>
      <c r="AE12" s="85">
        <f t="shared" si="10"/>
        <v>0</v>
      </c>
      <c r="AF12" s="85">
        <f t="shared" si="10"/>
        <v>0</v>
      </c>
      <c r="AG12" s="85">
        <f t="shared" si="10"/>
        <v>0</v>
      </c>
      <c r="AH12" s="85">
        <f t="shared" si="10"/>
        <v>0</v>
      </c>
      <c r="AI12" s="85">
        <f t="shared" si="10"/>
        <v>0</v>
      </c>
      <c r="AJ12" s="85">
        <f t="shared" si="10"/>
        <v>0</v>
      </c>
    </row>
    <row r="13" spans="2:40" s="53" customFormat="1" ht="15" customHeight="1" x14ac:dyDescent="0.3">
      <c r="C13" s="57" t="str">
        <f>data_Invoices!AD8</f>
        <v>Anderson-Gould</v>
      </c>
      <c r="D13" s="58">
        <f>data_Invoices!Y8</f>
        <v>107</v>
      </c>
      <c r="E13" s="59">
        <f>data_Invoices!AW8</f>
        <v>107230.96</v>
      </c>
      <c r="F13" s="61">
        <f>data_Invoices!V8</f>
        <v>45337</v>
      </c>
      <c r="G13" s="66">
        <f t="shared" si="3"/>
        <v>45351</v>
      </c>
      <c r="H13" s="66">
        <f t="shared" si="1"/>
        <v>45352</v>
      </c>
      <c r="I13" s="62">
        <f t="shared" si="4"/>
        <v>45716</v>
      </c>
      <c r="J13" s="65">
        <f t="shared" si="5"/>
        <v>12</v>
      </c>
      <c r="L13" s="85">
        <f t="shared" ref="L13:AJ13" si="11">IF(OR(EOMONTH($H13,0)&gt;L$6,EOMONTH($I13,0)&lt;L$6),0,IF(AND(EOMONTH($H13,0)&lt;&gt;L$6,EOMONTH($I13,0)&lt;&gt;L$6),$E13/$J13,IF(EOMONTH($H13,0)=L$6,(((L$6+1)-$H13)/(L$6-K$6))*($E13/$J13),IF(EOMONTH($I13,0)=L$6,(($I13-K$6)/(L$6-K$6))*($E13/$J13),"ERROR"))))</f>
        <v>0</v>
      </c>
      <c r="M13" s="85">
        <f t="shared" si="11"/>
        <v>0</v>
      </c>
      <c r="N13" s="85">
        <f t="shared" si="11"/>
        <v>0</v>
      </c>
      <c r="O13" s="85">
        <f t="shared" si="11"/>
        <v>8935.9133333333339</v>
      </c>
      <c r="P13" s="85">
        <f t="shared" si="11"/>
        <v>8935.9133333333339</v>
      </c>
      <c r="Q13" s="85">
        <f t="shared" si="11"/>
        <v>8935.9133333333339</v>
      </c>
      <c r="R13" s="85">
        <f t="shared" si="11"/>
        <v>8935.9133333333339</v>
      </c>
      <c r="S13" s="85">
        <f t="shared" si="11"/>
        <v>8935.9133333333339</v>
      </c>
      <c r="T13" s="85">
        <f t="shared" si="11"/>
        <v>8935.9133333333339</v>
      </c>
      <c r="U13" s="85">
        <f t="shared" si="11"/>
        <v>8935.9133333333339</v>
      </c>
      <c r="V13" s="85">
        <f t="shared" si="11"/>
        <v>8935.9133333333339</v>
      </c>
      <c r="W13" s="85">
        <f t="shared" si="11"/>
        <v>8935.9133333333339</v>
      </c>
      <c r="X13" s="85">
        <f t="shared" si="11"/>
        <v>8935.9133333333339</v>
      </c>
      <c r="Y13" s="85">
        <f t="shared" si="11"/>
        <v>8935.9133333333339</v>
      </c>
      <c r="Z13" s="85">
        <f t="shared" si="11"/>
        <v>8935.9133333333339</v>
      </c>
      <c r="AA13" s="85">
        <f t="shared" si="11"/>
        <v>0</v>
      </c>
      <c r="AB13" s="85">
        <f t="shared" si="11"/>
        <v>0</v>
      </c>
      <c r="AC13" s="85">
        <f t="shared" si="11"/>
        <v>0</v>
      </c>
      <c r="AD13" s="85">
        <f t="shared" si="11"/>
        <v>0</v>
      </c>
      <c r="AE13" s="85">
        <f t="shared" si="11"/>
        <v>0</v>
      </c>
      <c r="AF13" s="85">
        <f t="shared" si="11"/>
        <v>0</v>
      </c>
      <c r="AG13" s="85">
        <f t="shared" si="11"/>
        <v>0</v>
      </c>
      <c r="AH13" s="85">
        <f t="shared" si="11"/>
        <v>0</v>
      </c>
      <c r="AI13" s="85">
        <f t="shared" si="11"/>
        <v>0</v>
      </c>
      <c r="AJ13" s="85">
        <f t="shared" si="11"/>
        <v>0</v>
      </c>
    </row>
    <row r="14" spans="2:40" s="53" customFormat="1" ht="15" customHeight="1" x14ac:dyDescent="0.3">
      <c r="C14" s="57" t="str">
        <f>data_Invoices!AD9</f>
        <v>Coleman Ltd</v>
      </c>
      <c r="D14" s="58">
        <f>data_Invoices!Y9</f>
        <v>108</v>
      </c>
      <c r="E14" s="59">
        <f>data_Invoices!AW9</f>
        <v>78329.460000000006</v>
      </c>
      <c r="F14" s="61">
        <f>data_Invoices!V9</f>
        <v>45344</v>
      </c>
      <c r="G14" s="66">
        <f t="shared" si="3"/>
        <v>45351</v>
      </c>
      <c r="H14" s="66">
        <f t="shared" si="1"/>
        <v>45352</v>
      </c>
      <c r="I14" s="62">
        <f t="shared" si="4"/>
        <v>45716</v>
      </c>
      <c r="J14" s="65">
        <f t="shared" si="5"/>
        <v>12</v>
      </c>
      <c r="L14" s="85">
        <f t="shared" ref="L14:AJ14" si="12">IF(OR(EOMONTH($H14,0)&gt;L$6,EOMONTH($I14,0)&lt;L$6),0,IF(AND(EOMONTH($H14,0)&lt;&gt;L$6,EOMONTH($I14,0)&lt;&gt;L$6),$E14/$J14,IF(EOMONTH($H14,0)=L$6,(((L$6+1)-$H14)/(L$6-K$6))*($E14/$J14),IF(EOMONTH($I14,0)=L$6,(($I14-K$6)/(L$6-K$6))*($E14/$J14),"ERROR"))))</f>
        <v>0</v>
      </c>
      <c r="M14" s="85">
        <f t="shared" si="12"/>
        <v>0</v>
      </c>
      <c r="N14" s="85">
        <f t="shared" si="12"/>
        <v>0</v>
      </c>
      <c r="O14" s="85">
        <f t="shared" si="12"/>
        <v>6527.4550000000008</v>
      </c>
      <c r="P14" s="85">
        <f t="shared" si="12"/>
        <v>6527.4550000000008</v>
      </c>
      <c r="Q14" s="85">
        <f t="shared" si="12"/>
        <v>6527.4550000000008</v>
      </c>
      <c r="R14" s="85">
        <f t="shared" si="12"/>
        <v>6527.4550000000008</v>
      </c>
      <c r="S14" s="85">
        <f t="shared" si="12"/>
        <v>6527.4550000000008</v>
      </c>
      <c r="T14" s="85">
        <f t="shared" si="12"/>
        <v>6527.4550000000008</v>
      </c>
      <c r="U14" s="85">
        <f t="shared" si="12"/>
        <v>6527.4550000000008</v>
      </c>
      <c r="V14" s="85">
        <f t="shared" si="12"/>
        <v>6527.4550000000008</v>
      </c>
      <c r="W14" s="85">
        <f t="shared" si="12"/>
        <v>6527.4550000000008</v>
      </c>
      <c r="X14" s="85">
        <f t="shared" si="12"/>
        <v>6527.4550000000008</v>
      </c>
      <c r="Y14" s="85">
        <f t="shared" si="12"/>
        <v>6527.4550000000008</v>
      </c>
      <c r="Z14" s="85">
        <f t="shared" si="12"/>
        <v>6527.4550000000008</v>
      </c>
      <c r="AA14" s="85">
        <f t="shared" si="12"/>
        <v>0</v>
      </c>
      <c r="AB14" s="85">
        <f t="shared" si="12"/>
        <v>0</v>
      </c>
      <c r="AC14" s="85">
        <f t="shared" si="12"/>
        <v>0</v>
      </c>
      <c r="AD14" s="85">
        <f t="shared" si="12"/>
        <v>0</v>
      </c>
      <c r="AE14" s="85">
        <f t="shared" si="12"/>
        <v>0</v>
      </c>
      <c r="AF14" s="85">
        <f t="shared" si="12"/>
        <v>0</v>
      </c>
      <c r="AG14" s="85">
        <f t="shared" si="12"/>
        <v>0</v>
      </c>
      <c r="AH14" s="85">
        <f t="shared" si="12"/>
        <v>0</v>
      </c>
      <c r="AI14" s="85">
        <f t="shared" si="12"/>
        <v>0</v>
      </c>
      <c r="AJ14" s="85">
        <f t="shared" si="12"/>
        <v>0</v>
      </c>
    </row>
    <row r="15" spans="2:40" s="53" customFormat="1" ht="15" customHeight="1" x14ac:dyDescent="0.3">
      <c r="C15" s="57" t="str">
        <f>data_Invoices!AD10</f>
        <v>Vargas Inc</v>
      </c>
      <c r="D15" s="58">
        <f>data_Invoices!Y10</f>
        <v>110</v>
      </c>
      <c r="E15" s="59">
        <f>data_Invoices!AW10</f>
        <v>90270.834000000003</v>
      </c>
      <c r="F15" s="61">
        <f>data_Invoices!V10</f>
        <v>45358</v>
      </c>
      <c r="G15" s="66">
        <f t="shared" si="3"/>
        <v>45382</v>
      </c>
      <c r="H15" s="66">
        <f t="shared" si="1"/>
        <v>45383</v>
      </c>
      <c r="I15" s="62">
        <f t="shared" si="4"/>
        <v>45565</v>
      </c>
      <c r="J15" s="65">
        <f t="shared" si="5"/>
        <v>6</v>
      </c>
      <c r="L15" s="85">
        <f t="shared" ref="L15:AJ15" si="13">IF(OR(EOMONTH($H15,0)&gt;L$6,EOMONTH($I15,0)&lt;L$6),0,IF(AND(EOMONTH($H15,0)&lt;&gt;L$6,EOMONTH($I15,0)&lt;&gt;L$6),$E15/$J15,IF(EOMONTH($H15,0)=L$6,(((L$6+1)-$H15)/(L$6-K$6))*($E15/$J15),IF(EOMONTH($I15,0)=L$6,(($I15-K$6)/(L$6-K$6))*($E15/$J15),"ERROR"))))</f>
        <v>0</v>
      </c>
      <c r="M15" s="85">
        <f t="shared" si="13"/>
        <v>0</v>
      </c>
      <c r="N15" s="85">
        <f t="shared" si="13"/>
        <v>0</v>
      </c>
      <c r="O15" s="85">
        <f t="shared" si="13"/>
        <v>0</v>
      </c>
      <c r="P15" s="85">
        <f t="shared" si="13"/>
        <v>15045.139000000001</v>
      </c>
      <c r="Q15" s="85">
        <f t="shared" si="13"/>
        <v>15045.139000000001</v>
      </c>
      <c r="R15" s="85">
        <f t="shared" si="13"/>
        <v>15045.139000000001</v>
      </c>
      <c r="S15" s="85">
        <f t="shared" si="13"/>
        <v>15045.139000000001</v>
      </c>
      <c r="T15" s="85">
        <f t="shared" si="13"/>
        <v>15045.139000000001</v>
      </c>
      <c r="U15" s="85">
        <f t="shared" si="13"/>
        <v>15045.139000000001</v>
      </c>
      <c r="V15" s="85">
        <f t="shared" si="13"/>
        <v>0</v>
      </c>
      <c r="W15" s="85">
        <f t="shared" si="13"/>
        <v>0</v>
      </c>
      <c r="X15" s="85">
        <f t="shared" si="13"/>
        <v>0</v>
      </c>
      <c r="Y15" s="85">
        <f t="shared" si="13"/>
        <v>0</v>
      </c>
      <c r="Z15" s="85">
        <f t="shared" si="13"/>
        <v>0</v>
      </c>
      <c r="AA15" s="85">
        <f t="shared" si="13"/>
        <v>0</v>
      </c>
      <c r="AB15" s="85">
        <f t="shared" si="13"/>
        <v>0</v>
      </c>
      <c r="AC15" s="85">
        <f t="shared" si="13"/>
        <v>0</v>
      </c>
      <c r="AD15" s="85">
        <f t="shared" si="13"/>
        <v>0</v>
      </c>
      <c r="AE15" s="85">
        <f t="shared" si="13"/>
        <v>0</v>
      </c>
      <c r="AF15" s="85">
        <f t="shared" si="13"/>
        <v>0</v>
      </c>
      <c r="AG15" s="85">
        <f t="shared" si="13"/>
        <v>0</v>
      </c>
      <c r="AH15" s="85">
        <f t="shared" si="13"/>
        <v>0</v>
      </c>
      <c r="AI15" s="85">
        <f t="shared" si="13"/>
        <v>0</v>
      </c>
      <c r="AJ15" s="85">
        <f t="shared" si="13"/>
        <v>0</v>
      </c>
    </row>
    <row r="16" spans="2:40" s="53" customFormat="1" ht="15" customHeight="1" x14ac:dyDescent="0.3">
      <c r="C16" s="57" t="str">
        <f>data_Invoices!AD11</f>
        <v>Pennington-Avery</v>
      </c>
      <c r="D16" s="58">
        <f>data_Invoices!Y11</f>
        <v>114</v>
      </c>
      <c r="E16" s="59">
        <f>data_Invoices!AW11</f>
        <v>0</v>
      </c>
      <c r="F16" s="61">
        <f>data_Invoices!V11</f>
        <v>45382</v>
      </c>
      <c r="G16" s="66">
        <f t="shared" si="3"/>
        <v>45382</v>
      </c>
      <c r="H16" s="66">
        <f t="shared" si="1"/>
        <v>45383</v>
      </c>
      <c r="I16" s="62">
        <f t="shared" si="4"/>
        <v>45747</v>
      </c>
      <c r="J16" s="65">
        <f t="shared" si="5"/>
        <v>12</v>
      </c>
      <c r="L16" s="85">
        <f t="shared" ref="L16:AJ16" si="14">IF(OR(EOMONTH($H16,0)&gt;L$6,EOMONTH($I16,0)&lt;L$6),0,IF(AND(EOMONTH($H16,0)&lt;&gt;L$6,EOMONTH($I16,0)&lt;&gt;L$6),$E16/$J16,IF(EOMONTH($H16,0)=L$6,(((L$6+1)-$H16)/(L$6-K$6))*($E16/$J16),IF(EOMONTH($I16,0)=L$6,(($I16-K$6)/(L$6-K$6))*($E16/$J16),"ERROR"))))</f>
        <v>0</v>
      </c>
      <c r="M16" s="85">
        <f t="shared" si="14"/>
        <v>0</v>
      </c>
      <c r="N16" s="85">
        <f t="shared" si="14"/>
        <v>0</v>
      </c>
      <c r="O16" s="85">
        <f t="shared" si="14"/>
        <v>0</v>
      </c>
      <c r="P16" s="85">
        <f t="shared" si="14"/>
        <v>0</v>
      </c>
      <c r="Q16" s="85">
        <f t="shared" si="14"/>
        <v>0</v>
      </c>
      <c r="R16" s="85">
        <f t="shared" si="14"/>
        <v>0</v>
      </c>
      <c r="S16" s="85">
        <f t="shared" si="14"/>
        <v>0</v>
      </c>
      <c r="T16" s="85">
        <f t="shared" si="14"/>
        <v>0</v>
      </c>
      <c r="U16" s="85">
        <f t="shared" si="14"/>
        <v>0</v>
      </c>
      <c r="V16" s="85">
        <f t="shared" si="14"/>
        <v>0</v>
      </c>
      <c r="W16" s="85">
        <f t="shared" si="14"/>
        <v>0</v>
      </c>
      <c r="X16" s="85">
        <f t="shared" si="14"/>
        <v>0</v>
      </c>
      <c r="Y16" s="85">
        <f t="shared" si="14"/>
        <v>0</v>
      </c>
      <c r="Z16" s="85">
        <f t="shared" si="14"/>
        <v>0</v>
      </c>
      <c r="AA16" s="85">
        <f t="shared" si="14"/>
        <v>0</v>
      </c>
      <c r="AB16" s="85">
        <f t="shared" si="14"/>
        <v>0</v>
      </c>
      <c r="AC16" s="85">
        <f t="shared" si="14"/>
        <v>0</v>
      </c>
      <c r="AD16" s="85">
        <f t="shared" si="14"/>
        <v>0</v>
      </c>
      <c r="AE16" s="85">
        <f t="shared" si="14"/>
        <v>0</v>
      </c>
      <c r="AF16" s="85">
        <f t="shared" si="14"/>
        <v>0</v>
      </c>
      <c r="AG16" s="85">
        <f t="shared" si="14"/>
        <v>0</v>
      </c>
      <c r="AH16" s="85">
        <f t="shared" si="14"/>
        <v>0</v>
      </c>
      <c r="AI16" s="85">
        <f t="shared" si="14"/>
        <v>0</v>
      </c>
      <c r="AJ16" s="85">
        <f t="shared" si="14"/>
        <v>0</v>
      </c>
    </row>
    <row r="17" spans="3:38" s="53" customFormat="1" ht="15" customHeight="1" x14ac:dyDescent="0.3">
      <c r="C17" s="57" t="str">
        <f>data_Invoices!AD12</f>
        <v>Bell-Moore</v>
      </c>
      <c r="D17" s="58">
        <f>data_Invoices!Y12</f>
        <v>113</v>
      </c>
      <c r="E17" s="59">
        <f>data_Invoices!AW12</f>
        <v>157973.9595</v>
      </c>
      <c r="F17" s="61">
        <f>data_Invoices!V12</f>
        <v>45379</v>
      </c>
      <c r="G17" s="66">
        <f t="shared" si="3"/>
        <v>45382</v>
      </c>
      <c r="H17" s="66">
        <f t="shared" si="1"/>
        <v>45383</v>
      </c>
      <c r="I17" s="62">
        <f t="shared" si="4"/>
        <v>45747</v>
      </c>
      <c r="J17" s="65">
        <f t="shared" si="5"/>
        <v>12</v>
      </c>
      <c r="L17" s="85">
        <f t="shared" ref="L17:AJ17" si="15">IF(OR(EOMONTH($H17,0)&gt;L$6,EOMONTH($I17,0)&lt;L$6),0,IF(AND(EOMONTH($H17,0)&lt;&gt;L$6,EOMONTH($I17,0)&lt;&gt;L$6),$E17/$J17,IF(EOMONTH($H17,0)=L$6,(((L$6+1)-$H17)/(L$6-K$6))*($E17/$J17),IF(EOMONTH($I17,0)=L$6,(($I17-K$6)/(L$6-K$6))*($E17/$J17),"ERROR"))))</f>
        <v>0</v>
      </c>
      <c r="M17" s="85">
        <f t="shared" si="15"/>
        <v>0</v>
      </c>
      <c r="N17" s="85">
        <f t="shared" si="15"/>
        <v>0</v>
      </c>
      <c r="O17" s="85">
        <f t="shared" si="15"/>
        <v>0</v>
      </c>
      <c r="P17" s="85">
        <f t="shared" si="15"/>
        <v>13164.496625</v>
      </c>
      <c r="Q17" s="85">
        <f t="shared" si="15"/>
        <v>13164.496625</v>
      </c>
      <c r="R17" s="85">
        <f t="shared" si="15"/>
        <v>13164.496625</v>
      </c>
      <c r="S17" s="85">
        <f t="shared" si="15"/>
        <v>13164.496625</v>
      </c>
      <c r="T17" s="85">
        <f t="shared" si="15"/>
        <v>13164.496625</v>
      </c>
      <c r="U17" s="85">
        <f t="shared" si="15"/>
        <v>13164.496625</v>
      </c>
      <c r="V17" s="85">
        <f t="shared" si="15"/>
        <v>13164.496625</v>
      </c>
      <c r="W17" s="85">
        <f t="shared" si="15"/>
        <v>13164.496625</v>
      </c>
      <c r="X17" s="85">
        <f t="shared" si="15"/>
        <v>13164.496625</v>
      </c>
      <c r="Y17" s="85">
        <f t="shared" si="15"/>
        <v>13164.496625</v>
      </c>
      <c r="Z17" s="85">
        <f t="shared" si="15"/>
        <v>13164.496625</v>
      </c>
      <c r="AA17" s="85">
        <f t="shared" si="15"/>
        <v>13164.496625</v>
      </c>
      <c r="AB17" s="85">
        <f t="shared" si="15"/>
        <v>0</v>
      </c>
      <c r="AC17" s="85">
        <f t="shared" si="15"/>
        <v>0</v>
      </c>
      <c r="AD17" s="85">
        <f t="shared" si="15"/>
        <v>0</v>
      </c>
      <c r="AE17" s="85">
        <f t="shared" si="15"/>
        <v>0</v>
      </c>
      <c r="AF17" s="85">
        <f t="shared" si="15"/>
        <v>0</v>
      </c>
      <c r="AG17" s="85">
        <f t="shared" si="15"/>
        <v>0</v>
      </c>
      <c r="AH17" s="85">
        <f t="shared" si="15"/>
        <v>0</v>
      </c>
      <c r="AI17" s="85">
        <f t="shared" si="15"/>
        <v>0</v>
      </c>
      <c r="AJ17" s="85">
        <f t="shared" si="15"/>
        <v>0</v>
      </c>
    </row>
    <row r="18" spans="3:38" s="53" customFormat="1" ht="15" customHeight="1" x14ac:dyDescent="0.3">
      <c r="C18" s="57" t="str">
        <f>data_Invoices!AD13</f>
        <v>Mason, Ryan and Wells</v>
      </c>
      <c r="D18" s="58">
        <f>data_Invoices!Y13</f>
        <v>112</v>
      </c>
      <c r="E18" s="59">
        <f>data_Invoices!AW13</f>
        <v>135406.25099999999</v>
      </c>
      <c r="F18" s="61">
        <f>data_Invoices!V13</f>
        <v>45372</v>
      </c>
      <c r="G18" s="66">
        <f t="shared" si="3"/>
        <v>45382</v>
      </c>
      <c r="H18" s="66">
        <f t="shared" si="1"/>
        <v>45383</v>
      </c>
      <c r="I18" s="62">
        <f t="shared" si="4"/>
        <v>45747</v>
      </c>
      <c r="J18" s="65">
        <f t="shared" si="5"/>
        <v>12</v>
      </c>
      <c r="L18" s="85">
        <f t="shared" ref="L18:AJ18" si="16">IF(OR(EOMONTH($H18,0)&gt;L$6,EOMONTH($I18,0)&lt;L$6),0,IF(AND(EOMONTH($H18,0)&lt;&gt;L$6,EOMONTH($I18,0)&lt;&gt;L$6),$E18/$J18,IF(EOMONTH($H18,0)=L$6,(((L$6+1)-$H18)/(L$6-K$6))*($E18/$J18),IF(EOMONTH($I18,0)=L$6,(($I18-K$6)/(L$6-K$6))*($E18/$J18),"ERROR"))))</f>
        <v>0</v>
      </c>
      <c r="M18" s="85">
        <f t="shared" si="16"/>
        <v>0</v>
      </c>
      <c r="N18" s="85">
        <f t="shared" si="16"/>
        <v>0</v>
      </c>
      <c r="O18" s="85">
        <f t="shared" si="16"/>
        <v>0</v>
      </c>
      <c r="P18" s="85">
        <f t="shared" si="16"/>
        <v>11283.854249999999</v>
      </c>
      <c r="Q18" s="85">
        <f t="shared" si="16"/>
        <v>11283.854249999999</v>
      </c>
      <c r="R18" s="85">
        <f t="shared" si="16"/>
        <v>11283.854249999999</v>
      </c>
      <c r="S18" s="85">
        <f t="shared" si="16"/>
        <v>11283.854249999999</v>
      </c>
      <c r="T18" s="85">
        <f t="shared" si="16"/>
        <v>11283.854249999999</v>
      </c>
      <c r="U18" s="85">
        <f t="shared" si="16"/>
        <v>11283.854249999999</v>
      </c>
      <c r="V18" s="85">
        <f t="shared" si="16"/>
        <v>11283.854249999999</v>
      </c>
      <c r="W18" s="85">
        <f t="shared" si="16"/>
        <v>11283.854249999999</v>
      </c>
      <c r="X18" s="85">
        <f t="shared" si="16"/>
        <v>11283.854249999999</v>
      </c>
      <c r="Y18" s="85">
        <f t="shared" si="16"/>
        <v>11283.854249999999</v>
      </c>
      <c r="Z18" s="85">
        <f t="shared" si="16"/>
        <v>11283.854249999999</v>
      </c>
      <c r="AA18" s="85">
        <f t="shared" si="16"/>
        <v>11283.854249999999</v>
      </c>
      <c r="AB18" s="85">
        <f t="shared" si="16"/>
        <v>0</v>
      </c>
      <c r="AC18" s="85">
        <f t="shared" si="16"/>
        <v>0</v>
      </c>
      <c r="AD18" s="85">
        <f t="shared" si="16"/>
        <v>0</v>
      </c>
      <c r="AE18" s="85">
        <f t="shared" si="16"/>
        <v>0</v>
      </c>
      <c r="AF18" s="85">
        <f t="shared" si="16"/>
        <v>0</v>
      </c>
      <c r="AG18" s="85">
        <f t="shared" si="16"/>
        <v>0</v>
      </c>
      <c r="AH18" s="85">
        <f t="shared" si="16"/>
        <v>0</v>
      </c>
      <c r="AI18" s="85">
        <f t="shared" si="16"/>
        <v>0</v>
      </c>
      <c r="AJ18" s="85">
        <f t="shared" si="16"/>
        <v>0</v>
      </c>
    </row>
    <row r="19" spans="3:38" s="53" customFormat="1" ht="15" customHeight="1" x14ac:dyDescent="0.3">
      <c r="C19" s="57" t="str">
        <f>data_Invoices!AD14</f>
        <v>Waters PLC</v>
      </c>
      <c r="D19" s="58">
        <f>data_Invoices!Y14</f>
        <v>111</v>
      </c>
      <c r="E19" s="59">
        <f>data_Invoices!AW14</f>
        <v>67703.125499999995</v>
      </c>
      <c r="F19" s="61">
        <f>data_Invoices!V14</f>
        <v>45365</v>
      </c>
      <c r="G19" s="66">
        <f t="shared" si="3"/>
        <v>45382</v>
      </c>
      <c r="H19" s="66">
        <f t="shared" si="1"/>
        <v>45383</v>
      </c>
      <c r="I19" s="62">
        <f t="shared" si="4"/>
        <v>45747</v>
      </c>
      <c r="J19" s="65">
        <f t="shared" si="5"/>
        <v>12</v>
      </c>
      <c r="L19" s="85">
        <f t="shared" ref="L19:AJ19" si="17">IF(OR(EOMONTH($H19,0)&gt;L$6,EOMONTH($I19,0)&lt;L$6),0,IF(AND(EOMONTH($H19,0)&lt;&gt;L$6,EOMONTH($I19,0)&lt;&gt;L$6),$E19/$J19,IF(EOMONTH($H19,0)=L$6,(((L$6+1)-$H19)/(L$6-K$6))*($E19/$J19),IF(EOMONTH($I19,0)=L$6,(($I19-K$6)/(L$6-K$6))*($E19/$J19),"ERROR"))))</f>
        <v>0</v>
      </c>
      <c r="M19" s="85">
        <f t="shared" si="17"/>
        <v>0</v>
      </c>
      <c r="N19" s="85">
        <f t="shared" si="17"/>
        <v>0</v>
      </c>
      <c r="O19" s="85">
        <f t="shared" si="17"/>
        <v>0</v>
      </c>
      <c r="P19" s="85">
        <f t="shared" si="17"/>
        <v>5641.9271249999993</v>
      </c>
      <c r="Q19" s="85">
        <f t="shared" si="17"/>
        <v>5641.9271249999993</v>
      </c>
      <c r="R19" s="85">
        <f t="shared" si="17"/>
        <v>5641.9271249999993</v>
      </c>
      <c r="S19" s="85">
        <f t="shared" si="17"/>
        <v>5641.9271249999993</v>
      </c>
      <c r="T19" s="85">
        <f t="shared" si="17"/>
        <v>5641.9271249999993</v>
      </c>
      <c r="U19" s="85">
        <f t="shared" si="17"/>
        <v>5641.9271249999993</v>
      </c>
      <c r="V19" s="85">
        <f t="shared" si="17"/>
        <v>5641.9271249999993</v>
      </c>
      <c r="W19" s="85">
        <f t="shared" si="17"/>
        <v>5641.9271249999993</v>
      </c>
      <c r="X19" s="85">
        <f t="shared" si="17"/>
        <v>5641.9271249999993</v>
      </c>
      <c r="Y19" s="85">
        <f t="shared" si="17"/>
        <v>5641.9271249999993</v>
      </c>
      <c r="Z19" s="85">
        <f t="shared" si="17"/>
        <v>5641.9271249999993</v>
      </c>
      <c r="AA19" s="85">
        <f t="shared" si="17"/>
        <v>5641.9271249999993</v>
      </c>
      <c r="AB19" s="85">
        <f t="shared" si="17"/>
        <v>0</v>
      </c>
      <c r="AC19" s="85">
        <f t="shared" si="17"/>
        <v>0</v>
      </c>
      <c r="AD19" s="85">
        <f t="shared" si="17"/>
        <v>0</v>
      </c>
      <c r="AE19" s="85">
        <f t="shared" si="17"/>
        <v>0</v>
      </c>
      <c r="AF19" s="85">
        <f t="shared" si="17"/>
        <v>0</v>
      </c>
      <c r="AG19" s="85">
        <f t="shared" si="17"/>
        <v>0</v>
      </c>
      <c r="AH19" s="85">
        <f t="shared" si="17"/>
        <v>0</v>
      </c>
      <c r="AI19" s="85">
        <f t="shared" si="17"/>
        <v>0</v>
      </c>
      <c r="AJ19" s="85">
        <f t="shared" si="17"/>
        <v>0</v>
      </c>
    </row>
    <row r="20" spans="3:38" s="53" customFormat="1" ht="15" customHeight="1" x14ac:dyDescent="0.3">
      <c r="C20" s="57" t="str">
        <f>data_Invoices!AD15</f>
        <v>Anderson-Waller</v>
      </c>
      <c r="D20" s="58">
        <f>data_Invoices!Y15</f>
        <v>103</v>
      </c>
      <c r="E20" s="59">
        <f>data_Invoices!AW15</f>
        <v>76340.45</v>
      </c>
      <c r="F20" s="61">
        <f>data_Invoices!V15</f>
        <v>45309</v>
      </c>
      <c r="G20" s="66">
        <f t="shared" si="3"/>
        <v>45322</v>
      </c>
      <c r="H20" s="66">
        <f t="shared" si="1"/>
        <v>45323</v>
      </c>
      <c r="I20" s="62">
        <f t="shared" si="4"/>
        <v>45688</v>
      </c>
      <c r="J20" s="65">
        <f t="shared" si="5"/>
        <v>12</v>
      </c>
      <c r="L20" s="85">
        <f t="shared" ref="L20:AJ20" si="18">IF(OR(EOMONTH($H20,0)&gt;L$6,EOMONTH($I20,0)&lt;L$6),0,IF(AND(EOMONTH($H20,0)&lt;&gt;L$6,EOMONTH($I20,0)&lt;&gt;L$6),$E20/$J20,IF(EOMONTH($H20,0)=L$6,(((L$6+1)-$H20)/(L$6-K$6))*($E20/$J20),IF(EOMONTH($I20,0)=L$6,(($I20-K$6)/(L$6-K$6))*($E20/$J20),"ERROR"))))</f>
        <v>0</v>
      </c>
      <c r="M20" s="85">
        <f t="shared" si="18"/>
        <v>0</v>
      </c>
      <c r="N20" s="85">
        <f t="shared" si="18"/>
        <v>6361.7041666666664</v>
      </c>
      <c r="O20" s="85">
        <f t="shared" si="18"/>
        <v>6361.7041666666664</v>
      </c>
      <c r="P20" s="85">
        <f t="shared" si="18"/>
        <v>6361.7041666666664</v>
      </c>
      <c r="Q20" s="85">
        <f t="shared" si="18"/>
        <v>6361.7041666666664</v>
      </c>
      <c r="R20" s="85">
        <f t="shared" si="18"/>
        <v>6361.7041666666664</v>
      </c>
      <c r="S20" s="85">
        <f t="shared" si="18"/>
        <v>6361.7041666666664</v>
      </c>
      <c r="T20" s="85">
        <f t="shared" si="18"/>
        <v>6361.7041666666664</v>
      </c>
      <c r="U20" s="85">
        <f t="shared" si="18"/>
        <v>6361.7041666666664</v>
      </c>
      <c r="V20" s="85">
        <f t="shared" si="18"/>
        <v>6361.7041666666664</v>
      </c>
      <c r="W20" s="85">
        <f t="shared" si="18"/>
        <v>6361.7041666666664</v>
      </c>
      <c r="X20" s="85">
        <f t="shared" si="18"/>
        <v>6361.7041666666664</v>
      </c>
      <c r="Y20" s="85">
        <f t="shared" si="18"/>
        <v>6361.7041666666664</v>
      </c>
      <c r="Z20" s="85">
        <f t="shared" si="18"/>
        <v>0</v>
      </c>
      <c r="AA20" s="85">
        <f t="shared" si="18"/>
        <v>0</v>
      </c>
      <c r="AB20" s="85">
        <f t="shared" si="18"/>
        <v>0</v>
      </c>
      <c r="AC20" s="85">
        <f t="shared" si="18"/>
        <v>0</v>
      </c>
      <c r="AD20" s="85">
        <f t="shared" si="18"/>
        <v>0</v>
      </c>
      <c r="AE20" s="85">
        <f t="shared" si="18"/>
        <v>0</v>
      </c>
      <c r="AF20" s="85">
        <f t="shared" si="18"/>
        <v>0</v>
      </c>
      <c r="AG20" s="85">
        <f t="shared" si="18"/>
        <v>0</v>
      </c>
      <c r="AH20" s="85">
        <f t="shared" si="18"/>
        <v>0</v>
      </c>
      <c r="AI20" s="85">
        <f t="shared" si="18"/>
        <v>0</v>
      </c>
      <c r="AJ20" s="85">
        <f t="shared" si="18"/>
        <v>0</v>
      </c>
    </row>
    <row r="21" spans="3:38" s="53" customFormat="1" ht="15" customHeight="1" x14ac:dyDescent="0.3">
      <c r="C21" s="57"/>
      <c r="D21" s="58"/>
      <c r="E21" s="59"/>
      <c r="F21" s="61"/>
      <c r="G21" s="66">
        <f t="shared" si="3"/>
        <v>31</v>
      </c>
      <c r="H21" s="61"/>
      <c r="I21" s="62"/>
      <c r="J21" s="64"/>
      <c r="L21" s="85">
        <f t="shared" ref="L21:AJ21" si="19">IF(OR(EOMONTH($H21,0)&gt;L$6,EOMONTH($I21,0)&lt;L$6),0,IF(AND(EOMONTH($H21,0)&lt;&gt;L$6,EOMONTH($I21,0)&lt;&gt;L$6),$E21/$J21,IF(EOMONTH($H21,0)=L$6,(((L$6+1)-$H21)/(L$6-K$6))*($E21/$J21),IF(EOMONTH($I21,0)=L$6,(($I21-K$6)/(L$6-K$6))*($E21/$J21),"ERROR"))))</f>
        <v>0</v>
      </c>
      <c r="M21" s="85">
        <f t="shared" si="19"/>
        <v>0</v>
      </c>
      <c r="N21" s="85">
        <f t="shared" si="19"/>
        <v>0</v>
      </c>
      <c r="O21" s="85">
        <f t="shared" si="19"/>
        <v>0</v>
      </c>
      <c r="P21" s="85">
        <f t="shared" si="19"/>
        <v>0</v>
      </c>
      <c r="Q21" s="85">
        <f t="shared" si="19"/>
        <v>0</v>
      </c>
      <c r="R21" s="85">
        <f t="shared" si="19"/>
        <v>0</v>
      </c>
      <c r="S21" s="85">
        <f t="shared" si="19"/>
        <v>0</v>
      </c>
      <c r="T21" s="85">
        <f t="shared" si="19"/>
        <v>0</v>
      </c>
      <c r="U21" s="85">
        <f t="shared" si="19"/>
        <v>0</v>
      </c>
      <c r="V21" s="85">
        <f t="shared" si="19"/>
        <v>0</v>
      </c>
      <c r="W21" s="85">
        <f t="shared" si="19"/>
        <v>0</v>
      </c>
      <c r="X21" s="85">
        <f t="shared" si="19"/>
        <v>0</v>
      </c>
      <c r="Y21" s="85">
        <f t="shared" si="19"/>
        <v>0</v>
      </c>
      <c r="Z21" s="85">
        <f t="shared" si="19"/>
        <v>0</v>
      </c>
      <c r="AA21" s="85">
        <f t="shared" si="19"/>
        <v>0</v>
      </c>
      <c r="AB21" s="85">
        <f t="shared" si="19"/>
        <v>0</v>
      </c>
      <c r="AC21" s="85">
        <f t="shared" si="19"/>
        <v>0</v>
      </c>
      <c r="AD21" s="85">
        <f t="shared" si="19"/>
        <v>0</v>
      </c>
      <c r="AE21" s="85">
        <f t="shared" si="19"/>
        <v>0</v>
      </c>
      <c r="AF21" s="85">
        <f t="shared" si="19"/>
        <v>0</v>
      </c>
      <c r="AG21" s="85">
        <f t="shared" si="19"/>
        <v>0</v>
      </c>
      <c r="AH21" s="85">
        <f t="shared" si="19"/>
        <v>0</v>
      </c>
      <c r="AI21" s="85">
        <f t="shared" si="19"/>
        <v>0</v>
      </c>
      <c r="AJ21" s="85">
        <f t="shared" si="19"/>
        <v>0</v>
      </c>
    </row>
    <row r="22" spans="3:38" s="53" customFormat="1" ht="15" customHeight="1" x14ac:dyDescent="0.3">
      <c r="C22" s="57"/>
      <c r="D22" s="58"/>
      <c r="E22" s="59"/>
      <c r="F22" s="61"/>
      <c r="G22" s="66">
        <f t="shared" si="3"/>
        <v>31</v>
      </c>
      <c r="H22" s="61"/>
      <c r="I22" s="62"/>
      <c r="J22" s="64"/>
      <c r="L22" s="85">
        <f t="shared" ref="L22:AJ22" si="20">IF(OR(EOMONTH($H22,0)&gt;L$6,EOMONTH($I22,0)&lt;L$6),0,IF(AND(EOMONTH($H22,0)&lt;&gt;L$6,EOMONTH($I22,0)&lt;&gt;L$6),$E22/$J22,IF(EOMONTH($H22,0)=L$6,(((L$6+1)-$H22)/(L$6-K$6))*($E22/$J22),IF(EOMONTH($I22,0)=L$6,(($I22-K$6)/(L$6-K$6))*($E22/$J22),"ERROR"))))</f>
        <v>0</v>
      </c>
      <c r="M22" s="85">
        <f t="shared" si="20"/>
        <v>0</v>
      </c>
      <c r="N22" s="85">
        <f t="shared" si="20"/>
        <v>0</v>
      </c>
      <c r="O22" s="85">
        <f t="shared" si="20"/>
        <v>0</v>
      </c>
      <c r="P22" s="85">
        <f t="shared" si="20"/>
        <v>0</v>
      </c>
      <c r="Q22" s="85">
        <f t="shared" si="20"/>
        <v>0</v>
      </c>
      <c r="R22" s="85">
        <f t="shared" si="20"/>
        <v>0</v>
      </c>
      <c r="S22" s="85">
        <f t="shared" si="20"/>
        <v>0</v>
      </c>
      <c r="T22" s="85">
        <f t="shared" si="20"/>
        <v>0</v>
      </c>
      <c r="U22" s="85">
        <f t="shared" si="20"/>
        <v>0</v>
      </c>
      <c r="V22" s="85">
        <f t="shared" si="20"/>
        <v>0</v>
      </c>
      <c r="W22" s="85">
        <f t="shared" si="20"/>
        <v>0</v>
      </c>
      <c r="X22" s="85">
        <f t="shared" si="20"/>
        <v>0</v>
      </c>
      <c r="Y22" s="85">
        <f t="shared" si="20"/>
        <v>0</v>
      </c>
      <c r="Z22" s="85">
        <f t="shared" si="20"/>
        <v>0</v>
      </c>
      <c r="AA22" s="85">
        <f t="shared" si="20"/>
        <v>0</v>
      </c>
      <c r="AB22" s="85">
        <f t="shared" si="20"/>
        <v>0</v>
      </c>
      <c r="AC22" s="85">
        <f t="shared" si="20"/>
        <v>0</v>
      </c>
      <c r="AD22" s="85">
        <f t="shared" si="20"/>
        <v>0</v>
      </c>
      <c r="AE22" s="85">
        <f t="shared" si="20"/>
        <v>0</v>
      </c>
      <c r="AF22" s="85">
        <f t="shared" si="20"/>
        <v>0</v>
      </c>
      <c r="AG22" s="85">
        <f t="shared" si="20"/>
        <v>0</v>
      </c>
      <c r="AH22" s="85">
        <f t="shared" si="20"/>
        <v>0</v>
      </c>
      <c r="AI22" s="85">
        <f t="shared" si="20"/>
        <v>0</v>
      </c>
      <c r="AJ22" s="85">
        <f t="shared" si="20"/>
        <v>0</v>
      </c>
    </row>
    <row r="23" spans="3:38" s="53" customFormat="1" ht="15" customHeight="1" x14ac:dyDescent="0.3">
      <c r="C23" s="57"/>
      <c r="D23" s="58"/>
      <c r="E23" s="59"/>
      <c r="F23" s="61"/>
      <c r="G23" s="66">
        <f t="shared" si="3"/>
        <v>31</v>
      </c>
      <c r="H23" s="61"/>
      <c r="I23" s="62"/>
      <c r="J23" s="64"/>
      <c r="L23" s="85">
        <f t="shared" ref="L23:AJ23" si="21">IF(OR(EOMONTH($H23,0)&gt;L$6,EOMONTH($I23,0)&lt;L$6),0,IF(AND(EOMONTH($H23,0)&lt;&gt;L$6,EOMONTH($I23,0)&lt;&gt;L$6),$E23/$J23,IF(EOMONTH($H23,0)=L$6,(((L$6+1)-$H23)/(L$6-K$6))*($E23/$J23),IF(EOMONTH($I23,0)=L$6,(($I23-K$6)/(L$6-K$6))*($E23/$J23),"ERROR"))))</f>
        <v>0</v>
      </c>
      <c r="M23" s="85">
        <f t="shared" si="21"/>
        <v>0</v>
      </c>
      <c r="N23" s="85">
        <f t="shared" si="21"/>
        <v>0</v>
      </c>
      <c r="O23" s="85">
        <f t="shared" si="21"/>
        <v>0</v>
      </c>
      <c r="P23" s="85">
        <f t="shared" si="21"/>
        <v>0</v>
      </c>
      <c r="Q23" s="85">
        <f t="shared" si="21"/>
        <v>0</v>
      </c>
      <c r="R23" s="85">
        <f t="shared" si="21"/>
        <v>0</v>
      </c>
      <c r="S23" s="85">
        <f t="shared" si="21"/>
        <v>0</v>
      </c>
      <c r="T23" s="85">
        <f t="shared" si="21"/>
        <v>0</v>
      </c>
      <c r="U23" s="85">
        <f t="shared" si="21"/>
        <v>0</v>
      </c>
      <c r="V23" s="85">
        <f t="shared" si="21"/>
        <v>0</v>
      </c>
      <c r="W23" s="85">
        <f t="shared" si="21"/>
        <v>0</v>
      </c>
      <c r="X23" s="85">
        <f t="shared" si="21"/>
        <v>0</v>
      </c>
      <c r="Y23" s="85">
        <f t="shared" si="21"/>
        <v>0</v>
      </c>
      <c r="Z23" s="85">
        <f t="shared" si="21"/>
        <v>0</v>
      </c>
      <c r="AA23" s="85">
        <f t="shared" si="21"/>
        <v>0</v>
      </c>
      <c r="AB23" s="85">
        <f t="shared" si="21"/>
        <v>0</v>
      </c>
      <c r="AC23" s="85">
        <f t="shared" si="21"/>
        <v>0</v>
      </c>
      <c r="AD23" s="85">
        <f t="shared" si="21"/>
        <v>0</v>
      </c>
      <c r="AE23" s="85">
        <f t="shared" si="21"/>
        <v>0</v>
      </c>
      <c r="AF23" s="85">
        <f t="shared" si="21"/>
        <v>0</v>
      </c>
      <c r="AG23" s="85">
        <f t="shared" si="21"/>
        <v>0</v>
      </c>
      <c r="AH23" s="85">
        <f t="shared" si="21"/>
        <v>0</v>
      </c>
      <c r="AI23" s="85">
        <f t="shared" si="21"/>
        <v>0</v>
      </c>
      <c r="AJ23" s="85">
        <f t="shared" si="21"/>
        <v>0</v>
      </c>
    </row>
    <row r="24" spans="3:38" s="53" customFormat="1" ht="5" customHeight="1" x14ac:dyDescent="0.45">
      <c r="C24" s="57"/>
      <c r="D24" s="58"/>
      <c r="E24" s="59"/>
      <c r="F24" s="61"/>
      <c r="G24" s="61"/>
      <c r="H24" s="61"/>
      <c r="I24" s="62"/>
      <c r="J24" s="64"/>
    </row>
    <row r="25" spans="3:38" s="1" customFormat="1" ht="15" customHeight="1" x14ac:dyDescent="0.45">
      <c r="C25" s="86" t="s">
        <v>157</v>
      </c>
      <c r="D25" s="87"/>
      <c r="E25" s="88">
        <f>SUM(E7:E24)</f>
        <v>1265904.45</v>
      </c>
      <c r="F25" s="87"/>
      <c r="G25" s="87"/>
      <c r="H25" s="87"/>
      <c r="I25" s="87"/>
      <c r="J25" s="86"/>
      <c r="K25" s="88"/>
      <c r="L25" s="84">
        <f>SUM(L7:L24)</f>
        <v>0</v>
      </c>
      <c r="M25" s="84">
        <f t="shared" ref="M25:AJ25" si="22">SUM(M7:M24)</f>
        <v>0</v>
      </c>
      <c r="N25" s="84">
        <f t="shared" si="22"/>
        <v>39431.77416666667</v>
      </c>
      <c r="O25" s="84">
        <f t="shared" si="22"/>
        <v>82324.72</v>
      </c>
      <c r="P25" s="84">
        <f t="shared" si="22"/>
        <v>127460.137</v>
      </c>
      <c r="Q25" s="84">
        <f t="shared" si="22"/>
        <v>127460.137</v>
      </c>
      <c r="R25" s="84">
        <f t="shared" si="22"/>
        <v>127460.137</v>
      </c>
      <c r="S25" s="84">
        <f t="shared" si="22"/>
        <v>127460.137</v>
      </c>
      <c r="T25" s="84">
        <f t="shared" si="22"/>
        <v>113143.11033333333</v>
      </c>
      <c r="U25" s="84">
        <f t="shared" si="22"/>
        <v>98569.077000000005</v>
      </c>
      <c r="V25" s="84">
        <f t="shared" si="22"/>
        <v>83523.938000000009</v>
      </c>
      <c r="W25" s="84">
        <f t="shared" si="22"/>
        <v>83523.938000000009</v>
      </c>
      <c r="X25" s="84">
        <f t="shared" si="22"/>
        <v>83523.938000000009</v>
      </c>
      <c r="Y25" s="84">
        <f t="shared" si="22"/>
        <v>83523.938000000009</v>
      </c>
      <c r="Z25" s="84">
        <f t="shared" si="22"/>
        <v>58409.190500000004</v>
      </c>
      <c r="AA25" s="84">
        <f t="shared" si="22"/>
        <v>30090.277999999995</v>
      </c>
      <c r="AB25" s="84">
        <f t="shared" si="22"/>
        <v>0</v>
      </c>
      <c r="AC25" s="84">
        <f t="shared" si="22"/>
        <v>0</v>
      </c>
      <c r="AD25" s="84">
        <f t="shared" si="22"/>
        <v>0</v>
      </c>
      <c r="AE25" s="84">
        <f t="shared" si="22"/>
        <v>0</v>
      </c>
      <c r="AF25" s="84">
        <f t="shared" si="22"/>
        <v>0</v>
      </c>
      <c r="AG25" s="84">
        <f t="shared" si="22"/>
        <v>0</v>
      </c>
      <c r="AH25" s="84">
        <f t="shared" si="22"/>
        <v>0</v>
      </c>
      <c r="AI25" s="84">
        <f t="shared" si="22"/>
        <v>0</v>
      </c>
      <c r="AJ25" s="84">
        <f t="shared" si="22"/>
        <v>0</v>
      </c>
      <c r="AK25" s="53"/>
      <c r="AL25" s="53"/>
    </row>
    <row r="26" spans="3:38" s="53" customFormat="1" ht="5" customHeight="1" x14ac:dyDescent="0.45">
      <c r="C26" s="57"/>
      <c r="D26" s="58"/>
      <c r="E26" s="59"/>
      <c r="F26" s="61"/>
      <c r="G26" s="61"/>
      <c r="H26" s="61"/>
      <c r="I26" s="62"/>
      <c r="J26" s="64"/>
    </row>
    <row r="27" spans="3:38" s="80" customFormat="1" ht="15" customHeight="1" x14ac:dyDescent="0.45">
      <c r="C27" s="80" t="s">
        <v>764</v>
      </c>
      <c r="D27" s="81"/>
      <c r="E27" s="90">
        <f>E25-SUM(data_Invoices!AW:AW)</f>
        <v>0</v>
      </c>
      <c r="F27" s="83"/>
      <c r="G27" s="83"/>
      <c r="H27" s="83"/>
      <c r="I27" s="83"/>
      <c r="J27" s="81"/>
    </row>
    <row r="28" spans="3:38" s="53" customFormat="1" ht="5" customHeight="1" x14ac:dyDescent="0.45">
      <c r="C28" s="67"/>
      <c r="D28" s="58"/>
      <c r="E28" s="69"/>
      <c r="F28" s="61"/>
      <c r="G28" s="61"/>
      <c r="H28" s="61"/>
      <c r="I28" s="62"/>
      <c r="J28" s="64"/>
      <c r="L28" s="68"/>
      <c r="M28" s="68"/>
      <c r="N28" s="68"/>
      <c r="O28" s="68"/>
      <c r="P28" s="68"/>
      <c r="Q28" s="68"/>
      <c r="R28" s="68"/>
      <c r="S28" s="68"/>
      <c r="T28" s="68"/>
      <c r="U28" s="68"/>
      <c r="V28" s="68"/>
      <c r="W28" s="68"/>
      <c r="X28" s="68"/>
      <c r="Y28" s="68"/>
      <c r="Z28" s="68"/>
      <c r="AA28" s="68"/>
      <c r="AB28" s="68"/>
      <c r="AC28" s="68"/>
      <c r="AD28" s="68"/>
      <c r="AE28" s="68"/>
      <c r="AF28" s="68"/>
      <c r="AG28" s="68"/>
      <c r="AH28" s="68"/>
      <c r="AI28" s="68"/>
      <c r="AJ28" s="68"/>
    </row>
    <row r="29" spans="3:38" s="53" customFormat="1" ht="5" customHeight="1" x14ac:dyDescent="0.45">
      <c r="C29" s="67"/>
      <c r="D29" s="58"/>
      <c r="E29" s="69"/>
      <c r="F29" s="61"/>
      <c r="G29" s="61"/>
      <c r="H29" s="61"/>
      <c r="I29" s="62"/>
      <c r="J29" s="64"/>
      <c r="L29" s="68"/>
      <c r="M29" s="68"/>
      <c r="N29" s="68"/>
      <c r="O29" s="68"/>
      <c r="P29" s="68"/>
      <c r="Q29" s="68"/>
      <c r="R29" s="68"/>
      <c r="S29" s="68"/>
      <c r="T29" s="68"/>
      <c r="U29" s="68"/>
      <c r="V29" s="68"/>
      <c r="W29" s="68"/>
      <c r="X29" s="68"/>
      <c r="Y29" s="68"/>
      <c r="Z29" s="68"/>
      <c r="AA29" s="68"/>
      <c r="AB29" s="68"/>
      <c r="AC29" s="68"/>
      <c r="AD29" s="68"/>
      <c r="AE29" s="68"/>
      <c r="AF29" s="68"/>
      <c r="AG29" s="68"/>
      <c r="AH29" s="68"/>
      <c r="AI29" s="68"/>
      <c r="AJ29" s="68"/>
    </row>
    <row r="30" spans="3:38" s="53" customFormat="1" ht="5" customHeight="1" x14ac:dyDescent="0.45">
      <c r="C30" s="67"/>
      <c r="D30" s="58"/>
      <c r="E30" s="69"/>
      <c r="F30" s="61"/>
      <c r="G30" s="61"/>
      <c r="H30" s="61"/>
      <c r="I30" s="62"/>
      <c r="J30" s="64"/>
      <c r="L30" s="68"/>
      <c r="M30" s="68"/>
      <c r="N30" s="68"/>
      <c r="O30" s="68"/>
      <c r="P30" s="68"/>
      <c r="Q30" s="68"/>
      <c r="R30" s="68"/>
      <c r="S30" s="68"/>
      <c r="T30" s="68"/>
      <c r="U30" s="68"/>
      <c r="V30" s="68"/>
      <c r="W30" s="68"/>
      <c r="X30" s="68"/>
      <c r="Y30" s="68"/>
      <c r="Z30" s="68"/>
      <c r="AA30" s="68"/>
      <c r="AB30" s="68"/>
      <c r="AC30" s="68"/>
      <c r="AD30" s="68"/>
      <c r="AE30" s="68"/>
      <c r="AF30" s="68"/>
      <c r="AG30" s="68"/>
      <c r="AH30" s="68"/>
      <c r="AI30" s="68"/>
      <c r="AJ30" s="68"/>
    </row>
    <row r="31" spans="3:38" s="53" customFormat="1" ht="15" customHeight="1" x14ac:dyDescent="0.45">
      <c r="C31" s="67" t="s">
        <v>158</v>
      </c>
      <c r="D31" s="58"/>
      <c r="E31" s="89">
        <f>SUM(K31:AK31)-E25</f>
        <v>0</v>
      </c>
      <c r="F31" s="61"/>
      <c r="G31" s="61"/>
      <c r="H31" s="61"/>
      <c r="I31" s="62"/>
      <c r="J31" s="64"/>
      <c r="L31" s="68">
        <f t="shared" ref="L31" si="23">SUMIF($G$7:$G$24,L$6,$E$7:$E$24)</f>
        <v>0</v>
      </c>
      <c r="M31" s="68">
        <f>SUMIF($G$7:$G$24,M$6,$E$7:$E$24)</f>
        <v>387279.13000000006</v>
      </c>
      <c r="N31" s="68">
        <f t="shared" ref="N31:AJ31" si="24">SUMIF($G$7:$G$24,N$6,$E$7:$E$24)</f>
        <v>427271.15000000008</v>
      </c>
      <c r="O31" s="68">
        <f t="shared" si="24"/>
        <v>451354.16999999993</v>
      </c>
      <c r="P31" s="68">
        <f t="shared" si="24"/>
        <v>0</v>
      </c>
      <c r="Q31" s="68">
        <f t="shared" si="24"/>
        <v>0</v>
      </c>
      <c r="R31" s="68">
        <f t="shared" si="24"/>
        <v>0</v>
      </c>
      <c r="S31" s="68">
        <f t="shared" si="24"/>
        <v>0</v>
      </c>
      <c r="T31" s="68">
        <f t="shared" si="24"/>
        <v>0</v>
      </c>
      <c r="U31" s="68">
        <f t="shared" si="24"/>
        <v>0</v>
      </c>
      <c r="V31" s="68">
        <f t="shared" si="24"/>
        <v>0</v>
      </c>
      <c r="W31" s="68">
        <f t="shared" si="24"/>
        <v>0</v>
      </c>
      <c r="X31" s="68">
        <f t="shared" si="24"/>
        <v>0</v>
      </c>
      <c r="Y31" s="68">
        <f t="shared" si="24"/>
        <v>0</v>
      </c>
      <c r="Z31" s="68">
        <f t="shared" si="24"/>
        <v>0</v>
      </c>
      <c r="AA31" s="68">
        <f t="shared" si="24"/>
        <v>0</v>
      </c>
      <c r="AB31" s="68">
        <f t="shared" si="24"/>
        <v>0</v>
      </c>
      <c r="AC31" s="68">
        <f t="shared" si="24"/>
        <v>0</v>
      </c>
      <c r="AD31" s="68">
        <f t="shared" si="24"/>
        <v>0</v>
      </c>
      <c r="AE31" s="68">
        <f t="shared" si="24"/>
        <v>0</v>
      </c>
      <c r="AF31" s="68">
        <f t="shared" si="24"/>
        <v>0</v>
      </c>
      <c r="AG31" s="68">
        <f t="shared" si="24"/>
        <v>0</v>
      </c>
      <c r="AH31" s="68">
        <f t="shared" si="24"/>
        <v>0</v>
      </c>
      <c r="AI31" s="68">
        <f t="shared" si="24"/>
        <v>0</v>
      </c>
      <c r="AJ31" s="68">
        <f t="shared" si="24"/>
        <v>0</v>
      </c>
    </row>
    <row r="32" spans="3:38" s="53" customFormat="1" ht="5" customHeight="1" x14ac:dyDescent="0.45">
      <c r="C32" s="67"/>
      <c r="D32" s="58"/>
      <c r="E32" s="69"/>
      <c r="F32" s="61"/>
      <c r="G32" s="61"/>
      <c r="H32" s="61"/>
      <c r="I32" s="62"/>
      <c r="J32" s="64"/>
      <c r="L32" s="68"/>
      <c r="M32" s="68"/>
      <c r="N32" s="68"/>
      <c r="O32" s="68"/>
      <c r="P32" s="68"/>
      <c r="Q32" s="68"/>
      <c r="R32" s="68"/>
      <c r="S32" s="68"/>
      <c r="T32" s="68"/>
      <c r="U32" s="68"/>
      <c r="V32" s="68"/>
      <c r="W32" s="68"/>
      <c r="X32" s="68"/>
      <c r="Y32" s="68"/>
      <c r="Z32" s="68"/>
      <c r="AA32" s="68"/>
      <c r="AB32" s="68"/>
      <c r="AC32" s="68"/>
      <c r="AD32" s="68"/>
      <c r="AE32" s="68"/>
      <c r="AF32" s="68"/>
      <c r="AG32" s="68"/>
      <c r="AH32" s="68"/>
      <c r="AI32" s="68"/>
      <c r="AJ32" s="68"/>
    </row>
    <row r="33" spans="3:36" s="53" customFormat="1" ht="15" customHeight="1" x14ac:dyDescent="0.45">
      <c r="C33" s="53" t="s">
        <v>159</v>
      </c>
      <c r="D33" s="50"/>
      <c r="E33" s="89">
        <f>SUM(K33:AK33)-E25</f>
        <v>0</v>
      </c>
      <c r="F33" s="62"/>
      <c r="G33" s="62"/>
      <c r="H33" s="62"/>
      <c r="I33" s="62"/>
      <c r="J33" s="50"/>
      <c r="L33" s="70">
        <f>L25</f>
        <v>0</v>
      </c>
      <c r="M33" s="70">
        <f>M25</f>
        <v>0</v>
      </c>
      <c r="N33" s="70">
        <f t="shared" ref="N33:AJ33" si="25">N25</f>
        <v>39431.77416666667</v>
      </c>
      <c r="O33" s="70">
        <f t="shared" si="25"/>
        <v>82324.72</v>
      </c>
      <c r="P33" s="70">
        <f t="shared" si="25"/>
        <v>127460.137</v>
      </c>
      <c r="Q33" s="70">
        <f t="shared" si="25"/>
        <v>127460.137</v>
      </c>
      <c r="R33" s="70">
        <f t="shared" si="25"/>
        <v>127460.137</v>
      </c>
      <c r="S33" s="70">
        <f t="shared" si="25"/>
        <v>127460.137</v>
      </c>
      <c r="T33" s="70">
        <f t="shared" si="25"/>
        <v>113143.11033333333</v>
      </c>
      <c r="U33" s="70">
        <f t="shared" si="25"/>
        <v>98569.077000000005</v>
      </c>
      <c r="V33" s="70">
        <f t="shared" si="25"/>
        <v>83523.938000000009</v>
      </c>
      <c r="W33" s="70">
        <f t="shared" si="25"/>
        <v>83523.938000000009</v>
      </c>
      <c r="X33" s="70">
        <f t="shared" si="25"/>
        <v>83523.938000000009</v>
      </c>
      <c r="Y33" s="70">
        <f t="shared" si="25"/>
        <v>83523.938000000009</v>
      </c>
      <c r="Z33" s="70">
        <f t="shared" si="25"/>
        <v>58409.190500000004</v>
      </c>
      <c r="AA33" s="70">
        <f t="shared" si="25"/>
        <v>30090.277999999995</v>
      </c>
      <c r="AB33" s="70">
        <f t="shared" si="25"/>
        <v>0</v>
      </c>
      <c r="AC33" s="70">
        <f t="shared" si="25"/>
        <v>0</v>
      </c>
      <c r="AD33" s="70">
        <f t="shared" si="25"/>
        <v>0</v>
      </c>
      <c r="AE33" s="70">
        <f t="shared" si="25"/>
        <v>0</v>
      </c>
      <c r="AF33" s="70">
        <f t="shared" si="25"/>
        <v>0</v>
      </c>
      <c r="AG33" s="70">
        <f t="shared" si="25"/>
        <v>0</v>
      </c>
      <c r="AH33" s="70">
        <f t="shared" si="25"/>
        <v>0</v>
      </c>
      <c r="AI33" s="70">
        <f t="shared" si="25"/>
        <v>0</v>
      </c>
      <c r="AJ33" s="70">
        <f t="shared" si="25"/>
        <v>0</v>
      </c>
    </row>
    <row r="34" spans="3:36" s="53" customFormat="1" ht="15" customHeight="1" x14ac:dyDescent="0.45">
      <c r="D34" s="50"/>
      <c r="E34" s="48"/>
      <c r="F34" s="62"/>
      <c r="G34" s="62"/>
      <c r="H34" s="62"/>
      <c r="I34" s="62"/>
      <c r="J34" s="50"/>
    </row>
    <row r="35" spans="3:36" s="53" customFormat="1" ht="15" customHeight="1" x14ac:dyDescent="0.45">
      <c r="C35" s="53" t="s">
        <v>767</v>
      </c>
      <c r="D35" s="50"/>
      <c r="E35" s="48"/>
      <c r="F35" s="62"/>
      <c r="G35" s="62"/>
      <c r="H35" s="62"/>
      <c r="I35" s="62"/>
      <c r="J35" s="50"/>
      <c r="L35" s="70">
        <f>K35+L31-L33</f>
        <v>0</v>
      </c>
      <c r="M35" s="70">
        <f t="shared" ref="M35:AJ35" si="26">L35+M31-M33</f>
        <v>387279.13000000006</v>
      </c>
      <c r="N35" s="70">
        <f t="shared" si="26"/>
        <v>775118.50583333347</v>
      </c>
      <c r="O35" s="70">
        <f t="shared" si="26"/>
        <v>1144147.9558333333</v>
      </c>
      <c r="P35" s="70">
        <f t="shared" si="26"/>
        <v>1016687.8188333333</v>
      </c>
      <c r="Q35" s="70">
        <f t="shared" si="26"/>
        <v>889227.68183333334</v>
      </c>
      <c r="R35" s="70">
        <f t="shared" si="26"/>
        <v>761767.54483333335</v>
      </c>
      <c r="S35" s="70">
        <f t="shared" si="26"/>
        <v>634307.40783333336</v>
      </c>
      <c r="T35" s="70">
        <f t="shared" si="26"/>
        <v>521164.29750000004</v>
      </c>
      <c r="U35" s="70">
        <f t="shared" si="26"/>
        <v>422595.22050000005</v>
      </c>
      <c r="V35" s="70">
        <f t="shared" si="26"/>
        <v>339071.28250000003</v>
      </c>
      <c r="W35" s="70">
        <f t="shared" si="26"/>
        <v>255547.34450000001</v>
      </c>
      <c r="X35" s="70">
        <f t="shared" si="26"/>
        <v>172023.40649999998</v>
      </c>
      <c r="Y35" s="70">
        <f t="shared" si="26"/>
        <v>88499.468499999974</v>
      </c>
      <c r="Z35" s="70">
        <f t="shared" si="26"/>
        <v>30090.277999999969</v>
      </c>
      <c r="AA35" s="70">
        <f t="shared" si="26"/>
        <v>0</v>
      </c>
      <c r="AB35" s="70">
        <f t="shared" si="26"/>
        <v>0</v>
      </c>
      <c r="AC35" s="70">
        <f t="shared" si="26"/>
        <v>0</v>
      </c>
      <c r="AD35" s="70">
        <f t="shared" si="26"/>
        <v>0</v>
      </c>
      <c r="AE35" s="70">
        <f t="shared" si="26"/>
        <v>0</v>
      </c>
      <c r="AF35" s="70">
        <f t="shared" si="26"/>
        <v>0</v>
      </c>
      <c r="AG35" s="70">
        <f t="shared" si="26"/>
        <v>0</v>
      </c>
      <c r="AH35" s="70">
        <f t="shared" si="26"/>
        <v>0</v>
      </c>
      <c r="AI35" s="70">
        <f t="shared" si="26"/>
        <v>0</v>
      </c>
      <c r="AJ35" s="70">
        <f t="shared" si="26"/>
        <v>0</v>
      </c>
    </row>
    <row r="36" spans="3:36" s="53" customFormat="1" ht="5" customHeight="1" x14ac:dyDescent="0.45">
      <c r="C36" s="57"/>
      <c r="D36" s="58"/>
      <c r="E36" s="59"/>
      <c r="F36" s="61"/>
      <c r="G36" s="61"/>
      <c r="H36" s="61"/>
      <c r="I36" s="62"/>
      <c r="J36" s="64"/>
    </row>
    <row r="37" spans="3:36" s="80" customFormat="1" ht="15" customHeight="1" x14ac:dyDescent="0.45">
      <c r="C37" s="80" t="s">
        <v>768</v>
      </c>
      <c r="D37" s="81"/>
      <c r="E37" s="82"/>
      <c r="F37" s="83"/>
      <c r="G37" s="83"/>
      <c r="H37" s="83"/>
      <c r="I37" s="83"/>
      <c r="J37" s="81"/>
      <c r="L37" s="101"/>
      <c r="M37" s="101">
        <f>M35-_xlfn.XLOOKUP("                Deferred Revenue",check_BS!$P:$P,check_BS!Q:Q)</f>
        <v>0</v>
      </c>
      <c r="N37" s="101">
        <f>N35-_xlfn.XLOOKUP("                Deferred Revenue",check_BS!$P:$P,check_BS!R:R)</f>
        <v>0</v>
      </c>
      <c r="O37" s="101">
        <f>O35-_xlfn.XLOOKUP("                Deferred Revenue",check_BS!$P:$P,check_BS!S:S)</f>
        <v>0</v>
      </c>
    </row>
    <row r="38" spans="3:36" s="53" customFormat="1" ht="15" customHeight="1" x14ac:dyDescent="0.45">
      <c r="C38" s="80"/>
      <c r="D38" s="50"/>
      <c r="E38" s="48"/>
      <c r="F38" s="62"/>
      <c r="G38" s="62"/>
      <c r="H38" s="62"/>
      <c r="I38" s="62"/>
      <c r="J38" s="50"/>
    </row>
    <row r="39" spans="3:36" s="53" customFormat="1" ht="15" customHeight="1" x14ac:dyDescent="0.45">
      <c r="D39" s="50"/>
      <c r="E39" s="48"/>
      <c r="F39" s="62"/>
      <c r="G39" s="62"/>
      <c r="H39" s="62"/>
      <c r="I39" s="62"/>
      <c r="J39" s="50"/>
    </row>
    <row r="40" spans="3:36" s="53" customFormat="1" ht="15" customHeight="1" x14ac:dyDescent="0.45">
      <c r="D40" s="50"/>
      <c r="E40" s="48"/>
      <c r="F40" s="62"/>
      <c r="G40" s="62"/>
      <c r="H40" s="62"/>
      <c r="I40" s="62"/>
      <c r="J40" s="50"/>
    </row>
    <row r="41" spans="3:36" s="53" customFormat="1" ht="15" customHeight="1" x14ac:dyDescent="0.45">
      <c r="D41" s="50"/>
      <c r="E41" s="48"/>
      <c r="F41" s="62"/>
      <c r="G41" s="62"/>
      <c r="H41" s="62"/>
      <c r="I41" s="62"/>
      <c r="J41" s="50"/>
    </row>
    <row r="42" spans="3:36" s="53" customFormat="1" ht="15" customHeight="1" x14ac:dyDescent="0.45">
      <c r="D42" s="50"/>
      <c r="E42" s="48"/>
      <c r="F42" s="62"/>
      <c r="G42" s="62"/>
      <c r="H42" s="62"/>
      <c r="I42" s="62"/>
      <c r="J42" s="50"/>
    </row>
    <row r="43" spans="3:36" s="53" customFormat="1" ht="15" customHeight="1" x14ac:dyDescent="0.45">
      <c r="D43" s="50"/>
      <c r="E43" s="48"/>
      <c r="F43" s="62"/>
      <c r="G43" s="62"/>
      <c r="H43" s="62"/>
      <c r="I43" s="62"/>
      <c r="J43" s="50"/>
    </row>
    <row r="44" spans="3:36" s="53" customFormat="1" ht="15" customHeight="1" x14ac:dyDescent="0.45">
      <c r="D44" s="50"/>
      <c r="E44" s="48"/>
      <c r="F44" s="62"/>
      <c r="G44" s="62"/>
      <c r="H44" s="62"/>
      <c r="I44" s="62"/>
      <c r="J44" s="50"/>
    </row>
    <row r="45" spans="3:36" s="53" customFormat="1" ht="15" customHeight="1" x14ac:dyDescent="0.45">
      <c r="D45" s="50"/>
      <c r="E45" s="48"/>
      <c r="F45" s="62"/>
      <c r="G45" s="62"/>
      <c r="H45" s="62"/>
      <c r="I45" s="62"/>
      <c r="J45" s="50"/>
    </row>
    <row r="46" spans="3:36" s="53" customFormat="1" ht="15" customHeight="1" x14ac:dyDescent="0.45">
      <c r="D46" s="50"/>
      <c r="E46" s="48"/>
      <c r="F46" s="62"/>
      <c r="G46" s="62"/>
      <c r="H46" s="62"/>
      <c r="I46" s="62"/>
      <c r="J46" s="50"/>
    </row>
    <row r="47" spans="3:36" s="53" customFormat="1" ht="15" customHeight="1" x14ac:dyDescent="0.45">
      <c r="D47" s="50"/>
      <c r="E47" s="48"/>
      <c r="F47" s="62"/>
      <c r="G47" s="62"/>
      <c r="H47" s="62"/>
      <c r="I47" s="62"/>
      <c r="J47" s="50"/>
    </row>
    <row r="48" spans="3:36" s="53" customFormat="1" ht="15" customHeight="1" x14ac:dyDescent="0.45">
      <c r="D48" s="50"/>
      <c r="E48" s="48"/>
      <c r="F48" s="62"/>
      <c r="G48" s="62"/>
      <c r="H48" s="62"/>
      <c r="I48" s="62"/>
      <c r="J48" s="50"/>
    </row>
    <row r="49" spans="4:10" s="53" customFormat="1" ht="15" customHeight="1" x14ac:dyDescent="0.45">
      <c r="D49" s="50"/>
      <c r="E49" s="48"/>
      <c r="F49" s="62"/>
      <c r="G49" s="62"/>
      <c r="H49" s="62"/>
      <c r="I49" s="62"/>
      <c r="J49" s="50"/>
    </row>
    <row r="50" spans="4:10" s="53" customFormat="1" ht="15" customHeight="1" x14ac:dyDescent="0.45">
      <c r="D50" s="50"/>
      <c r="E50" s="48"/>
      <c r="F50" s="62"/>
      <c r="G50" s="62"/>
      <c r="H50" s="62"/>
      <c r="I50" s="62"/>
      <c r="J50" s="50"/>
    </row>
    <row r="51" spans="4:10" s="53" customFormat="1" ht="15" customHeight="1" x14ac:dyDescent="0.45">
      <c r="D51" s="50"/>
      <c r="E51" s="48"/>
      <c r="F51" s="62"/>
      <c r="G51" s="62"/>
      <c r="H51" s="62"/>
      <c r="I51" s="62"/>
      <c r="J51" s="50"/>
    </row>
    <row r="52" spans="4:10" s="53" customFormat="1" ht="15" customHeight="1" x14ac:dyDescent="0.45">
      <c r="D52" s="50"/>
      <c r="E52" s="48"/>
      <c r="F52" s="62"/>
      <c r="G52" s="62"/>
      <c r="H52" s="62"/>
      <c r="I52" s="62"/>
      <c r="J52" s="50"/>
    </row>
    <row r="53" spans="4:10" s="53" customFormat="1" ht="15" customHeight="1" x14ac:dyDescent="0.45">
      <c r="D53" s="50"/>
      <c r="E53" s="48"/>
      <c r="F53" s="62"/>
      <c r="G53" s="62"/>
      <c r="H53" s="62"/>
      <c r="I53" s="62"/>
      <c r="J53" s="50"/>
    </row>
    <row r="54" spans="4:10" s="53" customFormat="1" ht="15" customHeight="1" x14ac:dyDescent="0.45">
      <c r="D54" s="50"/>
      <c r="E54" s="48"/>
      <c r="F54" s="62"/>
      <c r="G54" s="62"/>
      <c r="H54" s="62"/>
      <c r="I54" s="62"/>
      <c r="J54" s="50"/>
    </row>
    <row r="55" spans="4:10" s="53" customFormat="1" ht="15" customHeight="1" x14ac:dyDescent="0.45">
      <c r="D55" s="50"/>
      <c r="E55" s="48"/>
      <c r="F55" s="62"/>
      <c r="G55" s="62"/>
      <c r="H55" s="62"/>
      <c r="I55" s="62"/>
      <c r="J55" s="50"/>
    </row>
    <row r="56" spans="4:10" s="53" customFormat="1" ht="15" customHeight="1" x14ac:dyDescent="0.45">
      <c r="D56" s="50"/>
      <c r="E56" s="48"/>
      <c r="F56" s="62"/>
      <c r="G56" s="62"/>
      <c r="H56" s="62"/>
      <c r="I56" s="62"/>
      <c r="J56" s="50"/>
    </row>
    <row r="57" spans="4:10" s="53" customFormat="1" ht="15" customHeight="1" x14ac:dyDescent="0.45">
      <c r="D57" s="50"/>
      <c r="E57" s="48"/>
      <c r="F57" s="62"/>
      <c r="G57" s="62"/>
      <c r="H57" s="62"/>
      <c r="I57" s="62"/>
      <c r="J57" s="50"/>
    </row>
    <row r="58" spans="4:10" s="53" customFormat="1" ht="15" customHeight="1" x14ac:dyDescent="0.45">
      <c r="D58" s="50"/>
      <c r="E58" s="48"/>
      <c r="F58" s="62"/>
      <c r="G58" s="62"/>
      <c r="H58" s="62"/>
      <c r="I58" s="62"/>
      <c r="J58" s="50"/>
    </row>
    <row r="59" spans="4:10" s="53" customFormat="1" ht="15" customHeight="1" x14ac:dyDescent="0.45">
      <c r="D59" s="50"/>
      <c r="E59" s="48"/>
      <c r="F59" s="62"/>
      <c r="G59" s="62"/>
      <c r="H59" s="62"/>
      <c r="I59" s="62"/>
      <c r="J59" s="50"/>
    </row>
    <row r="60" spans="4:10" s="53" customFormat="1" ht="15" customHeight="1" x14ac:dyDescent="0.45">
      <c r="D60" s="50"/>
      <c r="E60" s="48"/>
      <c r="F60" s="62"/>
      <c r="G60" s="62"/>
      <c r="H60" s="62"/>
      <c r="I60" s="62"/>
      <c r="J60" s="50"/>
    </row>
    <row r="61" spans="4:10" s="53" customFormat="1" ht="15" customHeight="1" x14ac:dyDescent="0.45">
      <c r="D61" s="50"/>
      <c r="E61" s="48"/>
      <c r="F61" s="62"/>
      <c r="G61" s="62"/>
      <c r="H61" s="62"/>
      <c r="I61" s="62"/>
      <c r="J61" s="50"/>
    </row>
    <row r="62" spans="4:10" s="53" customFormat="1" ht="15" customHeight="1" x14ac:dyDescent="0.45">
      <c r="D62" s="50"/>
      <c r="E62" s="48"/>
      <c r="F62" s="62"/>
      <c r="G62" s="62"/>
      <c r="H62" s="62"/>
      <c r="I62" s="62"/>
      <c r="J62" s="50"/>
    </row>
    <row r="63" spans="4:10" s="53" customFormat="1" ht="15" customHeight="1" x14ac:dyDescent="0.45">
      <c r="D63" s="50"/>
      <c r="E63" s="48"/>
      <c r="F63" s="62"/>
      <c r="G63" s="62"/>
      <c r="H63" s="62"/>
      <c r="I63" s="62"/>
      <c r="J63" s="50"/>
    </row>
    <row r="64" spans="4:10" s="53" customFormat="1" ht="15" customHeight="1" x14ac:dyDescent="0.45">
      <c r="D64" s="50"/>
      <c r="E64" s="48"/>
      <c r="F64" s="62"/>
      <c r="G64" s="62"/>
      <c r="H64" s="62"/>
      <c r="I64" s="62"/>
      <c r="J64" s="50"/>
    </row>
    <row r="65" spans="4:10" s="53" customFormat="1" ht="15" customHeight="1" x14ac:dyDescent="0.45">
      <c r="D65" s="50"/>
      <c r="E65" s="48"/>
      <c r="F65" s="62"/>
      <c r="G65" s="62"/>
      <c r="H65" s="62"/>
      <c r="I65" s="62"/>
      <c r="J65" s="50"/>
    </row>
    <row r="66" spans="4:10" s="53" customFormat="1" ht="15" customHeight="1" x14ac:dyDescent="0.45">
      <c r="D66" s="50"/>
      <c r="E66" s="48"/>
      <c r="F66" s="62"/>
      <c r="G66" s="62"/>
      <c r="H66" s="62"/>
      <c r="I66" s="62"/>
      <c r="J66" s="50"/>
    </row>
    <row r="67" spans="4:10" s="53" customFormat="1" ht="15" customHeight="1" x14ac:dyDescent="0.45">
      <c r="D67" s="50"/>
      <c r="E67" s="48"/>
      <c r="F67" s="62"/>
      <c r="G67" s="62"/>
      <c r="H67" s="62"/>
      <c r="I67" s="62"/>
      <c r="J67" s="50"/>
    </row>
    <row r="68" spans="4:10" s="53" customFormat="1" ht="15" customHeight="1" x14ac:dyDescent="0.45">
      <c r="D68" s="50"/>
      <c r="E68" s="48"/>
      <c r="F68" s="62"/>
      <c r="G68" s="62"/>
      <c r="H68" s="62"/>
      <c r="I68" s="62"/>
      <c r="J68" s="50"/>
    </row>
    <row r="69" spans="4:10" s="53" customFormat="1" ht="15" customHeight="1" x14ac:dyDescent="0.45">
      <c r="D69" s="50"/>
      <c r="E69" s="48"/>
      <c r="F69" s="62"/>
      <c r="G69" s="62"/>
      <c r="H69" s="62"/>
      <c r="I69" s="62"/>
      <c r="J69" s="50"/>
    </row>
    <row r="70" spans="4:10" s="53" customFormat="1" ht="15" customHeight="1" x14ac:dyDescent="0.45">
      <c r="D70" s="50"/>
      <c r="E70" s="48"/>
      <c r="F70" s="62"/>
      <c r="G70" s="62"/>
      <c r="H70" s="62"/>
      <c r="I70" s="62"/>
      <c r="J70" s="50"/>
    </row>
    <row r="71" spans="4:10" s="53" customFormat="1" ht="15" customHeight="1" x14ac:dyDescent="0.45">
      <c r="D71" s="50"/>
      <c r="E71" s="48"/>
      <c r="F71" s="62"/>
      <c r="G71" s="62"/>
      <c r="H71" s="62"/>
      <c r="I71" s="62"/>
      <c r="J71" s="50"/>
    </row>
    <row r="72" spans="4:10" s="53" customFormat="1" ht="15" customHeight="1" x14ac:dyDescent="0.45">
      <c r="D72" s="50"/>
      <c r="E72" s="48"/>
      <c r="F72" s="62"/>
      <c r="G72" s="62"/>
      <c r="H72" s="62"/>
      <c r="I72" s="62"/>
      <c r="J72" s="50"/>
    </row>
    <row r="73" spans="4:10" s="53" customFormat="1" ht="15" customHeight="1" x14ac:dyDescent="0.45">
      <c r="D73" s="50"/>
      <c r="E73" s="48"/>
      <c r="F73" s="62"/>
      <c r="G73" s="62"/>
      <c r="H73" s="62"/>
      <c r="I73" s="62"/>
      <c r="J73" s="50"/>
    </row>
    <row r="74" spans="4:10" s="53" customFormat="1" ht="15" customHeight="1" x14ac:dyDescent="0.45">
      <c r="D74" s="50"/>
      <c r="E74" s="48"/>
      <c r="F74" s="62"/>
      <c r="G74" s="62"/>
      <c r="H74" s="62"/>
      <c r="I74" s="62"/>
      <c r="J74" s="50"/>
    </row>
    <row r="75" spans="4:10" s="53" customFormat="1" ht="15" customHeight="1" x14ac:dyDescent="0.45">
      <c r="D75" s="50"/>
      <c r="E75" s="48"/>
      <c r="F75" s="62"/>
      <c r="G75" s="62"/>
      <c r="H75" s="62"/>
      <c r="I75" s="62"/>
      <c r="J75" s="50"/>
    </row>
    <row r="76" spans="4:10" s="53" customFormat="1" ht="15" customHeight="1" x14ac:dyDescent="0.45">
      <c r="D76" s="50"/>
      <c r="E76" s="48"/>
      <c r="F76" s="62"/>
      <c r="G76" s="62"/>
      <c r="H76" s="62"/>
      <c r="I76" s="62"/>
      <c r="J76" s="50"/>
    </row>
    <row r="77" spans="4:10" s="53" customFormat="1" ht="15" customHeight="1" x14ac:dyDescent="0.45">
      <c r="D77" s="50"/>
      <c r="E77" s="48"/>
      <c r="F77" s="62"/>
      <c r="G77" s="62"/>
      <c r="H77" s="62"/>
      <c r="I77" s="62"/>
      <c r="J77" s="50"/>
    </row>
    <row r="78" spans="4:10" s="53" customFormat="1" ht="15" customHeight="1" x14ac:dyDescent="0.45">
      <c r="D78" s="50"/>
      <c r="E78" s="48"/>
      <c r="F78" s="62"/>
      <c r="G78" s="62"/>
      <c r="H78" s="62"/>
      <c r="I78" s="62"/>
      <c r="J78" s="50"/>
    </row>
    <row r="79" spans="4:10" s="53" customFormat="1" ht="15" customHeight="1" x14ac:dyDescent="0.45">
      <c r="D79" s="50"/>
      <c r="E79" s="48"/>
      <c r="F79" s="62"/>
      <c r="G79" s="62"/>
      <c r="H79" s="62"/>
      <c r="I79" s="62"/>
      <c r="J79" s="50"/>
    </row>
    <row r="80" spans="4:10" s="53" customFormat="1" ht="15" customHeight="1" x14ac:dyDescent="0.45">
      <c r="D80" s="50"/>
      <c r="E80" s="48"/>
      <c r="F80" s="62"/>
      <c r="G80" s="62"/>
      <c r="H80" s="62"/>
      <c r="I80" s="62"/>
      <c r="J80" s="50"/>
    </row>
    <row r="81" spans="4:10" s="53" customFormat="1" ht="15" customHeight="1" x14ac:dyDescent="0.45">
      <c r="D81" s="50"/>
      <c r="E81" s="48"/>
      <c r="F81" s="62"/>
      <c r="G81" s="62"/>
      <c r="H81" s="62"/>
      <c r="I81" s="62"/>
      <c r="J81" s="50"/>
    </row>
    <row r="82" spans="4:10" s="53" customFormat="1" ht="15" customHeight="1" x14ac:dyDescent="0.45">
      <c r="D82" s="50"/>
      <c r="E82" s="48"/>
      <c r="F82" s="62"/>
      <c r="G82" s="62"/>
      <c r="H82" s="62"/>
      <c r="I82" s="62"/>
      <c r="J82" s="50"/>
    </row>
    <row r="83" spans="4:10" s="53" customFormat="1" ht="15" customHeight="1" x14ac:dyDescent="0.45">
      <c r="D83" s="50"/>
      <c r="E83" s="48"/>
      <c r="F83" s="62"/>
      <c r="G83" s="62"/>
      <c r="H83" s="62"/>
      <c r="I83" s="62"/>
      <c r="J83" s="50"/>
    </row>
    <row r="84" spans="4:10" s="53" customFormat="1" ht="15" customHeight="1" x14ac:dyDescent="0.45">
      <c r="D84" s="50"/>
      <c r="E84" s="48"/>
      <c r="F84" s="62"/>
      <c r="G84" s="62"/>
      <c r="H84" s="62"/>
      <c r="I84" s="62"/>
      <c r="J84" s="50"/>
    </row>
    <row r="85" spans="4:10" s="53" customFormat="1" ht="15" customHeight="1" x14ac:dyDescent="0.45">
      <c r="D85" s="50"/>
      <c r="E85" s="48"/>
      <c r="F85" s="62"/>
      <c r="G85" s="62"/>
      <c r="H85" s="62"/>
      <c r="I85" s="62"/>
      <c r="J85" s="50"/>
    </row>
    <row r="86" spans="4:10" s="53" customFormat="1" ht="15" customHeight="1" x14ac:dyDescent="0.45">
      <c r="D86" s="50"/>
      <c r="E86" s="48"/>
      <c r="F86" s="62"/>
      <c r="G86" s="62"/>
      <c r="H86" s="62"/>
      <c r="I86" s="62"/>
      <c r="J86" s="50"/>
    </row>
    <row r="87" spans="4:10" s="53" customFormat="1" ht="15" customHeight="1" x14ac:dyDescent="0.45">
      <c r="D87" s="50"/>
      <c r="E87" s="48"/>
      <c r="F87" s="62"/>
      <c r="G87" s="62"/>
      <c r="H87" s="62"/>
      <c r="I87" s="62"/>
      <c r="J87" s="50"/>
    </row>
    <row r="88" spans="4:10" s="53" customFormat="1" ht="15" customHeight="1" x14ac:dyDescent="0.45">
      <c r="D88" s="50"/>
      <c r="E88" s="48"/>
      <c r="F88" s="62"/>
      <c r="G88" s="62"/>
      <c r="H88" s="62"/>
      <c r="I88" s="62"/>
      <c r="J88" s="50"/>
    </row>
    <row r="89" spans="4:10" s="53" customFormat="1" ht="15" customHeight="1" x14ac:dyDescent="0.45">
      <c r="D89" s="50"/>
      <c r="E89" s="48"/>
      <c r="F89" s="62"/>
      <c r="G89" s="62"/>
      <c r="H89" s="62"/>
      <c r="I89" s="62"/>
      <c r="J89" s="50"/>
    </row>
    <row r="90" spans="4:10" s="53" customFormat="1" ht="15" customHeight="1" x14ac:dyDescent="0.45">
      <c r="D90" s="50"/>
      <c r="E90" s="48"/>
      <c r="F90" s="62"/>
      <c r="G90" s="62"/>
      <c r="H90" s="62"/>
      <c r="I90" s="62"/>
      <c r="J90" s="50"/>
    </row>
    <row r="91" spans="4:10" s="53" customFormat="1" ht="15" customHeight="1" x14ac:dyDescent="0.45">
      <c r="D91" s="50"/>
      <c r="E91" s="48"/>
      <c r="F91" s="62"/>
      <c r="G91" s="62"/>
      <c r="H91" s="62"/>
      <c r="I91" s="62"/>
      <c r="J91" s="50"/>
    </row>
    <row r="92" spans="4:10" s="53" customFormat="1" ht="15" customHeight="1" x14ac:dyDescent="0.45">
      <c r="D92" s="50"/>
      <c r="E92" s="48"/>
      <c r="F92" s="62"/>
      <c r="G92" s="62"/>
      <c r="H92" s="62"/>
      <c r="I92" s="62"/>
      <c r="J92" s="50"/>
    </row>
    <row r="93" spans="4:10" s="53" customFormat="1" ht="15" customHeight="1" x14ac:dyDescent="0.45">
      <c r="D93" s="50"/>
      <c r="E93" s="48"/>
      <c r="F93" s="62"/>
      <c r="G93" s="62"/>
      <c r="H93" s="62"/>
      <c r="I93" s="62"/>
      <c r="J93" s="50"/>
    </row>
    <row r="94" spans="4:10" s="53" customFormat="1" ht="15" customHeight="1" x14ac:dyDescent="0.45">
      <c r="D94" s="50"/>
      <c r="E94" s="48"/>
      <c r="F94" s="62"/>
      <c r="G94" s="62"/>
      <c r="H94" s="62"/>
      <c r="I94" s="62"/>
      <c r="J94" s="50"/>
    </row>
    <row r="95" spans="4:10" s="53" customFormat="1" ht="15" customHeight="1" x14ac:dyDescent="0.45">
      <c r="D95" s="50"/>
      <c r="E95" s="48"/>
      <c r="F95" s="62"/>
      <c r="G95" s="62"/>
      <c r="H95" s="62"/>
      <c r="I95" s="62"/>
      <c r="J95" s="50"/>
    </row>
    <row r="96" spans="4:10" s="53" customFormat="1" ht="15" customHeight="1" x14ac:dyDescent="0.45">
      <c r="D96" s="50"/>
      <c r="E96" s="48"/>
      <c r="F96" s="62"/>
      <c r="G96" s="62"/>
      <c r="H96" s="62"/>
      <c r="I96" s="62"/>
      <c r="J96" s="50"/>
    </row>
    <row r="97" spans="4:10" s="53" customFormat="1" ht="15" customHeight="1" x14ac:dyDescent="0.45">
      <c r="D97" s="50"/>
      <c r="E97" s="48"/>
      <c r="F97" s="62"/>
      <c r="G97" s="62"/>
      <c r="H97" s="62"/>
      <c r="I97" s="62"/>
      <c r="J97" s="50"/>
    </row>
    <row r="98" spans="4:10" s="53" customFormat="1" ht="15" customHeight="1" x14ac:dyDescent="0.45">
      <c r="D98" s="50"/>
      <c r="E98" s="48"/>
      <c r="F98" s="62"/>
      <c r="G98" s="62"/>
      <c r="H98" s="62"/>
      <c r="I98" s="62"/>
      <c r="J98" s="50"/>
    </row>
    <row r="99" spans="4:10" s="53" customFormat="1" ht="15" customHeight="1" x14ac:dyDescent="0.45">
      <c r="D99" s="50"/>
      <c r="E99" s="48"/>
      <c r="F99" s="62"/>
      <c r="G99" s="62"/>
      <c r="H99" s="62"/>
      <c r="I99" s="62"/>
      <c r="J99" s="50"/>
    </row>
    <row r="100" spans="4:10" s="53" customFormat="1" ht="15" customHeight="1" x14ac:dyDescent="0.45">
      <c r="D100" s="50"/>
      <c r="E100" s="48"/>
      <c r="F100" s="62"/>
      <c r="G100" s="62"/>
      <c r="H100" s="62"/>
      <c r="I100" s="62"/>
      <c r="J100" s="50"/>
    </row>
    <row r="101" spans="4:10" s="53" customFormat="1" ht="15" customHeight="1" x14ac:dyDescent="0.45">
      <c r="D101" s="50"/>
      <c r="E101" s="48"/>
      <c r="F101" s="62"/>
      <c r="G101" s="62"/>
      <c r="H101" s="62"/>
      <c r="I101" s="62"/>
      <c r="J101" s="50"/>
    </row>
    <row r="102" spans="4:10" s="53" customFormat="1" ht="15" customHeight="1" x14ac:dyDescent="0.45">
      <c r="D102" s="50"/>
      <c r="E102" s="48"/>
      <c r="F102" s="62"/>
      <c r="G102" s="62"/>
      <c r="H102" s="62"/>
      <c r="I102" s="62"/>
      <c r="J102" s="50"/>
    </row>
    <row r="103" spans="4:10" s="53" customFormat="1" ht="15" customHeight="1" x14ac:dyDescent="0.45">
      <c r="D103" s="50"/>
      <c r="E103" s="48"/>
      <c r="F103" s="62"/>
      <c r="G103" s="62"/>
      <c r="H103" s="62"/>
      <c r="I103" s="62"/>
      <c r="J103" s="50"/>
    </row>
    <row r="104" spans="4:10" s="53" customFormat="1" ht="15" customHeight="1" x14ac:dyDescent="0.45">
      <c r="D104" s="50"/>
      <c r="E104" s="48"/>
      <c r="F104" s="62"/>
      <c r="G104" s="62"/>
      <c r="H104" s="62"/>
      <c r="I104" s="62"/>
      <c r="J104" s="50"/>
    </row>
    <row r="105" spans="4:10" s="53" customFormat="1" ht="15" customHeight="1" x14ac:dyDescent="0.45">
      <c r="D105" s="50"/>
      <c r="E105" s="48"/>
      <c r="F105" s="62"/>
      <c r="G105" s="62"/>
      <c r="H105" s="62"/>
      <c r="I105" s="62"/>
      <c r="J105" s="50"/>
    </row>
    <row r="106" spans="4:10" s="53" customFormat="1" ht="15" customHeight="1" x14ac:dyDescent="0.45">
      <c r="D106" s="50"/>
      <c r="E106" s="48"/>
      <c r="F106" s="62"/>
      <c r="G106" s="62"/>
      <c r="H106" s="62"/>
      <c r="I106" s="62"/>
      <c r="J106" s="50"/>
    </row>
    <row r="107" spans="4:10" s="53" customFormat="1" ht="15" customHeight="1" x14ac:dyDescent="0.45">
      <c r="D107" s="50"/>
      <c r="E107" s="48"/>
      <c r="F107" s="62"/>
      <c r="G107" s="62"/>
      <c r="H107" s="62"/>
      <c r="I107" s="62"/>
      <c r="J107" s="50"/>
    </row>
    <row r="108" spans="4:10" s="53" customFormat="1" ht="15" customHeight="1" x14ac:dyDescent="0.45">
      <c r="D108" s="50"/>
      <c r="E108" s="48"/>
      <c r="F108" s="62"/>
      <c r="G108" s="62"/>
      <c r="H108" s="62"/>
      <c r="I108" s="62"/>
      <c r="J108" s="50"/>
    </row>
    <row r="109" spans="4:10" s="53" customFormat="1" ht="15" customHeight="1" x14ac:dyDescent="0.45">
      <c r="D109" s="50"/>
      <c r="E109" s="48"/>
      <c r="F109" s="62"/>
      <c r="G109" s="62"/>
      <c r="H109" s="62"/>
      <c r="I109" s="62"/>
      <c r="J109" s="50"/>
    </row>
    <row r="110" spans="4:10" s="53" customFormat="1" ht="15" customHeight="1" x14ac:dyDescent="0.45">
      <c r="D110" s="50"/>
      <c r="E110" s="48"/>
      <c r="F110" s="62"/>
      <c r="G110" s="62"/>
      <c r="H110" s="62"/>
      <c r="I110" s="62"/>
      <c r="J110" s="50"/>
    </row>
    <row r="111" spans="4:10" s="53" customFormat="1" ht="15" customHeight="1" x14ac:dyDescent="0.45">
      <c r="D111" s="50"/>
      <c r="E111" s="48"/>
      <c r="F111" s="62"/>
      <c r="G111" s="62"/>
      <c r="H111" s="62"/>
      <c r="I111" s="62"/>
      <c r="J111" s="50"/>
    </row>
    <row r="112" spans="4:10" s="53" customFormat="1" ht="15" customHeight="1" x14ac:dyDescent="0.45">
      <c r="D112" s="50"/>
      <c r="E112" s="48"/>
      <c r="F112" s="62"/>
      <c r="G112" s="62"/>
      <c r="H112" s="62"/>
      <c r="I112" s="62"/>
      <c r="J112" s="50"/>
    </row>
    <row r="113" spans="4:10" s="53" customFormat="1" ht="15" customHeight="1" x14ac:dyDescent="0.45">
      <c r="D113" s="50"/>
      <c r="E113" s="48"/>
      <c r="F113" s="62"/>
      <c r="G113" s="62"/>
      <c r="H113" s="62"/>
      <c r="I113" s="62"/>
      <c r="J113" s="50"/>
    </row>
    <row r="114" spans="4:10" s="53" customFormat="1" ht="15" customHeight="1" x14ac:dyDescent="0.45">
      <c r="D114" s="50"/>
      <c r="E114" s="48"/>
      <c r="F114" s="62"/>
      <c r="G114" s="62"/>
      <c r="H114" s="62"/>
      <c r="I114" s="62"/>
      <c r="J114" s="50"/>
    </row>
    <row r="115" spans="4:10" s="53" customFormat="1" ht="15" customHeight="1" x14ac:dyDescent="0.45">
      <c r="D115" s="50"/>
      <c r="E115" s="48"/>
      <c r="F115" s="62"/>
      <c r="G115" s="62"/>
      <c r="H115" s="62"/>
      <c r="I115" s="62"/>
      <c r="J115" s="50"/>
    </row>
    <row r="116" spans="4:10" s="53" customFormat="1" ht="15" customHeight="1" x14ac:dyDescent="0.45">
      <c r="D116" s="50"/>
      <c r="E116" s="48"/>
      <c r="F116" s="62"/>
      <c r="G116" s="62"/>
      <c r="H116" s="62"/>
      <c r="I116" s="62"/>
      <c r="J116" s="50"/>
    </row>
    <row r="117" spans="4:10" s="53" customFormat="1" ht="15" customHeight="1" x14ac:dyDescent="0.45">
      <c r="D117" s="50"/>
      <c r="E117" s="48"/>
      <c r="F117" s="62"/>
      <c r="G117" s="62"/>
      <c r="H117" s="62"/>
      <c r="I117" s="62"/>
      <c r="J117" s="50"/>
    </row>
    <row r="118" spans="4:10" s="53" customFormat="1" ht="15" customHeight="1" x14ac:dyDescent="0.45">
      <c r="D118" s="50"/>
      <c r="E118" s="48"/>
      <c r="F118" s="62"/>
      <c r="G118" s="62"/>
      <c r="H118" s="62"/>
      <c r="I118" s="62"/>
      <c r="J118" s="50"/>
    </row>
    <row r="119" spans="4:10" s="53" customFormat="1" ht="15" customHeight="1" x14ac:dyDescent="0.45">
      <c r="D119" s="50"/>
      <c r="E119" s="48"/>
      <c r="F119" s="62"/>
      <c r="G119" s="62"/>
      <c r="H119" s="62"/>
      <c r="I119" s="62"/>
      <c r="J119" s="50"/>
    </row>
    <row r="120" spans="4:10" s="53" customFormat="1" ht="15" customHeight="1" x14ac:dyDescent="0.45">
      <c r="D120" s="50"/>
      <c r="E120" s="48"/>
      <c r="F120" s="62"/>
      <c r="G120" s="62"/>
      <c r="H120" s="62"/>
      <c r="I120" s="62"/>
      <c r="J120" s="50"/>
    </row>
    <row r="121" spans="4:10" s="53" customFormat="1" ht="15" customHeight="1" x14ac:dyDescent="0.45">
      <c r="D121" s="50"/>
      <c r="E121" s="48"/>
      <c r="F121" s="62"/>
      <c r="G121" s="62"/>
      <c r="H121" s="62"/>
      <c r="I121" s="62"/>
      <c r="J121" s="50"/>
    </row>
    <row r="122" spans="4:10" s="53" customFormat="1" ht="15" customHeight="1" x14ac:dyDescent="0.45">
      <c r="D122" s="50"/>
      <c r="E122" s="48"/>
      <c r="F122" s="62"/>
      <c r="G122" s="62"/>
      <c r="H122" s="62"/>
      <c r="I122" s="62"/>
      <c r="J122" s="50"/>
    </row>
    <row r="123" spans="4:10" s="53" customFormat="1" ht="15" customHeight="1" x14ac:dyDescent="0.45">
      <c r="D123" s="50"/>
      <c r="E123" s="48"/>
      <c r="F123" s="62"/>
      <c r="G123" s="62"/>
      <c r="H123" s="62"/>
      <c r="I123" s="62"/>
      <c r="J123" s="50"/>
    </row>
    <row r="124" spans="4:10" s="53" customFormat="1" ht="15" customHeight="1" x14ac:dyDescent="0.45">
      <c r="D124" s="50"/>
      <c r="E124" s="48"/>
      <c r="F124" s="62"/>
      <c r="G124" s="62"/>
      <c r="H124" s="62"/>
      <c r="I124" s="62"/>
      <c r="J124" s="50"/>
    </row>
    <row r="125" spans="4:10" s="53" customFormat="1" ht="15" customHeight="1" x14ac:dyDescent="0.45">
      <c r="D125" s="50"/>
      <c r="E125" s="48"/>
      <c r="F125" s="62"/>
      <c r="G125" s="62"/>
      <c r="H125" s="62"/>
      <c r="I125" s="62"/>
      <c r="J125" s="50"/>
    </row>
    <row r="126" spans="4:10" s="53" customFormat="1" ht="15" customHeight="1" x14ac:dyDescent="0.45">
      <c r="D126" s="50"/>
      <c r="E126" s="48"/>
      <c r="F126" s="62"/>
      <c r="G126" s="62"/>
      <c r="H126" s="62"/>
      <c r="I126" s="62"/>
      <c r="J126" s="50"/>
    </row>
    <row r="127" spans="4:10" s="53" customFormat="1" ht="15" customHeight="1" x14ac:dyDescent="0.45">
      <c r="D127" s="50"/>
      <c r="E127" s="48"/>
      <c r="F127" s="62"/>
      <c r="G127" s="62"/>
      <c r="H127" s="62"/>
      <c r="I127" s="62"/>
      <c r="J127" s="50"/>
    </row>
    <row r="128" spans="4:10" s="53" customFormat="1" ht="15" customHeight="1" x14ac:dyDescent="0.45">
      <c r="D128" s="50"/>
      <c r="E128" s="48"/>
      <c r="F128" s="62"/>
      <c r="G128" s="62"/>
      <c r="H128" s="62"/>
      <c r="I128" s="62"/>
      <c r="J128" s="50"/>
    </row>
    <row r="129" spans="4:10" s="53" customFormat="1" ht="15" customHeight="1" x14ac:dyDescent="0.45">
      <c r="D129" s="50"/>
      <c r="E129" s="48"/>
      <c r="F129" s="62"/>
      <c r="G129" s="62"/>
      <c r="H129" s="62"/>
      <c r="I129" s="62"/>
      <c r="J129" s="50"/>
    </row>
    <row r="130" spans="4:10" s="53" customFormat="1" ht="15" customHeight="1" x14ac:dyDescent="0.45">
      <c r="D130" s="50"/>
      <c r="E130" s="48"/>
      <c r="F130" s="62"/>
      <c r="G130" s="62"/>
      <c r="H130" s="62"/>
      <c r="I130" s="62"/>
      <c r="J130" s="50"/>
    </row>
    <row r="131" spans="4:10" s="53" customFormat="1" ht="15" customHeight="1" x14ac:dyDescent="0.45">
      <c r="D131" s="50"/>
      <c r="E131" s="48"/>
      <c r="F131" s="62"/>
      <c r="G131" s="62"/>
      <c r="H131" s="62"/>
      <c r="I131" s="62"/>
      <c r="J131" s="50"/>
    </row>
    <row r="132" spans="4:10" s="53" customFormat="1" ht="15" customHeight="1" x14ac:dyDescent="0.45">
      <c r="D132" s="50"/>
      <c r="E132" s="48"/>
      <c r="F132" s="62"/>
      <c r="G132" s="62"/>
      <c r="H132" s="62"/>
      <c r="I132" s="62"/>
      <c r="J132" s="50"/>
    </row>
    <row r="133" spans="4:10" s="53" customFormat="1" ht="15" customHeight="1" x14ac:dyDescent="0.45">
      <c r="D133" s="50"/>
      <c r="E133" s="48"/>
      <c r="F133" s="62"/>
      <c r="G133" s="62"/>
      <c r="H133" s="62"/>
      <c r="I133" s="62"/>
      <c r="J133" s="50"/>
    </row>
    <row r="134" spans="4:10" s="53" customFormat="1" ht="15" customHeight="1" x14ac:dyDescent="0.45">
      <c r="D134" s="50"/>
      <c r="E134" s="48"/>
      <c r="F134" s="62"/>
      <c r="G134" s="62"/>
      <c r="H134" s="62"/>
      <c r="I134" s="62"/>
      <c r="J134" s="50"/>
    </row>
    <row r="135" spans="4:10" s="53" customFormat="1" ht="15" customHeight="1" x14ac:dyDescent="0.45">
      <c r="D135" s="50"/>
      <c r="E135" s="48"/>
      <c r="F135" s="62"/>
      <c r="G135" s="62"/>
      <c r="H135" s="62"/>
      <c r="I135" s="62"/>
      <c r="J135" s="50"/>
    </row>
    <row r="136" spans="4:10" s="53" customFormat="1" ht="15" customHeight="1" x14ac:dyDescent="0.45">
      <c r="D136" s="50"/>
      <c r="E136" s="48"/>
      <c r="F136" s="62"/>
      <c r="G136" s="62"/>
      <c r="H136" s="62"/>
      <c r="I136" s="62"/>
      <c r="J136" s="50"/>
    </row>
    <row r="137" spans="4:10" s="53" customFormat="1" ht="15" customHeight="1" x14ac:dyDescent="0.45">
      <c r="D137" s="50"/>
      <c r="E137" s="48"/>
      <c r="F137" s="62"/>
      <c r="G137" s="62"/>
      <c r="H137" s="62"/>
      <c r="I137" s="62"/>
      <c r="J137" s="50"/>
    </row>
    <row r="138" spans="4:10" s="53" customFormat="1" ht="15" customHeight="1" x14ac:dyDescent="0.45">
      <c r="D138" s="50"/>
      <c r="E138" s="48"/>
      <c r="F138" s="62"/>
      <c r="G138" s="62"/>
      <c r="H138" s="62"/>
      <c r="I138" s="62"/>
      <c r="J138" s="50"/>
    </row>
    <row r="139" spans="4:10" s="53" customFormat="1" ht="15" customHeight="1" x14ac:dyDescent="0.45">
      <c r="D139" s="50"/>
      <c r="E139" s="48"/>
      <c r="F139" s="62"/>
      <c r="G139" s="62"/>
      <c r="H139" s="62"/>
      <c r="I139" s="62"/>
      <c r="J139" s="50"/>
    </row>
    <row r="140" spans="4:10" s="53" customFormat="1" ht="15" customHeight="1" x14ac:dyDescent="0.45">
      <c r="D140" s="50"/>
      <c r="E140" s="48"/>
      <c r="F140" s="62"/>
      <c r="G140" s="62"/>
      <c r="H140" s="62"/>
      <c r="I140" s="62"/>
      <c r="J140" s="50"/>
    </row>
    <row r="141" spans="4:10" s="53" customFormat="1" ht="15" customHeight="1" x14ac:dyDescent="0.45">
      <c r="D141" s="50"/>
      <c r="E141" s="48"/>
      <c r="F141" s="62"/>
      <c r="G141" s="62"/>
      <c r="H141" s="62"/>
      <c r="I141" s="62"/>
      <c r="J141" s="50"/>
    </row>
    <row r="142" spans="4:10" s="53" customFormat="1" ht="15" customHeight="1" x14ac:dyDescent="0.45">
      <c r="D142" s="50"/>
      <c r="E142" s="48"/>
      <c r="F142" s="62"/>
      <c r="G142" s="62"/>
      <c r="H142" s="62"/>
      <c r="I142" s="62"/>
      <c r="J142" s="50"/>
    </row>
    <row r="143" spans="4:10" s="53" customFormat="1" ht="15" customHeight="1" x14ac:dyDescent="0.45">
      <c r="D143" s="50"/>
      <c r="E143" s="48"/>
      <c r="F143" s="62"/>
      <c r="G143" s="62"/>
      <c r="H143" s="62"/>
      <c r="I143" s="62"/>
      <c r="J143" s="50"/>
    </row>
    <row r="144" spans="4:10" s="53" customFormat="1" ht="15" customHeight="1" x14ac:dyDescent="0.45">
      <c r="D144" s="50"/>
      <c r="E144" s="48"/>
      <c r="F144" s="62"/>
      <c r="G144" s="62"/>
      <c r="H144" s="62"/>
      <c r="I144" s="62"/>
      <c r="J144" s="50"/>
    </row>
    <row r="145" spans="4:10" s="53" customFormat="1" ht="15" customHeight="1" x14ac:dyDescent="0.45">
      <c r="D145" s="50"/>
      <c r="E145" s="48"/>
      <c r="F145" s="62"/>
      <c r="G145" s="62"/>
      <c r="H145" s="62"/>
      <c r="I145" s="62"/>
      <c r="J145" s="50"/>
    </row>
    <row r="146" spans="4:10" s="53" customFormat="1" ht="15" customHeight="1" x14ac:dyDescent="0.45">
      <c r="D146" s="50"/>
      <c r="E146" s="48"/>
      <c r="F146" s="62"/>
      <c r="G146" s="62"/>
      <c r="H146" s="62"/>
      <c r="I146" s="62"/>
      <c r="J146" s="50"/>
    </row>
    <row r="147" spans="4:10" s="53" customFormat="1" ht="15" customHeight="1" x14ac:dyDescent="0.45">
      <c r="D147" s="50"/>
      <c r="E147" s="48"/>
      <c r="F147" s="62"/>
      <c r="G147" s="62"/>
      <c r="H147" s="62"/>
      <c r="I147" s="62"/>
      <c r="J147" s="50"/>
    </row>
    <row r="148" spans="4:10" s="53" customFormat="1" ht="15" customHeight="1" x14ac:dyDescent="0.45">
      <c r="D148" s="50"/>
      <c r="E148" s="48"/>
      <c r="F148" s="62"/>
      <c r="G148" s="62"/>
      <c r="H148" s="62"/>
      <c r="I148" s="62"/>
      <c r="J148" s="50"/>
    </row>
    <row r="149" spans="4:10" s="53" customFormat="1" ht="15" customHeight="1" x14ac:dyDescent="0.45">
      <c r="D149" s="50"/>
      <c r="E149" s="48"/>
      <c r="F149" s="62"/>
      <c r="G149" s="62"/>
      <c r="H149" s="62"/>
      <c r="I149" s="62"/>
      <c r="J149" s="50"/>
    </row>
    <row r="150" spans="4:10" s="53" customFormat="1" ht="15" customHeight="1" x14ac:dyDescent="0.45">
      <c r="D150" s="50"/>
      <c r="E150" s="48"/>
      <c r="F150" s="62"/>
      <c r="G150" s="62"/>
      <c r="H150" s="62"/>
      <c r="I150" s="62"/>
      <c r="J150" s="50"/>
    </row>
    <row r="151" spans="4:10" s="53" customFormat="1" ht="15" customHeight="1" x14ac:dyDescent="0.45">
      <c r="D151" s="50"/>
      <c r="E151" s="48"/>
      <c r="F151" s="62"/>
      <c r="G151" s="62"/>
      <c r="H151" s="62"/>
      <c r="I151" s="62"/>
      <c r="J151" s="50"/>
    </row>
    <row r="152" spans="4:10" s="53" customFormat="1" ht="15" customHeight="1" x14ac:dyDescent="0.45">
      <c r="D152" s="50"/>
      <c r="E152" s="48"/>
      <c r="F152" s="62"/>
      <c r="G152" s="62"/>
      <c r="H152" s="62"/>
      <c r="I152" s="62"/>
      <c r="J152" s="50"/>
    </row>
    <row r="153" spans="4:10" s="53" customFormat="1" ht="15" customHeight="1" x14ac:dyDescent="0.45">
      <c r="D153" s="50"/>
      <c r="E153" s="48"/>
      <c r="F153" s="62"/>
      <c r="G153" s="62"/>
      <c r="H153" s="62"/>
      <c r="I153" s="62"/>
      <c r="J153" s="50"/>
    </row>
    <row r="154" spans="4:10" s="53" customFormat="1" ht="15" customHeight="1" x14ac:dyDescent="0.45">
      <c r="D154" s="50"/>
      <c r="E154" s="48"/>
      <c r="F154" s="62"/>
      <c r="G154" s="62"/>
      <c r="H154" s="62"/>
      <c r="I154" s="62"/>
      <c r="J154" s="50"/>
    </row>
    <row r="155" spans="4:10" s="53" customFormat="1" ht="15" customHeight="1" x14ac:dyDescent="0.45">
      <c r="D155" s="50"/>
      <c r="E155" s="48"/>
      <c r="F155" s="62"/>
      <c r="G155" s="62"/>
      <c r="H155" s="62"/>
      <c r="I155" s="62"/>
      <c r="J155" s="50"/>
    </row>
    <row r="156" spans="4:10" s="53" customFormat="1" ht="15" customHeight="1" x14ac:dyDescent="0.45">
      <c r="D156" s="50"/>
      <c r="E156" s="48"/>
      <c r="F156" s="62"/>
      <c r="G156" s="62"/>
      <c r="H156" s="62"/>
      <c r="I156" s="62"/>
      <c r="J156" s="50"/>
    </row>
    <row r="157" spans="4:10" s="53" customFormat="1" ht="15" customHeight="1" x14ac:dyDescent="0.45">
      <c r="D157" s="50"/>
      <c r="E157" s="48"/>
      <c r="F157" s="62"/>
      <c r="G157" s="62"/>
      <c r="H157" s="62"/>
      <c r="I157" s="62"/>
      <c r="J157" s="50"/>
    </row>
    <row r="158" spans="4:10" s="53" customFormat="1" ht="15" customHeight="1" x14ac:dyDescent="0.45">
      <c r="D158" s="50"/>
      <c r="E158" s="48"/>
      <c r="F158" s="62"/>
      <c r="G158" s="62"/>
      <c r="H158" s="62"/>
      <c r="I158" s="62"/>
      <c r="J158" s="50"/>
    </row>
    <row r="159" spans="4:10" s="53" customFormat="1" ht="15" customHeight="1" x14ac:dyDescent="0.45">
      <c r="D159" s="50"/>
      <c r="E159" s="48"/>
      <c r="F159" s="62"/>
      <c r="G159" s="62"/>
      <c r="H159" s="62"/>
      <c r="I159" s="62"/>
      <c r="J159" s="50"/>
    </row>
    <row r="160" spans="4:10" s="53" customFormat="1" ht="15" customHeight="1" x14ac:dyDescent="0.45">
      <c r="D160" s="50"/>
      <c r="E160" s="48"/>
      <c r="F160" s="62"/>
      <c r="G160" s="62"/>
      <c r="H160" s="62"/>
      <c r="I160" s="62"/>
      <c r="J160" s="50"/>
    </row>
    <row r="161" spans="4:10" s="53" customFormat="1" ht="15" customHeight="1" x14ac:dyDescent="0.45">
      <c r="D161" s="50"/>
      <c r="E161" s="48"/>
      <c r="F161" s="62"/>
      <c r="G161" s="62"/>
      <c r="H161" s="62"/>
      <c r="I161" s="62"/>
      <c r="J161" s="50"/>
    </row>
    <row r="162" spans="4:10" s="53" customFormat="1" ht="15" customHeight="1" x14ac:dyDescent="0.45">
      <c r="D162" s="50"/>
      <c r="E162" s="48"/>
      <c r="F162" s="62"/>
      <c r="G162" s="62"/>
      <c r="H162" s="62"/>
      <c r="I162" s="62"/>
      <c r="J162" s="50"/>
    </row>
    <row r="163" spans="4:10" s="53" customFormat="1" ht="15" customHeight="1" x14ac:dyDescent="0.45">
      <c r="D163" s="50"/>
      <c r="E163" s="48"/>
      <c r="F163" s="62"/>
      <c r="G163" s="62"/>
      <c r="H163" s="62"/>
      <c r="I163" s="62"/>
      <c r="J163" s="50"/>
    </row>
    <row r="164" spans="4:10" s="53" customFormat="1" ht="15" customHeight="1" x14ac:dyDescent="0.45">
      <c r="D164" s="50"/>
      <c r="E164" s="48"/>
      <c r="F164" s="62"/>
      <c r="G164" s="62"/>
      <c r="H164" s="62"/>
      <c r="I164" s="62"/>
      <c r="J164" s="50"/>
    </row>
    <row r="165" spans="4:10" s="53" customFormat="1" ht="15" customHeight="1" x14ac:dyDescent="0.45">
      <c r="D165" s="50"/>
      <c r="E165" s="48"/>
      <c r="F165" s="62"/>
      <c r="G165" s="62"/>
      <c r="H165" s="62"/>
      <c r="I165" s="62"/>
      <c r="J165" s="50"/>
    </row>
    <row r="166" spans="4:10" s="53" customFormat="1" ht="15" customHeight="1" x14ac:dyDescent="0.45">
      <c r="D166" s="50"/>
      <c r="E166" s="48"/>
      <c r="F166" s="62"/>
      <c r="G166" s="62"/>
      <c r="H166" s="62"/>
      <c r="I166" s="62"/>
      <c r="J166" s="50"/>
    </row>
    <row r="167" spans="4:10" s="53" customFormat="1" ht="15" customHeight="1" x14ac:dyDescent="0.45">
      <c r="D167" s="50"/>
      <c r="E167" s="48"/>
      <c r="F167" s="62"/>
      <c r="G167" s="62"/>
      <c r="H167" s="62"/>
      <c r="I167" s="62"/>
      <c r="J167" s="50"/>
    </row>
    <row r="168" spans="4:10" s="53" customFormat="1" ht="15" customHeight="1" x14ac:dyDescent="0.45">
      <c r="D168" s="50"/>
      <c r="E168" s="48"/>
      <c r="F168" s="62"/>
      <c r="G168" s="62"/>
      <c r="H168" s="62"/>
      <c r="I168" s="62"/>
      <c r="J168" s="50"/>
    </row>
    <row r="169" spans="4:10" s="53" customFormat="1" ht="15" customHeight="1" x14ac:dyDescent="0.45">
      <c r="D169" s="50"/>
      <c r="E169" s="48"/>
      <c r="F169" s="62"/>
      <c r="G169" s="62"/>
      <c r="H169" s="62"/>
      <c r="I169" s="62"/>
      <c r="J169" s="50"/>
    </row>
    <row r="170" spans="4:10" s="43" customFormat="1" ht="15" customHeight="1" x14ac:dyDescent="0.45">
      <c r="D170" s="45"/>
      <c r="E170" s="54"/>
      <c r="F170" s="63"/>
      <c r="G170" s="63"/>
      <c r="H170" s="63"/>
      <c r="I170" s="63"/>
      <c r="J170" s="45"/>
    </row>
    <row r="171" spans="4:10" s="43" customFormat="1" ht="15" customHeight="1" x14ac:dyDescent="0.45">
      <c r="D171" s="45"/>
      <c r="E171" s="54"/>
      <c r="F171" s="63"/>
      <c r="G171" s="63"/>
      <c r="H171" s="63"/>
      <c r="I171" s="63"/>
      <c r="J171" s="45"/>
    </row>
    <row r="172" spans="4:10" s="43" customFormat="1" ht="15" customHeight="1" x14ac:dyDescent="0.45">
      <c r="D172" s="45"/>
      <c r="E172" s="54"/>
      <c r="F172" s="63"/>
      <c r="G172" s="63"/>
      <c r="H172" s="63"/>
      <c r="I172" s="63"/>
      <c r="J172" s="45"/>
    </row>
    <row r="173" spans="4:10" s="43" customFormat="1" ht="15" customHeight="1" x14ac:dyDescent="0.45">
      <c r="D173" s="45"/>
      <c r="E173" s="54"/>
      <c r="F173" s="63"/>
      <c r="G173" s="63"/>
      <c r="H173" s="63"/>
      <c r="I173" s="63"/>
      <c r="J173" s="45"/>
    </row>
    <row r="174" spans="4:10" s="43" customFormat="1" ht="15" customHeight="1" x14ac:dyDescent="0.45">
      <c r="D174" s="45"/>
      <c r="E174" s="54"/>
      <c r="F174" s="63"/>
      <c r="G174" s="63"/>
      <c r="H174" s="63"/>
      <c r="I174" s="63"/>
      <c r="J174" s="45"/>
    </row>
    <row r="175" spans="4:10" s="43" customFormat="1" ht="15" customHeight="1" x14ac:dyDescent="0.45">
      <c r="D175" s="45"/>
      <c r="E175" s="54"/>
      <c r="F175" s="63"/>
      <c r="G175" s="63"/>
      <c r="H175" s="63"/>
      <c r="I175" s="63"/>
      <c r="J175" s="45"/>
    </row>
    <row r="176" spans="4:10" s="43" customFormat="1" ht="15" customHeight="1" x14ac:dyDescent="0.45">
      <c r="D176" s="45"/>
      <c r="E176" s="54"/>
      <c r="F176" s="63"/>
      <c r="G176" s="63"/>
      <c r="H176" s="63"/>
      <c r="I176" s="63"/>
      <c r="J176" s="45"/>
    </row>
    <row r="177" spans="4:10" s="43" customFormat="1" ht="15" customHeight="1" x14ac:dyDescent="0.45">
      <c r="D177" s="45"/>
      <c r="E177" s="54"/>
      <c r="F177" s="63"/>
      <c r="G177" s="63"/>
      <c r="H177" s="63"/>
      <c r="I177" s="63"/>
      <c r="J177" s="45"/>
    </row>
    <row r="178" spans="4:10" s="43" customFormat="1" ht="15" customHeight="1" x14ac:dyDescent="0.45">
      <c r="D178" s="45"/>
      <c r="E178" s="54"/>
      <c r="F178" s="63"/>
      <c r="G178" s="63"/>
      <c r="H178" s="63"/>
      <c r="I178" s="63"/>
      <c r="J178" s="45"/>
    </row>
    <row r="179" spans="4:10" s="43" customFormat="1" ht="15" customHeight="1" x14ac:dyDescent="0.45">
      <c r="D179" s="45"/>
      <c r="E179" s="54"/>
      <c r="F179" s="63"/>
      <c r="G179" s="63"/>
      <c r="H179" s="63"/>
      <c r="I179" s="63"/>
      <c r="J179" s="45"/>
    </row>
    <row r="180" spans="4:10" s="43" customFormat="1" ht="15" customHeight="1" x14ac:dyDescent="0.45">
      <c r="D180" s="45"/>
      <c r="E180" s="54"/>
      <c r="F180" s="63"/>
      <c r="G180" s="63"/>
      <c r="H180" s="63"/>
      <c r="I180" s="63"/>
      <c r="J180" s="45"/>
    </row>
    <row r="181" spans="4:10" s="43" customFormat="1" ht="15" customHeight="1" x14ac:dyDescent="0.45">
      <c r="D181" s="45"/>
      <c r="E181" s="54"/>
      <c r="F181" s="63"/>
      <c r="G181" s="63"/>
      <c r="H181" s="63"/>
      <c r="I181" s="63"/>
      <c r="J181" s="45"/>
    </row>
    <row r="182" spans="4:10" s="43" customFormat="1" ht="15" customHeight="1" x14ac:dyDescent="0.45">
      <c r="D182" s="45"/>
      <c r="E182" s="54"/>
      <c r="F182" s="63"/>
      <c r="G182" s="63"/>
      <c r="H182" s="63"/>
      <c r="I182" s="63"/>
      <c r="J182" s="45"/>
    </row>
    <row r="183" spans="4:10" s="43" customFormat="1" ht="15" customHeight="1" x14ac:dyDescent="0.45">
      <c r="D183" s="45"/>
      <c r="E183" s="54"/>
      <c r="F183" s="63"/>
      <c r="G183" s="63"/>
      <c r="H183" s="63"/>
      <c r="I183" s="63"/>
      <c r="J183" s="45"/>
    </row>
    <row r="184" spans="4:10" s="43" customFormat="1" ht="15" customHeight="1" x14ac:dyDescent="0.45">
      <c r="D184" s="45"/>
      <c r="E184" s="54"/>
      <c r="F184" s="63"/>
      <c r="G184" s="63"/>
      <c r="H184" s="63"/>
      <c r="I184" s="63"/>
      <c r="J184" s="45"/>
    </row>
    <row r="185" spans="4:10" s="43" customFormat="1" ht="15" customHeight="1" x14ac:dyDescent="0.45">
      <c r="D185" s="45"/>
      <c r="E185" s="54"/>
      <c r="F185" s="63"/>
      <c r="G185" s="63"/>
      <c r="H185" s="63"/>
      <c r="I185" s="63"/>
      <c r="J185" s="45"/>
    </row>
    <row r="186" spans="4:10" s="43" customFormat="1" ht="15" customHeight="1" x14ac:dyDescent="0.45">
      <c r="D186" s="45"/>
      <c r="E186" s="54"/>
      <c r="F186" s="63"/>
      <c r="G186" s="63"/>
      <c r="H186" s="63"/>
      <c r="I186" s="63"/>
      <c r="J186" s="45"/>
    </row>
    <row r="187" spans="4:10" s="43" customFormat="1" ht="15" customHeight="1" x14ac:dyDescent="0.45">
      <c r="D187" s="45"/>
      <c r="E187" s="54"/>
      <c r="F187" s="63"/>
      <c r="G187" s="63"/>
      <c r="H187" s="63"/>
      <c r="I187" s="63"/>
      <c r="J187" s="45"/>
    </row>
    <row r="188" spans="4:10" s="43" customFormat="1" ht="15" customHeight="1" x14ac:dyDescent="0.45">
      <c r="D188" s="45"/>
      <c r="E188" s="54"/>
      <c r="F188" s="63"/>
      <c r="G188" s="63"/>
      <c r="H188" s="63"/>
      <c r="I188" s="63"/>
      <c r="J188" s="45"/>
    </row>
    <row r="189" spans="4:10" s="43" customFormat="1" ht="15" customHeight="1" x14ac:dyDescent="0.45">
      <c r="D189" s="45"/>
      <c r="E189" s="54"/>
      <c r="F189" s="63"/>
      <c r="G189" s="63"/>
      <c r="H189" s="63"/>
      <c r="I189" s="63"/>
      <c r="J189" s="45"/>
    </row>
    <row r="190" spans="4:10" s="43" customFormat="1" ht="15" customHeight="1" x14ac:dyDescent="0.45">
      <c r="D190" s="45"/>
      <c r="E190" s="54"/>
      <c r="F190" s="63"/>
      <c r="G190" s="63"/>
      <c r="H190" s="63"/>
      <c r="I190" s="63"/>
      <c r="J190" s="45"/>
    </row>
    <row r="191" spans="4:10" s="43" customFormat="1" ht="15" customHeight="1" x14ac:dyDescent="0.45">
      <c r="D191" s="45"/>
      <c r="E191" s="54"/>
      <c r="F191" s="63"/>
      <c r="G191" s="63"/>
      <c r="H191" s="63"/>
      <c r="I191" s="63"/>
      <c r="J191" s="45"/>
    </row>
    <row r="192" spans="4:10" s="43" customFormat="1" ht="15" customHeight="1" x14ac:dyDescent="0.45">
      <c r="D192" s="45"/>
      <c r="E192" s="54"/>
      <c r="F192" s="63"/>
      <c r="G192" s="63"/>
      <c r="H192" s="63"/>
      <c r="I192" s="63"/>
      <c r="J192" s="45"/>
    </row>
    <row r="193" spans="4:10" s="43" customFormat="1" ht="15" customHeight="1" x14ac:dyDescent="0.45">
      <c r="D193" s="45"/>
      <c r="E193" s="54"/>
      <c r="F193" s="63"/>
      <c r="G193" s="63"/>
      <c r="H193" s="63"/>
      <c r="I193" s="63"/>
      <c r="J193" s="45"/>
    </row>
    <row r="194" spans="4:10" s="43" customFormat="1" ht="15" customHeight="1" x14ac:dyDescent="0.45">
      <c r="D194" s="45"/>
      <c r="E194" s="54"/>
      <c r="F194" s="63"/>
      <c r="G194" s="63"/>
      <c r="H194" s="63"/>
      <c r="I194" s="63"/>
      <c r="J194" s="45"/>
    </row>
    <row r="195" spans="4:10" s="43" customFormat="1" ht="15" customHeight="1" x14ac:dyDescent="0.45">
      <c r="D195" s="45"/>
      <c r="E195" s="54"/>
      <c r="F195" s="63"/>
      <c r="G195" s="63"/>
      <c r="H195" s="63"/>
      <c r="I195" s="63"/>
      <c r="J195" s="45"/>
    </row>
    <row r="196" spans="4:10" s="43" customFormat="1" ht="15" customHeight="1" x14ac:dyDescent="0.45">
      <c r="D196" s="45"/>
      <c r="E196" s="54"/>
      <c r="F196" s="63"/>
      <c r="G196" s="63"/>
      <c r="H196" s="63"/>
      <c r="I196" s="63"/>
      <c r="J196" s="45"/>
    </row>
    <row r="197" spans="4:10" s="43" customFormat="1" ht="15" customHeight="1" x14ac:dyDescent="0.45">
      <c r="D197" s="45"/>
      <c r="E197" s="54"/>
      <c r="F197" s="63"/>
      <c r="G197" s="63"/>
      <c r="H197" s="63"/>
      <c r="I197" s="63"/>
      <c r="J197" s="45"/>
    </row>
    <row r="198" spans="4:10" s="43" customFormat="1" ht="15" customHeight="1" x14ac:dyDescent="0.45">
      <c r="D198" s="45"/>
      <c r="E198" s="54"/>
      <c r="F198" s="63"/>
      <c r="G198" s="63"/>
      <c r="H198" s="63"/>
      <c r="I198" s="63"/>
      <c r="J198" s="45"/>
    </row>
    <row r="199" spans="4:10" s="43" customFormat="1" ht="15" customHeight="1" x14ac:dyDescent="0.45">
      <c r="D199" s="45"/>
      <c r="E199" s="54"/>
      <c r="F199" s="63"/>
      <c r="G199" s="63"/>
      <c r="H199" s="63"/>
      <c r="I199" s="63"/>
      <c r="J199" s="45"/>
    </row>
    <row r="200" spans="4:10" s="43" customFormat="1" ht="15" customHeight="1" x14ac:dyDescent="0.45">
      <c r="D200" s="45"/>
      <c r="E200" s="54"/>
      <c r="F200" s="63"/>
      <c r="G200" s="63"/>
      <c r="H200" s="63"/>
      <c r="I200" s="63"/>
      <c r="J200" s="45"/>
    </row>
    <row r="201" spans="4:10" s="43" customFormat="1" ht="15" customHeight="1" x14ac:dyDescent="0.45">
      <c r="D201" s="45"/>
      <c r="E201" s="54"/>
      <c r="F201" s="63"/>
      <c r="G201" s="63"/>
      <c r="H201" s="63"/>
      <c r="I201" s="63"/>
      <c r="J201" s="45"/>
    </row>
    <row r="202" spans="4:10" s="43" customFormat="1" ht="15" customHeight="1" x14ac:dyDescent="0.45">
      <c r="D202" s="45"/>
      <c r="E202" s="54"/>
      <c r="F202" s="63"/>
      <c r="G202" s="63"/>
      <c r="H202" s="63"/>
      <c r="I202" s="63"/>
      <c r="J202" s="45"/>
    </row>
    <row r="203" spans="4:10" s="43" customFormat="1" ht="15" customHeight="1" x14ac:dyDescent="0.45">
      <c r="D203" s="45"/>
      <c r="E203" s="54"/>
      <c r="F203" s="63"/>
      <c r="G203" s="63"/>
      <c r="H203" s="63"/>
      <c r="I203" s="63"/>
      <c r="J203" s="45"/>
    </row>
    <row r="204" spans="4:10" s="43" customFormat="1" ht="15" customHeight="1" x14ac:dyDescent="0.45">
      <c r="D204" s="45"/>
      <c r="E204" s="54"/>
      <c r="F204" s="63"/>
      <c r="G204" s="63"/>
      <c r="H204" s="63"/>
      <c r="I204" s="63"/>
      <c r="J204" s="45"/>
    </row>
    <row r="205" spans="4:10" s="43" customFormat="1" ht="15" customHeight="1" x14ac:dyDescent="0.45">
      <c r="D205" s="45"/>
      <c r="E205" s="54"/>
      <c r="F205" s="63"/>
      <c r="G205" s="63"/>
      <c r="H205" s="63"/>
      <c r="I205" s="63"/>
      <c r="J205" s="45"/>
    </row>
    <row r="206" spans="4:10" s="43" customFormat="1" ht="15" customHeight="1" x14ac:dyDescent="0.45">
      <c r="D206" s="45"/>
      <c r="E206" s="54"/>
      <c r="F206" s="63"/>
      <c r="G206" s="63"/>
      <c r="H206" s="63"/>
      <c r="I206" s="63"/>
      <c r="J206" s="45"/>
    </row>
    <row r="207" spans="4:10" s="43" customFormat="1" ht="15" customHeight="1" x14ac:dyDescent="0.45">
      <c r="D207" s="45"/>
      <c r="E207" s="54"/>
      <c r="F207" s="63"/>
      <c r="G207" s="63"/>
      <c r="H207" s="63"/>
      <c r="I207" s="63"/>
      <c r="J207" s="45"/>
    </row>
    <row r="208" spans="4:10" s="43" customFormat="1" ht="15" customHeight="1" x14ac:dyDescent="0.45">
      <c r="D208" s="45"/>
      <c r="E208" s="54"/>
      <c r="F208" s="63"/>
      <c r="G208" s="63"/>
      <c r="H208" s="63"/>
      <c r="I208" s="63"/>
      <c r="J208" s="45"/>
    </row>
    <row r="209" spans="4:10" s="43" customFormat="1" ht="15" customHeight="1" x14ac:dyDescent="0.45">
      <c r="D209" s="45"/>
      <c r="E209" s="54"/>
      <c r="F209" s="63"/>
      <c r="G209" s="63"/>
      <c r="H209" s="63"/>
      <c r="I209" s="63"/>
      <c r="J209" s="45"/>
    </row>
    <row r="210" spans="4:10" s="43" customFormat="1" ht="15" customHeight="1" x14ac:dyDescent="0.45">
      <c r="D210" s="45"/>
      <c r="E210" s="54"/>
      <c r="F210" s="63"/>
      <c r="G210" s="63"/>
      <c r="H210" s="63"/>
      <c r="I210" s="63"/>
      <c r="J210" s="45"/>
    </row>
    <row r="211" spans="4:10" s="43" customFormat="1" ht="15" customHeight="1" x14ac:dyDescent="0.45">
      <c r="D211" s="45"/>
      <c r="E211" s="54"/>
      <c r="F211" s="63"/>
      <c r="G211" s="63"/>
      <c r="H211" s="63"/>
      <c r="I211" s="63"/>
      <c r="J211" s="45"/>
    </row>
    <row r="212" spans="4:10" s="43" customFormat="1" ht="15" customHeight="1" x14ac:dyDescent="0.45">
      <c r="D212" s="45"/>
      <c r="E212" s="54"/>
      <c r="F212" s="63"/>
      <c r="G212" s="63"/>
      <c r="H212" s="63"/>
      <c r="I212" s="63"/>
      <c r="J212" s="45"/>
    </row>
    <row r="213" spans="4:10" s="43" customFormat="1" ht="15" customHeight="1" x14ac:dyDescent="0.45">
      <c r="D213" s="45"/>
      <c r="E213" s="54"/>
      <c r="F213" s="63"/>
      <c r="G213" s="63"/>
      <c r="H213" s="63"/>
      <c r="I213" s="63"/>
      <c r="J213" s="45"/>
    </row>
    <row r="214" spans="4:10" s="43" customFormat="1" ht="15" customHeight="1" x14ac:dyDescent="0.45">
      <c r="D214" s="45"/>
      <c r="E214" s="54"/>
      <c r="F214" s="63"/>
      <c r="G214" s="63"/>
      <c r="H214" s="63"/>
      <c r="I214" s="63"/>
      <c r="J214" s="45"/>
    </row>
    <row r="215" spans="4:10" s="43" customFormat="1" ht="15" customHeight="1" x14ac:dyDescent="0.45">
      <c r="D215" s="45"/>
      <c r="E215" s="54"/>
      <c r="F215" s="63"/>
      <c r="G215" s="63"/>
      <c r="H215" s="63"/>
      <c r="I215" s="63"/>
      <c r="J215" s="45"/>
    </row>
    <row r="216" spans="4:10" s="43" customFormat="1" ht="15" customHeight="1" x14ac:dyDescent="0.45">
      <c r="D216" s="45"/>
      <c r="E216" s="54"/>
      <c r="F216" s="63"/>
      <c r="G216" s="63"/>
      <c r="H216" s="63"/>
      <c r="I216" s="63"/>
      <c r="J216" s="45"/>
    </row>
    <row r="217" spans="4:10" s="43" customFormat="1" ht="15" customHeight="1" x14ac:dyDescent="0.45">
      <c r="D217" s="45"/>
      <c r="E217" s="54"/>
      <c r="F217" s="63"/>
      <c r="G217" s="63"/>
      <c r="H217" s="63"/>
      <c r="I217" s="63"/>
      <c r="J217" s="45"/>
    </row>
    <row r="218" spans="4:10" s="43" customFormat="1" ht="15" customHeight="1" x14ac:dyDescent="0.45">
      <c r="D218" s="45"/>
      <c r="E218" s="54"/>
      <c r="F218" s="63"/>
      <c r="G218" s="63"/>
      <c r="H218" s="63"/>
      <c r="I218" s="63"/>
      <c r="J218" s="45"/>
    </row>
    <row r="219" spans="4:10" s="43" customFormat="1" ht="15" customHeight="1" x14ac:dyDescent="0.45">
      <c r="D219" s="45"/>
      <c r="E219" s="54"/>
      <c r="F219" s="63"/>
      <c r="G219" s="63"/>
      <c r="H219" s="63"/>
      <c r="I219" s="63"/>
      <c r="J219" s="45"/>
    </row>
    <row r="220" spans="4:10" s="43" customFormat="1" ht="15" customHeight="1" x14ac:dyDescent="0.45">
      <c r="D220" s="45"/>
      <c r="E220" s="54"/>
      <c r="F220" s="63"/>
      <c r="G220" s="63"/>
      <c r="H220" s="63"/>
      <c r="I220" s="63"/>
      <c r="J220" s="45"/>
    </row>
    <row r="221" spans="4:10" s="43" customFormat="1" ht="15" customHeight="1" x14ac:dyDescent="0.45">
      <c r="D221" s="45"/>
      <c r="E221" s="54"/>
      <c r="F221" s="63"/>
      <c r="G221" s="63"/>
      <c r="H221" s="63"/>
      <c r="I221" s="63"/>
      <c r="J221" s="45"/>
    </row>
    <row r="222" spans="4:10" s="43" customFormat="1" ht="15" customHeight="1" x14ac:dyDescent="0.45">
      <c r="D222" s="45"/>
      <c r="E222" s="54"/>
      <c r="F222" s="63"/>
      <c r="G222" s="63"/>
      <c r="H222" s="63"/>
      <c r="I222" s="63"/>
      <c r="J222" s="45"/>
    </row>
    <row r="223" spans="4:10" s="43" customFormat="1" ht="15" customHeight="1" x14ac:dyDescent="0.45">
      <c r="D223" s="45"/>
      <c r="E223" s="54"/>
      <c r="F223" s="63"/>
      <c r="G223" s="63"/>
      <c r="H223" s="63"/>
      <c r="I223" s="63"/>
      <c r="J223" s="45"/>
    </row>
    <row r="224" spans="4:10" s="43" customFormat="1" ht="15" customHeight="1" x14ac:dyDescent="0.45">
      <c r="D224" s="45"/>
      <c r="E224" s="54"/>
      <c r="F224" s="63"/>
      <c r="G224" s="63"/>
      <c r="H224" s="63"/>
      <c r="I224" s="63"/>
      <c r="J224" s="45"/>
    </row>
    <row r="225" spans="4:10" s="43" customFormat="1" ht="15" customHeight="1" x14ac:dyDescent="0.45">
      <c r="D225" s="45"/>
      <c r="E225" s="54"/>
      <c r="F225" s="63"/>
      <c r="G225" s="63"/>
      <c r="H225" s="63"/>
      <c r="I225" s="63"/>
      <c r="J225" s="45"/>
    </row>
    <row r="226" spans="4:10" s="43" customFormat="1" ht="15" customHeight="1" x14ac:dyDescent="0.45">
      <c r="D226" s="45"/>
      <c r="E226" s="54"/>
      <c r="F226" s="63"/>
      <c r="G226" s="63"/>
      <c r="H226" s="63"/>
      <c r="I226" s="63"/>
      <c r="J226" s="45"/>
    </row>
    <row r="227" spans="4:10" s="43" customFormat="1" ht="15" customHeight="1" x14ac:dyDescent="0.45">
      <c r="D227" s="45"/>
      <c r="E227" s="54"/>
      <c r="F227" s="63"/>
      <c r="G227" s="63"/>
      <c r="H227" s="63"/>
      <c r="I227" s="63"/>
      <c r="J227" s="45"/>
    </row>
    <row r="228" spans="4:10" s="43" customFormat="1" ht="15" customHeight="1" x14ac:dyDescent="0.45">
      <c r="D228" s="45"/>
      <c r="E228" s="54"/>
      <c r="F228" s="63"/>
      <c r="G228" s="63"/>
      <c r="H228" s="63"/>
      <c r="I228" s="63"/>
      <c r="J228" s="45"/>
    </row>
    <row r="229" spans="4:10" s="43" customFormat="1" ht="15" customHeight="1" x14ac:dyDescent="0.45">
      <c r="D229" s="45"/>
      <c r="E229" s="54"/>
      <c r="F229" s="63"/>
      <c r="G229" s="63"/>
      <c r="H229" s="63"/>
      <c r="I229" s="63"/>
      <c r="J229" s="45"/>
    </row>
    <row r="230" spans="4:10" s="43" customFormat="1" ht="15" customHeight="1" x14ac:dyDescent="0.45">
      <c r="D230" s="45"/>
      <c r="E230" s="54"/>
      <c r="F230" s="63"/>
      <c r="G230" s="63"/>
      <c r="H230" s="63"/>
      <c r="I230" s="63"/>
      <c r="J230" s="45"/>
    </row>
    <row r="231" spans="4:10" s="43" customFormat="1" ht="15" customHeight="1" x14ac:dyDescent="0.45">
      <c r="D231" s="45"/>
      <c r="E231" s="54"/>
      <c r="F231" s="63"/>
      <c r="G231" s="63"/>
      <c r="H231" s="63"/>
      <c r="I231" s="63"/>
      <c r="J231" s="45"/>
    </row>
    <row r="232" spans="4:10" s="43" customFormat="1" ht="15" customHeight="1" x14ac:dyDescent="0.45">
      <c r="D232" s="45"/>
      <c r="E232" s="54"/>
      <c r="F232" s="63"/>
      <c r="G232" s="63"/>
      <c r="H232" s="63"/>
      <c r="I232" s="63"/>
      <c r="J232" s="45"/>
    </row>
    <row r="233" spans="4:10" s="43" customFormat="1" ht="15" customHeight="1" x14ac:dyDescent="0.45">
      <c r="D233" s="45"/>
      <c r="E233" s="54"/>
      <c r="F233" s="63"/>
      <c r="G233" s="63"/>
      <c r="H233" s="63"/>
      <c r="I233" s="63"/>
      <c r="J233" s="45"/>
    </row>
    <row r="234" spans="4:10" s="43" customFormat="1" ht="15" customHeight="1" x14ac:dyDescent="0.45">
      <c r="D234" s="45"/>
      <c r="E234" s="54"/>
      <c r="F234" s="63"/>
      <c r="G234" s="63"/>
      <c r="H234" s="63"/>
      <c r="I234" s="63"/>
      <c r="J234" s="45"/>
    </row>
    <row r="235" spans="4:10" s="43" customFormat="1" ht="15" customHeight="1" x14ac:dyDescent="0.45">
      <c r="D235" s="45"/>
      <c r="E235" s="54"/>
      <c r="F235" s="63"/>
      <c r="G235" s="63"/>
      <c r="H235" s="63"/>
      <c r="I235" s="63"/>
      <c r="J235" s="45"/>
    </row>
    <row r="236" spans="4:10" s="43" customFormat="1" ht="15" customHeight="1" x14ac:dyDescent="0.45">
      <c r="D236" s="45"/>
      <c r="E236" s="54"/>
      <c r="F236" s="63"/>
      <c r="G236" s="63"/>
      <c r="H236" s="63"/>
      <c r="I236" s="63"/>
      <c r="J236" s="45"/>
    </row>
    <row r="237" spans="4:10" s="43" customFormat="1" ht="15" customHeight="1" x14ac:dyDescent="0.45">
      <c r="D237" s="45"/>
      <c r="E237" s="54"/>
      <c r="F237" s="63"/>
      <c r="G237" s="63"/>
      <c r="H237" s="63"/>
      <c r="I237" s="63"/>
      <c r="J237" s="45"/>
    </row>
    <row r="238" spans="4:10" s="43" customFormat="1" ht="15" customHeight="1" x14ac:dyDescent="0.45">
      <c r="D238" s="45"/>
      <c r="E238" s="54"/>
      <c r="F238" s="63"/>
      <c r="G238" s="63"/>
      <c r="H238" s="63"/>
      <c r="I238" s="63"/>
      <c r="J238" s="45"/>
    </row>
    <row r="239" spans="4:10" s="43" customFormat="1" ht="15" customHeight="1" x14ac:dyDescent="0.45">
      <c r="D239" s="45"/>
      <c r="E239" s="54"/>
      <c r="F239" s="63"/>
      <c r="G239" s="63"/>
      <c r="H239" s="63"/>
      <c r="I239" s="63"/>
      <c r="J239" s="45"/>
    </row>
    <row r="240" spans="4:10" s="43" customFormat="1" ht="15" customHeight="1" x14ac:dyDescent="0.45">
      <c r="D240" s="45"/>
      <c r="E240" s="54"/>
      <c r="F240" s="63"/>
      <c r="G240" s="63"/>
      <c r="H240" s="63"/>
      <c r="I240" s="63"/>
      <c r="J240" s="45"/>
    </row>
    <row r="241" spans="4:10" s="43" customFormat="1" ht="15" customHeight="1" x14ac:dyDescent="0.45">
      <c r="D241" s="45"/>
      <c r="E241" s="54"/>
      <c r="F241" s="63"/>
      <c r="G241" s="63"/>
      <c r="H241" s="63"/>
      <c r="I241" s="63"/>
      <c r="J241" s="45"/>
    </row>
    <row r="242" spans="4:10" s="43" customFormat="1" ht="15" customHeight="1" x14ac:dyDescent="0.45">
      <c r="D242" s="45"/>
      <c r="E242" s="54"/>
      <c r="F242" s="63"/>
      <c r="G242" s="63"/>
      <c r="H242" s="63"/>
      <c r="I242" s="63"/>
      <c r="J242" s="45"/>
    </row>
    <row r="243" spans="4:10" s="43" customFormat="1" ht="15" customHeight="1" x14ac:dyDescent="0.45">
      <c r="D243" s="45"/>
      <c r="E243" s="54"/>
      <c r="F243" s="63"/>
      <c r="G243" s="63"/>
      <c r="H243" s="63"/>
      <c r="I243" s="63"/>
      <c r="J243" s="45"/>
    </row>
    <row r="244" spans="4:10" s="43" customFormat="1" ht="15" customHeight="1" x14ac:dyDescent="0.45">
      <c r="D244" s="45"/>
      <c r="E244" s="54"/>
      <c r="F244" s="63"/>
      <c r="G244" s="63"/>
      <c r="H244" s="63"/>
      <c r="I244" s="63"/>
      <c r="J244" s="45"/>
    </row>
    <row r="245" spans="4:10" s="43" customFormat="1" ht="15" customHeight="1" x14ac:dyDescent="0.45">
      <c r="D245" s="45"/>
      <c r="E245" s="54"/>
      <c r="F245" s="63"/>
      <c r="G245" s="63"/>
      <c r="H245" s="63"/>
      <c r="I245" s="63"/>
      <c r="J245" s="45"/>
    </row>
    <row r="246" spans="4:10" s="43" customFormat="1" ht="15" customHeight="1" x14ac:dyDescent="0.45">
      <c r="D246" s="45"/>
      <c r="E246" s="54"/>
      <c r="F246" s="63"/>
      <c r="G246" s="63"/>
      <c r="H246" s="63"/>
      <c r="I246" s="63"/>
      <c r="J246" s="45"/>
    </row>
    <row r="247" spans="4:10" s="43" customFormat="1" ht="15" customHeight="1" x14ac:dyDescent="0.45">
      <c r="D247" s="45"/>
      <c r="E247" s="54"/>
      <c r="F247" s="63"/>
      <c r="G247" s="63"/>
      <c r="H247" s="63"/>
      <c r="I247" s="63"/>
      <c r="J247" s="45"/>
    </row>
    <row r="248" spans="4:10" s="43" customFormat="1" ht="15" customHeight="1" x14ac:dyDescent="0.45">
      <c r="D248" s="45"/>
      <c r="E248" s="54"/>
      <c r="F248" s="63"/>
      <c r="G248" s="63"/>
      <c r="H248" s="63"/>
      <c r="I248" s="63"/>
      <c r="J248" s="45"/>
    </row>
    <row r="249" spans="4:10" s="43" customFormat="1" ht="15" customHeight="1" x14ac:dyDescent="0.45">
      <c r="D249" s="45"/>
      <c r="E249" s="54"/>
      <c r="F249" s="63"/>
      <c r="G249" s="63"/>
      <c r="H249" s="63"/>
      <c r="I249" s="63"/>
      <c r="J249" s="45"/>
    </row>
    <row r="250" spans="4:10" s="43" customFormat="1" ht="15" customHeight="1" x14ac:dyDescent="0.45">
      <c r="D250" s="45"/>
      <c r="E250" s="54"/>
      <c r="F250" s="63"/>
      <c r="G250" s="63"/>
      <c r="H250" s="63"/>
      <c r="I250" s="63"/>
      <c r="J250" s="45"/>
    </row>
    <row r="251" spans="4:10" s="43" customFormat="1" ht="15" customHeight="1" x14ac:dyDescent="0.45">
      <c r="D251" s="45"/>
      <c r="E251" s="54"/>
      <c r="F251" s="63"/>
      <c r="G251" s="63"/>
      <c r="H251" s="63"/>
      <c r="I251" s="63"/>
      <c r="J251" s="45"/>
    </row>
    <row r="252" spans="4:10" s="43" customFormat="1" ht="15" customHeight="1" x14ac:dyDescent="0.45">
      <c r="D252" s="45"/>
      <c r="E252" s="54"/>
      <c r="F252" s="63"/>
      <c r="G252" s="63"/>
      <c r="H252" s="63"/>
      <c r="I252" s="63"/>
      <c r="J252" s="45"/>
    </row>
    <row r="253" spans="4:10" s="43" customFormat="1" ht="15" customHeight="1" x14ac:dyDescent="0.45">
      <c r="D253" s="45"/>
      <c r="E253" s="54"/>
      <c r="F253" s="63"/>
      <c r="G253" s="63"/>
      <c r="H253" s="63"/>
      <c r="I253" s="63"/>
      <c r="J253" s="45"/>
    </row>
    <row r="254" spans="4:10" s="43" customFormat="1" ht="15" customHeight="1" x14ac:dyDescent="0.45">
      <c r="D254" s="45"/>
      <c r="E254" s="54"/>
      <c r="F254" s="63"/>
      <c r="G254" s="63"/>
      <c r="H254" s="63"/>
      <c r="I254" s="63"/>
      <c r="J254" s="45"/>
    </row>
    <row r="255" spans="4:10" s="43" customFormat="1" ht="15" customHeight="1" x14ac:dyDescent="0.45">
      <c r="D255" s="45"/>
      <c r="E255" s="54"/>
      <c r="F255" s="63"/>
      <c r="G255" s="63"/>
      <c r="H255" s="63"/>
      <c r="I255" s="63"/>
      <c r="J255" s="45"/>
    </row>
    <row r="256" spans="4:10" s="43" customFormat="1" ht="15" customHeight="1" x14ac:dyDescent="0.45">
      <c r="D256" s="45"/>
      <c r="E256" s="54"/>
      <c r="F256" s="63"/>
      <c r="G256" s="63"/>
      <c r="H256" s="63"/>
      <c r="I256" s="63"/>
      <c r="J256" s="45"/>
    </row>
    <row r="257" spans="4:10" s="43" customFormat="1" ht="15" customHeight="1" x14ac:dyDescent="0.45">
      <c r="D257" s="45"/>
      <c r="E257" s="54"/>
      <c r="F257" s="63"/>
      <c r="G257" s="63"/>
      <c r="H257" s="63"/>
      <c r="I257" s="63"/>
      <c r="J257" s="45"/>
    </row>
    <row r="258" spans="4:10" s="43" customFormat="1" ht="15" customHeight="1" x14ac:dyDescent="0.45">
      <c r="D258" s="45"/>
      <c r="E258" s="54"/>
      <c r="F258" s="63"/>
      <c r="G258" s="63"/>
      <c r="H258" s="63"/>
      <c r="I258" s="63"/>
      <c r="J258" s="45"/>
    </row>
    <row r="259" spans="4:10" s="43" customFormat="1" ht="15" customHeight="1" x14ac:dyDescent="0.45">
      <c r="D259" s="45"/>
      <c r="E259" s="54"/>
      <c r="F259" s="63"/>
      <c r="G259" s="63"/>
      <c r="H259" s="63"/>
      <c r="I259" s="63"/>
      <c r="J259" s="45"/>
    </row>
    <row r="260" spans="4:10" s="43" customFormat="1" ht="15" customHeight="1" x14ac:dyDescent="0.45">
      <c r="D260" s="45"/>
      <c r="E260" s="54"/>
      <c r="F260" s="63"/>
      <c r="G260" s="63"/>
      <c r="H260" s="63"/>
      <c r="I260" s="63"/>
      <c r="J260" s="45"/>
    </row>
    <row r="261" spans="4:10" s="43" customFormat="1" ht="15" customHeight="1" x14ac:dyDescent="0.45">
      <c r="D261" s="45"/>
      <c r="E261" s="54"/>
      <c r="F261" s="63"/>
      <c r="G261" s="63"/>
      <c r="H261" s="63"/>
      <c r="I261" s="63"/>
      <c r="J261" s="45"/>
    </row>
    <row r="262" spans="4:10" s="43" customFormat="1" ht="15" customHeight="1" x14ac:dyDescent="0.45">
      <c r="D262" s="45"/>
      <c r="E262" s="54"/>
      <c r="F262" s="63"/>
      <c r="G262" s="63"/>
      <c r="H262" s="63"/>
      <c r="I262" s="63"/>
      <c r="J262" s="45"/>
    </row>
    <row r="263" spans="4:10" s="43" customFormat="1" ht="15" customHeight="1" x14ac:dyDescent="0.45">
      <c r="D263" s="45"/>
      <c r="E263" s="54"/>
      <c r="F263" s="63"/>
      <c r="G263" s="63"/>
      <c r="H263" s="63"/>
      <c r="I263" s="63"/>
      <c r="J263" s="45"/>
    </row>
    <row r="264" spans="4:10" s="43" customFormat="1" ht="15" customHeight="1" x14ac:dyDescent="0.45">
      <c r="D264" s="45"/>
      <c r="E264" s="54"/>
      <c r="F264" s="63"/>
      <c r="G264" s="63"/>
      <c r="H264" s="63"/>
      <c r="I264" s="63"/>
      <c r="J264" s="45"/>
    </row>
    <row r="265" spans="4:10" s="43" customFormat="1" ht="15" customHeight="1" x14ac:dyDescent="0.45">
      <c r="D265" s="45"/>
      <c r="E265" s="54"/>
      <c r="F265" s="63"/>
      <c r="G265" s="63"/>
      <c r="H265" s="63"/>
      <c r="I265" s="63"/>
      <c r="J265" s="45"/>
    </row>
    <row r="266" spans="4:10" s="43" customFormat="1" ht="15" customHeight="1" x14ac:dyDescent="0.45">
      <c r="D266" s="45"/>
      <c r="E266" s="54"/>
      <c r="F266" s="63"/>
      <c r="G266" s="63"/>
      <c r="H266" s="63"/>
      <c r="I266" s="63"/>
      <c r="J266" s="45"/>
    </row>
    <row r="267" spans="4:10" s="43" customFormat="1" ht="15" customHeight="1" x14ac:dyDescent="0.45">
      <c r="D267" s="45"/>
      <c r="E267" s="54"/>
      <c r="F267" s="63"/>
      <c r="G267" s="63"/>
      <c r="H267" s="63"/>
      <c r="I267" s="63"/>
      <c r="J267" s="45"/>
    </row>
    <row r="268" spans="4:10" s="43" customFormat="1" ht="15" customHeight="1" x14ac:dyDescent="0.45">
      <c r="D268" s="45"/>
      <c r="E268" s="54"/>
      <c r="F268" s="63"/>
      <c r="G268" s="63"/>
      <c r="H268" s="63"/>
      <c r="I268" s="63"/>
      <c r="J268" s="45"/>
    </row>
    <row r="269" spans="4:10" s="43" customFormat="1" ht="15" customHeight="1" x14ac:dyDescent="0.45">
      <c r="D269" s="45"/>
      <c r="E269" s="54"/>
      <c r="F269" s="63"/>
      <c r="G269" s="63"/>
      <c r="H269" s="63"/>
      <c r="I269" s="63"/>
      <c r="J269" s="45"/>
    </row>
    <row r="270" spans="4:10" s="43" customFormat="1" ht="15" customHeight="1" x14ac:dyDescent="0.45">
      <c r="D270" s="45"/>
      <c r="E270" s="54"/>
      <c r="F270" s="63"/>
      <c r="G270" s="63"/>
      <c r="H270" s="63"/>
      <c r="I270" s="63"/>
      <c r="J270" s="45"/>
    </row>
    <row r="271" spans="4:10" s="43" customFormat="1" ht="15" customHeight="1" x14ac:dyDescent="0.45">
      <c r="D271" s="45"/>
      <c r="E271" s="54"/>
      <c r="F271" s="63"/>
      <c r="G271" s="63"/>
      <c r="H271" s="63"/>
      <c r="I271" s="63"/>
      <c r="J271" s="45"/>
    </row>
    <row r="272" spans="4:10" s="43" customFormat="1" ht="15" customHeight="1" x14ac:dyDescent="0.45">
      <c r="D272" s="45"/>
      <c r="E272" s="54"/>
      <c r="F272" s="63"/>
      <c r="G272" s="63"/>
      <c r="H272" s="63"/>
      <c r="I272" s="63"/>
      <c r="J272" s="45"/>
    </row>
    <row r="273" spans="4:10" s="43" customFormat="1" ht="15" customHeight="1" x14ac:dyDescent="0.45">
      <c r="D273" s="45"/>
      <c r="E273" s="54"/>
      <c r="F273" s="63"/>
      <c r="G273" s="63"/>
      <c r="H273" s="63"/>
      <c r="I273" s="63"/>
      <c r="J273" s="45"/>
    </row>
    <row r="274" spans="4:10" s="43" customFormat="1" ht="15" customHeight="1" x14ac:dyDescent="0.45">
      <c r="D274" s="45"/>
      <c r="E274" s="54"/>
      <c r="F274" s="63"/>
      <c r="G274" s="63"/>
      <c r="H274" s="63"/>
      <c r="I274" s="63"/>
      <c r="J274" s="45"/>
    </row>
    <row r="275" spans="4:10" s="43" customFormat="1" ht="15" customHeight="1" x14ac:dyDescent="0.45">
      <c r="D275" s="45"/>
      <c r="E275" s="54"/>
      <c r="F275" s="63"/>
      <c r="G275" s="63"/>
      <c r="H275" s="63"/>
      <c r="I275" s="63"/>
      <c r="J275" s="45"/>
    </row>
    <row r="276" spans="4:10" s="43" customFormat="1" ht="15" customHeight="1" x14ac:dyDescent="0.45">
      <c r="D276" s="45"/>
      <c r="E276" s="54"/>
      <c r="F276" s="63"/>
      <c r="G276" s="63"/>
      <c r="H276" s="63"/>
      <c r="I276" s="63"/>
      <c r="J276" s="45"/>
    </row>
    <row r="277" spans="4:10" s="43" customFormat="1" ht="15" customHeight="1" x14ac:dyDescent="0.45">
      <c r="D277" s="45"/>
      <c r="E277" s="54"/>
      <c r="F277" s="63"/>
      <c r="G277" s="63"/>
      <c r="H277" s="63"/>
      <c r="I277" s="63"/>
      <c r="J277" s="45"/>
    </row>
    <row r="278" spans="4:10" s="43" customFormat="1" ht="15" customHeight="1" x14ac:dyDescent="0.45">
      <c r="D278" s="45"/>
      <c r="E278" s="54"/>
      <c r="F278" s="63"/>
      <c r="G278" s="63"/>
      <c r="H278" s="63"/>
      <c r="I278" s="63"/>
      <c r="J278" s="45"/>
    </row>
    <row r="279" spans="4:10" s="43" customFormat="1" ht="15" customHeight="1" x14ac:dyDescent="0.45">
      <c r="D279" s="45"/>
      <c r="E279" s="54"/>
      <c r="F279" s="63"/>
      <c r="G279" s="63"/>
      <c r="H279" s="63"/>
      <c r="I279" s="63"/>
      <c r="J279" s="45"/>
    </row>
    <row r="280" spans="4:10" s="43" customFormat="1" ht="15" customHeight="1" x14ac:dyDescent="0.45">
      <c r="D280" s="45"/>
      <c r="E280" s="54"/>
      <c r="F280" s="63"/>
      <c r="G280" s="63"/>
      <c r="H280" s="63"/>
      <c r="I280" s="63"/>
      <c r="J280" s="45"/>
    </row>
    <row r="281" spans="4:10" s="43" customFormat="1" ht="15" customHeight="1" x14ac:dyDescent="0.45">
      <c r="D281" s="45"/>
      <c r="E281" s="54"/>
      <c r="F281" s="63"/>
      <c r="G281" s="63"/>
      <c r="H281" s="63"/>
      <c r="I281" s="63"/>
      <c r="J281" s="45"/>
    </row>
    <row r="282" spans="4:10" s="43" customFormat="1" ht="15" customHeight="1" x14ac:dyDescent="0.45">
      <c r="D282" s="45"/>
      <c r="E282" s="54"/>
      <c r="F282" s="63"/>
      <c r="G282" s="63"/>
      <c r="H282" s="63"/>
      <c r="I282" s="63"/>
      <c r="J282" s="45"/>
    </row>
    <row r="283" spans="4:10" s="43" customFormat="1" ht="15" customHeight="1" x14ac:dyDescent="0.45">
      <c r="D283" s="45"/>
      <c r="E283" s="54"/>
      <c r="F283" s="63"/>
      <c r="G283" s="63"/>
      <c r="H283" s="63"/>
      <c r="I283" s="63"/>
      <c r="J283" s="45"/>
    </row>
    <row r="284" spans="4:10" s="43" customFormat="1" ht="15" customHeight="1" x14ac:dyDescent="0.45">
      <c r="D284" s="45"/>
      <c r="E284" s="54"/>
      <c r="F284" s="63"/>
      <c r="G284" s="63"/>
      <c r="H284" s="63"/>
      <c r="I284" s="63"/>
      <c r="J284" s="45"/>
    </row>
    <row r="285" spans="4:10" s="43" customFormat="1" ht="15" customHeight="1" x14ac:dyDescent="0.45">
      <c r="D285" s="45"/>
      <c r="E285" s="54"/>
      <c r="F285" s="63"/>
      <c r="G285" s="63"/>
      <c r="H285" s="63"/>
      <c r="I285" s="63"/>
      <c r="J285" s="45"/>
    </row>
    <row r="286" spans="4:10" s="43" customFormat="1" ht="15" customHeight="1" x14ac:dyDescent="0.45">
      <c r="D286" s="45"/>
      <c r="E286" s="54"/>
      <c r="F286" s="63"/>
      <c r="G286" s="63"/>
      <c r="H286" s="63"/>
      <c r="I286" s="63"/>
      <c r="J286" s="45"/>
    </row>
    <row r="287" spans="4:10" s="43" customFormat="1" ht="15" customHeight="1" x14ac:dyDescent="0.45">
      <c r="D287" s="45"/>
      <c r="E287" s="54"/>
      <c r="F287" s="63"/>
      <c r="G287" s="63"/>
      <c r="H287" s="63"/>
      <c r="I287" s="63"/>
      <c r="J287" s="45"/>
    </row>
    <row r="288" spans="4:10" s="43" customFormat="1" ht="15" customHeight="1" x14ac:dyDescent="0.45">
      <c r="D288" s="45"/>
      <c r="E288" s="54"/>
      <c r="F288" s="63"/>
      <c r="G288" s="63"/>
      <c r="H288" s="63"/>
      <c r="I288" s="63"/>
      <c r="J288" s="45"/>
    </row>
    <row r="289" spans="4:10" s="43" customFormat="1" ht="15" customHeight="1" x14ac:dyDescent="0.45">
      <c r="D289" s="45"/>
      <c r="E289" s="54"/>
      <c r="F289" s="63"/>
      <c r="G289" s="63"/>
      <c r="H289" s="63"/>
      <c r="I289" s="63"/>
      <c r="J289" s="45"/>
    </row>
    <row r="290" spans="4:10" s="43" customFormat="1" ht="15" customHeight="1" x14ac:dyDescent="0.45">
      <c r="D290" s="45"/>
      <c r="E290" s="54"/>
      <c r="F290" s="63"/>
      <c r="G290" s="63"/>
      <c r="H290" s="63"/>
      <c r="I290" s="63"/>
      <c r="J290" s="45"/>
    </row>
    <row r="291" spans="4:10" s="43" customFormat="1" ht="15" customHeight="1" x14ac:dyDescent="0.45">
      <c r="D291" s="45"/>
      <c r="E291" s="54"/>
      <c r="F291" s="63"/>
      <c r="G291" s="63"/>
      <c r="H291" s="63"/>
      <c r="I291" s="63"/>
      <c r="J291" s="45"/>
    </row>
    <row r="292" spans="4:10" s="43" customFormat="1" ht="15" customHeight="1" x14ac:dyDescent="0.45">
      <c r="D292" s="45"/>
      <c r="E292" s="54"/>
      <c r="F292" s="63"/>
      <c r="G292" s="63"/>
      <c r="H292" s="63"/>
      <c r="I292" s="63"/>
      <c r="J292" s="45"/>
    </row>
    <row r="293" spans="4:10" s="43" customFormat="1" ht="15" customHeight="1" x14ac:dyDescent="0.45">
      <c r="D293" s="45"/>
      <c r="E293" s="54"/>
      <c r="F293" s="63"/>
      <c r="G293" s="63"/>
      <c r="H293" s="63"/>
      <c r="I293" s="63"/>
      <c r="J293" s="45"/>
    </row>
    <row r="294" spans="4:10" s="43" customFormat="1" ht="15" customHeight="1" x14ac:dyDescent="0.45">
      <c r="D294" s="45"/>
      <c r="E294" s="54"/>
      <c r="F294" s="63"/>
      <c r="G294" s="63"/>
      <c r="H294" s="63"/>
      <c r="I294" s="63"/>
      <c r="J294" s="45"/>
    </row>
    <row r="295" spans="4:10" s="43" customFormat="1" ht="15" customHeight="1" x14ac:dyDescent="0.45">
      <c r="D295" s="45"/>
      <c r="E295" s="54"/>
      <c r="F295" s="63"/>
      <c r="G295" s="63"/>
      <c r="H295" s="63"/>
      <c r="I295" s="63"/>
      <c r="J295" s="45"/>
    </row>
    <row r="296" spans="4:10" s="43" customFormat="1" ht="15" customHeight="1" x14ac:dyDescent="0.45">
      <c r="D296" s="45"/>
      <c r="E296" s="54"/>
      <c r="F296" s="63"/>
      <c r="G296" s="63"/>
      <c r="H296" s="63"/>
      <c r="I296" s="63"/>
      <c r="J296" s="45"/>
    </row>
    <row r="297" spans="4:10" s="43" customFormat="1" ht="15" customHeight="1" x14ac:dyDescent="0.45">
      <c r="D297" s="45"/>
      <c r="E297" s="54"/>
      <c r="F297" s="63"/>
      <c r="G297" s="63"/>
      <c r="H297" s="63"/>
      <c r="I297" s="63"/>
      <c r="J297" s="45"/>
    </row>
    <row r="298" spans="4:10" s="43" customFormat="1" ht="15" customHeight="1" x14ac:dyDescent="0.45">
      <c r="D298" s="45"/>
      <c r="E298" s="54"/>
      <c r="F298" s="63"/>
      <c r="G298" s="63"/>
      <c r="H298" s="63"/>
      <c r="I298" s="63"/>
      <c r="J298" s="45"/>
    </row>
    <row r="299" spans="4:10" s="43" customFormat="1" ht="15" customHeight="1" x14ac:dyDescent="0.45">
      <c r="D299" s="45"/>
      <c r="E299" s="54"/>
      <c r="F299" s="63"/>
      <c r="G299" s="63"/>
      <c r="H299" s="63"/>
      <c r="I299" s="63"/>
      <c r="J299" s="45"/>
    </row>
    <row r="300" spans="4:10" s="43" customFormat="1" ht="15" customHeight="1" x14ac:dyDescent="0.45">
      <c r="D300" s="45"/>
      <c r="E300" s="54"/>
      <c r="F300" s="63"/>
      <c r="G300" s="63"/>
      <c r="H300" s="63"/>
      <c r="I300" s="63"/>
      <c r="J300" s="45"/>
    </row>
    <row r="301" spans="4:10" s="43" customFormat="1" ht="15" customHeight="1" x14ac:dyDescent="0.45">
      <c r="D301" s="45"/>
      <c r="E301" s="54"/>
      <c r="F301" s="63"/>
      <c r="G301" s="63"/>
      <c r="H301" s="63"/>
      <c r="I301" s="63"/>
      <c r="J301" s="45"/>
    </row>
    <row r="302" spans="4:10" s="43" customFormat="1" ht="15" customHeight="1" x14ac:dyDescent="0.45">
      <c r="D302" s="45"/>
      <c r="E302" s="54"/>
      <c r="F302" s="63"/>
      <c r="G302" s="63"/>
      <c r="H302" s="63"/>
      <c r="I302" s="63"/>
      <c r="J302" s="45"/>
    </row>
    <row r="303" spans="4:10" s="43" customFormat="1" ht="15" customHeight="1" x14ac:dyDescent="0.45">
      <c r="D303" s="45"/>
      <c r="E303" s="54"/>
      <c r="F303" s="63"/>
      <c r="G303" s="63"/>
      <c r="H303" s="63"/>
      <c r="I303" s="63"/>
      <c r="J303" s="45"/>
    </row>
    <row r="304" spans="4:10" s="43" customFormat="1" ht="15" customHeight="1" x14ac:dyDescent="0.45">
      <c r="D304" s="45"/>
      <c r="E304" s="54"/>
      <c r="F304" s="63"/>
      <c r="G304" s="63"/>
      <c r="H304" s="63"/>
      <c r="I304" s="63"/>
      <c r="J304" s="45"/>
    </row>
    <row r="305" spans="4:10" s="43" customFormat="1" ht="15" customHeight="1" x14ac:dyDescent="0.45">
      <c r="D305" s="45"/>
      <c r="E305" s="54"/>
      <c r="F305" s="63"/>
      <c r="G305" s="63"/>
      <c r="H305" s="63"/>
      <c r="I305" s="63"/>
      <c r="J305" s="45"/>
    </row>
    <row r="306" spans="4:10" s="43" customFormat="1" ht="15" customHeight="1" x14ac:dyDescent="0.45">
      <c r="D306" s="45"/>
      <c r="E306" s="54"/>
      <c r="F306" s="63"/>
      <c r="G306" s="63"/>
      <c r="H306" s="63"/>
      <c r="I306" s="63"/>
      <c r="J306" s="45"/>
    </row>
    <row r="307" spans="4:10" s="43" customFormat="1" ht="15" customHeight="1" x14ac:dyDescent="0.45">
      <c r="D307" s="45"/>
      <c r="E307" s="54"/>
      <c r="F307" s="63"/>
      <c r="G307" s="63"/>
      <c r="H307" s="63"/>
      <c r="I307" s="63"/>
      <c r="J307" s="45"/>
    </row>
    <row r="308" spans="4:10" s="43" customFormat="1" ht="15" customHeight="1" x14ac:dyDescent="0.45">
      <c r="D308" s="45"/>
      <c r="E308" s="54"/>
      <c r="F308" s="63"/>
      <c r="G308" s="63"/>
      <c r="H308" s="63"/>
      <c r="I308" s="63"/>
      <c r="J308" s="45"/>
    </row>
    <row r="309" spans="4:10" s="43" customFormat="1" ht="15" customHeight="1" x14ac:dyDescent="0.45">
      <c r="D309" s="45"/>
      <c r="E309" s="54"/>
      <c r="F309" s="63"/>
      <c r="G309" s="63"/>
      <c r="H309" s="63"/>
      <c r="I309" s="63"/>
      <c r="J309" s="45"/>
    </row>
    <row r="310" spans="4:10" s="43" customFormat="1" ht="15" customHeight="1" x14ac:dyDescent="0.45">
      <c r="D310" s="45"/>
      <c r="E310" s="54"/>
      <c r="F310" s="63"/>
      <c r="G310" s="63"/>
      <c r="H310" s="63"/>
      <c r="I310" s="63"/>
      <c r="J310" s="45"/>
    </row>
    <row r="311" spans="4:10" s="43" customFormat="1" ht="15" customHeight="1" x14ac:dyDescent="0.45">
      <c r="D311" s="45"/>
      <c r="E311" s="54"/>
      <c r="F311" s="63"/>
      <c r="G311" s="63"/>
      <c r="H311" s="63"/>
      <c r="I311" s="63"/>
      <c r="J311" s="45"/>
    </row>
    <row r="312" spans="4:10" s="43" customFormat="1" ht="15" customHeight="1" x14ac:dyDescent="0.45">
      <c r="D312" s="45"/>
      <c r="E312" s="54"/>
      <c r="F312" s="63"/>
      <c r="G312" s="63"/>
      <c r="H312" s="63"/>
      <c r="I312" s="63"/>
      <c r="J312" s="45"/>
    </row>
    <row r="313" spans="4:10" s="43" customFormat="1" ht="15" customHeight="1" x14ac:dyDescent="0.45">
      <c r="D313" s="45"/>
      <c r="E313" s="54"/>
      <c r="F313" s="63"/>
      <c r="G313" s="63"/>
      <c r="H313" s="63"/>
      <c r="I313" s="63"/>
      <c r="J313" s="45"/>
    </row>
    <row r="314" spans="4:10" s="43" customFormat="1" ht="15" customHeight="1" x14ac:dyDescent="0.45">
      <c r="D314" s="45"/>
      <c r="E314" s="54"/>
      <c r="F314" s="63"/>
      <c r="G314" s="63"/>
      <c r="H314" s="63"/>
      <c r="I314" s="63"/>
      <c r="J314" s="45"/>
    </row>
    <row r="315" spans="4:10" s="43" customFormat="1" ht="15" customHeight="1" x14ac:dyDescent="0.45">
      <c r="D315" s="45"/>
      <c r="E315" s="54"/>
      <c r="F315" s="63"/>
      <c r="G315" s="63"/>
      <c r="H315" s="63"/>
      <c r="I315" s="63"/>
      <c r="J315" s="45"/>
    </row>
    <row r="316" spans="4:10" s="43" customFormat="1" ht="15" customHeight="1" x14ac:dyDescent="0.45">
      <c r="D316" s="45"/>
      <c r="E316" s="54"/>
      <c r="F316" s="63"/>
      <c r="G316" s="63"/>
      <c r="H316" s="63"/>
      <c r="I316" s="63"/>
      <c r="J316" s="45"/>
    </row>
    <row r="317" spans="4:10" s="43" customFormat="1" ht="15" customHeight="1" x14ac:dyDescent="0.45">
      <c r="D317" s="45"/>
      <c r="E317" s="54"/>
      <c r="F317" s="63"/>
      <c r="G317" s="63"/>
      <c r="H317" s="63"/>
      <c r="I317" s="63"/>
      <c r="J317" s="45"/>
    </row>
    <row r="318" spans="4:10" s="43" customFormat="1" ht="15" customHeight="1" x14ac:dyDescent="0.45">
      <c r="D318" s="45"/>
      <c r="E318" s="54"/>
      <c r="F318" s="63"/>
      <c r="G318" s="63"/>
      <c r="H318" s="63"/>
      <c r="I318" s="63"/>
      <c r="J318" s="45"/>
    </row>
    <row r="319" spans="4:10" s="43" customFormat="1" ht="15" customHeight="1" x14ac:dyDescent="0.45">
      <c r="D319" s="45"/>
      <c r="E319" s="54"/>
      <c r="F319" s="63"/>
      <c r="G319" s="63"/>
      <c r="H319" s="63"/>
      <c r="I319" s="63"/>
      <c r="J319" s="45"/>
    </row>
    <row r="320" spans="4:10" s="43" customFormat="1" ht="15" customHeight="1" x14ac:dyDescent="0.45">
      <c r="D320" s="45"/>
      <c r="E320" s="54"/>
      <c r="F320" s="63"/>
      <c r="G320" s="63"/>
      <c r="H320" s="63"/>
      <c r="I320" s="63"/>
      <c r="J320" s="45"/>
    </row>
    <row r="321" spans="4:10" s="43" customFormat="1" ht="15" customHeight="1" x14ac:dyDescent="0.45">
      <c r="D321" s="45"/>
      <c r="E321" s="54"/>
      <c r="F321" s="63"/>
      <c r="G321" s="63"/>
      <c r="H321" s="63"/>
      <c r="I321" s="63"/>
      <c r="J321" s="45"/>
    </row>
    <row r="322" spans="4:10" s="43" customFormat="1" ht="15" customHeight="1" x14ac:dyDescent="0.45">
      <c r="D322" s="45"/>
      <c r="E322" s="54"/>
      <c r="F322" s="63"/>
      <c r="G322" s="63"/>
      <c r="H322" s="63"/>
      <c r="I322" s="63"/>
      <c r="J322" s="45"/>
    </row>
    <row r="323" spans="4:10" s="43" customFormat="1" ht="15" customHeight="1" x14ac:dyDescent="0.45">
      <c r="D323" s="45"/>
      <c r="E323" s="54"/>
      <c r="F323" s="63"/>
      <c r="G323" s="63"/>
      <c r="H323" s="63"/>
      <c r="I323" s="63"/>
      <c r="J323" s="45"/>
    </row>
    <row r="324" spans="4:10" s="43" customFormat="1" ht="15" customHeight="1" x14ac:dyDescent="0.45">
      <c r="D324" s="45"/>
      <c r="E324" s="54"/>
      <c r="F324" s="63"/>
      <c r="G324" s="63"/>
      <c r="H324" s="63"/>
      <c r="I324" s="63"/>
      <c r="J324" s="45"/>
    </row>
    <row r="325" spans="4:10" s="43" customFormat="1" ht="15" customHeight="1" x14ac:dyDescent="0.45">
      <c r="D325" s="45"/>
      <c r="E325" s="54"/>
      <c r="F325" s="63"/>
      <c r="G325" s="63"/>
      <c r="H325" s="63"/>
      <c r="I325" s="63"/>
      <c r="J325" s="45"/>
    </row>
    <row r="326" spans="4:10" s="43" customFormat="1" ht="15" customHeight="1" x14ac:dyDescent="0.45">
      <c r="D326" s="45"/>
      <c r="E326" s="54"/>
      <c r="F326" s="63"/>
      <c r="G326" s="63"/>
      <c r="H326" s="63"/>
      <c r="I326" s="63"/>
      <c r="J326" s="45"/>
    </row>
    <row r="327" spans="4:10" s="43" customFormat="1" ht="15" customHeight="1" x14ac:dyDescent="0.45">
      <c r="D327" s="45"/>
      <c r="E327" s="54"/>
      <c r="F327" s="63"/>
      <c r="G327" s="63"/>
      <c r="H327" s="63"/>
      <c r="I327" s="63"/>
      <c r="J327" s="45"/>
    </row>
    <row r="328" spans="4:10" s="43" customFormat="1" ht="15" customHeight="1" x14ac:dyDescent="0.45">
      <c r="D328" s="45"/>
      <c r="E328" s="54"/>
      <c r="F328" s="63"/>
      <c r="G328" s="63"/>
      <c r="H328" s="63"/>
      <c r="I328" s="63"/>
      <c r="J328" s="45"/>
    </row>
    <row r="329" spans="4:10" s="43" customFormat="1" ht="15" customHeight="1" x14ac:dyDescent="0.45">
      <c r="D329" s="45"/>
      <c r="E329" s="54"/>
      <c r="F329" s="63"/>
      <c r="G329" s="63"/>
      <c r="H329" s="63"/>
      <c r="I329" s="63"/>
      <c r="J329" s="45"/>
    </row>
    <row r="330" spans="4:10" s="43" customFormat="1" ht="15" customHeight="1" x14ac:dyDescent="0.45">
      <c r="D330" s="45"/>
      <c r="E330" s="54"/>
      <c r="F330" s="63"/>
      <c r="G330" s="63"/>
      <c r="H330" s="63"/>
      <c r="I330" s="63"/>
      <c r="J330" s="45"/>
    </row>
    <row r="331" spans="4:10" s="43" customFormat="1" ht="15" customHeight="1" x14ac:dyDescent="0.45">
      <c r="D331" s="45"/>
      <c r="E331" s="54"/>
      <c r="F331" s="63"/>
      <c r="G331" s="63"/>
      <c r="H331" s="63"/>
      <c r="I331" s="63"/>
      <c r="J331" s="45"/>
    </row>
    <row r="332" spans="4:10" s="43" customFormat="1" ht="15" customHeight="1" x14ac:dyDescent="0.45">
      <c r="D332" s="45"/>
      <c r="E332" s="54"/>
      <c r="F332" s="63"/>
      <c r="G332" s="63"/>
      <c r="H332" s="63"/>
      <c r="I332" s="63"/>
      <c r="J332" s="45"/>
    </row>
    <row r="333" spans="4:10" s="43" customFormat="1" ht="15" customHeight="1" x14ac:dyDescent="0.45">
      <c r="D333" s="45"/>
      <c r="E333" s="54"/>
      <c r="F333" s="63"/>
      <c r="G333" s="63"/>
      <c r="H333" s="63"/>
      <c r="I333" s="63"/>
      <c r="J333" s="45"/>
    </row>
    <row r="334" spans="4:10" s="43" customFormat="1" ht="15" customHeight="1" x14ac:dyDescent="0.45">
      <c r="D334" s="45"/>
      <c r="E334" s="54"/>
      <c r="F334" s="63"/>
      <c r="G334" s="63"/>
      <c r="H334" s="63"/>
      <c r="I334" s="63"/>
      <c r="J334" s="45"/>
    </row>
    <row r="335" spans="4:10" s="43" customFormat="1" ht="15" customHeight="1" x14ac:dyDescent="0.45">
      <c r="D335" s="45"/>
      <c r="E335" s="54"/>
      <c r="F335" s="63"/>
      <c r="G335" s="63"/>
      <c r="H335" s="63"/>
      <c r="I335" s="63"/>
      <c r="J335" s="45"/>
    </row>
    <row r="336" spans="4:10" s="43" customFormat="1" ht="15" customHeight="1" x14ac:dyDescent="0.45">
      <c r="D336" s="45"/>
      <c r="E336" s="54"/>
      <c r="F336" s="63"/>
      <c r="G336" s="63"/>
      <c r="H336" s="63"/>
      <c r="I336" s="63"/>
      <c r="J336" s="45"/>
    </row>
    <row r="337" spans="4:10" s="43" customFormat="1" ht="15" customHeight="1" x14ac:dyDescent="0.45">
      <c r="D337" s="45"/>
      <c r="E337" s="54"/>
      <c r="F337" s="63"/>
      <c r="G337" s="63"/>
      <c r="H337" s="63"/>
      <c r="I337" s="63"/>
      <c r="J337" s="45"/>
    </row>
    <row r="338" spans="4:10" s="43" customFormat="1" ht="15" customHeight="1" x14ac:dyDescent="0.45">
      <c r="D338" s="45"/>
      <c r="E338" s="54"/>
      <c r="F338" s="63"/>
      <c r="G338" s="63"/>
      <c r="H338" s="63"/>
      <c r="I338" s="63"/>
      <c r="J338" s="45"/>
    </row>
    <row r="339" spans="4:10" s="43" customFormat="1" ht="15" customHeight="1" x14ac:dyDescent="0.45">
      <c r="D339" s="45"/>
      <c r="E339" s="54"/>
      <c r="F339" s="63"/>
      <c r="G339" s="63"/>
      <c r="H339" s="63"/>
      <c r="I339" s="63"/>
      <c r="J339" s="45"/>
    </row>
    <row r="340" spans="4:10" s="43" customFormat="1" ht="15" customHeight="1" x14ac:dyDescent="0.45">
      <c r="D340" s="45"/>
      <c r="E340" s="54"/>
      <c r="F340" s="63"/>
      <c r="G340" s="63"/>
      <c r="H340" s="63"/>
      <c r="I340" s="63"/>
      <c r="J340" s="45"/>
    </row>
    <row r="341" spans="4:10" s="43" customFormat="1" ht="15" customHeight="1" x14ac:dyDescent="0.45">
      <c r="D341" s="45"/>
      <c r="E341" s="54"/>
      <c r="F341" s="63"/>
      <c r="G341" s="63"/>
      <c r="H341" s="63"/>
      <c r="I341" s="63"/>
      <c r="J341" s="45"/>
    </row>
    <row r="342" spans="4:10" s="43" customFormat="1" ht="15" customHeight="1" x14ac:dyDescent="0.45">
      <c r="D342" s="45"/>
      <c r="E342" s="54"/>
      <c r="F342" s="63"/>
      <c r="G342" s="63"/>
      <c r="H342" s="63"/>
      <c r="I342" s="63"/>
      <c r="J342" s="45"/>
    </row>
    <row r="343" spans="4:10" s="43" customFormat="1" ht="15" customHeight="1" x14ac:dyDescent="0.45">
      <c r="D343" s="45"/>
      <c r="E343" s="54"/>
      <c r="F343" s="63"/>
      <c r="G343" s="63"/>
      <c r="H343" s="63"/>
      <c r="I343" s="63"/>
      <c r="J343" s="45"/>
    </row>
    <row r="344" spans="4:10" s="43" customFormat="1" ht="15" customHeight="1" x14ac:dyDescent="0.45">
      <c r="D344" s="45"/>
      <c r="E344" s="54"/>
      <c r="F344" s="63"/>
      <c r="G344" s="63"/>
      <c r="H344" s="63"/>
      <c r="I344" s="63"/>
      <c r="J344" s="45"/>
    </row>
    <row r="345" spans="4:10" s="43" customFormat="1" ht="15" customHeight="1" x14ac:dyDescent="0.45">
      <c r="D345" s="45"/>
      <c r="E345" s="54"/>
      <c r="F345" s="63"/>
      <c r="G345" s="63"/>
      <c r="H345" s="63"/>
      <c r="I345" s="63"/>
      <c r="J345" s="45"/>
    </row>
    <row r="346" spans="4:10" s="43" customFormat="1" ht="15" customHeight="1" x14ac:dyDescent="0.45">
      <c r="D346" s="45"/>
      <c r="E346" s="54"/>
      <c r="F346" s="63"/>
      <c r="G346" s="63"/>
      <c r="H346" s="63"/>
      <c r="I346" s="63"/>
      <c r="J346" s="45"/>
    </row>
    <row r="347" spans="4:10" s="43" customFormat="1" ht="15" customHeight="1" x14ac:dyDescent="0.45">
      <c r="D347" s="45"/>
      <c r="E347" s="54"/>
      <c r="F347" s="63"/>
      <c r="G347" s="63"/>
      <c r="H347" s="63"/>
      <c r="I347" s="63"/>
      <c r="J347" s="45"/>
    </row>
    <row r="348" spans="4:10" s="43" customFormat="1" ht="15" customHeight="1" x14ac:dyDescent="0.45">
      <c r="D348" s="45"/>
      <c r="E348" s="54"/>
      <c r="F348" s="63"/>
      <c r="G348" s="63"/>
      <c r="H348" s="63"/>
      <c r="I348" s="63"/>
      <c r="J348" s="45"/>
    </row>
    <row r="349" spans="4:10" s="43" customFormat="1" ht="15" customHeight="1" x14ac:dyDescent="0.45">
      <c r="D349" s="45"/>
      <c r="E349" s="54"/>
      <c r="F349" s="63"/>
      <c r="G349" s="63"/>
      <c r="H349" s="63"/>
      <c r="I349" s="63"/>
      <c r="J349" s="45"/>
    </row>
    <row r="350" spans="4:10" s="43" customFormat="1" ht="15" customHeight="1" x14ac:dyDescent="0.45">
      <c r="D350" s="45"/>
      <c r="E350" s="54"/>
      <c r="F350" s="63"/>
      <c r="G350" s="63"/>
      <c r="H350" s="63"/>
      <c r="I350" s="63"/>
      <c r="J350" s="45"/>
    </row>
    <row r="351" spans="4:10" s="43" customFormat="1" ht="15" customHeight="1" x14ac:dyDescent="0.45">
      <c r="D351" s="45"/>
      <c r="E351" s="54"/>
      <c r="F351" s="63"/>
      <c r="G351" s="63"/>
      <c r="H351" s="63"/>
      <c r="I351" s="63"/>
      <c r="J351" s="45"/>
    </row>
    <row r="352" spans="4:10" s="43" customFormat="1" ht="15" customHeight="1" x14ac:dyDescent="0.45">
      <c r="D352" s="45"/>
      <c r="E352" s="54"/>
      <c r="F352" s="63"/>
      <c r="G352" s="63"/>
      <c r="H352" s="63"/>
      <c r="I352" s="63"/>
      <c r="J352" s="45"/>
    </row>
    <row r="353" spans="4:10" s="43" customFormat="1" ht="15" customHeight="1" x14ac:dyDescent="0.45">
      <c r="D353" s="45"/>
      <c r="E353" s="54"/>
      <c r="F353" s="63"/>
      <c r="G353" s="63"/>
      <c r="H353" s="63"/>
      <c r="I353" s="63"/>
      <c r="J353" s="45"/>
    </row>
    <row r="354" spans="4:10" s="43" customFormat="1" ht="15" customHeight="1" x14ac:dyDescent="0.45">
      <c r="D354" s="45"/>
      <c r="E354" s="54"/>
      <c r="F354" s="63"/>
      <c r="G354" s="63"/>
      <c r="H354" s="63"/>
      <c r="I354" s="63"/>
      <c r="J354" s="45"/>
    </row>
    <row r="355" spans="4:10" s="43" customFormat="1" ht="15" customHeight="1" x14ac:dyDescent="0.45">
      <c r="D355" s="45"/>
      <c r="E355" s="54"/>
      <c r="F355" s="63"/>
      <c r="G355" s="63"/>
      <c r="H355" s="63"/>
      <c r="I355" s="63"/>
      <c r="J355" s="45"/>
    </row>
    <row r="356" spans="4:10" s="43" customFormat="1" ht="15" customHeight="1" x14ac:dyDescent="0.45">
      <c r="D356" s="45"/>
      <c r="E356" s="54"/>
      <c r="F356" s="63"/>
      <c r="G356" s="63"/>
      <c r="H356" s="63"/>
      <c r="I356" s="63"/>
      <c r="J356" s="45"/>
    </row>
    <row r="357" spans="4:10" s="43" customFormat="1" ht="15" customHeight="1" x14ac:dyDescent="0.45">
      <c r="D357" s="45"/>
      <c r="E357" s="54"/>
      <c r="F357" s="63"/>
      <c r="G357" s="63"/>
      <c r="H357" s="63"/>
      <c r="I357" s="63"/>
      <c r="J357" s="45"/>
    </row>
    <row r="358" spans="4:10" s="43" customFormat="1" ht="15" customHeight="1" x14ac:dyDescent="0.45">
      <c r="D358" s="45"/>
      <c r="E358" s="54"/>
      <c r="F358" s="63"/>
      <c r="G358" s="63"/>
      <c r="H358" s="63"/>
      <c r="I358" s="63"/>
      <c r="J358" s="45"/>
    </row>
    <row r="359" spans="4:10" s="43" customFormat="1" ht="15" customHeight="1" x14ac:dyDescent="0.45">
      <c r="D359" s="45"/>
      <c r="E359" s="54"/>
      <c r="F359" s="63"/>
      <c r="G359" s="63"/>
      <c r="H359" s="63"/>
      <c r="I359" s="63"/>
      <c r="J359" s="45"/>
    </row>
    <row r="360" spans="4:10" s="43" customFormat="1" ht="15" customHeight="1" x14ac:dyDescent="0.45">
      <c r="D360" s="45"/>
      <c r="E360" s="54"/>
      <c r="F360" s="63"/>
      <c r="G360" s="63"/>
      <c r="H360" s="63"/>
      <c r="I360" s="63"/>
      <c r="J360" s="45"/>
    </row>
    <row r="361" spans="4:10" s="43" customFormat="1" ht="15" customHeight="1" x14ac:dyDescent="0.45">
      <c r="D361" s="45"/>
      <c r="E361" s="54"/>
      <c r="F361" s="63"/>
      <c r="G361" s="63"/>
      <c r="H361" s="63"/>
      <c r="I361" s="63"/>
      <c r="J361" s="45"/>
    </row>
    <row r="362" spans="4:10" s="43" customFormat="1" ht="15" customHeight="1" x14ac:dyDescent="0.45">
      <c r="D362" s="45"/>
      <c r="E362" s="54"/>
      <c r="F362" s="63"/>
      <c r="G362" s="63"/>
      <c r="H362" s="63"/>
      <c r="I362" s="63"/>
      <c r="J362" s="45"/>
    </row>
    <row r="363" spans="4:10" s="43" customFormat="1" ht="15" customHeight="1" x14ac:dyDescent="0.45">
      <c r="D363" s="45"/>
      <c r="E363" s="54"/>
      <c r="F363" s="63"/>
      <c r="G363" s="63"/>
      <c r="H363" s="63"/>
      <c r="I363" s="63"/>
      <c r="J363" s="45"/>
    </row>
    <row r="364" spans="4:10" s="43" customFormat="1" ht="15" customHeight="1" x14ac:dyDescent="0.45">
      <c r="D364" s="45"/>
      <c r="E364" s="54"/>
      <c r="F364" s="63"/>
      <c r="G364" s="63"/>
      <c r="H364" s="63"/>
      <c r="I364" s="63"/>
      <c r="J364" s="45"/>
    </row>
    <row r="365" spans="4:10" s="43" customFormat="1" ht="15" customHeight="1" x14ac:dyDescent="0.45">
      <c r="D365" s="45"/>
      <c r="E365" s="54"/>
      <c r="F365" s="63"/>
      <c r="G365" s="63"/>
      <c r="H365" s="63"/>
      <c r="I365" s="63"/>
      <c r="J365" s="45"/>
    </row>
    <row r="366" spans="4:10" s="43" customFormat="1" ht="15" customHeight="1" x14ac:dyDescent="0.45">
      <c r="D366" s="45"/>
      <c r="E366" s="54"/>
      <c r="F366" s="63"/>
      <c r="G366" s="63"/>
      <c r="H366" s="63"/>
      <c r="I366" s="63"/>
      <c r="J366" s="45"/>
    </row>
    <row r="367" spans="4:10" s="43" customFormat="1" ht="15" customHeight="1" x14ac:dyDescent="0.45">
      <c r="D367" s="45"/>
      <c r="E367" s="54"/>
      <c r="F367" s="63"/>
      <c r="G367" s="63"/>
      <c r="H367" s="63"/>
      <c r="I367" s="63"/>
      <c r="J367" s="45"/>
    </row>
    <row r="368" spans="4:10" s="43" customFormat="1" ht="15" customHeight="1" x14ac:dyDescent="0.45">
      <c r="D368" s="45"/>
      <c r="E368" s="54"/>
      <c r="F368" s="63"/>
      <c r="G368" s="63"/>
      <c r="H368" s="63"/>
      <c r="I368" s="63"/>
      <c r="J368" s="45"/>
    </row>
    <row r="369" spans="4:10" s="43" customFormat="1" ht="15" customHeight="1" x14ac:dyDescent="0.45">
      <c r="D369" s="45"/>
      <c r="E369" s="54"/>
      <c r="F369" s="63"/>
      <c r="G369" s="63"/>
      <c r="H369" s="63"/>
      <c r="I369" s="63"/>
      <c r="J369" s="45"/>
    </row>
    <row r="370" spans="4:10" s="43" customFormat="1" ht="15" customHeight="1" x14ac:dyDescent="0.45">
      <c r="D370" s="45"/>
      <c r="E370" s="54"/>
      <c r="F370" s="63"/>
      <c r="G370" s="63"/>
      <c r="H370" s="63"/>
      <c r="I370" s="63"/>
      <c r="J370" s="45"/>
    </row>
    <row r="371" spans="4:10" s="43" customFormat="1" ht="15" customHeight="1" x14ac:dyDescent="0.45">
      <c r="D371" s="45"/>
      <c r="E371" s="54"/>
      <c r="F371" s="63"/>
      <c r="G371" s="63"/>
      <c r="H371" s="63"/>
      <c r="I371" s="63"/>
      <c r="J371" s="45"/>
    </row>
    <row r="372" spans="4:10" s="43" customFormat="1" ht="15" customHeight="1" x14ac:dyDescent="0.45">
      <c r="D372" s="45"/>
      <c r="E372" s="54"/>
      <c r="F372" s="63"/>
      <c r="G372" s="63"/>
      <c r="H372" s="63"/>
      <c r="I372" s="63"/>
      <c r="J372" s="45"/>
    </row>
    <row r="373" spans="4:10" s="43" customFormat="1" ht="15" customHeight="1" x14ac:dyDescent="0.45">
      <c r="D373" s="45"/>
      <c r="E373" s="54"/>
      <c r="F373" s="63"/>
      <c r="G373" s="63"/>
      <c r="H373" s="63"/>
      <c r="I373" s="63"/>
      <c r="J373" s="45"/>
    </row>
    <row r="374" spans="4:10" s="43" customFormat="1" ht="15" customHeight="1" x14ac:dyDescent="0.45">
      <c r="D374" s="45"/>
      <c r="E374" s="54"/>
      <c r="F374" s="63"/>
      <c r="G374" s="63"/>
      <c r="H374" s="63"/>
      <c r="I374" s="63"/>
      <c r="J374" s="45"/>
    </row>
    <row r="375" spans="4:10" s="43" customFormat="1" ht="15" customHeight="1" x14ac:dyDescent="0.45">
      <c r="D375" s="45"/>
      <c r="E375" s="54"/>
      <c r="F375" s="63"/>
      <c r="G375" s="63"/>
      <c r="H375" s="63"/>
      <c r="I375" s="63"/>
      <c r="J375" s="45"/>
    </row>
    <row r="376" spans="4:10" s="43" customFormat="1" ht="15" customHeight="1" x14ac:dyDescent="0.45">
      <c r="D376" s="45"/>
      <c r="E376" s="54"/>
      <c r="F376" s="63"/>
      <c r="G376" s="63"/>
      <c r="H376" s="63"/>
      <c r="I376" s="63"/>
      <c r="J376" s="45"/>
    </row>
    <row r="377" spans="4:10" s="43" customFormat="1" ht="15" customHeight="1" x14ac:dyDescent="0.45">
      <c r="D377" s="45"/>
      <c r="E377" s="54"/>
      <c r="F377" s="63"/>
      <c r="G377" s="63"/>
      <c r="H377" s="63"/>
      <c r="I377" s="63"/>
      <c r="J377" s="45"/>
    </row>
    <row r="378" spans="4:10" s="43" customFormat="1" ht="15" customHeight="1" x14ac:dyDescent="0.45">
      <c r="D378" s="45"/>
      <c r="E378" s="54"/>
      <c r="F378" s="63"/>
      <c r="G378" s="63"/>
      <c r="H378" s="63"/>
      <c r="I378" s="63"/>
      <c r="J378" s="45"/>
    </row>
    <row r="379" spans="4:10" s="43" customFormat="1" ht="15" customHeight="1" x14ac:dyDescent="0.45">
      <c r="D379" s="45"/>
      <c r="E379" s="54"/>
      <c r="F379" s="63"/>
      <c r="G379" s="63"/>
      <c r="H379" s="63"/>
      <c r="I379" s="63"/>
      <c r="J379" s="45"/>
    </row>
    <row r="380" spans="4:10" s="43" customFormat="1" ht="15" customHeight="1" x14ac:dyDescent="0.45">
      <c r="D380" s="45"/>
      <c r="E380" s="54"/>
      <c r="F380" s="63"/>
      <c r="G380" s="63"/>
      <c r="H380" s="63"/>
      <c r="I380" s="63"/>
      <c r="J380" s="45"/>
    </row>
    <row r="381" spans="4:10" s="43" customFormat="1" ht="15" customHeight="1" x14ac:dyDescent="0.45">
      <c r="D381" s="45"/>
      <c r="E381" s="54"/>
      <c r="F381" s="63"/>
      <c r="G381" s="63"/>
      <c r="H381" s="63"/>
      <c r="I381" s="63"/>
      <c r="J381" s="45"/>
    </row>
    <row r="382" spans="4:10" s="43" customFormat="1" ht="15" customHeight="1" x14ac:dyDescent="0.45">
      <c r="D382" s="45"/>
      <c r="E382" s="54"/>
      <c r="F382" s="63"/>
      <c r="G382" s="63"/>
      <c r="H382" s="63"/>
      <c r="I382" s="63"/>
      <c r="J382" s="45"/>
    </row>
    <row r="383" spans="4:10" s="43" customFormat="1" ht="15" customHeight="1" x14ac:dyDescent="0.45">
      <c r="D383" s="45"/>
      <c r="E383" s="54"/>
      <c r="F383" s="63"/>
      <c r="G383" s="63"/>
      <c r="H383" s="63"/>
      <c r="I383" s="63"/>
      <c r="J383" s="45"/>
    </row>
    <row r="384" spans="4:10" s="43" customFormat="1" ht="15" customHeight="1" x14ac:dyDescent="0.45">
      <c r="D384" s="45"/>
      <c r="E384" s="54"/>
      <c r="F384" s="63"/>
      <c r="G384" s="63"/>
      <c r="H384" s="63"/>
      <c r="I384" s="63"/>
      <c r="J384" s="45"/>
    </row>
    <row r="385" spans="4:10" s="43" customFormat="1" ht="15" customHeight="1" x14ac:dyDescent="0.45">
      <c r="D385" s="45"/>
      <c r="E385" s="54"/>
      <c r="F385" s="63"/>
      <c r="G385" s="63"/>
      <c r="H385" s="63"/>
      <c r="I385" s="63"/>
      <c r="J385" s="45"/>
    </row>
    <row r="386" spans="4:10" s="43" customFormat="1" ht="15" customHeight="1" x14ac:dyDescent="0.45">
      <c r="D386" s="45"/>
      <c r="E386" s="54"/>
      <c r="F386" s="63"/>
      <c r="G386" s="63"/>
      <c r="H386" s="63"/>
      <c r="I386" s="63"/>
      <c r="J386" s="45"/>
    </row>
    <row r="387" spans="4:10" s="43" customFormat="1" ht="15" customHeight="1" x14ac:dyDescent="0.45">
      <c r="D387" s="45"/>
      <c r="E387" s="54"/>
      <c r="F387" s="63"/>
      <c r="G387" s="63"/>
      <c r="H387" s="63"/>
      <c r="I387" s="63"/>
      <c r="J387" s="45"/>
    </row>
    <row r="388" spans="4:10" s="43" customFormat="1" ht="15" customHeight="1" x14ac:dyDescent="0.45">
      <c r="D388" s="45"/>
      <c r="E388" s="54"/>
      <c r="F388" s="63"/>
      <c r="G388" s="63"/>
      <c r="H388" s="63"/>
      <c r="I388" s="63"/>
      <c r="J388" s="45"/>
    </row>
    <row r="389" spans="4:10" s="43" customFormat="1" ht="15" customHeight="1" x14ac:dyDescent="0.45">
      <c r="D389" s="45"/>
      <c r="E389" s="54"/>
      <c r="F389" s="63"/>
      <c r="G389" s="63"/>
      <c r="H389" s="63"/>
      <c r="I389" s="63"/>
      <c r="J389" s="45"/>
    </row>
    <row r="390" spans="4:10" s="43" customFormat="1" ht="15" customHeight="1" x14ac:dyDescent="0.45">
      <c r="D390" s="45"/>
      <c r="E390" s="54"/>
      <c r="F390" s="63"/>
      <c r="G390" s="63"/>
      <c r="H390" s="63"/>
      <c r="I390" s="63"/>
      <c r="J390" s="45"/>
    </row>
    <row r="391" spans="4:10" s="43" customFormat="1" ht="15" customHeight="1" x14ac:dyDescent="0.45">
      <c r="D391" s="45"/>
      <c r="E391" s="54"/>
      <c r="F391" s="63"/>
      <c r="G391" s="63"/>
      <c r="H391" s="63"/>
      <c r="I391" s="63"/>
      <c r="J391" s="45"/>
    </row>
    <row r="392" spans="4:10" s="43" customFormat="1" ht="15" customHeight="1" x14ac:dyDescent="0.45">
      <c r="D392" s="45"/>
      <c r="E392" s="54"/>
      <c r="F392" s="63"/>
      <c r="G392" s="63"/>
      <c r="H392" s="63"/>
      <c r="I392" s="63"/>
      <c r="J392" s="45"/>
    </row>
    <row r="393" spans="4:10" s="43" customFormat="1" ht="15" customHeight="1" x14ac:dyDescent="0.45">
      <c r="D393" s="45"/>
      <c r="E393" s="54"/>
      <c r="F393" s="63"/>
      <c r="G393" s="63"/>
      <c r="H393" s="63"/>
      <c r="I393" s="63"/>
      <c r="J393" s="45"/>
    </row>
    <row r="394" spans="4:10" s="43" customFormat="1" ht="15" customHeight="1" x14ac:dyDescent="0.45">
      <c r="D394" s="45"/>
      <c r="E394" s="54"/>
      <c r="F394" s="63"/>
      <c r="G394" s="63"/>
      <c r="H394" s="63"/>
      <c r="I394" s="63"/>
      <c r="J394" s="45"/>
    </row>
    <row r="395" spans="4:10" s="43" customFormat="1" ht="15" customHeight="1" x14ac:dyDescent="0.45">
      <c r="D395" s="45"/>
      <c r="E395" s="54"/>
      <c r="F395" s="63"/>
      <c r="G395" s="63"/>
      <c r="H395" s="63"/>
      <c r="I395" s="63"/>
      <c r="J395" s="45"/>
    </row>
    <row r="396" spans="4:10" s="43" customFormat="1" ht="15" customHeight="1" x14ac:dyDescent="0.45">
      <c r="D396" s="45"/>
      <c r="E396" s="54"/>
      <c r="F396" s="63"/>
      <c r="G396" s="63"/>
      <c r="H396" s="63"/>
      <c r="I396" s="63"/>
      <c r="J396" s="45"/>
    </row>
    <row r="397" spans="4:10" s="43" customFormat="1" ht="15" customHeight="1" x14ac:dyDescent="0.45">
      <c r="D397" s="45"/>
      <c r="E397" s="54"/>
      <c r="F397" s="63"/>
      <c r="G397" s="63"/>
      <c r="H397" s="63"/>
      <c r="I397" s="63"/>
      <c r="J397" s="45"/>
    </row>
    <row r="398" spans="4:10" s="43" customFormat="1" ht="15" customHeight="1" x14ac:dyDescent="0.45">
      <c r="D398" s="45"/>
      <c r="E398" s="54"/>
      <c r="F398" s="63"/>
      <c r="G398" s="63"/>
      <c r="H398" s="63"/>
      <c r="I398" s="63"/>
      <c r="J398" s="45"/>
    </row>
    <row r="399" spans="4:10" s="43" customFormat="1" ht="15" customHeight="1" x14ac:dyDescent="0.45">
      <c r="D399" s="45"/>
      <c r="E399" s="54"/>
      <c r="F399" s="63"/>
      <c r="G399" s="63"/>
      <c r="H399" s="63"/>
      <c r="I399" s="63"/>
      <c r="J399" s="45"/>
    </row>
    <row r="400" spans="4:10" s="43" customFormat="1" ht="15" customHeight="1" x14ac:dyDescent="0.45">
      <c r="D400" s="45"/>
      <c r="E400" s="54"/>
      <c r="F400" s="63"/>
      <c r="G400" s="63"/>
      <c r="H400" s="63"/>
      <c r="I400" s="63"/>
      <c r="J400" s="45"/>
    </row>
    <row r="401" spans="4:10" s="43" customFormat="1" ht="15" customHeight="1" x14ac:dyDescent="0.45">
      <c r="D401" s="45"/>
      <c r="E401" s="54"/>
      <c r="F401" s="63"/>
      <c r="G401" s="63"/>
      <c r="H401" s="63"/>
      <c r="I401" s="63"/>
      <c r="J401" s="45"/>
    </row>
    <row r="402" spans="4:10" s="43" customFormat="1" ht="15" customHeight="1" x14ac:dyDescent="0.45">
      <c r="D402" s="45"/>
      <c r="E402" s="54"/>
      <c r="F402" s="63"/>
      <c r="G402" s="63"/>
      <c r="H402" s="63"/>
      <c r="I402" s="63"/>
      <c r="J402" s="45"/>
    </row>
    <row r="403" spans="4:10" s="43" customFormat="1" ht="15" customHeight="1" x14ac:dyDescent="0.45">
      <c r="D403" s="45"/>
      <c r="E403" s="54"/>
      <c r="F403" s="63"/>
      <c r="G403" s="63"/>
      <c r="H403" s="63"/>
      <c r="I403" s="63"/>
      <c r="J403" s="45"/>
    </row>
    <row r="404" spans="4:10" s="43" customFormat="1" ht="15" customHeight="1" x14ac:dyDescent="0.45">
      <c r="D404" s="45"/>
      <c r="E404" s="54"/>
      <c r="F404" s="63"/>
      <c r="G404" s="63"/>
      <c r="H404" s="63"/>
      <c r="I404" s="63"/>
      <c r="J404" s="45"/>
    </row>
    <row r="405" spans="4:10" s="43" customFormat="1" ht="15" customHeight="1" x14ac:dyDescent="0.45">
      <c r="D405" s="45"/>
      <c r="E405" s="54"/>
      <c r="F405" s="63"/>
      <c r="G405" s="63"/>
      <c r="H405" s="63"/>
      <c r="I405" s="63"/>
      <c r="J405" s="45"/>
    </row>
    <row r="406" spans="4:10" s="43" customFormat="1" ht="15" customHeight="1" x14ac:dyDescent="0.45">
      <c r="D406" s="45"/>
      <c r="E406" s="54"/>
      <c r="F406" s="63"/>
      <c r="G406" s="63"/>
      <c r="H406" s="63"/>
      <c r="I406" s="63"/>
      <c r="J406" s="45"/>
    </row>
    <row r="407" spans="4:10" s="43" customFormat="1" ht="15" customHeight="1" x14ac:dyDescent="0.45">
      <c r="D407" s="45"/>
      <c r="E407" s="54"/>
      <c r="F407" s="63"/>
      <c r="G407" s="63"/>
      <c r="H407" s="63"/>
      <c r="I407" s="63"/>
      <c r="J407" s="45"/>
    </row>
    <row r="408" spans="4:10" s="43" customFormat="1" ht="15" customHeight="1" x14ac:dyDescent="0.45">
      <c r="D408" s="45"/>
      <c r="E408" s="54"/>
      <c r="F408" s="63"/>
      <c r="G408" s="63"/>
      <c r="H408" s="63"/>
      <c r="I408" s="63"/>
      <c r="J408" s="45"/>
    </row>
    <row r="409" spans="4:10" s="43" customFormat="1" ht="15" customHeight="1" x14ac:dyDescent="0.45">
      <c r="D409" s="45"/>
      <c r="E409" s="54"/>
      <c r="F409" s="63"/>
      <c r="G409" s="63"/>
      <c r="H409" s="63"/>
      <c r="I409" s="63"/>
      <c r="J409" s="45"/>
    </row>
    <row r="410" spans="4:10" s="43" customFormat="1" ht="15" customHeight="1" x14ac:dyDescent="0.45">
      <c r="D410" s="45"/>
      <c r="E410" s="54"/>
      <c r="F410" s="63"/>
      <c r="G410" s="63"/>
      <c r="H410" s="63"/>
      <c r="I410" s="63"/>
      <c r="J410" s="45"/>
    </row>
    <row r="411" spans="4:10" s="43" customFormat="1" ht="15" customHeight="1" x14ac:dyDescent="0.45">
      <c r="D411" s="45"/>
      <c r="E411" s="54"/>
      <c r="F411" s="63"/>
      <c r="G411" s="63"/>
      <c r="H411" s="63"/>
      <c r="I411" s="63"/>
      <c r="J411" s="45"/>
    </row>
    <row r="412" spans="4:10" s="43" customFormat="1" ht="15" customHeight="1" x14ac:dyDescent="0.45">
      <c r="D412" s="45"/>
      <c r="E412" s="54"/>
      <c r="F412" s="63"/>
      <c r="G412" s="63"/>
      <c r="H412" s="63"/>
      <c r="I412" s="63"/>
      <c r="J412" s="45"/>
    </row>
    <row r="413" spans="4:10" s="43" customFormat="1" ht="15" customHeight="1" x14ac:dyDescent="0.45">
      <c r="D413" s="45"/>
      <c r="E413" s="54"/>
      <c r="F413" s="63"/>
      <c r="G413" s="63"/>
      <c r="H413" s="63"/>
      <c r="I413" s="63"/>
      <c r="J413" s="45"/>
    </row>
    <row r="414" spans="4:10" s="43" customFormat="1" ht="15" customHeight="1" x14ac:dyDescent="0.45">
      <c r="D414" s="45"/>
      <c r="E414" s="54"/>
      <c r="F414" s="63"/>
      <c r="G414" s="63"/>
      <c r="H414" s="63"/>
      <c r="I414" s="63"/>
      <c r="J414" s="45"/>
    </row>
    <row r="415" spans="4:10" s="43" customFormat="1" ht="15" customHeight="1" x14ac:dyDescent="0.45">
      <c r="D415" s="45"/>
      <c r="E415" s="54"/>
      <c r="F415" s="63"/>
      <c r="G415" s="63"/>
      <c r="H415" s="63"/>
      <c r="I415" s="63"/>
      <c r="J415" s="45"/>
    </row>
    <row r="416" spans="4:10" s="43" customFormat="1" ht="15" customHeight="1" x14ac:dyDescent="0.45">
      <c r="D416" s="45"/>
      <c r="E416" s="54"/>
      <c r="F416" s="63"/>
      <c r="G416" s="63"/>
      <c r="H416" s="63"/>
      <c r="I416" s="63"/>
      <c r="J416" s="45"/>
    </row>
    <row r="417" spans="4:10" s="43" customFormat="1" ht="15" customHeight="1" x14ac:dyDescent="0.45">
      <c r="D417" s="45"/>
      <c r="E417" s="54"/>
      <c r="F417" s="63"/>
      <c r="G417" s="63"/>
      <c r="H417" s="63"/>
      <c r="I417" s="63"/>
      <c r="J417" s="45"/>
    </row>
    <row r="418" spans="4:10" s="43" customFormat="1" ht="15" customHeight="1" x14ac:dyDescent="0.45">
      <c r="D418" s="45"/>
      <c r="E418" s="54"/>
      <c r="F418" s="63"/>
      <c r="G418" s="63"/>
      <c r="H418" s="63"/>
      <c r="I418" s="63"/>
      <c r="J418" s="45"/>
    </row>
    <row r="419" spans="4:10" s="43" customFormat="1" ht="15" customHeight="1" x14ac:dyDescent="0.45">
      <c r="D419" s="45"/>
      <c r="E419" s="54"/>
      <c r="F419" s="63"/>
      <c r="G419" s="63"/>
      <c r="H419" s="63"/>
      <c r="I419" s="63"/>
      <c r="J419" s="45"/>
    </row>
    <row r="420" spans="4:10" s="43" customFormat="1" ht="15" customHeight="1" x14ac:dyDescent="0.45">
      <c r="D420" s="45"/>
      <c r="E420" s="54"/>
      <c r="F420" s="63"/>
      <c r="G420" s="63"/>
      <c r="H420" s="63"/>
      <c r="I420" s="63"/>
      <c r="J420" s="45"/>
    </row>
    <row r="421" spans="4:10" s="43" customFormat="1" ht="15" customHeight="1" x14ac:dyDescent="0.45">
      <c r="D421" s="45"/>
      <c r="E421" s="54"/>
      <c r="F421" s="63"/>
      <c r="G421" s="63"/>
      <c r="H421" s="63"/>
      <c r="I421" s="63"/>
      <c r="J421" s="45"/>
    </row>
    <row r="422" spans="4:10" s="43" customFormat="1" ht="15" customHeight="1" x14ac:dyDescent="0.45">
      <c r="D422" s="45"/>
      <c r="E422" s="54"/>
      <c r="F422" s="63"/>
      <c r="G422" s="63"/>
      <c r="H422" s="63"/>
      <c r="I422" s="63"/>
      <c r="J422" s="45"/>
    </row>
    <row r="423" spans="4:10" s="43" customFormat="1" ht="15" customHeight="1" x14ac:dyDescent="0.45">
      <c r="D423" s="45"/>
      <c r="E423" s="54"/>
      <c r="F423" s="63"/>
      <c r="G423" s="63"/>
      <c r="H423" s="63"/>
      <c r="I423" s="63"/>
      <c r="J423" s="45"/>
    </row>
    <row r="424" spans="4:10" s="43" customFormat="1" ht="15" customHeight="1" x14ac:dyDescent="0.45">
      <c r="D424" s="45"/>
      <c r="E424" s="54"/>
      <c r="F424" s="63"/>
      <c r="G424" s="63"/>
      <c r="H424" s="63"/>
      <c r="I424" s="63"/>
      <c r="J424" s="45"/>
    </row>
    <row r="425" spans="4:10" s="43" customFormat="1" ht="15" customHeight="1" x14ac:dyDescent="0.45">
      <c r="D425" s="45"/>
      <c r="E425" s="54"/>
      <c r="F425" s="63"/>
      <c r="G425" s="63"/>
      <c r="H425" s="63"/>
      <c r="I425" s="63"/>
      <c r="J425" s="45"/>
    </row>
    <row r="426" spans="4:10" s="43" customFormat="1" ht="15" customHeight="1" x14ac:dyDescent="0.45">
      <c r="D426" s="45"/>
      <c r="E426" s="54"/>
      <c r="F426" s="63"/>
      <c r="G426" s="63"/>
      <c r="H426" s="63"/>
      <c r="I426" s="63"/>
      <c r="J426" s="45"/>
    </row>
    <row r="427" spans="4:10" s="43" customFormat="1" ht="15" customHeight="1" x14ac:dyDescent="0.45">
      <c r="D427" s="45"/>
      <c r="E427" s="54"/>
      <c r="F427" s="63"/>
      <c r="G427" s="63"/>
      <c r="H427" s="63"/>
      <c r="I427" s="63"/>
      <c r="J427" s="45"/>
    </row>
    <row r="428" spans="4:10" s="43" customFormat="1" ht="15" customHeight="1" x14ac:dyDescent="0.45">
      <c r="D428" s="45"/>
      <c r="E428" s="54"/>
      <c r="F428" s="63"/>
      <c r="G428" s="63"/>
      <c r="H428" s="63"/>
      <c r="I428" s="63"/>
      <c r="J428" s="45"/>
    </row>
    <row r="429" spans="4:10" s="43" customFormat="1" ht="15" customHeight="1" x14ac:dyDescent="0.45">
      <c r="D429" s="45"/>
      <c r="E429" s="54"/>
      <c r="F429" s="63"/>
      <c r="G429" s="63"/>
      <c r="H429" s="63"/>
      <c r="I429" s="63"/>
      <c r="J429" s="45"/>
    </row>
    <row r="430" spans="4:10" s="43" customFormat="1" ht="15" customHeight="1" x14ac:dyDescent="0.45">
      <c r="D430" s="45"/>
      <c r="E430" s="54"/>
      <c r="F430" s="63"/>
      <c r="G430" s="63"/>
      <c r="H430" s="63"/>
      <c r="I430" s="63"/>
      <c r="J430" s="45"/>
    </row>
    <row r="431" spans="4:10" s="43" customFormat="1" ht="15" customHeight="1" x14ac:dyDescent="0.45">
      <c r="D431" s="45"/>
      <c r="E431" s="54"/>
      <c r="F431" s="63"/>
      <c r="G431" s="63"/>
      <c r="H431" s="63"/>
      <c r="I431" s="63"/>
      <c r="J431" s="45"/>
    </row>
    <row r="432" spans="4:10" s="43" customFormat="1" ht="15" customHeight="1" x14ac:dyDescent="0.45">
      <c r="D432" s="45"/>
      <c r="E432" s="54"/>
      <c r="F432" s="63"/>
      <c r="G432" s="63"/>
      <c r="H432" s="63"/>
      <c r="I432" s="63"/>
      <c r="J432" s="45"/>
    </row>
    <row r="433" spans="4:10" s="43" customFormat="1" ht="15" customHeight="1" x14ac:dyDescent="0.45">
      <c r="D433" s="45"/>
      <c r="E433" s="54"/>
      <c r="F433" s="63"/>
      <c r="G433" s="63"/>
      <c r="H433" s="63"/>
      <c r="I433" s="63"/>
      <c r="J433" s="45"/>
    </row>
    <row r="434" spans="4:10" s="43" customFormat="1" ht="15" customHeight="1" x14ac:dyDescent="0.45">
      <c r="D434" s="45"/>
      <c r="E434" s="54"/>
      <c r="F434" s="63"/>
      <c r="G434" s="63"/>
      <c r="H434" s="63"/>
      <c r="I434" s="63"/>
      <c r="J434" s="45"/>
    </row>
    <row r="435" spans="4:10" s="43" customFormat="1" ht="15" customHeight="1" x14ac:dyDescent="0.45">
      <c r="D435" s="45"/>
      <c r="E435" s="54"/>
      <c r="F435" s="63"/>
      <c r="G435" s="63"/>
      <c r="H435" s="63"/>
      <c r="I435" s="63"/>
      <c r="J435" s="45"/>
    </row>
    <row r="436" spans="4:10" s="43" customFormat="1" ht="15" customHeight="1" x14ac:dyDescent="0.45">
      <c r="D436" s="45"/>
      <c r="E436" s="54"/>
      <c r="F436" s="63"/>
      <c r="G436" s="63"/>
      <c r="H436" s="63"/>
      <c r="I436" s="63"/>
      <c r="J436" s="45"/>
    </row>
    <row r="437" spans="4:10" s="43" customFormat="1" ht="15" customHeight="1" x14ac:dyDescent="0.45">
      <c r="D437" s="45"/>
      <c r="E437" s="54"/>
      <c r="F437" s="63"/>
      <c r="G437" s="63"/>
      <c r="H437" s="63"/>
      <c r="I437" s="63"/>
      <c r="J437" s="45"/>
    </row>
    <row r="438" spans="4:10" s="43" customFormat="1" ht="15" customHeight="1" x14ac:dyDescent="0.45">
      <c r="D438" s="45"/>
      <c r="E438" s="54"/>
      <c r="F438" s="63"/>
      <c r="G438" s="63"/>
      <c r="H438" s="63"/>
      <c r="I438" s="63"/>
      <c r="J438" s="45"/>
    </row>
    <row r="439" spans="4:10" s="43" customFormat="1" ht="15" customHeight="1" x14ac:dyDescent="0.45">
      <c r="D439" s="45"/>
      <c r="E439" s="54"/>
      <c r="F439" s="63"/>
      <c r="G439" s="63"/>
      <c r="H439" s="63"/>
      <c r="I439" s="63"/>
      <c r="J439" s="45"/>
    </row>
    <row r="440" spans="4:10" s="43" customFormat="1" ht="15" customHeight="1" x14ac:dyDescent="0.45">
      <c r="D440" s="45"/>
      <c r="E440" s="54"/>
      <c r="F440" s="63"/>
      <c r="G440" s="63"/>
      <c r="H440" s="63"/>
      <c r="I440" s="63"/>
      <c r="J440" s="45"/>
    </row>
    <row r="441" spans="4:10" s="43" customFormat="1" ht="15" customHeight="1" x14ac:dyDescent="0.45">
      <c r="D441" s="45"/>
      <c r="E441" s="54"/>
      <c r="F441" s="63"/>
      <c r="G441" s="63"/>
      <c r="H441" s="63"/>
      <c r="I441" s="63"/>
      <c r="J441" s="45"/>
    </row>
    <row r="442" spans="4:10" s="43" customFormat="1" ht="15" customHeight="1" x14ac:dyDescent="0.45">
      <c r="D442" s="45"/>
      <c r="E442" s="54"/>
      <c r="F442" s="63"/>
      <c r="G442" s="63"/>
      <c r="H442" s="63"/>
      <c r="I442" s="63"/>
      <c r="J442" s="45"/>
    </row>
    <row r="443" spans="4:10" s="43" customFormat="1" ht="15" customHeight="1" x14ac:dyDescent="0.45">
      <c r="D443" s="45"/>
      <c r="E443" s="54"/>
      <c r="F443" s="63"/>
      <c r="G443" s="63"/>
      <c r="H443" s="63"/>
      <c r="I443" s="63"/>
      <c r="J443" s="45"/>
    </row>
    <row r="444" spans="4:10" s="43" customFormat="1" ht="15" customHeight="1" x14ac:dyDescent="0.45">
      <c r="D444" s="45"/>
      <c r="E444" s="54"/>
      <c r="F444" s="63"/>
      <c r="G444" s="63"/>
      <c r="H444" s="63"/>
      <c r="I444" s="63"/>
      <c r="J444" s="45"/>
    </row>
    <row r="445" spans="4:10" s="43" customFormat="1" ht="15" customHeight="1" x14ac:dyDescent="0.45">
      <c r="D445" s="45"/>
      <c r="E445" s="54"/>
      <c r="F445" s="63"/>
      <c r="G445" s="63"/>
      <c r="H445" s="63"/>
      <c r="I445" s="63"/>
      <c r="J445" s="45"/>
    </row>
    <row r="446" spans="4:10" s="43" customFormat="1" ht="15" customHeight="1" x14ac:dyDescent="0.45">
      <c r="D446" s="45"/>
      <c r="E446" s="54"/>
      <c r="F446" s="63"/>
      <c r="G446" s="63"/>
      <c r="H446" s="63"/>
      <c r="I446" s="63"/>
      <c r="J446" s="45"/>
    </row>
    <row r="447" spans="4:10" s="43" customFormat="1" ht="15" customHeight="1" x14ac:dyDescent="0.45">
      <c r="D447" s="45"/>
      <c r="E447" s="54"/>
      <c r="F447" s="63"/>
      <c r="G447" s="63"/>
      <c r="H447" s="63"/>
      <c r="I447" s="63"/>
      <c r="J447" s="45"/>
    </row>
    <row r="448" spans="4:10" s="43" customFormat="1" ht="15" customHeight="1" x14ac:dyDescent="0.45">
      <c r="D448" s="45"/>
      <c r="E448" s="54"/>
      <c r="F448" s="63"/>
      <c r="G448" s="63"/>
      <c r="H448" s="63"/>
      <c r="I448" s="63"/>
      <c r="J448" s="45"/>
    </row>
    <row r="449" spans="4:10" s="43" customFormat="1" ht="15" customHeight="1" x14ac:dyDescent="0.45">
      <c r="D449" s="45"/>
      <c r="E449" s="54"/>
      <c r="F449" s="63"/>
      <c r="G449" s="63"/>
      <c r="H449" s="63"/>
      <c r="I449" s="63"/>
      <c r="J449" s="45"/>
    </row>
    <row r="450" spans="4:10" s="43" customFormat="1" ht="15" customHeight="1" x14ac:dyDescent="0.45">
      <c r="D450" s="45"/>
      <c r="E450" s="54"/>
      <c r="F450" s="63"/>
      <c r="G450" s="63"/>
      <c r="H450" s="63"/>
      <c r="I450" s="63"/>
      <c r="J450" s="45"/>
    </row>
    <row r="451" spans="4:10" s="43" customFormat="1" ht="15" customHeight="1" x14ac:dyDescent="0.45">
      <c r="D451" s="45"/>
      <c r="E451" s="54"/>
      <c r="F451" s="63"/>
      <c r="G451" s="63"/>
      <c r="H451" s="63"/>
      <c r="I451" s="63"/>
      <c r="J451" s="45"/>
    </row>
    <row r="452" spans="4:10" s="43" customFormat="1" ht="15" customHeight="1" x14ac:dyDescent="0.45">
      <c r="D452" s="45"/>
      <c r="E452" s="54"/>
      <c r="F452" s="63"/>
      <c r="G452" s="63"/>
      <c r="H452" s="63"/>
      <c r="I452" s="63"/>
      <c r="J452" s="45"/>
    </row>
    <row r="453" spans="4:10" s="43" customFormat="1" ht="15" customHeight="1" x14ac:dyDescent="0.45">
      <c r="D453" s="45"/>
      <c r="E453" s="54"/>
      <c r="F453" s="63"/>
      <c r="G453" s="63"/>
      <c r="H453" s="63"/>
      <c r="I453" s="63"/>
      <c r="J453" s="45"/>
    </row>
    <row r="454" spans="4:10" s="43" customFormat="1" ht="15" customHeight="1" x14ac:dyDescent="0.45">
      <c r="D454" s="45"/>
      <c r="E454" s="54"/>
      <c r="F454" s="63"/>
      <c r="G454" s="63"/>
      <c r="H454" s="63"/>
      <c r="I454" s="63"/>
      <c r="J454" s="45"/>
    </row>
    <row r="455" spans="4:10" s="43" customFormat="1" ht="15" customHeight="1" x14ac:dyDescent="0.45">
      <c r="D455" s="45"/>
      <c r="E455" s="54"/>
      <c r="F455" s="63"/>
      <c r="G455" s="63"/>
      <c r="H455" s="63"/>
      <c r="I455" s="63"/>
      <c r="J455" s="45"/>
    </row>
    <row r="456" spans="4:10" s="43" customFormat="1" ht="15" customHeight="1" x14ac:dyDescent="0.45">
      <c r="D456" s="45"/>
      <c r="E456" s="54"/>
      <c r="F456" s="63"/>
      <c r="G456" s="63"/>
      <c r="H456" s="63"/>
      <c r="I456" s="63"/>
      <c r="J456" s="45"/>
    </row>
    <row r="457" spans="4:10" s="43" customFormat="1" ht="15" customHeight="1" x14ac:dyDescent="0.45">
      <c r="D457" s="45"/>
      <c r="E457" s="54"/>
      <c r="F457" s="63"/>
      <c r="G457" s="63"/>
      <c r="H457" s="63"/>
      <c r="I457" s="63"/>
      <c r="J457" s="45"/>
    </row>
    <row r="458" spans="4:10" s="43" customFormat="1" ht="15" customHeight="1" x14ac:dyDescent="0.45">
      <c r="D458" s="45"/>
      <c r="E458" s="54"/>
      <c r="F458" s="63"/>
      <c r="G458" s="63"/>
      <c r="H458" s="63"/>
      <c r="I458" s="63"/>
      <c r="J458" s="45"/>
    </row>
    <row r="459" spans="4:10" s="43" customFormat="1" ht="15" customHeight="1" x14ac:dyDescent="0.45">
      <c r="D459" s="45"/>
      <c r="E459" s="54"/>
      <c r="F459" s="63"/>
      <c r="G459" s="63"/>
      <c r="H459" s="63"/>
      <c r="I459" s="63"/>
      <c r="J459" s="45"/>
    </row>
    <row r="460" spans="4:10" s="43" customFormat="1" ht="15" customHeight="1" x14ac:dyDescent="0.45">
      <c r="D460" s="45"/>
      <c r="E460" s="54"/>
      <c r="F460" s="63"/>
      <c r="G460" s="63"/>
      <c r="H460" s="63"/>
      <c r="I460" s="63"/>
      <c r="J460" s="45"/>
    </row>
    <row r="461" spans="4:10" s="43" customFormat="1" ht="15" customHeight="1" x14ac:dyDescent="0.45">
      <c r="D461" s="45"/>
      <c r="E461" s="54"/>
      <c r="F461" s="63"/>
      <c r="G461" s="63"/>
      <c r="H461" s="63"/>
      <c r="I461" s="63"/>
      <c r="J461" s="45"/>
    </row>
    <row r="462" spans="4:10" s="43" customFormat="1" ht="15" customHeight="1" x14ac:dyDescent="0.45">
      <c r="D462" s="45"/>
      <c r="E462" s="54"/>
      <c r="F462" s="63"/>
      <c r="G462" s="63"/>
      <c r="H462" s="63"/>
      <c r="I462" s="63"/>
      <c r="J462" s="45"/>
    </row>
    <row r="463" spans="4:10" s="43" customFormat="1" ht="15" customHeight="1" x14ac:dyDescent="0.45">
      <c r="D463" s="45"/>
      <c r="E463" s="54"/>
      <c r="F463" s="63"/>
      <c r="G463" s="63"/>
      <c r="H463" s="63"/>
      <c r="I463" s="63"/>
      <c r="J463" s="45"/>
    </row>
    <row r="464" spans="4:10" s="43" customFormat="1" ht="15" customHeight="1" x14ac:dyDescent="0.45">
      <c r="D464" s="45"/>
      <c r="E464" s="54"/>
      <c r="F464" s="63"/>
      <c r="G464" s="63"/>
      <c r="H464" s="63"/>
      <c r="I464" s="63"/>
      <c r="J464" s="45"/>
    </row>
    <row r="465" spans="4:10" s="43" customFormat="1" ht="15" customHeight="1" x14ac:dyDescent="0.45">
      <c r="D465" s="45"/>
      <c r="E465" s="54"/>
      <c r="F465" s="63"/>
      <c r="G465" s="63"/>
      <c r="H465" s="63"/>
      <c r="I465" s="63"/>
      <c r="J465" s="45"/>
    </row>
    <row r="466" spans="4:10" s="43" customFormat="1" ht="15" customHeight="1" x14ac:dyDescent="0.45">
      <c r="D466" s="45"/>
      <c r="E466" s="54"/>
      <c r="F466" s="63"/>
      <c r="G466" s="63"/>
      <c r="H466" s="63"/>
      <c r="I466" s="63"/>
      <c r="J466" s="45"/>
    </row>
    <row r="467" spans="4:10" s="43" customFormat="1" ht="15" customHeight="1" x14ac:dyDescent="0.45">
      <c r="D467" s="45"/>
      <c r="E467" s="54"/>
      <c r="F467" s="63"/>
      <c r="G467" s="63"/>
      <c r="H467" s="63"/>
      <c r="I467" s="63"/>
      <c r="J467" s="45"/>
    </row>
    <row r="468" spans="4:10" s="43" customFormat="1" ht="15" customHeight="1" x14ac:dyDescent="0.45">
      <c r="D468" s="45"/>
      <c r="E468" s="54"/>
      <c r="F468" s="63"/>
      <c r="G468" s="63"/>
      <c r="H468" s="63"/>
      <c r="I468" s="63"/>
      <c r="J468" s="45"/>
    </row>
    <row r="469" spans="4:10" s="43" customFormat="1" ht="15" customHeight="1" x14ac:dyDescent="0.45">
      <c r="D469" s="45"/>
      <c r="E469" s="54"/>
      <c r="F469" s="63"/>
      <c r="G469" s="63"/>
      <c r="H469" s="63"/>
      <c r="I469" s="63"/>
      <c r="J469" s="45"/>
    </row>
    <row r="470" spans="4:10" s="43" customFormat="1" ht="15" customHeight="1" x14ac:dyDescent="0.45">
      <c r="D470" s="45"/>
      <c r="E470" s="54"/>
      <c r="F470" s="63"/>
      <c r="G470" s="63"/>
      <c r="H470" s="63"/>
      <c r="I470" s="63"/>
      <c r="J470" s="45"/>
    </row>
    <row r="471" spans="4:10" s="43" customFormat="1" ht="15" customHeight="1" x14ac:dyDescent="0.45">
      <c r="D471" s="45"/>
      <c r="E471" s="54"/>
      <c r="F471" s="63"/>
      <c r="G471" s="63"/>
      <c r="H471" s="63"/>
      <c r="I471" s="63"/>
      <c r="J471" s="45"/>
    </row>
    <row r="472" spans="4:10" s="43" customFormat="1" ht="15" customHeight="1" x14ac:dyDescent="0.45">
      <c r="D472" s="45"/>
      <c r="E472" s="54"/>
      <c r="F472" s="63"/>
      <c r="G472" s="63"/>
      <c r="H472" s="63"/>
      <c r="I472" s="63"/>
      <c r="J472" s="45"/>
    </row>
    <row r="473" spans="4:10" s="43" customFormat="1" ht="15" customHeight="1" x14ac:dyDescent="0.45">
      <c r="D473" s="45"/>
      <c r="E473" s="54"/>
      <c r="F473" s="63"/>
      <c r="G473" s="63"/>
      <c r="H473" s="63"/>
      <c r="I473" s="63"/>
      <c r="J473" s="45"/>
    </row>
    <row r="474" spans="4:10" s="43" customFormat="1" ht="15" customHeight="1" x14ac:dyDescent="0.45">
      <c r="D474" s="45"/>
      <c r="E474" s="54"/>
      <c r="F474" s="63"/>
      <c r="G474" s="63"/>
      <c r="H474" s="63"/>
      <c r="I474" s="63"/>
      <c r="J474" s="45"/>
    </row>
    <row r="475" spans="4:10" s="43" customFormat="1" ht="15" customHeight="1" x14ac:dyDescent="0.45">
      <c r="D475" s="45"/>
      <c r="E475" s="54"/>
      <c r="F475" s="63"/>
      <c r="G475" s="63"/>
      <c r="H475" s="63"/>
      <c r="I475" s="63"/>
      <c r="J475" s="45"/>
    </row>
    <row r="476" spans="4:10" s="43" customFormat="1" ht="15" customHeight="1" x14ac:dyDescent="0.45">
      <c r="D476" s="45"/>
      <c r="E476" s="54"/>
      <c r="F476" s="63"/>
      <c r="G476" s="63"/>
      <c r="H476" s="63"/>
      <c r="I476" s="63"/>
      <c r="J476" s="45"/>
    </row>
    <row r="477" spans="4:10" s="43" customFormat="1" ht="15" customHeight="1" x14ac:dyDescent="0.45">
      <c r="D477" s="45"/>
      <c r="E477" s="54"/>
      <c r="F477" s="63"/>
      <c r="G477" s="63"/>
      <c r="H477" s="63"/>
      <c r="I477" s="63"/>
      <c r="J477" s="45"/>
    </row>
    <row r="478" spans="4:10" s="43" customFormat="1" ht="15" customHeight="1" x14ac:dyDescent="0.45">
      <c r="D478" s="45"/>
      <c r="E478" s="54"/>
      <c r="F478" s="63"/>
      <c r="G478" s="63"/>
      <c r="H478" s="63"/>
      <c r="I478" s="63"/>
      <c r="J478" s="45"/>
    </row>
    <row r="479" spans="4:10" s="43" customFormat="1" ht="15" customHeight="1" x14ac:dyDescent="0.45">
      <c r="D479" s="45"/>
      <c r="E479" s="54"/>
      <c r="F479" s="63"/>
      <c r="G479" s="63"/>
      <c r="H479" s="63"/>
      <c r="I479" s="63"/>
      <c r="J479" s="45"/>
    </row>
    <row r="480" spans="4:10" s="43" customFormat="1" ht="15" customHeight="1" x14ac:dyDescent="0.45">
      <c r="D480" s="45"/>
      <c r="E480" s="54"/>
      <c r="F480" s="63"/>
      <c r="G480" s="63"/>
      <c r="H480" s="63"/>
      <c r="I480" s="63"/>
      <c r="J480" s="45"/>
    </row>
    <row r="481" spans="4:10" s="43" customFormat="1" ht="15" customHeight="1" x14ac:dyDescent="0.45">
      <c r="D481" s="45"/>
      <c r="E481" s="54"/>
      <c r="F481" s="63"/>
      <c r="G481" s="63"/>
      <c r="H481" s="63"/>
      <c r="I481" s="63"/>
      <c r="J481" s="45"/>
    </row>
    <row r="482" spans="4:10" s="43" customFormat="1" ht="15" customHeight="1" x14ac:dyDescent="0.45">
      <c r="D482" s="45"/>
      <c r="E482" s="54"/>
      <c r="F482" s="63"/>
      <c r="G482" s="63"/>
      <c r="H482" s="63"/>
      <c r="I482" s="63"/>
      <c r="J482" s="45"/>
    </row>
    <row r="483" spans="4:10" s="43" customFormat="1" ht="15" customHeight="1" x14ac:dyDescent="0.45">
      <c r="D483" s="45"/>
      <c r="E483" s="54"/>
      <c r="F483" s="63"/>
      <c r="G483" s="63"/>
      <c r="H483" s="63"/>
      <c r="I483" s="63"/>
      <c r="J483" s="45"/>
    </row>
    <row r="484" spans="4:10" s="43" customFormat="1" ht="15" customHeight="1" x14ac:dyDescent="0.45">
      <c r="D484" s="45"/>
      <c r="E484" s="54"/>
      <c r="F484" s="63"/>
      <c r="G484" s="63"/>
      <c r="H484" s="63"/>
      <c r="I484" s="63"/>
      <c r="J484" s="45"/>
    </row>
    <row r="485" spans="4:10" s="43" customFormat="1" ht="15" customHeight="1" x14ac:dyDescent="0.45">
      <c r="D485" s="45"/>
      <c r="E485" s="54"/>
      <c r="F485" s="63"/>
      <c r="G485" s="63"/>
      <c r="H485" s="63"/>
      <c r="I485" s="63"/>
      <c r="J485" s="45"/>
    </row>
    <row r="486" spans="4:10" s="43" customFormat="1" ht="15" customHeight="1" x14ac:dyDescent="0.45">
      <c r="D486" s="45"/>
      <c r="E486" s="54"/>
      <c r="F486" s="63"/>
      <c r="G486" s="63"/>
      <c r="H486" s="63"/>
      <c r="I486" s="63"/>
      <c r="J486" s="45"/>
    </row>
    <row r="487" spans="4:10" s="43" customFormat="1" ht="15" customHeight="1" x14ac:dyDescent="0.45">
      <c r="D487" s="45"/>
      <c r="E487" s="54"/>
      <c r="F487" s="63"/>
      <c r="G487" s="63"/>
      <c r="H487" s="63"/>
      <c r="I487" s="63"/>
      <c r="J487" s="45"/>
    </row>
    <row r="488" spans="4:10" s="43" customFormat="1" ht="15" customHeight="1" x14ac:dyDescent="0.45">
      <c r="D488" s="45"/>
      <c r="E488" s="54"/>
      <c r="F488" s="63"/>
      <c r="G488" s="63"/>
      <c r="H488" s="63"/>
      <c r="I488" s="63"/>
      <c r="J488" s="45"/>
    </row>
    <row r="489" spans="4:10" s="43" customFormat="1" ht="15" customHeight="1" x14ac:dyDescent="0.45">
      <c r="D489" s="45"/>
      <c r="E489" s="54"/>
      <c r="F489" s="63"/>
      <c r="G489" s="63"/>
      <c r="H489" s="63"/>
      <c r="I489" s="63"/>
      <c r="J489" s="45"/>
    </row>
    <row r="490" spans="4:10" s="43" customFormat="1" ht="15" customHeight="1" x14ac:dyDescent="0.45">
      <c r="D490" s="45"/>
      <c r="E490" s="54"/>
      <c r="F490" s="63"/>
      <c r="G490" s="63"/>
      <c r="H490" s="63"/>
      <c r="I490" s="63"/>
      <c r="J490" s="45"/>
    </row>
    <row r="491" spans="4:10" s="43" customFormat="1" ht="15" customHeight="1" x14ac:dyDescent="0.45">
      <c r="D491" s="45"/>
      <c r="E491" s="54"/>
      <c r="F491" s="63"/>
      <c r="G491" s="63"/>
      <c r="H491" s="63"/>
      <c r="I491" s="63"/>
      <c r="J491" s="45"/>
    </row>
    <row r="492" spans="4:10" s="43" customFormat="1" ht="15" customHeight="1" x14ac:dyDescent="0.45">
      <c r="D492" s="45"/>
      <c r="E492" s="54"/>
      <c r="F492" s="63"/>
      <c r="G492" s="63"/>
      <c r="H492" s="63"/>
      <c r="I492" s="63"/>
      <c r="J492" s="45"/>
    </row>
    <row r="493" spans="4:10" s="43" customFormat="1" ht="15" customHeight="1" x14ac:dyDescent="0.45">
      <c r="D493" s="45"/>
      <c r="E493" s="54"/>
      <c r="F493" s="63"/>
      <c r="G493" s="63"/>
      <c r="H493" s="63"/>
      <c r="I493" s="63"/>
      <c r="J493" s="45"/>
    </row>
    <row r="494" spans="4:10" s="43" customFormat="1" ht="15" customHeight="1" x14ac:dyDescent="0.45">
      <c r="D494" s="45"/>
      <c r="E494" s="54"/>
      <c r="F494" s="63"/>
      <c r="G494" s="63"/>
      <c r="H494" s="63"/>
      <c r="I494" s="63"/>
      <c r="J494" s="45"/>
    </row>
    <row r="495" spans="4:10" s="43" customFormat="1" ht="15" customHeight="1" x14ac:dyDescent="0.45">
      <c r="D495" s="45"/>
      <c r="E495" s="54"/>
      <c r="F495" s="63"/>
      <c r="G495" s="63"/>
      <c r="H495" s="63"/>
      <c r="I495" s="63"/>
      <c r="J495" s="45"/>
    </row>
    <row r="496" spans="4:10" s="43" customFormat="1" ht="15" customHeight="1" x14ac:dyDescent="0.45">
      <c r="D496" s="45"/>
      <c r="E496" s="54"/>
      <c r="F496" s="63"/>
      <c r="G496" s="63"/>
      <c r="H496" s="63"/>
      <c r="I496" s="63"/>
      <c r="J496" s="45"/>
    </row>
    <row r="497" spans="4:10" s="43" customFormat="1" ht="15" customHeight="1" x14ac:dyDescent="0.45">
      <c r="D497" s="45"/>
      <c r="E497" s="54"/>
      <c r="F497" s="63"/>
      <c r="G497" s="63"/>
      <c r="H497" s="63"/>
      <c r="I497" s="63"/>
      <c r="J497" s="45"/>
    </row>
    <row r="498" spans="4:10" s="43" customFormat="1" ht="15" customHeight="1" x14ac:dyDescent="0.45">
      <c r="D498" s="45"/>
      <c r="E498" s="54"/>
      <c r="F498" s="63"/>
      <c r="G498" s="63"/>
      <c r="H498" s="63"/>
      <c r="I498" s="63"/>
      <c r="J498" s="45"/>
    </row>
    <row r="499" spans="4:10" s="43" customFormat="1" ht="15" customHeight="1" x14ac:dyDescent="0.45">
      <c r="D499" s="45"/>
      <c r="E499" s="54"/>
      <c r="F499" s="63"/>
      <c r="G499" s="63"/>
      <c r="H499" s="63"/>
      <c r="I499" s="63"/>
      <c r="J499" s="45"/>
    </row>
    <row r="500" spans="4:10" s="43" customFormat="1" ht="15" customHeight="1" x14ac:dyDescent="0.45">
      <c r="D500" s="45"/>
      <c r="E500" s="54"/>
      <c r="F500" s="63"/>
      <c r="G500" s="63"/>
      <c r="H500" s="63"/>
      <c r="I500" s="63"/>
      <c r="J500" s="45"/>
    </row>
    <row r="501" spans="4:10" s="43" customFormat="1" ht="15" customHeight="1" x14ac:dyDescent="0.45">
      <c r="D501" s="45"/>
      <c r="E501" s="54"/>
      <c r="F501" s="63"/>
      <c r="G501" s="63"/>
      <c r="H501" s="63"/>
      <c r="I501" s="63"/>
      <c r="J501" s="45"/>
    </row>
    <row r="502" spans="4:10" s="43" customFormat="1" ht="15" customHeight="1" x14ac:dyDescent="0.45">
      <c r="D502" s="45"/>
      <c r="E502" s="54"/>
      <c r="F502" s="63"/>
      <c r="G502" s="63"/>
      <c r="H502" s="63"/>
      <c r="I502" s="63"/>
      <c r="J502" s="45"/>
    </row>
    <row r="503" spans="4:10" s="43" customFormat="1" ht="15" customHeight="1" x14ac:dyDescent="0.45">
      <c r="D503" s="45"/>
      <c r="E503" s="54"/>
      <c r="F503" s="63"/>
      <c r="G503" s="63"/>
      <c r="H503" s="63"/>
      <c r="I503" s="63"/>
      <c r="J503" s="45"/>
    </row>
    <row r="504" spans="4:10" s="43" customFormat="1" ht="15" customHeight="1" x14ac:dyDescent="0.45">
      <c r="D504" s="45"/>
      <c r="E504" s="54"/>
      <c r="F504" s="63"/>
      <c r="G504" s="63"/>
      <c r="H504" s="63"/>
      <c r="I504" s="63"/>
      <c r="J504" s="45"/>
    </row>
    <row r="505" spans="4:10" s="43" customFormat="1" ht="15" customHeight="1" x14ac:dyDescent="0.45">
      <c r="D505" s="45"/>
      <c r="E505" s="54"/>
      <c r="F505" s="63"/>
      <c r="G505" s="63"/>
      <c r="H505" s="63"/>
      <c r="I505" s="63"/>
      <c r="J505" s="45"/>
    </row>
    <row r="506" spans="4:10" s="43" customFormat="1" ht="15" customHeight="1" x14ac:dyDescent="0.45">
      <c r="D506" s="45"/>
      <c r="E506" s="54"/>
      <c r="F506" s="63"/>
      <c r="G506" s="63"/>
      <c r="H506" s="63"/>
      <c r="I506" s="63"/>
      <c r="J506" s="45"/>
    </row>
    <row r="507" spans="4:10" s="43" customFormat="1" ht="15" customHeight="1" x14ac:dyDescent="0.45">
      <c r="D507" s="45"/>
      <c r="E507" s="54"/>
      <c r="F507" s="63"/>
      <c r="G507" s="63"/>
      <c r="H507" s="63"/>
      <c r="I507" s="63"/>
      <c r="J507" s="45"/>
    </row>
    <row r="508" spans="4:10" s="43" customFormat="1" ht="15" customHeight="1" x14ac:dyDescent="0.45">
      <c r="D508" s="45"/>
      <c r="E508" s="54"/>
      <c r="F508" s="63"/>
      <c r="G508" s="63"/>
      <c r="H508" s="63"/>
      <c r="I508" s="63"/>
      <c r="J508" s="45"/>
    </row>
    <row r="509" spans="4:10" s="43" customFormat="1" ht="15" customHeight="1" x14ac:dyDescent="0.45">
      <c r="D509" s="45"/>
      <c r="E509" s="54"/>
      <c r="F509" s="63"/>
      <c r="G509" s="63"/>
      <c r="H509" s="63"/>
      <c r="I509" s="63"/>
      <c r="J509" s="45"/>
    </row>
    <row r="510" spans="4:10" s="43" customFormat="1" ht="15" customHeight="1" x14ac:dyDescent="0.45">
      <c r="D510" s="45"/>
      <c r="E510" s="54"/>
      <c r="F510" s="63"/>
      <c r="G510" s="63"/>
      <c r="H510" s="63"/>
      <c r="I510" s="63"/>
      <c r="J510" s="45"/>
    </row>
    <row r="511" spans="4:10" s="43" customFormat="1" ht="15" customHeight="1" x14ac:dyDescent="0.45">
      <c r="D511" s="45"/>
      <c r="E511" s="54"/>
      <c r="F511" s="63"/>
      <c r="G511" s="63"/>
      <c r="H511" s="63"/>
      <c r="I511" s="63"/>
      <c r="J511" s="45"/>
    </row>
    <row r="512" spans="4:10" s="43" customFormat="1" ht="15" customHeight="1" x14ac:dyDescent="0.45">
      <c r="D512" s="45"/>
      <c r="E512" s="54"/>
      <c r="F512" s="63"/>
      <c r="G512" s="63"/>
      <c r="H512" s="63"/>
      <c r="I512" s="63"/>
      <c r="J512" s="45"/>
    </row>
    <row r="513" spans="4:10" s="43" customFormat="1" ht="15" customHeight="1" x14ac:dyDescent="0.45">
      <c r="D513" s="45"/>
      <c r="E513" s="54"/>
      <c r="F513" s="63"/>
      <c r="G513" s="63"/>
      <c r="H513" s="63"/>
      <c r="I513" s="63"/>
      <c r="J513" s="45"/>
    </row>
    <row r="514" spans="4:10" s="43" customFormat="1" ht="15" customHeight="1" x14ac:dyDescent="0.45">
      <c r="D514" s="45"/>
      <c r="E514" s="54"/>
      <c r="F514" s="63"/>
      <c r="G514" s="63"/>
      <c r="H514" s="63"/>
      <c r="I514" s="63"/>
      <c r="J514" s="45"/>
    </row>
    <row r="515" spans="4:10" s="43" customFormat="1" ht="15" customHeight="1" x14ac:dyDescent="0.45">
      <c r="D515" s="45"/>
      <c r="E515" s="54"/>
      <c r="F515" s="63"/>
      <c r="G515" s="63"/>
      <c r="H515" s="63"/>
      <c r="I515" s="63"/>
      <c r="J515" s="45"/>
    </row>
    <row r="516" spans="4:10" s="43" customFormat="1" ht="15" customHeight="1" x14ac:dyDescent="0.45">
      <c r="D516" s="45"/>
      <c r="E516" s="54"/>
      <c r="F516" s="63"/>
      <c r="G516" s="63"/>
      <c r="H516" s="63"/>
      <c r="I516" s="63"/>
      <c r="J516" s="45"/>
    </row>
    <row r="517" spans="4:10" s="43" customFormat="1" ht="15" customHeight="1" x14ac:dyDescent="0.45">
      <c r="D517" s="45"/>
      <c r="E517" s="54"/>
      <c r="F517" s="63"/>
      <c r="G517" s="63"/>
      <c r="H517" s="63"/>
      <c r="I517" s="63"/>
      <c r="J517" s="45"/>
    </row>
    <row r="518" spans="4:10" s="43" customFormat="1" ht="15" customHeight="1" x14ac:dyDescent="0.45">
      <c r="D518" s="45"/>
      <c r="E518" s="54"/>
      <c r="F518" s="63"/>
      <c r="G518" s="63"/>
      <c r="H518" s="63"/>
      <c r="I518" s="63"/>
      <c r="J518" s="45"/>
    </row>
    <row r="519" spans="4:10" s="43" customFormat="1" ht="15" customHeight="1" x14ac:dyDescent="0.45">
      <c r="D519" s="45"/>
      <c r="E519" s="54"/>
      <c r="F519" s="63"/>
      <c r="G519" s="63"/>
      <c r="H519" s="63"/>
      <c r="I519" s="63"/>
      <c r="J519" s="45"/>
    </row>
    <row r="520" spans="4:10" s="43" customFormat="1" ht="15" customHeight="1" x14ac:dyDescent="0.45">
      <c r="D520" s="45"/>
      <c r="E520" s="54"/>
      <c r="F520" s="63"/>
      <c r="G520" s="63"/>
      <c r="H520" s="63"/>
      <c r="I520" s="63"/>
      <c r="J520" s="45"/>
    </row>
    <row r="521" spans="4:10" s="43" customFormat="1" ht="15" customHeight="1" x14ac:dyDescent="0.45">
      <c r="D521" s="45"/>
      <c r="E521" s="54"/>
      <c r="F521" s="63"/>
      <c r="G521" s="63"/>
      <c r="H521" s="63"/>
      <c r="I521" s="63"/>
      <c r="J521" s="45"/>
    </row>
    <row r="522" spans="4:10" s="43" customFormat="1" ht="15" customHeight="1" x14ac:dyDescent="0.45">
      <c r="D522" s="45"/>
      <c r="E522" s="54"/>
      <c r="F522" s="63"/>
      <c r="G522" s="63"/>
      <c r="H522" s="63"/>
      <c r="I522" s="63"/>
      <c r="J522" s="45"/>
    </row>
    <row r="523" spans="4:10" s="43" customFormat="1" ht="15" customHeight="1" x14ac:dyDescent="0.45">
      <c r="D523" s="45"/>
      <c r="E523" s="54"/>
      <c r="F523" s="63"/>
      <c r="G523" s="63"/>
      <c r="H523" s="63"/>
      <c r="I523" s="63"/>
      <c r="J523" s="45"/>
    </row>
    <row r="524" spans="4:10" s="43" customFormat="1" ht="15" customHeight="1" x14ac:dyDescent="0.45">
      <c r="D524" s="45"/>
      <c r="E524" s="54"/>
      <c r="F524" s="63"/>
      <c r="G524" s="63"/>
      <c r="H524" s="63"/>
      <c r="I524" s="63"/>
      <c r="J524" s="45"/>
    </row>
    <row r="525" spans="4:10" s="43" customFormat="1" ht="15" customHeight="1" x14ac:dyDescent="0.45">
      <c r="D525" s="45"/>
      <c r="E525" s="54"/>
      <c r="F525" s="63"/>
      <c r="G525" s="63"/>
      <c r="H525" s="63"/>
      <c r="I525" s="63"/>
      <c r="J525" s="45"/>
    </row>
    <row r="526" spans="4:10" s="43" customFormat="1" ht="15" customHeight="1" x14ac:dyDescent="0.45">
      <c r="D526" s="45"/>
      <c r="E526" s="54"/>
      <c r="F526" s="63"/>
      <c r="G526" s="63"/>
      <c r="H526" s="63"/>
      <c r="I526" s="63"/>
      <c r="J526" s="45"/>
    </row>
    <row r="527" spans="4:10" s="43" customFormat="1" ht="15" customHeight="1" x14ac:dyDescent="0.45">
      <c r="D527" s="45"/>
      <c r="E527" s="54"/>
      <c r="F527" s="63"/>
      <c r="G527" s="63"/>
      <c r="H527" s="63"/>
      <c r="I527" s="63"/>
      <c r="J527" s="45"/>
    </row>
    <row r="528" spans="4:10" s="43" customFormat="1" ht="15" customHeight="1" x14ac:dyDescent="0.45">
      <c r="D528" s="45"/>
      <c r="E528" s="54"/>
      <c r="F528" s="63"/>
      <c r="G528" s="63"/>
      <c r="H528" s="63"/>
      <c r="I528" s="63"/>
      <c r="J528" s="45"/>
    </row>
    <row r="529" spans="4:10" s="43" customFormat="1" ht="15" customHeight="1" x14ac:dyDescent="0.45">
      <c r="D529" s="45"/>
      <c r="E529" s="54"/>
      <c r="F529" s="63"/>
      <c r="G529" s="63"/>
      <c r="H529" s="63"/>
      <c r="I529" s="63"/>
      <c r="J529" s="45"/>
    </row>
    <row r="530" spans="4:10" s="43" customFormat="1" ht="15" customHeight="1" x14ac:dyDescent="0.45">
      <c r="D530" s="45"/>
      <c r="E530" s="54"/>
      <c r="F530" s="63"/>
      <c r="G530" s="63"/>
      <c r="H530" s="63"/>
      <c r="I530" s="63"/>
      <c r="J530" s="45"/>
    </row>
    <row r="531" spans="4:10" s="43" customFormat="1" ht="15" customHeight="1" x14ac:dyDescent="0.45">
      <c r="D531" s="45"/>
      <c r="E531" s="54"/>
      <c r="F531" s="63"/>
      <c r="G531" s="63"/>
      <c r="H531" s="63"/>
      <c r="I531" s="63"/>
      <c r="J531" s="45"/>
    </row>
    <row r="532" spans="4:10" s="43" customFormat="1" ht="15" customHeight="1" x14ac:dyDescent="0.45">
      <c r="D532" s="45"/>
      <c r="E532" s="54"/>
      <c r="F532" s="63"/>
      <c r="G532" s="63"/>
      <c r="H532" s="63"/>
      <c r="I532" s="63"/>
      <c r="J532" s="45"/>
    </row>
    <row r="533" spans="4:10" s="43" customFormat="1" ht="15" customHeight="1" x14ac:dyDescent="0.45">
      <c r="D533" s="45"/>
      <c r="E533" s="54"/>
      <c r="F533" s="63"/>
      <c r="G533" s="63"/>
      <c r="H533" s="63"/>
      <c r="I533" s="63"/>
      <c r="J533" s="45"/>
    </row>
    <row r="534" spans="4:10" s="43" customFormat="1" ht="15" customHeight="1" x14ac:dyDescent="0.45">
      <c r="D534" s="45"/>
      <c r="E534" s="54"/>
      <c r="F534" s="63"/>
      <c r="G534" s="63"/>
      <c r="H534" s="63"/>
      <c r="I534" s="63"/>
      <c r="J534" s="45"/>
    </row>
    <row r="535" spans="4:10" s="43" customFormat="1" ht="15" customHeight="1" x14ac:dyDescent="0.45">
      <c r="D535" s="45"/>
      <c r="E535" s="54"/>
      <c r="F535" s="63"/>
      <c r="G535" s="63"/>
      <c r="H535" s="63"/>
      <c r="I535" s="63"/>
      <c r="J535" s="45"/>
    </row>
    <row r="536" spans="4:10" s="43" customFormat="1" ht="15" customHeight="1" x14ac:dyDescent="0.45">
      <c r="D536" s="45"/>
      <c r="E536" s="54"/>
      <c r="F536" s="63"/>
      <c r="G536" s="63"/>
      <c r="H536" s="63"/>
      <c r="I536" s="63"/>
      <c r="J536" s="45"/>
    </row>
    <row r="537" spans="4:10" s="43" customFormat="1" ht="15" customHeight="1" x14ac:dyDescent="0.45">
      <c r="D537" s="45"/>
      <c r="E537" s="54"/>
      <c r="F537" s="63"/>
      <c r="G537" s="63"/>
      <c r="H537" s="63"/>
      <c r="I537" s="63"/>
      <c r="J537" s="45"/>
    </row>
    <row r="538" spans="4:10" s="43" customFormat="1" ht="15" customHeight="1" x14ac:dyDescent="0.45">
      <c r="D538" s="45"/>
      <c r="E538" s="54"/>
      <c r="F538" s="63"/>
      <c r="G538" s="63"/>
      <c r="H538" s="63"/>
      <c r="I538" s="63"/>
      <c r="J538" s="45"/>
    </row>
    <row r="539" spans="4:10" s="43" customFormat="1" ht="15" customHeight="1" x14ac:dyDescent="0.45">
      <c r="D539" s="45"/>
      <c r="E539" s="54"/>
      <c r="F539" s="63"/>
      <c r="G539" s="63"/>
      <c r="H539" s="63"/>
      <c r="I539" s="63"/>
      <c r="J539" s="45"/>
    </row>
    <row r="540" spans="4:10" s="43" customFormat="1" ht="15" customHeight="1" x14ac:dyDescent="0.45">
      <c r="D540" s="45"/>
      <c r="E540" s="54"/>
      <c r="F540" s="63"/>
      <c r="G540" s="63"/>
      <c r="H540" s="63"/>
      <c r="I540" s="63"/>
      <c r="J540" s="45"/>
    </row>
    <row r="541" spans="4:10" s="43" customFormat="1" ht="15" customHeight="1" x14ac:dyDescent="0.45">
      <c r="D541" s="45"/>
      <c r="E541" s="54"/>
      <c r="F541" s="63"/>
      <c r="G541" s="63"/>
      <c r="H541" s="63"/>
      <c r="I541" s="63"/>
      <c r="J541" s="45"/>
    </row>
    <row r="542" spans="4:10" s="43" customFormat="1" ht="15" customHeight="1" x14ac:dyDescent="0.45">
      <c r="D542" s="45"/>
      <c r="E542" s="54"/>
      <c r="F542" s="63"/>
      <c r="G542" s="63"/>
      <c r="H542" s="63"/>
      <c r="I542" s="63"/>
      <c r="J542" s="45"/>
    </row>
    <row r="543" spans="4:10" s="43" customFormat="1" ht="15" customHeight="1" x14ac:dyDescent="0.45">
      <c r="D543" s="45"/>
      <c r="E543" s="54"/>
      <c r="F543" s="63"/>
      <c r="G543" s="63"/>
      <c r="H543" s="63"/>
      <c r="I543" s="63"/>
      <c r="J543" s="45"/>
    </row>
    <row r="544" spans="4:10" s="43" customFormat="1" ht="15" customHeight="1" x14ac:dyDescent="0.45">
      <c r="D544" s="45"/>
      <c r="E544" s="54"/>
      <c r="F544" s="63"/>
      <c r="G544" s="63"/>
      <c r="H544" s="63"/>
      <c r="I544" s="63"/>
      <c r="J544" s="45"/>
    </row>
    <row r="545" spans="4:10" s="43" customFormat="1" ht="15" customHeight="1" x14ac:dyDescent="0.45">
      <c r="D545" s="45"/>
      <c r="E545" s="54"/>
      <c r="F545" s="63"/>
      <c r="G545" s="63"/>
      <c r="H545" s="63"/>
      <c r="I545" s="63"/>
      <c r="J545" s="45"/>
    </row>
    <row r="546" spans="4:10" s="43" customFormat="1" ht="15" customHeight="1" x14ac:dyDescent="0.45">
      <c r="D546" s="45"/>
      <c r="E546" s="54"/>
      <c r="F546" s="63"/>
      <c r="G546" s="63"/>
      <c r="H546" s="63"/>
      <c r="I546" s="63"/>
      <c r="J546" s="45"/>
    </row>
    <row r="547" spans="4:10" s="43" customFormat="1" ht="15" customHeight="1" x14ac:dyDescent="0.45">
      <c r="D547" s="45"/>
      <c r="E547" s="54"/>
      <c r="F547" s="63"/>
      <c r="G547" s="63"/>
      <c r="H547" s="63"/>
      <c r="I547" s="63"/>
      <c r="J547" s="45"/>
    </row>
    <row r="548" spans="4:10" s="43" customFormat="1" ht="15" customHeight="1" x14ac:dyDescent="0.45">
      <c r="D548" s="45"/>
      <c r="E548" s="54"/>
      <c r="F548" s="63"/>
      <c r="G548" s="63"/>
      <c r="H548" s="63"/>
      <c r="I548" s="63"/>
      <c r="J548" s="45"/>
    </row>
    <row r="549" spans="4:10" s="43" customFormat="1" ht="15" customHeight="1" x14ac:dyDescent="0.45">
      <c r="D549" s="45"/>
      <c r="E549" s="54"/>
      <c r="F549" s="63"/>
      <c r="G549" s="63"/>
      <c r="H549" s="63"/>
      <c r="I549" s="63"/>
      <c r="J549" s="45"/>
    </row>
    <row r="550" spans="4:10" s="43" customFormat="1" ht="15" customHeight="1" x14ac:dyDescent="0.45">
      <c r="D550" s="45"/>
      <c r="E550" s="54"/>
      <c r="F550" s="63"/>
      <c r="G550" s="63"/>
      <c r="H550" s="63"/>
      <c r="I550" s="63"/>
      <c r="J550" s="45"/>
    </row>
    <row r="551" spans="4:10" s="43" customFormat="1" ht="15" customHeight="1" x14ac:dyDescent="0.45">
      <c r="D551" s="45"/>
      <c r="E551" s="54"/>
      <c r="F551" s="63"/>
      <c r="G551" s="63"/>
      <c r="H551" s="63"/>
      <c r="I551" s="63"/>
      <c r="J551" s="45"/>
    </row>
    <row r="552" spans="4:10" s="43" customFormat="1" ht="15" customHeight="1" x14ac:dyDescent="0.45">
      <c r="D552" s="45"/>
      <c r="E552" s="54"/>
      <c r="F552" s="63"/>
      <c r="G552" s="63"/>
      <c r="H552" s="63"/>
      <c r="I552" s="63"/>
      <c r="J552" s="45"/>
    </row>
    <row r="553" spans="4:10" s="43" customFormat="1" ht="15" customHeight="1" x14ac:dyDescent="0.45">
      <c r="D553" s="45"/>
      <c r="E553" s="54"/>
      <c r="F553" s="63"/>
      <c r="G553" s="63"/>
      <c r="H553" s="63"/>
      <c r="I553" s="63"/>
      <c r="J553" s="45"/>
    </row>
    <row r="554" spans="4:10" s="43" customFormat="1" ht="15" customHeight="1" x14ac:dyDescent="0.45">
      <c r="D554" s="45"/>
      <c r="E554" s="54"/>
      <c r="F554" s="63"/>
      <c r="G554" s="63"/>
      <c r="H554" s="63"/>
      <c r="I554" s="63"/>
      <c r="J554" s="45"/>
    </row>
    <row r="555" spans="4:10" s="43" customFormat="1" ht="15" customHeight="1" x14ac:dyDescent="0.45">
      <c r="D555" s="45"/>
      <c r="E555" s="54"/>
      <c r="F555" s="63"/>
      <c r="G555" s="63"/>
      <c r="H555" s="63"/>
      <c r="I555" s="63"/>
      <c r="J555" s="45"/>
    </row>
    <row r="556" spans="4:10" s="43" customFormat="1" ht="15" customHeight="1" x14ac:dyDescent="0.45">
      <c r="D556" s="45"/>
      <c r="E556" s="54"/>
      <c r="F556" s="63"/>
      <c r="G556" s="63"/>
      <c r="H556" s="63"/>
      <c r="I556" s="63"/>
      <c r="J556" s="45"/>
    </row>
    <row r="557" spans="4:10" s="43" customFormat="1" ht="15" customHeight="1" x14ac:dyDescent="0.45">
      <c r="D557" s="45"/>
      <c r="E557" s="54"/>
      <c r="F557" s="63"/>
      <c r="G557" s="63"/>
      <c r="H557" s="63"/>
      <c r="I557" s="63"/>
      <c r="J557" s="45"/>
    </row>
    <row r="558" spans="4:10" s="43" customFormat="1" ht="15" customHeight="1" x14ac:dyDescent="0.45">
      <c r="D558" s="45"/>
      <c r="E558" s="54"/>
      <c r="F558" s="63"/>
      <c r="G558" s="63"/>
      <c r="H558" s="63"/>
      <c r="I558" s="63"/>
      <c r="J558" s="45"/>
    </row>
    <row r="559" spans="4:10" s="43" customFormat="1" ht="15" customHeight="1" x14ac:dyDescent="0.45">
      <c r="D559" s="45"/>
      <c r="E559" s="54"/>
      <c r="F559" s="63"/>
      <c r="G559" s="63"/>
      <c r="H559" s="63"/>
      <c r="I559" s="63"/>
      <c r="J559" s="45"/>
    </row>
    <row r="560" spans="4:10" s="43" customFormat="1" ht="15" customHeight="1" x14ac:dyDescent="0.45">
      <c r="D560" s="45"/>
      <c r="E560" s="54"/>
      <c r="F560" s="63"/>
      <c r="G560" s="63"/>
      <c r="H560" s="63"/>
      <c r="I560" s="63"/>
      <c r="J560" s="45"/>
    </row>
    <row r="561" spans="4:10" s="43" customFormat="1" ht="15" customHeight="1" x14ac:dyDescent="0.45">
      <c r="D561" s="45"/>
      <c r="E561" s="54"/>
      <c r="F561" s="63"/>
      <c r="G561" s="63"/>
      <c r="H561" s="63"/>
      <c r="I561" s="63"/>
      <c r="J561" s="45"/>
    </row>
    <row r="562" spans="4:10" s="43" customFormat="1" ht="15" customHeight="1" x14ac:dyDescent="0.45">
      <c r="D562" s="45"/>
      <c r="E562" s="54"/>
      <c r="F562" s="63"/>
      <c r="G562" s="63"/>
      <c r="H562" s="63"/>
      <c r="I562" s="63"/>
      <c r="J562" s="45"/>
    </row>
    <row r="563" spans="4:10" s="43" customFormat="1" ht="15" customHeight="1" x14ac:dyDescent="0.45">
      <c r="D563" s="45"/>
      <c r="E563" s="54"/>
      <c r="F563" s="63"/>
      <c r="G563" s="63"/>
      <c r="H563" s="63"/>
      <c r="I563" s="63"/>
      <c r="J563" s="45"/>
    </row>
    <row r="564" spans="4:10" s="43" customFormat="1" ht="15" customHeight="1" x14ac:dyDescent="0.45">
      <c r="D564" s="45"/>
      <c r="E564" s="54"/>
      <c r="F564" s="63"/>
      <c r="G564" s="63"/>
      <c r="H564" s="63"/>
      <c r="I564" s="63"/>
      <c r="J564" s="45"/>
    </row>
    <row r="565" spans="4:10" s="43" customFormat="1" ht="15" customHeight="1" x14ac:dyDescent="0.45">
      <c r="D565" s="45"/>
      <c r="E565" s="54"/>
      <c r="F565" s="63"/>
      <c r="G565" s="63"/>
      <c r="H565" s="63"/>
      <c r="I565" s="63"/>
      <c r="J565" s="45"/>
    </row>
    <row r="566" spans="4:10" s="43" customFormat="1" ht="15" customHeight="1" x14ac:dyDescent="0.45">
      <c r="D566" s="45"/>
      <c r="E566" s="54"/>
      <c r="F566" s="63"/>
      <c r="G566" s="63"/>
      <c r="H566" s="63"/>
      <c r="I566" s="63"/>
      <c r="J566" s="45"/>
    </row>
    <row r="567" spans="4:10" s="43" customFormat="1" ht="15" customHeight="1" x14ac:dyDescent="0.45">
      <c r="D567" s="45"/>
      <c r="E567" s="54"/>
      <c r="F567" s="63"/>
      <c r="G567" s="63"/>
      <c r="H567" s="63"/>
      <c r="I567" s="63"/>
      <c r="J567" s="45"/>
    </row>
    <row r="568" spans="4:10" s="43" customFormat="1" ht="15" customHeight="1" x14ac:dyDescent="0.45">
      <c r="D568" s="45"/>
      <c r="E568" s="54"/>
      <c r="F568" s="63"/>
      <c r="G568" s="63"/>
      <c r="H568" s="63"/>
      <c r="I568" s="63"/>
      <c r="J568" s="45"/>
    </row>
    <row r="569" spans="4:10" s="43" customFormat="1" ht="15" customHeight="1" x14ac:dyDescent="0.45">
      <c r="D569" s="45"/>
      <c r="E569" s="54"/>
      <c r="F569" s="63"/>
      <c r="G569" s="63"/>
      <c r="H569" s="63"/>
      <c r="I569" s="63"/>
      <c r="J569" s="45"/>
    </row>
    <row r="570" spans="4:10" s="43" customFormat="1" ht="15" customHeight="1" x14ac:dyDescent="0.45">
      <c r="D570" s="45"/>
      <c r="E570" s="54"/>
      <c r="F570" s="63"/>
      <c r="G570" s="63"/>
      <c r="H570" s="63"/>
      <c r="I570" s="63"/>
      <c r="J570" s="45"/>
    </row>
    <row r="571" spans="4:10" s="43" customFormat="1" ht="15" customHeight="1" x14ac:dyDescent="0.45">
      <c r="D571" s="45"/>
      <c r="E571" s="54"/>
      <c r="F571" s="63"/>
      <c r="G571" s="63"/>
      <c r="H571" s="63"/>
      <c r="I571" s="63"/>
      <c r="J571" s="45"/>
    </row>
    <row r="572" spans="4:10" s="43" customFormat="1" ht="15" customHeight="1" x14ac:dyDescent="0.45">
      <c r="D572" s="45"/>
      <c r="E572" s="54"/>
      <c r="F572" s="63"/>
      <c r="G572" s="63"/>
      <c r="H572" s="63"/>
      <c r="I572" s="63"/>
      <c r="J572" s="45"/>
    </row>
    <row r="573" spans="4:10" s="43" customFormat="1" ht="15" customHeight="1" x14ac:dyDescent="0.45">
      <c r="D573" s="45"/>
      <c r="E573" s="54"/>
      <c r="F573" s="63"/>
      <c r="G573" s="63"/>
      <c r="H573" s="63"/>
      <c r="I573" s="63"/>
      <c r="J573" s="45"/>
    </row>
    <row r="574" spans="4:10" s="43" customFormat="1" ht="15" customHeight="1" x14ac:dyDescent="0.45">
      <c r="D574" s="45"/>
      <c r="E574" s="54"/>
      <c r="F574" s="63"/>
      <c r="G574" s="63"/>
      <c r="H574" s="63"/>
      <c r="I574" s="63"/>
      <c r="J574" s="45"/>
    </row>
    <row r="575" spans="4:10" s="43" customFormat="1" ht="15" customHeight="1" x14ac:dyDescent="0.45">
      <c r="D575" s="45"/>
      <c r="E575" s="54"/>
      <c r="F575" s="63"/>
      <c r="G575" s="63"/>
      <c r="H575" s="63"/>
      <c r="I575" s="63"/>
      <c r="J575" s="45"/>
    </row>
    <row r="576" spans="4:10" s="43" customFormat="1" ht="15" customHeight="1" x14ac:dyDescent="0.45">
      <c r="D576" s="45"/>
      <c r="E576" s="54"/>
      <c r="F576" s="63"/>
      <c r="G576" s="63"/>
      <c r="H576" s="63"/>
      <c r="I576" s="63"/>
      <c r="J576" s="45"/>
    </row>
    <row r="577" spans="4:10" s="43" customFormat="1" ht="15" customHeight="1" x14ac:dyDescent="0.45">
      <c r="D577" s="45"/>
      <c r="E577" s="54"/>
      <c r="F577" s="63"/>
      <c r="G577" s="63"/>
      <c r="H577" s="63"/>
      <c r="I577" s="63"/>
      <c r="J577" s="45"/>
    </row>
    <row r="578" spans="4:10" s="43" customFormat="1" ht="15" customHeight="1" x14ac:dyDescent="0.45">
      <c r="D578" s="45"/>
      <c r="E578" s="54"/>
      <c r="F578" s="63"/>
      <c r="G578" s="63"/>
      <c r="H578" s="63"/>
      <c r="I578" s="63"/>
      <c r="J578" s="45"/>
    </row>
    <row r="579" spans="4:10" s="43" customFormat="1" ht="15" customHeight="1" x14ac:dyDescent="0.45">
      <c r="D579" s="45"/>
      <c r="E579" s="54"/>
      <c r="F579" s="63"/>
      <c r="G579" s="63"/>
      <c r="H579" s="63"/>
      <c r="I579" s="63"/>
      <c r="J579" s="45"/>
    </row>
    <row r="580" spans="4:10" s="43" customFormat="1" ht="15" customHeight="1" x14ac:dyDescent="0.45">
      <c r="D580" s="45"/>
      <c r="E580" s="54"/>
      <c r="F580" s="63"/>
      <c r="G580" s="63"/>
      <c r="H580" s="63"/>
      <c r="I580" s="63"/>
      <c r="J580" s="45"/>
    </row>
    <row r="581" spans="4:10" s="43" customFormat="1" ht="15" customHeight="1" x14ac:dyDescent="0.45">
      <c r="D581" s="45"/>
      <c r="E581" s="54"/>
      <c r="F581" s="63"/>
      <c r="G581" s="63"/>
      <c r="H581" s="63"/>
      <c r="I581" s="63"/>
      <c r="J581" s="45"/>
    </row>
    <row r="582" spans="4:10" s="43" customFormat="1" ht="15" customHeight="1" x14ac:dyDescent="0.45">
      <c r="D582" s="45"/>
      <c r="E582" s="54"/>
      <c r="F582" s="63"/>
      <c r="G582" s="63"/>
      <c r="H582" s="63"/>
      <c r="I582" s="63"/>
      <c r="J582" s="45"/>
    </row>
    <row r="583" spans="4:10" s="43" customFormat="1" ht="15" customHeight="1" x14ac:dyDescent="0.45">
      <c r="D583" s="45"/>
      <c r="E583" s="54"/>
      <c r="F583" s="63"/>
      <c r="G583" s="63"/>
      <c r="H583" s="63"/>
      <c r="I583" s="63"/>
      <c r="J583" s="45"/>
    </row>
    <row r="584" spans="4:10" s="43" customFormat="1" ht="15" customHeight="1" x14ac:dyDescent="0.45">
      <c r="D584" s="45"/>
      <c r="E584" s="54"/>
      <c r="F584" s="63"/>
      <c r="G584" s="63"/>
      <c r="H584" s="63"/>
      <c r="I584" s="63"/>
      <c r="J584" s="45"/>
    </row>
    <row r="585" spans="4:10" s="43" customFormat="1" ht="15" customHeight="1" x14ac:dyDescent="0.45">
      <c r="D585" s="45"/>
      <c r="E585" s="54"/>
      <c r="F585" s="63"/>
      <c r="G585" s="63"/>
      <c r="H585" s="63"/>
      <c r="I585" s="63"/>
      <c r="J585" s="45"/>
    </row>
    <row r="586" spans="4:10" s="43" customFormat="1" ht="15" customHeight="1" x14ac:dyDescent="0.45">
      <c r="D586" s="45"/>
      <c r="E586" s="54"/>
      <c r="F586" s="63"/>
      <c r="G586" s="63"/>
      <c r="H586" s="63"/>
      <c r="I586" s="63"/>
      <c r="J586" s="45"/>
    </row>
    <row r="587" spans="4:10" s="43" customFormat="1" ht="15" customHeight="1" x14ac:dyDescent="0.45">
      <c r="D587" s="45"/>
      <c r="E587" s="54"/>
      <c r="F587" s="63"/>
      <c r="G587" s="63"/>
      <c r="H587" s="63"/>
      <c r="I587" s="63"/>
      <c r="J587" s="45"/>
    </row>
    <row r="588" spans="4:10" s="43" customFormat="1" ht="15" customHeight="1" x14ac:dyDescent="0.45">
      <c r="D588" s="45"/>
      <c r="E588" s="54"/>
      <c r="F588" s="63"/>
      <c r="G588" s="63"/>
      <c r="H588" s="63"/>
      <c r="I588" s="63"/>
      <c r="J588" s="45"/>
    </row>
    <row r="589" spans="4:10" s="43" customFormat="1" ht="15" customHeight="1" x14ac:dyDescent="0.45">
      <c r="D589" s="45"/>
      <c r="E589" s="54"/>
      <c r="F589" s="63"/>
      <c r="G589" s="63"/>
      <c r="H589" s="63"/>
      <c r="I589" s="63"/>
      <c r="J589" s="45"/>
    </row>
    <row r="590" spans="4:10" s="43" customFormat="1" ht="15" customHeight="1" x14ac:dyDescent="0.45">
      <c r="D590" s="45"/>
      <c r="E590" s="54"/>
      <c r="F590" s="63"/>
      <c r="G590" s="63"/>
      <c r="H590" s="63"/>
      <c r="I590" s="63"/>
      <c r="J590" s="45"/>
    </row>
    <row r="591" spans="4:10" s="43" customFormat="1" ht="15" customHeight="1" x14ac:dyDescent="0.45">
      <c r="D591" s="45"/>
      <c r="E591" s="54"/>
      <c r="F591" s="63"/>
      <c r="G591" s="63"/>
      <c r="H591" s="63"/>
      <c r="I591" s="63"/>
      <c r="J591" s="45"/>
    </row>
    <row r="592" spans="4:10" s="43" customFormat="1" ht="15" customHeight="1" x14ac:dyDescent="0.45">
      <c r="D592" s="45"/>
      <c r="E592" s="54"/>
      <c r="F592" s="63"/>
      <c r="G592" s="63"/>
      <c r="H592" s="63"/>
      <c r="I592" s="63"/>
      <c r="J592" s="45"/>
    </row>
    <row r="593" spans="4:10" s="43" customFormat="1" ht="15" customHeight="1" x14ac:dyDescent="0.45">
      <c r="D593" s="45"/>
      <c r="E593" s="54"/>
      <c r="F593" s="63"/>
      <c r="G593" s="63"/>
      <c r="H593" s="63"/>
      <c r="I593" s="63"/>
      <c r="J593" s="45"/>
    </row>
    <row r="594" spans="4:10" s="43" customFormat="1" ht="15" customHeight="1" x14ac:dyDescent="0.45">
      <c r="D594" s="45"/>
      <c r="E594" s="54"/>
      <c r="F594" s="63"/>
      <c r="G594" s="63"/>
      <c r="H594" s="63"/>
      <c r="I594" s="63"/>
      <c r="J594" s="45"/>
    </row>
    <row r="595" spans="4:10" s="43" customFormat="1" ht="15" customHeight="1" x14ac:dyDescent="0.45">
      <c r="D595" s="45"/>
      <c r="E595" s="54"/>
      <c r="F595" s="63"/>
      <c r="G595" s="63"/>
      <c r="H595" s="63"/>
      <c r="I595" s="63"/>
      <c r="J595" s="45"/>
    </row>
    <row r="596" spans="4:10" s="43" customFormat="1" ht="15" customHeight="1" x14ac:dyDescent="0.45">
      <c r="D596" s="45"/>
      <c r="E596" s="54"/>
      <c r="F596" s="63"/>
      <c r="G596" s="63"/>
      <c r="H596" s="63"/>
      <c r="I596" s="63"/>
      <c r="J596" s="45"/>
    </row>
    <row r="597" spans="4:10" s="43" customFormat="1" ht="15" customHeight="1" x14ac:dyDescent="0.45">
      <c r="D597" s="45"/>
      <c r="E597" s="54"/>
      <c r="F597" s="63"/>
      <c r="G597" s="63"/>
      <c r="H597" s="63"/>
      <c r="I597" s="63"/>
      <c r="J597" s="45"/>
    </row>
    <row r="598" spans="4:10" s="43" customFormat="1" ht="15" customHeight="1" x14ac:dyDescent="0.45">
      <c r="D598" s="45"/>
      <c r="E598" s="54"/>
      <c r="F598" s="63"/>
      <c r="G598" s="63"/>
      <c r="H598" s="63"/>
      <c r="I598" s="63"/>
      <c r="J598" s="45"/>
    </row>
    <row r="599" spans="4:10" s="43" customFormat="1" ht="15" customHeight="1" x14ac:dyDescent="0.45">
      <c r="D599" s="45"/>
      <c r="E599" s="54"/>
      <c r="F599" s="63"/>
      <c r="G599" s="63"/>
      <c r="H599" s="63"/>
      <c r="I599" s="63"/>
      <c r="J599" s="45"/>
    </row>
    <row r="600" spans="4:10" s="43" customFormat="1" ht="15" customHeight="1" x14ac:dyDescent="0.45">
      <c r="D600" s="45"/>
      <c r="E600" s="54"/>
      <c r="F600" s="63"/>
      <c r="G600" s="63"/>
      <c r="H600" s="63"/>
      <c r="I600" s="63"/>
      <c r="J600" s="45"/>
    </row>
    <row r="601" spans="4:10" s="43" customFormat="1" ht="15" customHeight="1" x14ac:dyDescent="0.45">
      <c r="D601" s="45"/>
      <c r="E601" s="54"/>
      <c r="F601" s="63"/>
      <c r="G601" s="63"/>
      <c r="H601" s="63"/>
      <c r="I601" s="63"/>
      <c r="J601" s="45"/>
    </row>
    <row r="602" spans="4:10" s="43" customFormat="1" ht="15" customHeight="1" x14ac:dyDescent="0.45">
      <c r="D602" s="45"/>
      <c r="E602" s="54"/>
      <c r="F602" s="63"/>
      <c r="G602" s="63"/>
      <c r="H602" s="63"/>
      <c r="I602" s="63"/>
      <c r="J602" s="45"/>
    </row>
    <row r="603" spans="4:10" s="43" customFormat="1" ht="15" customHeight="1" x14ac:dyDescent="0.45">
      <c r="D603" s="45"/>
      <c r="E603" s="54"/>
      <c r="F603" s="63"/>
      <c r="G603" s="63"/>
      <c r="H603" s="63"/>
      <c r="I603" s="63"/>
      <c r="J603" s="45"/>
    </row>
    <row r="604" spans="4:10" s="43" customFormat="1" ht="15" customHeight="1" x14ac:dyDescent="0.45">
      <c r="D604" s="45"/>
      <c r="E604" s="54"/>
      <c r="F604" s="63"/>
      <c r="G604" s="63"/>
      <c r="H604" s="63"/>
      <c r="I604" s="63"/>
      <c r="J604" s="45"/>
    </row>
    <row r="605" spans="4:10" s="43" customFormat="1" ht="15" customHeight="1" x14ac:dyDescent="0.45">
      <c r="D605" s="45"/>
      <c r="E605" s="54"/>
      <c r="F605" s="63"/>
      <c r="G605" s="63"/>
      <c r="H605" s="63"/>
      <c r="I605" s="63"/>
      <c r="J605" s="45"/>
    </row>
    <row r="606" spans="4:10" s="43" customFormat="1" ht="15" customHeight="1" x14ac:dyDescent="0.45">
      <c r="D606" s="45"/>
      <c r="E606" s="54"/>
      <c r="F606" s="63"/>
      <c r="G606" s="63"/>
      <c r="H606" s="63"/>
      <c r="I606" s="63"/>
      <c r="J606" s="45"/>
    </row>
    <row r="607" spans="4:10" s="43" customFormat="1" ht="15" customHeight="1" x14ac:dyDescent="0.45">
      <c r="D607" s="45"/>
      <c r="E607" s="54"/>
      <c r="F607" s="63"/>
      <c r="G607" s="63"/>
      <c r="H607" s="63"/>
      <c r="I607" s="63"/>
      <c r="J607" s="45"/>
    </row>
    <row r="608" spans="4:10" s="43" customFormat="1" ht="15" customHeight="1" x14ac:dyDescent="0.45">
      <c r="D608" s="45"/>
      <c r="E608" s="54"/>
      <c r="F608" s="63"/>
      <c r="G608" s="63"/>
      <c r="H608" s="63"/>
      <c r="I608" s="63"/>
      <c r="J608" s="45"/>
    </row>
    <row r="609" spans="4:10" s="43" customFormat="1" ht="15" customHeight="1" x14ac:dyDescent="0.45">
      <c r="D609" s="45"/>
      <c r="E609" s="54"/>
      <c r="F609" s="63"/>
      <c r="G609" s="63"/>
      <c r="H609" s="63"/>
      <c r="I609" s="63"/>
      <c r="J609" s="45"/>
    </row>
    <row r="610" spans="4:10" s="43" customFormat="1" ht="15" customHeight="1" x14ac:dyDescent="0.45">
      <c r="D610" s="45"/>
      <c r="E610" s="54"/>
      <c r="F610" s="63"/>
      <c r="G610" s="63"/>
      <c r="H610" s="63"/>
      <c r="I610" s="63"/>
      <c r="J610" s="45"/>
    </row>
    <row r="611" spans="4:10" s="43" customFormat="1" ht="15" customHeight="1" x14ac:dyDescent="0.45">
      <c r="D611" s="45"/>
      <c r="E611" s="54"/>
      <c r="F611" s="63"/>
      <c r="G611" s="63"/>
      <c r="H611" s="63"/>
      <c r="I611" s="63"/>
      <c r="J611" s="45"/>
    </row>
    <row r="612" spans="4:10" s="43" customFormat="1" ht="15" customHeight="1" x14ac:dyDescent="0.45">
      <c r="D612" s="45"/>
      <c r="E612" s="54"/>
      <c r="F612" s="63"/>
      <c r="G612" s="63"/>
      <c r="H612" s="63"/>
      <c r="I612" s="63"/>
      <c r="J612" s="45"/>
    </row>
    <row r="613" spans="4:10" s="43" customFormat="1" ht="15" customHeight="1" x14ac:dyDescent="0.45">
      <c r="D613" s="45"/>
      <c r="E613" s="54"/>
      <c r="F613" s="63"/>
      <c r="G613" s="63"/>
      <c r="H613" s="63"/>
      <c r="I613" s="63"/>
      <c r="J613" s="45"/>
    </row>
    <row r="614" spans="4:10" s="43" customFormat="1" ht="15" customHeight="1" x14ac:dyDescent="0.45">
      <c r="D614" s="45"/>
      <c r="E614" s="54"/>
      <c r="F614" s="63"/>
      <c r="G614" s="63"/>
      <c r="H614" s="63"/>
      <c r="I614" s="63"/>
      <c r="J614" s="45"/>
    </row>
    <row r="615" spans="4:10" s="43" customFormat="1" ht="15" customHeight="1" x14ac:dyDescent="0.45">
      <c r="D615" s="45"/>
      <c r="E615" s="54"/>
      <c r="F615" s="63"/>
      <c r="G615" s="63"/>
      <c r="H615" s="63"/>
      <c r="I615" s="63"/>
      <c r="J615" s="45"/>
    </row>
    <row r="616" spans="4:10" s="43" customFormat="1" ht="15" customHeight="1" x14ac:dyDescent="0.45">
      <c r="D616" s="45"/>
      <c r="E616" s="54"/>
      <c r="F616" s="63"/>
      <c r="G616" s="63"/>
      <c r="H616" s="63"/>
      <c r="I616" s="63"/>
      <c r="J616" s="45"/>
    </row>
    <row r="617" spans="4:10" s="43" customFormat="1" ht="15" customHeight="1" x14ac:dyDescent="0.45">
      <c r="D617" s="45"/>
      <c r="E617" s="54"/>
      <c r="F617" s="63"/>
      <c r="G617" s="63"/>
      <c r="H617" s="63"/>
      <c r="I617" s="63"/>
      <c r="J617" s="45"/>
    </row>
    <row r="618" spans="4:10" s="43" customFormat="1" ht="15" customHeight="1" x14ac:dyDescent="0.45">
      <c r="D618" s="45"/>
      <c r="E618" s="54"/>
      <c r="F618" s="63"/>
      <c r="G618" s="63"/>
      <c r="H618" s="63"/>
      <c r="I618" s="63"/>
      <c r="J618" s="45"/>
    </row>
    <row r="619" spans="4:10" s="43" customFormat="1" ht="15" customHeight="1" x14ac:dyDescent="0.45">
      <c r="D619" s="45"/>
      <c r="E619" s="54"/>
      <c r="F619" s="63"/>
      <c r="G619" s="63"/>
      <c r="H619" s="63"/>
      <c r="I619" s="63"/>
      <c r="J619" s="45"/>
    </row>
    <row r="620" spans="4:10" s="43" customFormat="1" ht="15" customHeight="1" x14ac:dyDescent="0.45">
      <c r="D620" s="45"/>
      <c r="E620" s="54"/>
      <c r="F620" s="63"/>
      <c r="G620" s="63"/>
      <c r="H620" s="63"/>
      <c r="I620" s="63"/>
      <c r="J620" s="45"/>
    </row>
    <row r="621" spans="4:10" s="43" customFormat="1" ht="15" customHeight="1" x14ac:dyDescent="0.45">
      <c r="D621" s="45"/>
      <c r="E621" s="54"/>
      <c r="F621" s="63"/>
      <c r="G621" s="63"/>
      <c r="H621" s="63"/>
      <c r="I621" s="63"/>
      <c r="J621" s="45"/>
    </row>
    <row r="622" spans="4:10" s="43" customFormat="1" ht="15" customHeight="1" x14ac:dyDescent="0.45">
      <c r="D622" s="45"/>
      <c r="E622" s="54"/>
      <c r="F622" s="63"/>
      <c r="G622" s="63"/>
      <c r="H622" s="63"/>
      <c r="I622" s="63"/>
      <c r="J622" s="45"/>
    </row>
    <row r="623" spans="4:10" s="43" customFormat="1" ht="15" customHeight="1" x14ac:dyDescent="0.45">
      <c r="D623" s="45"/>
      <c r="E623" s="54"/>
      <c r="F623" s="63"/>
      <c r="G623" s="63"/>
      <c r="H623" s="63"/>
      <c r="I623" s="63"/>
      <c r="J623" s="45"/>
    </row>
    <row r="624" spans="4:10" s="43" customFormat="1" ht="15" customHeight="1" x14ac:dyDescent="0.45">
      <c r="D624" s="45"/>
      <c r="E624" s="54"/>
      <c r="F624" s="63"/>
      <c r="G624" s="63"/>
      <c r="H624" s="63"/>
      <c r="I624" s="63"/>
      <c r="J624" s="45"/>
    </row>
    <row r="625" spans="4:10" s="43" customFormat="1" ht="15" customHeight="1" x14ac:dyDescent="0.45">
      <c r="D625" s="45"/>
      <c r="E625" s="54"/>
      <c r="F625" s="63"/>
      <c r="G625" s="63"/>
      <c r="H625" s="63"/>
      <c r="I625" s="63"/>
      <c r="J625" s="45"/>
    </row>
    <row r="626" spans="4:10" s="43" customFormat="1" ht="15" customHeight="1" x14ac:dyDescent="0.45">
      <c r="D626" s="45"/>
      <c r="E626" s="54"/>
      <c r="F626" s="63"/>
      <c r="G626" s="63"/>
      <c r="H626" s="63"/>
      <c r="I626" s="63"/>
      <c r="J626" s="45"/>
    </row>
    <row r="627" spans="4:10" s="43" customFormat="1" ht="15" customHeight="1" x14ac:dyDescent="0.45">
      <c r="D627" s="45"/>
      <c r="E627" s="54"/>
      <c r="F627" s="63"/>
      <c r="G627" s="63"/>
      <c r="H627" s="63"/>
      <c r="I627" s="63"/>
      <c r="J627" s="45"/>
    </row>
    <row r="628" spans="4:10" s="43" customFormat="1" ht="15" customHeight="1" x14ac:dyDescent="0.45">
      <c r="D628" s="45"/>
      <c r="E628" s="54"/>
      <c r="F628" s="63"/>
      <c r="G628" s="63"/>
      <c r="H628" s="63"/>
      <c r="I628" s="63"/>
      <c r="J628" s="45"/>
    </row>
    <row r="629" spans="4:10" s="43" customFormat="1" ht="15" customHeight="1" x14ac:dyDescent="0.45">
      <c r="D629" s="45"/>
      <c r="E629" s="54"/>
      <c r="F629" s="63"/>
      <c r="G629" s="63"/>
      <c r="H629" s="63"/>
      <c r="I629" s="63"/>
      <c r="J629" s="45"/>
    </row>
    <row r="630" spans="4:10" s="43" customFormat="1" ht="15" customHeight="1" x14ac:dyDescent="0.45">
      <c r="D630" s="45"/>
      <c r="E630" s="54"/>
      <c r="F630" s="63"/>
      <c r="G630" s="63"/>
      <c r="H630" s="63"/>
      <c r="I630" s="63"/>
      <c r="J630" s="45"/>
    </row>
    <row r="631" spans="4:10" s="43" customFormat="1" ht="15" customHeight="1" x14ac:dyDescent="0.45">
      <c r="D631" s="45"/>
      <c r="E631" s="54"/>
      <c r="F631" s="63"/>
      <c r="G631" s="63"/>
      <c r="H631" s="63"/>
      <c r="I631" s="63"/>
      <c r="J631" s="45"/>
    </row>
    <row r="632" spans="4:10" s="43" customFormat="1" ht="15" customHeight="1" x14ac:dyDescent="0.45">
      <c r="D632" s="45"/>
      <c r="E632" s="54"/>
      <c r="F632" s="63"/>
      <c r="G632" s="63"/>
      <c r="H632" s="63"/>
      <c r="I632" s="63"/>
      <c r="J632" s="45"/>
    </row>
    <row r="633" spans="4:10" s="43" customFormat="1" ht="15" customHeight="1" x14ac:dyDescent="0.45">
      <c r="D633" s="45"/>
      <c r="E633" s="54"/>
      <c r="F633" s="63"/>
      <c r="G633" s="63"/>
      <c r="H633" s="63"/>
      <c r="I633" s="63"/>
      <c r="J633" s="45"/>
    </row>
    <row r="634" spans="4:10" s="43" customFormat="1" ht="15" customHeight="1" x14ac:dyDescent="0.45">
      <c r="D634" s="45"/>
      <c r="E634" s="54"/>
      <c r="F634" s="63"/>
      <c r="G634" s="63"/>
      <c r="H634" s="63"/>
      <c r="I634" s="63"/>
      <c r="J634" s="45"/>
    </row>
    <row r="635" spans="4:10" s="43" customFormat="1" ht="15" customHeight="1" x14ac:dyDescent="0.45">
      <c r="D635" s="45"/>
      <c r="E635" s="54"/>
      <c r="F635" s="63"/>
      <c r="G635" s="63"/>
      <c r="H635" s="63"/>
      <c r="I635" s="63"/>
      <c r="J635" s="45"/>
    </row>
    <row r="636" spans="4:10" s="43" customFormat="1" ht="15" customHeight="1" x14ac:dyDescent="0.45">
      <c r="D636" s="45"/>
      <c r="E636" s="54"/>
      <c r="F636" s="63"/>
      <c r="G636" s="63"/>
      <c r="H636" s="63"/>
      <c r="I636" s="63"/>
      <c r="J636" s="45"/>
    </row>
    <row r="637" spans="4:10" s="43" customFormat="1" ht="15" customHeight="1" x14ac:dyDescent="0.45">
      <c r="D637" s="45"/>
      <c r="E637" s="54"/>
      <c r="F637" s="63"/>
      <c r="G637" s="63"/>
      <c r="H637" s="63"/>
      <c r="I637" s="63"/>
      <c r="J637" s="45"/>
    </row>
    <row r="638" spans="4:10" s="43" customFormat="1" ht="15" customHeight="1" x14ac:dyDescent="0.45">
      <c r="D638" s="45"/>
      <c r="E638" s="54"/>
      <c r="F638" s="63"/>
      <c r="G638" s="63"/>
      <c r="H638" s="63"/>
      <c r="I638" s="63"/>
      <c r="J638" s="45"/>
    </row>
    <row r="639" spans="4:10" s="43" customFormat="1" ht="15" customHeight="1" x14ac:dyDescent="0.45">
      <c r="D639" s="45"/>
      <c r="E639" s="54"/>
      <c r="F639" s="63"/>
      <c r="G639" s="63"/>
      <c r="H639" s="63"/>
      <c r="I639" s="63"/>
      <c r="J639" s="45"/>
    </row>
    <row r="640" spans="4:10" s="43" customFormat="1" ht="15" customHeight="1" x14ac:dyDescent="0.45">
      <c r="D640" s="45"/>
      <c r="E640" s="54"/>
      <c r="F640" s="63"/>
      <c r="G640" s="63"/>
      <c r="H640" s="63"/>
      <c r="I640" s="63"/>
      <c r="J640" s="45"/>
    </row>
    <row r="641" spans="4:10" s="43" customFormat="1" ht="15" customHeight="1" x14ac:dyDescent="0.45">
      <c r="D641" s="45"/>
      <c r="E641" s="54"/>
      <c r="F641" s="63"/>
      <c r="G641" s="63"/>
      <c r="H641" s="63"/>
      <c r="I641" s="63"/>
      <c r="J641" s="45"/>
    </row>
    <row r="642" spans="4:10" s="43" customFormat="1" ht="15" customHeight="1" x14ac:dyDescent="0.45">
      <c r="D642" s="45"/>
      <c r="E642" s="54"/>
      <c r="F642" s="63"/>
      <c r="G642" s="63"/>
      <c r="H642" s="63"/>
      <c r="I642" s="63"/>
      <c r="J642" s="45"/>
    </row>
    <row r="643" spans="4:10" s="43" customFormat="1" ht="15" customHeight="1" x14ac:dyDescent="0.45">
      <c r="D643" s="45"/>
      <c r="E643" s="54"/>
      <c r="F643" s="63"/>
      <c r="G643" s="63"/>
      <c r="H643" s="63"/>
      <c r="I643" s="63"/>
      <c r="J643" s="45"/>
    </row>
    <row r="644" spans="4:10" s="43" customFormat="1" ht="15" customHeight="1" x14ac:dyDescent="0.45">
      <c r="D644" s="45"/>
      <c r="E644" s="54"/>
      <c r="F644" s="63"/>
      <c r="G644" s="63"/>
      <c r="H644" s="63"/>
      <c r="I644" s="63"/>
      <c r="J644" s="45"/>
    </row>
    <row r="645" spans="4:10" s="43" customFormat="1" ht="15" customHeight="1" x14ac:dyDescent="0.45">
      <c r="D645" s="45"/>
      <c r="E645" s="54"/>
      <c r="F645" s="63"/>
      <c r="G645" s="63"/>
      <c r="H645" s="63"/>
      <c r="I645" s="63"/>
      <c r="J645" s="45"/>
    </row>
    <row r="646" spans="4:10" s="43" customFormat="1" ht="15" customHeight="1" x14ac:dyDescent="0.45">
      <c r="D646" s="45"/>
      <c r="E646" s="54"/>
      <c r="F646" s="63"/>
      <c r="G646" s="63"/>
      <c r="H646" s="63"/>
      <c r="I646" s="63"/>
      <c r="J646" s="45"/>
    </row>
    <row r="647" spans="4:10" s="43" customFormat="1" ht="15" customHeight="1" x14ac:dyDescent="0.45">
      <c r="D647" s="45"/>
      <c r="E647" s="54"/>
      <c r="F647" s="63"/>
      <c r="G647" s="63"/>
      <c r="H647" s="63"/>
      <c r="I647" s="63"/>
      <c r="J647" s="45"/>
    </row>
    <row r="648" spans="4:10" s="43" customFormat="1" ht="15" customHeight="1" x14ac:dyDescent="0.45">
      <c r="D648" s="45"/>
      <c r="E648" s="54"/>
      <c r="F648" s="63"/>
      <c r="G648" s="63"/>
      <c r="H648" s="63"/>
      <c r="I648" s="63"/>
      <c r="J648" s="45"/>
    </row>
    <row r="649" spans="4:10" s="43" customFormat="1" ht="15" customHeight="1" x14ac:dyDescent="0.45">
      <c r="D649" s="45"/>
      <c r="E649" s="54"/>
      <c r="F649" s="63"/>
      <c r="G649" s="63"/>
      <c r="H649" s="63"/>
      <c r="I649" s="63"/>
      <c r="J649" s="45"/>
    </row>
    <row r="650" spans="4:10" s="43" customFormat="1" ht="15" customHeight="1" x14ac:dyDescent="0.45">
      <c r="D650" s="45"/>
      <c r="E650" s="54"/>
      <c r="F650" s="63"/>
      <c r="G650" s="63"/>
      <c r="H650" s="63"/>
      <c r="I650" s="63"/>
      <c r="J650" s="45"/>
    </row>
    <row r="651" spans="4:10" s="43" customFormat="1" ht="15" customHeight="1" x14ac:dyDescent="0.45">
      <c r="D651" s="45"/>
      <c r="E651" s="54"/>
      <c r="F651" s="63"/>
      <c r="G651" s="63"/>
      <c r="H651" s="63"/>
      <c r="I651" s="63"/>
      <c r="J651" s="45"/>
    </row>
    <row r="652" spans="4:10" s="43" customFormat="1" ht="15" customHeight="1" x14ac:dyDescent="0.45">
      <c r="D652" s="45"/>
      <c r="E652" s="54"/>
      <c r="F652" s="63"/>
      <c r="G652" s="63"/>
      <c r="H652" s="63"/>
      <c r="I652" s="63"/>
      <c r="J652" s="45"/>
    </row>
    <row r="653" spans="4:10" s="43" customFormat="1" ht="15" customHeight="1" x14ac:dyDescent="0.45">
      <c r="D653" s="45"/>
      <c r="E653" s="54"/>
      <c r="F653" s="63"/>
      <c r="G653" s="63"/>
      <c r="H653" s="63"/>
      <c r="I653" s="63"/>
      <c r="J653" s="45"/>
    </row>
    <row r="654" spans="4:10" s="43" customFormat="1" ht="15" customHeight="1" x14ac:dyDescent="0.45">
      <c r="D654" s="45"/>
      <c r="E654" s="54"/>
      <c r="F654" s="63"/>
      <c r="G654" s="63"/>
      <c r="H654" s="63"/>
      <c r="I654" s="63"/>
      <c r="J654" s="45"/>
    </row>
    <row r="655" spans="4:10" s="43" customFormat="1" ht="15" customHeight="1" x14ac:dyDescent="0.45">
      <c r="D655" s="45"/>
      <c r="E655" s="54"/>
      <c r="F655" s="63"/>
      <c r="G655" s="63"/>
      <c r="H655" s="63"/>
      <c r="I655" s="63"/>
      <c r="J655" s="45"/>
    </row>
    <row r="656" spans="4:10" s="43" customFormat="1" ht="15" customHeight="1" x14ac:dyDescent="0.45">
      <c r="D656" s="45"/>
      <c r="E656" s="54"/>
      <c r="F656" s="63"/>
      <c r="G656" s="63"/>
      <c r="H656" s="63"/>
      <c r="I656" s="63"/>
      <c r="J656" s="45"/>
    </row>
    <row r="657" spans="4:10" s="43" customFormat="1" ht="15" customHeight="1" x14ac:dyDescent="0.45">
      <c r="D657" s="45"/>
      <c r="E657" s="54"/>
      <c r="F657" s="63"/>
      <c r="G657" s="63"/>
      <c r="H657" s="63"/>
      <c r="I657" s="63"/>
      <c r="J657" s="45"/>
    </row>
    <row r="658" spans="4:10" s="43" customFormat="1" ht="15" customHeight="1" x14ac:dyDescent="0.45">
      <c r="D658" s="45"/>
      <c r="E658" s="54"/>
      <c r="F658" s="63"/>
      <c r="G658" s="63"/>
      <c r="H658" s="63"/>
      <c r="I658" s="63"/>
      <c r="J658" s="45"/>
    </row>
    <row r="659" spans="4:10" s="43" customFormat="1" ht="15" customHeight="1" x14ac:dyDescent="0.45">
      <c r="D659" s="45"/>
      <c r="E659" s="54"/>
      <c r="F659" s="63"/>
      <c r="G659" s="63"/>
      <c r="H659" s="63"/>
      <c r="I659" s="63"/>
      <c r="J659" s="45"/>
    </row>
    <row r="660" spans="4:10" s="43" customFormat="1" ht="15" customHeight="1" x14ac:dyDescent="0.45">
      <c r="D660" s="45"/>
      <c r="E660" s="54"/>
      <c r="F660" s="63"/>
      <c r="G660" s="63"/>
      <c r="H660" s="63"/>
      <c r="I660" s="63"/>
      <c r="J660" s="45"/>
    </row>
    <row r="661" spans="4:10" s="43" customFormat="1" ht="15" customHeight="1" x14ac:dyDescent="0.45">
      <c r="D661" s="45"/>
      <c r="E661" s="54"/>
      <c r="F661" s="63"/>
      <c r="G661" s="63"/>
      <c r="H661" s="63"/>
      <c r="I661" s="63"/>
      <c r="J661" s="45"/>
    </row>
    <row r="662" spans="4:10" s="43" customFormat="1" ht="15" customHeight="1" x14ac:dyDescent="0.45">
      <c r="D662" s="45"/>
      <c r="E662" s="54"/>
      <c r="F662" s="63"/>
      <c r="G662" s="63"/>
      <c r="H662" s="63"/>
      <c r="I662" s="63"/>
      <c r="J662" s="45"/>
    </row>
    <row r="663" spans="4:10" s="43" customFormat="1" ht="15" customHeight="1" x14ac:dyDescent="0.45">
      <c r="D663" s="45"/>
      <c r="E663" s="54"/>
      <c r="F663" s="63"/>
      <c r="G663" s="63"/>
      <c r="H663" s="63"/>
      <c r="I663" s="63"/>
      <c r="J663" s="45"/>
    </row>
    <row r="664" spans="4:10" s="43" customFormat="1" ht="15" customHeight="1" x14ac:dyDescent="0.45">
      <c r="D664" s="45"/>
      <c r="E664" s="54"/>
      <c r="F664" s="63"/>
      <c r="G664" s="63"/>
      <c r="H664" s="63"/>
      <c r="I664" s="63"/>
      <c r="J664" s="45"/>
    </row>
    <row r="665" spans="4:10" s="43" customFormat="1" ht="15" customHeight="1" x14ac:dyDescent="0.45">
      <c r="D665" s="45"/>
      <c r="E665" s="54"/>
      <c r="F665" s="63"/>
      <c r="G665" s="63"/>
      <c r="H665" s="63"/>
      <c r="I665" s="63"/>
      <c r="J665" s="45"/>
    </row>
    <row r="666" spans="4:10" s="43" customFormat="1" ht="15" customHeight="1" x14ac:dyDescent="0.45">
      <c r="D666" s="45"/>
      <c r="E666" s="54"/>
      <c r="F666" s="63"/>
      <c r="G666" s="63"/>
      <c r="H666" s="63"/>
      <c r="I666" s="63"/>
      <c r="J666" s="45"/>
    </row>
    <row r="667" spans="4:10" s="43" customFormat="1" ht="15" customHeight="1" x14ac:dyDescent="0.45">
      <c r="D667" s="45"/>
      <c r="E667" s="54"/>
      <c r="F667" s="63"/>
      <c r="G667" s="63"/>
      <c r="H667" s="63"/>
      <c r="I667" s="63"/>
      <c r="J667" s="45"/>
    </row>
    <row r="668" spans="4:10" s="43" customFormat="1" ht="15" customHeight="1" x14ac:dyDescent="0.45">
      <c r="D668" s="45"/>
      <c r="E668" s="54"/>
      <c r="F668" s="63"/>
      <c r="G668" s="63"/>
      <c r="H668" s="63"/>
      <c r="I668" s="63"/>
      <c r="J668" s="45"/>
    </row>
    <row r="669" spans="4:10" s="43" customFormat="1" ht="15" customHeight="1" x14ac:dyDescent="0.45">
      <c r="D669" s="45"/>
      <c r="E669" s="54"/>
      <c r="F669" s="63"/>
      <c r="G669" s="63"/>
      <c r="H669" s="63"/>
      <c r="I669" s="63"/>
      <c r="J669" s="45"/>
    </row>
    <row r="670" spans="4:10" s="43" customFormat="1" ht="15" customHeight="1" x14ac:dyDescent="0.45">
      <c r="D670" s="45"/>
      <c r="E670" s="54"/>
      <c r="F670" s="63"/>
      <c r="G670" s="63"/>
      <c r="H670" s="63"/>
      <c r="I670" s="63"/>
      <c r="J670" s="45"/>
    </row>
    <row r="671" spans="4:10" s="43" customFormat="1" ht="15" customHeight="1" x14ac:dyDescent="0.45">
      <c r="D671" s="45"/>
      <c r="E671" s="54"/>
      <c r="F671" s="63"/>
      <c r="G671" s="63"/>
      <c r="H671" s="63"/>
      <c r="I671" s="63"/>
      <c r="J671" s="45"/>
    </row>
    <row r="672" spans="4:10" s="43" customFormat="1" ht="15" customHeight="1" x14ac:dyDescent="0.45">
      <c r="D672" s="45"/>
      <c r="E672" s="54"/>
      <c r="F672" s="63"/>
      <c r="G672" s="63"/>
      <c r="H672" s="63"/>
      <c r="I672" s="63"/>
      <c r="J672" s="45"/>
    </row>
  </sheetData>
  <conditionalFormatting sqref="E27">
    <cfRule type="cellIs" dxfId="14" priority="3" operator="notEqual">
      <formula>0</formula>
    </cfRule>
  </conditionalFormatting>
  <conditionalFormatting sqref="E31">
    <cfRule type="cellIs" dxfId="13" priority="2" operator="notEqual">
      <formula>0</formula>
    </cfRule>
  </conditionalFormatting>
  <conditionalFormatting sqref="E33">
    <cfRule type="cellIs" dxfId="12" priority="1" operator="not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C99CC-6BF3-4FB9-ADEF-426F999019B5}">
  <sheetPr>
    <tabColor theme="4" tint="0.39997558519241921"/>
  </sheetPr>
  <dimension ref="A1:AN255"/>
  <sheetViews>
    <sheetView topLeftCell="B1" workbookViewId="0">
      <selection activeCell="S1" sqref="S1"/>
    </sheetView>
  </sheetViews>
  <sheetFormatPr defaultRowHeight="14.25" outlineLevelCol="1" x14ac:dyDescent="0.45"/>
  <cols>
    <col min="1" max="1" width="12.86328125" hidden="1" customWidth="1" outlineLevel="1"/>
    <col min="2" max="2" width="3.19921875" customWidth="1" collapsed="1"/>
    <col min="3" max="3" width="44.46484375" customWidth="1"/>
    <col min="4" max="4" width="17.6640625" customWidth="1"/>
    <col min="5" max="5" width="3.19921875" customWidth="1"/>
    <col min="6" max="15" width="10.73046875" hidden="1" customWidth="1" outlineLevel="1"/>
    <col min="16" max="16" width="6.6640625" customWidth="1" collapsed="1"/>
    <col min="17" max="17" width="8.46484375" customWidth="1"/>
    <col min="18" max="18" width="10.796875" customWidth="1"/>
    <col min="19" max="19" width="3.19921875" customWidth="1"/>
    <col min="20" max="20" width="13.3984375" hidden="1" customWidth="1" outlineLevel="1"/>
    <col min="21" max="22" width="13.3984375" hidden="1" customWidth="1" outlineLevel="1" collapsed="1"/>
    <col min="23" max="23" width="13.3984375" customWidth="1" collapsed="1"/>
    <col min="24" max="24" width="13.3984375" hidden="1" customWidth="1" outlineLevel="1"/>
    <col min="25" max="25" width="10.73046875" hidden="1" customWidth="1" outlineLevel="1" collapsed="1"/>
    <col min="26" max="26" width="32.1328125" hidden="1" customWidth="1" outlineLevel="1" collapsed="1"/>
    <col min="27" max="27" width="11.86328125" style="74" bestFit="1" customWidth="1" collapsed="1"/>
    <col min="28" max="28" width="11.86328125" style="74" bestFit="1" customWidth="1"/>
    <col min="29" max="29" width="24.06640625" customWidth="1"/>
    <col min="30" max="30" width="32.1328125" customWidth="1"/>
    <col min="31" max="31" width="24.06640625" hidden="1" customWidth="1" outlineLevel="1"/>
    <col min="32" max="34" width="24.06640625" hidden="1" customWidth="1" outlineLevel="1" collapsed="1"/>
    <col min="35" max="39" width="13.3984375" hidden="1" customWidth="1" outlineLevel="1" collapsed="1"/>
    <col min="40" max="40" width="9.06640625" collapsed="1"/>
  </cols>
  <sheetData>
    <row r="1" spans="1:39" ht="25.9" thickBot="1" x14ac:dyDescent="0.8">
      <c r="A1" s="8" t="s">
        <v>3</v>
      </c>
      <c r="B1" s="2"/>
      <c r="C1" s="3" t="s">
        <v>447</v>
      </c>
      <c r="D1" s="2"/>
      <c r="E1" s="2"/>
      <c r="F1" s="7" t="s">
        <v>2</v>
      </c>
      <c r="G1" s="7"/>
      <c r="H1" s="7"/>
      <c r="I1" s="7"/>
      <c r="J1" s="7"/>
      <c r="K1" s="7"/>
      <c r="L1" s="7"/>
      <c r="M1" s="7"/>
      <c r="N1" s="7"/>
      <c r="O1" s="7"/>
      <c r="P1" s="18" t="s">
        <v>104</v>
      </c>
      <c r="Q1" s="18" t="s">
        <v>105</v>
      </c>
      <c r="R1" s="18" t="s">
        <v>106</v>
      </c>
      <c r="T1" s="24" t="s">
        <v>117</v>
      </c>
      <c r="U1" s="24" t="s">
        <v>118</v>
      </c>
      <c r="V1" s="24" t="s">
        <v>448</v>
      </c>
      <c r="W1" s="24" t="s">
        <v>119</v>
      </c>
      <c r="X1" s="24" t="s">
        <v>449</v>
      </c>
      <c r="Y1" s="24" t="s">
        <v>450</v>
      </c>
      <c r="Z1" s="24" t="s">
        <v>451</v>
      </c>
      <c r="AA1" s="72" t="s">
        <v>452</v>
      </c>
      <c r="AB1" s="72" t="s">
        <v>453</v>
      </c>
      <c r="AC1" s="25" t="s">
        <v>454</v>
      </c>
      <c r="AD1" s="25" t="s">
        <v>7</v>
      </c>
      <c r="AE1" s="25" t="s">
        <v>6</v>
      </c>
      <c r="AF1" s="25" t="s">
        <v>455</v>
      </c>
      <c r="AG1" s="25" t="s">
        <v>123</v>
      </c>
      <c r="AH1" s="25" t="s">
        <v>138</v>
      </c>
      <c r="AI1" s="25" t="s">
        <v>456</v>
      </c>
      <c r="AJ1" s="25" t="s">
        <v>457</v>
      </c>
      <c r="AK1" s="25" t="s">
        <v>458</v>
      </c>
      <c r="AL1" s="25" t="s">
        <v>459</v>
      </c>
      <c r="AM1" s="25" t="s">
        <v>139</v>
      </c>
    </row>
    <row r="2" spans="1:39" x14ac:dyDescent="0.45">
      <c r="A2" s="8" t="s">
        <v>460</v>
      </c>
      <c r="B2" s="2"/>
      <c r="C2" s="4" t="s">
        <v>446</v>
      </c>
      <c r="D2" s="2"/>
      <c r="E2" s="2"/>
      <c r="P2" s="19">
        <f>IF(W2&lt;&gt;"",MAX(P$1:P1)+1,IF(AND(_xlfn.CONCAT(T2:AM2)&lt;&gt;"", OR(LEFT(_xlfn.CONCAT(T2:AM2),5)&lt;&gt;"FALSE",RIGHT(_xlfn.CONCAT(T2:AM2),5)&lt;&gt;"FALSE")),IF(AND(ISNUMBER(P1),P1&gt;0),P1,0),""))</f>
        <v>1</v>
      </c>
      <c r="Q2" s="26" t="s">
        <v>149</v>
      </c>
      <c r="R2" s="19" t="str">
        <f>IF(T2&lt;&gt;"",IF(Q2&lt;&gt;"","Edited","Synced"),IF(P2="","",IF(OR(AC2 = "",AI2 = ""),"Invalid","New")))</f>
        <v>New</v>
      </c>
      <c r="T2" s="20"/>
      <c r="U2" s="20"/>
      <c r="V2" s="20"/>
      <c r="W2" s="75">
        <f>date</f>
        <v>45382</v>
      </c>
      <c r="X2" s="20"/>
      <c r="Y2" s="20"/>
      <c r="Z2" s="20"/>
      <c r="AA2" s="73"/>
      <c r="AB2" s="76">
        <f>_xlfn.XLOOKUP(load_Journals!W2,'Revenue Schedule'!$6:$6,'Revenue Schedule'!$31:$31)</f>
        <v>451354.16999999993</v>
      </c>
      <c r="AC2" s="20" t="s">
        <v>755</v>
      </c>
      <c r="AD2" s="20" t="str">
        <f>"To move "&amp;TEXT(W2,"mmm YYYY")&amp;" invoices to deferred revenue"</f>
        <v>To move Mar 2024 invoices to deferred revenue</v>
      </c>
      <c r="AE2" s="20"/>
      <c r="AF2" s="20"/>
      <c r="AG2" s="20"/>
      <c r="AH2" s="20"/>
      <c r="AI2" s="20" t="str">
        <f>IFERROR(IF(LEN(VLOOKUP(AC2, QUICKBOOKS_9130357949969096!$A:$B, 2, 0))=0,"",VLOOKUP(AC2, QUICKBOOKS_9130357949969096!$A:$B, 2, 0)),"")</f>
        <v>5</v>
      </c>
      <c r="AJ2" s="20" t="str">
        <f>IFERROR(IF(LEN(VLOOKUP(AE2, QUICKBOOKS_9130357949969096!$C:$E, 3, 0))=0,"",VLOOKUP(AE2, QUICKBOOKS_9130357949969096!$C:$E, 3, 0)),"")</f>
        <v/>
      </c>
      <c r="AK2" s="20" t="str">
        <f>IFERROR(IF(LEN(VLOOKUP(AF2, QUICKBOOKS_9130357949969096!$F:$G, 2, 0))=0,"",VLOOKUP(AF2, QUICKBOOKS_9130357949969096!$F:$G, 2, 0)),"")</f>
        <v/>
      </c>
      <c r="AL2" s="20"/>
      <c r="AM2" s="20" t="str">
        <f>IFERROR(IF(LEN(VLOOKUP(AH2, QUICKBOOKS_9130357949969096!$J:$K, 2, 0))=0,"",VLOOKUP(AH2, QUICKBOOKS_9130357949969096!$J:$K, 2, 0)),"")</f>
        <v/>
      </c>
    </row>
    <row r="3" spans="1:39" x14ac:dyDescent="0.45">
      <c r="A3" s="8" t="s">
        <v>4</v>
      </c>
      <c r="B3" s="2"/>
      <c r="C3" s="2"/>
      <c r="D3" s="2"/>
      <c r="E3" s="2"/>
      <c r="P3" s="19">
        <f>IF(W3&lt;&gt;"",MAX(P$1:P2)+1,IF(AND(_xlfn.CONCAT(T3:AM3)&lt;&gt;"", OR(LEFT(_xlfn.CONCAT(T3:AM3),5)&lt;&gt;"FALSE",RIGHT(_xlfn.CONCAT(T3:AM3),5)&lt;&gt;"FALSE")),IF(AND(ISNUMBER(P2),P2&gt;0),P2,0),""))</f>
        <v>1</v>
      </c>
      <c r="Q3" s="26" t="s">
        <v>149</v>
      </c>
      <c r="R3" s="19" t="str">
        <f t="shared" ref="R3:R66" si="0">IF(T3&lt;&gt;"",IF(Q3&lt;&gt;"","Edited","Synced"),IF(P3="","",IF(OR(AC3 = "",AI3 = ""),"Invalid","New")))</f>
        <v>New</v>
      </c>
      <c r="T3" s="20"/>
      <c r="U3" s="20"/>
      <c r="V3" s="20"/>
      <c r="W3" s="21"/>
      <c r="X3" s="20"/>
      <c r="Y3" s="20"/>
      <c r="Z3" s="20"/>
      <c r="AA3" s="73">
        <f>AB2</f>
        <v>451354.16999999993</v>
      </c>
      <c r="AB3" s="73"/>
      <c r="AC3" s="20" t="s">
        <v>753</v>
      </c>
      <c r="AD3" s="20" t="str">
        <f>AD2</f>
        <v>To move Mar 2024 invoices to deferred revenue</v>
      </c>
      <c r="AE3" s="20"/>
      <c r="AF3" s="20"/>
      <c r="AG3" s="20"/>
      <c r="AH3" s="20"/>
      <c r="AI3" s="20" t="str">
        <f>IFERROR(IF(LEN(VLOOKUP(AC3, QUICKBOOKS_9130357949969096!$A:$B, 2, 0))=0,"",VLOOKUP(AC3, QUICKBOOKS_9130357949969096!$A:$B, 2, 0)),"")</f>
        <v>152</v>
      </c>
      <c r="AJ3" s="20" t="str">
        <f>IFERROR(IF(LEN(VLOOKUP(AE3, QUICKBOOKS_9130357949969096!$C:$E, 3, 0))=0,"",VLOOKUP(AE3, QUICKBOOKS_9130357949969096!$C:$E, 3, 0)),"")</f>
        <v/>
      </c>
      <c r="AK3" s="20" t="str">
        <f>IFERROR(IF(LEN(VLOOKUP(AF3, QUICKBOOKS_9130357949969096!$F:$G, 2, 0))=0,"",VLOOKUP(AF3, QUICKBOOKS_9130357949969096!$F:$G, 2, 0)),"")</f>
        <v/>
      </c>
      <c r="AL3" s="20"/>
      <c r="AM3" s="20" t="str">
        <f>IFERROR(IF(LEN(VLOOKUP(AH3, QUICKBOOKS_9130357949969096!$J:$K, 2, 0))=0,"",VLOOKUP(AH3, QUICKBOOKS_9130357949969096!$J:$K, 2, 0)),"")</f>
        <v/>
      </c>
    </row>
    <row r="4" spans="1:39" x14ac:dyDescent="0.45">
      <c r="A4" s="8" t="s">
        <v>148</v>
      </c>
      <c r="B4" s="2"/>
      <c r="C4" s="2" t="s">
        <v>101</v>
      </c>
      <c r="D4" s="2"/>
      <c r="E4" s="2"/>
      <c r="P4" s="19">
        <f>IF(W4&lt;&gt;"",MAX(P$1:P3)+1,IF(AND(_xlfn.CONCAT(T4:AM4)&lt;&gt;"", OR(LEFT(_xlfn.CONCAT(T4:AM4),5)&lt;&gt;"FALSE",RIGHT(_xlfn.CONCAT(T4:AM4),5)&lt;&gt;"FALSE")),IF(AND(ISNUMBER(P3),P3&gt;0),P3,0),""))</f>
        <v>2</v>
      </c>
      <c r="Q4" s="26" t="s">
        <v>149</v>
      </c>
      <c r="R4" s="19" t="str">
        <f t="shared" si="0"/>
        <v>New</v>
      </c>
      <c r="T4" s="20"/>
      <c r="U4" s="20"/>
      <c r="V4" s="20"/>
      <c r="W4" s="75">
        <f>date</f>
        <v>45382</v>
      </c>
      <c r="X4" s="20"/>
      <c r="Y4" s="20"/>
      <c r="Z4" s="20"/>
      <c r="AA4" s="76">
        <f>_xlfn.XLOOKUP(load_Journals!W2,'Revenue Schedule'!$6:$6,'Revenue Schedule'!$33:$33)</f>
        <v>82324.72</v>
      </c>
      <c r="AB4" s="73"/>
      <c r="AC4" s="20" t="s">
        <v>755</v>
      </c>
      <c r="AD4" s="20" t="str">
        <f>"Revenue Recognition for "&amp;TEXT(W4,"mmm YYYY")</f>
        <v>Revenue Recognition for Mar 2024</v>
      </c>
      <c r="AE4" s="20"/>
      <c r="AF4" s="20"/>
      <c r="AG4" s="20"/>
      <c r="AH4" s="20"/>
      <c r="AI4" s="20" t="str">
        <f>IFERROR(IF(LEN(VLOOKUP(AC4, QUICKBOOKS_9130357949969096!$A:$B, 2, 0))=0,"",VLOOKUP(AC4, QUICKBOOKS_9130357949969096!$A:$B, 2, 0)),"")</f>
        <v>5</v>
      </c>
      <c r="AJ4" s="20" t="str">
        <f>IFERROR(IF(LEN(VLOOKUP(AE4, QUICKBOOKS_9130357949969096!$C:$E, 3, 0))=0,"",VLOOKUP(AE4, QUICKBOOKS_9130357949969096!$C:$E, 3, 0)),"")</f>
        <v/>
      </c>
      <c r="AK4" s="20" t="str">
        <f>IFERROR(IF(LEN(VLOOKUP(AF4, QUICKBOOKS_9130357949969096!$F:$G, 2, 0))=0,"",VLOOKUP(AF4, QUICKBOOKS_9130357949969096!$F:$G, 2, 0)),"")</f>
        <v/>
      </c>
      <c r="AL4" s="20"/>
      <c r="AM4" s="20" t="str">
        <f>IFERROR(IF(LEN(VLOOKUP(AH4, QUICKBOOKS_9130357949969096!$J:$K, 2, 0))=0,"",VLOOKUP(AH4, QUICKBOOKS_9130357949969096!$J:$K, 2, 0)),"")</f>
        <v/>
      </c>
    </row>
    <row r="5" spans="1:39" x14ac:dyDescent="0.45">
      <c r="B5" s="2"/>
      <c r="C5" s="2" t="s">
        <v>102</v>
      </c>
      <c r="D5" s="2"/>
      <c r="E5" s="2"/>
      <c r="P5" s="19">
        <f>IF(W5&lt;&gt;"",MAX(P$1:P4)+1,IF(AND(_xlfn.CONCAT(T5:AM5)&lt;&gt;"", OR(LEFT(_xlfn.CONCAT(T5:AM5),5)&lt;&gt;"FALSE",RIGHT(_xlfn.CONCAT(T5:AM5),5)&lt;&gt;"FALSE")),IF(AND(ISNUMBER(P4),P4&gt;0),P4,0),""))</f>
        <v>2</v>
      </c>
      <c r="Q5" s="26" t="s">
        <v>149</v>
      </c>
      <c r="R5" s="19" t="str">
        <f t="shared" si="0"/>
        <v>New</v>
      </c>
      <c r="T5" s="20"/>
      <c r="U5" s="20"/>
      <c r="V5" s="20"/>
      <c r="W5" s="21"/>
      <c r="X5" s="20"/>
      <c r="Y5" s="20"/>
      <c r="Z5" s="20"/>
      <c r="AA5" s="73"/>
      <c r="AB5" s="73">
        <f>AA4</f>
        <v>82324.72</v>
      </c>
      <c r="AC5" s="20" t="s">
        <v>753</v>
      </c>
      <c r="AD5" s="20" t="str">
        <f>AD4</f>
        <v>Revenue Recognition for Mar 2024</v>
      </c>
      <c r="AE5" s="20"/>
      <c r="AF5" s="20"/>
      <c r="AG5" s="20"/>
      <c r="AH5" s="20"/>
      <c r="AI5" s="20" t="str">
        <f>IFERROR(IF(LEN(VLOOKUP(AC5, QUICKBOOKS_9130357949969096!$A:$B, 2, 0))=0,"",VLOOKUP(AC5, QUICKBOOKS_9130357949969096!$A:$B, 2, 0)),"")</f>
        <v>152</v>
      </c>
      <c r="AJ5" s="20" t="str">
        <f>IFERROR(IF(LEN(VLOOKUP(AE5, QUICKBOOKS_9130357949969096!$C:$E, 3, 0))=0,"",VLOOKUP(AE5, QUICKBOOKS_9130357949969096!$C:$E, 3, 0)),"")</f>
        <v/>
      </c>
      <c r="AK5" s="20" t="str">
        <f>IFERROR(IF(LEN(VLOOKUP(AF5, QUICKBOOKS_9130357949969096!$F:$G, 2, 0))=0,"",VLOOKUP(AF5, QUICKBOOKS_9130357949969096!$F:$G, 2, 0)),"")</f>
        <v/>
      </c>
      <c r="AL5" s="20"/>
      <c r="AM5" s="20" t="str">
        <f>IFERROR(IF(LEN(VLOOKUP(AH5, QUICKBOOKS_9130357949969096!$J:$K, 2, 0))=0,"",VLOOKUP(AH5, QUICKBOOKS_9130357949969096!$J:$K, 2, 0)),"")</f>
        <v/>
      </c>
    </row>
    <row r="6" spans="1:39" x14ac:dyDescent="0.45">
      <c r="B6" s="2"/>
      <c r="C6" s="2" t="s">
        <v>103</v>
      </c>
      <c r="D6" s="2"/>
      <c r="E6" s="2"/>
      <c r="P6" s="19" t="str">
        <f>IF(W6&lt;&gt;"",MAX(P$1:P5)+1,IF(AND(_xlfn.CONCAT(T6:AM6)&lt;&gt;"", OR(LEFT(_xlfn.CONCAT(T6:AM6),5)&lt;&gt;"FALSE",RIGHT(_xlfn.CONCAT(T6:AM6),5)&lt;&gt;"FALSE")),IF(AND(ISNUMBER(P5),P5&gt;0),P5,0),""))</f>
        <v/>
      </c>
      <c r="Q6" s="26"/>
      <c r="R6" s="19" t="str">
        <f t="shared" si="0"/>
        <v/>
      </c>
      <c r="T6" s="20"/>
      <c r="U6" s="20"/>
      <c r="V6" s="20"/>
      <c r="W6" s="21"/>
      <c r="X6" s="20"/>
      <c r="Y6" s="20"/>
      <c r="Z6" s="20"/>
      <c r="AA6" s="73"/>
      <c r="AB6" s="73"/>
      <c r="AC6" s="20"/>
      <c r="AD6" s="20"/>
      <c r="AE6" s="20"/>
      <c r="AF6" s="20"/>
      <c r="AG6" s="20"/>
      <c r="AH6" s="20"/>
      <c r="AI6" s="20" t="str">
        <f>IFERROR(IF(LEN(VLOOKUP(AC6, QUICKBOOKS_9130357949969096!$A:$B, 2, 0))=0,"",VLOOKUP(AC6, QUICKBOOKS_9130357949969096!$A:$B, 2, 0)),"")</f>
        <v/>
      </c>
      <c r="AJ6" s="20" t="str">
        <f>IFERROR(IF(LEN(VLOOKUP(AE6, QUICKBOOKS_9130357949969096!$C:$E, 3, 0))=0,"",VLOOKUP(AE6, QUICKBOOKS_9130357949969096!$C:$E, 3, 0)),"")</f>
        <v/>
      </c>
      <c r="AK6" s="20" t="str">
        <f>IFERROR(IF(LEN(VLOOKUP(AF6, QUICKBOOKS_9130357949969096!$F:$G, 2, 0))=0,"",VLOOKUP(AF6, QUICKBOOKS_9130357949969096!$F:$G, 2, 0)),"")</f>
        <v/>
      </c>
      <c r="AL6" s="20"/>
      <c r="AM6" s="20" t="str">
        <f>IFERROR(IF(LEN(VLOOKUP(AH6, QUICKBOOKS_9130357949969096!$J:$K, 2, 0))=0,"",VLOOKUP(AH6, QUICKBOOKS_9130357949969096!$J:$K, 2, 0)),"")</f>
        <v/>
      </c>
    </row>
    <row r="7" spans="1:39" x14ac:dyDescent="0.45">
      <c r="B7" s="2"/>
      <c r="C7" s="2"/>
      <c r="D7" s="2"/>
      <c r="E7" s="2"/>
      <c r="P7" s="19" t="str">
        <f>IF(W7&lt;&gt;"",MAX(P$1:P6)+1,IF(AND(_xlfn.CONCAT(T7:AM7)&lt;&gt;"", OR(LEFT(_xlfn.CONCAT(T7:AM7),5)&lt;&gt;"FALSE",RIGHT(_xlfn.CONCAT(T7:AM7),5)&lt;&gt;"FALSE")),IF(AND(ISNUMBER(P6),P6&gt;0),P6,0),""))</f>
        <v/>
      </c>
      <c r="Q7" s="26"/>
      <c r="R7" s="19" t="str">
        <f t="shared" si="0"/>
        <v/>
      </c>
      <c r="T7" s="20"/>
      <c r="U7" s="20"/>
      <c r="V7" s="20"/>
      <c r="W7" s="21"/>
      <c r="X7" s="20"/>
      <c r="Y7" s="20"/>
      <c r="Z7" s="20"/>
      <c r="AA7" s="73"/>
      <c r="AB7" s="73"/>
      <c r="AC7" s="20"/>
      <c r="AD7" s="20"/>
      <c r="AE7" s="20"/>
      <c r="AF7" s="20"/>
      <c r="AG7" s="20"/>
      <c r="AH7" s="20"/>
      <c r="AI7" s="20" t="str">
        <f>IFERROR(IF(LEN(VLOOKUP(AC7, QUICKBOOKS_9130357949969096!$A:$B, 2, 0))=0,"",VLOOKUP(AC7, QUICKBOOKS_9130357949969096!$A:$B, 2, 0)),"")</f>
        <v/>
      </c>
      <c r="AJ7" s="20" t="str">
        <f>IFERROR(IF(LEN(VLOOKUP(AE7, QUICKBOOKS_9130357949969096!$C:$E, 3, 0))=0,"",VLOOKUP(AE7, QUICKBOOKS_9130357949969096!$C:$E, 3, 0)),"")</f>
        <v/>
      </c>
      <c r="AK7" s="20" t="str">
        <f>IFERROR(IF(LEN(VLOOKUP(AF7, QUICKBOOKS_9130357949969096!$F:$G, 2, 0))=0,"",VLOOKUP(AF7, QUICKBOOKS_9130357949969096!$F:$G, 2, 0)),"")</f>
        <v/>
      </c>
      <c r="AL7" s="20"/>
      <c r="AM7" s="20" t="str">
        <f>IFERROR(IF(LEN(VLOOKUP(AH7, QUICKBOOKS_9130357949969096!$J:$K, 2, 0))=0,"",VLOOKUP(AH7, QUICKBOOKS_9130357949969096!$J:$K, 2, 0)),"")</f>
        <v/>
      </c>
    </row>
    <row r="8" spans="1:39" x14ac:dyDescent="0.45">
      <c r="B8" s="2"/>
      <c r="C8" s="106" t="s">
        <v>107</v>
      </c>
      <c r="D8" s="107"/>
      <c r="E8" s="2"/>
      <c r="P8" s="19" t="str">
        <f>IF(W8&lt;&gt;"",MAX(P$1:P7)+1,IF(AND(_xlfn.CONCAT(T8:AM8)&lt;&gt;"", OR(LEFT(_xlfn.CONCAT(T8:AM8),5)&lt;&gt;"FALSE",RIGHT(_xlfn.CONCAT(T8:AM8),5)&lt;&gt;"FALSE")),IF(AND(ISNUMBER(P7),P7&gt;0),P7,0),""))</f>
        <v/>
      </c>
      <c r="Q8" s="26"/>
      <c r="R8" s="19" t="str">
        <f t="shared" si="0"/>
        <v/>
      </c>
      <c r="T8" s="20"/>
      <c r="U8" s="20"/>
      <c r="V8" s="20"/>
      <c r="W8" s="21"/>
      <c r="X8" s="20"/>
      <c r="Y8" s="20"/>
      <c r="Z8" s="20"/>
      <c r="AA8" s="73"/>
      <c r="AB8" s="73"/>
      <c r="AC8" s="20"/>
      <c r="AD8" s="20"/>
      <c r="AE8" s="20"/>
      <c r="AF8" s="20"/>
      <c r="AG8" s="20"/>
      <c r="AH8" s="20"/>
      <c r="AI8" s="20" t="str">
        <f>IFERROR(IF(LEN(VLOOKUP(AC8, QUICKBOOKS_9130357949969096!$A:$B, 2, 0))=0,"",VLOOKUP(AC8, QUICKBOOKS_9130357949969096!$A:$B, 2, 0)),"")</f>
        <v/>
      </c>
      <c r="AJ8" s="20" t="str">
        <f>IFERROR(IF(LEN(VLOOKUP(AE8, QUICKBOOKS_9130357949969096!$C:$E, 3, 0))=0,"",VLOOKUP(AE8, QUICKBOOKS_9130357949969096!$C:$E, 3, 0)),"")</f>
        <v/>
      </c>
      <c r="AK8" s="20" t="str">
        <f>IFERROR(IF(LEN(VLOOKUP(AF8, QUICKBOOKS_9130357949969096!$F:$G, 2, 0))=0,"",VLOOKUP(AF8, QUICKBOOKS_9130357949969096!$F:$G, 2, 0)),"")</f>
        <v/>
      </c>
      <c r="AL8" s="20"/>
      <c r="AM8" s="20" t="str">
        <f>IFERROR(IF(LEN(VLOOKUP(AH8, QUICKBOOKS_9130357949969096!$J:$K, 2, 0))=0,"",VLOOKUP(AH8, QUICKBOOKS_9130357949969096!$J:$K, 2, 0)),"")</f>
        <v/>
      </c>
    </row>
    <row r="9" spans="1:39" x14ac:dyDescent="0.45">
      <c r="B9" s="2"/>
      <c r="C9" s="15" t="s">
        <v>108</v>
      </c>
      <c r="D9" s="71"/>
      <c r="E9" s="2"/>
      <c r="P9" s="19" t="str">
        <f>IF(W9&lt;&gt;"",MAX(P$1:P8)+1,IF(AND(_xlfn.CONCAT(T9:AM9)&lt;&gt;"", OR(LEFT(_xlfn.CONCAT(T9:AM9),5)&lt;&gt;"FALSE",RIGHT(_xlfn.CONCAT(T9:AM9),5)&lt;&gt;"FALSE")),IF(AND(ISNUMBER(P8),P8&gt;0),P8,0),""))</f>
        <v/>
      </c>
      <c r="Q9" s="26"/>
      <c r="R9" s="19" t="str">
        <f t="shared" si="0"/>
        <v/>
      </c>
      <c r="T9" s="20"/>
      <c r="U9" s="20"/>
      <c r="V9" s="20"/>
      <c r="W9" s="21"/>
      <c r="X9" s="20"/>
      <c r="Y9" s="20"/>
      <c r="Z9" s="20"/>
      <c r="AA9" s="73"/>
      <c r="AB9" s="73"/>
      <c r="AC9" s="20"/>
      <c r="AD9" s="20"/>
      <c r="AE9" s="20"/>
      <c r="AF9" s="20"/>
      <c r="AG9" s="20"/>
      <c r="AH9" s="20"/>
      <c r="AI9" s="20" t="str">
        <f>IFERROR(IF(LEN(VLOOKUP(AC9, QUICKBOOKS_9130357949969096!$A:$B, 2, 0))=0,"",VLOOKUP(AC9, QUICKBOOKS_9130357949969096!$A:$B, 2, 0)),"")</f>
        <v/>
      </c>
      <c r="AJ9" s="20" t="str">
        <f>IFERROR(IF(LEN(VLOOKUP(AE9, QUICKBOOKS_9130357949969096!$C:$E, 3, 0))=0,"",VLOOKUP(AE9, QUICKBOOKS_9130357949969096!$C:$E, 3, 0)),"")</f>
        <v/>
      </c>
      <c r="AK9" s="20" t="str">
        <f>IFERROR(IF(LEN(VLOOKUP(AF9, QUICKBOOKS_9130357949969096!$F:$G, 2, 0))=0,"",VLOOKUP(AF9, QUICKBOOKS_9130357949969096!$F:$G, 2, 0)),"")</f>
        <v/>
      </c>
      <c r="AL9" s="20"/>
      <c r="AM9" s="20" t="str">
        <f>IFERROR(IF(LEN(VLOOKUP(AH9, QUICKBOOKS_9130357949969096!$J:$K, 2, 0))=0,"",VLOOKUP(AH9, QUICKBOOKS_9130357949969096!$J:$K, 2, 0)),"")</f>
        <v/>
      </c>
    </row>
    <row r="10" spans="1:39" x14ac:dyDescent="0.45">
      <c r="B10" s="2"/>
      <c r="C10" s="17" t="s">
        <v>109</v>
      </c>
      <c r="D10" s="14"/>
      <c r="E10" s="2"/>
      <c r="P10" s="19" t="str">
        <f>IF(W10&lt;&gt;"",MAX(P$1:P9)+1,IF(AND(_xlfn.CONCAT(T10:AM10)&lt;&gt;"", OR(LEFT(_xlfn.CONCAT(T10:AM10),5)&lt;&gt;"FALSE",RIGHT(_xlfn.CONCAT(T10:AM10),5)&lt;&gt;"FALSE")),IF(AND(ISNUMBER(P9),P9&gt;0),P9,0),""))</f>
        <v/>
      </c>
      <c r="Q10" s="26"/>
      <c r="R10" s="19" t="str">
        <f t="shared" si="0"/>
        <v/>
      </c>
      <c r="T10" s="20"/>
      <c r="U10" s="20"/>
      <c r="V10" s="20"/>
      <c r="W10" s="21"/>
      <c r="X10" s="20"/>
      <c r="Y10" s="20"/>
      <c r="Z10" s="20"/>
      <c r="AA10" s="73"/>
      <c r="AB10" s="73"/>
      <c r="AC10" s="20"/>
      <c r="AD10" s="20"/>
      <c r="AE10" s="20"/>
      <c r="AF10" s="20"/>
      <c r="AG10" s="20"/>
      <c r="AH10" s="20"/>
      <c r="AI10" s="20" t="str">
        <f>IFERROR(IF(LEN(VLOOKUP(AC10, QUICKBOOKS_9130357949969096!$A:$B, 2, 0))=0,"",VLOOKUP(AC10, QUICKBOOKS_9130357949969096!$A:$B, 2, 0)),"")</f>
        <v/>
      </c>
      <c r="AJ10" s="20" t="str">
        <f>IFERROR(IF(LEN(VLOOKUP(AE10, QUICKBOOKS_9130357949969096!$C:$E, 3, 0))=0,"",VLOOKUP(AE10, QUICKBOOKS_9130357949969096!$C:$E, 3, 0)),"")</f>
        <v/>
      </c>
      <c r="AK10" s="20" t="str">
        <f>IFERROR(IF(LEN(VLOOKUP(AF10, QUICKBOOKS_9130357949969096!$F:$G, 2, 0))=0,"",VLOOKUP(AF10, QUICKBOOKS_9130357949969096!$F:$G, 2, 0)),"")</f>
        <v/>
      </c>
      <c r="AL10" s="20"/>
      <c r="AM10" s="20" t="str">
        <f>IFERROR(IF(LEN(VLOOKUP(AH10, QUICKBOOKS_9130357949969096!$J:$K, 2, 0))=0,"",VLOOKUP(AH10, QUICKBOOKS_9130357949969096!$J:$K, 2, 0)),"")</f>
        <v/>
      </c>
    </row>
    <row r="11" spans="1:39" x14ac:dyDescent="0.45">
      <c r="B11" s="2"/>
      <c r="C11" s="2"/>
      <c r="D11" s="2"/>
      <c r="E11" s="2"/>
      <c r="P11" s="19" t="str">
        <f>IF(W11&lt;&gt;"",MAX(P$1:P10)+1,IF(AND(_xlfn.CONCAT(T11:AM11)&lt;&gt;"", OR(LEFT(_xlfn.CONCAT(T11:AM11),5)&lt;&gt;"FALSE",RIGHT(_xlfn.CONCAT(T11:AM11),5)&lt;&gt;"FALSE")),IF(AND(ISNUMBER(P10),P10&gt;0),P10,0),""))</f>
        <v/>
      </c>
      <c r="Q11" s="26"/>
      <c r="R11" s="19" t="str">
        <f t="shared" si="0"/>
        <v/>
      </c>
      <c r="T11" s="20"/>
      <c r="U11" s="20"/>
      <c r="V11" s="20"/>
      <c r="W11" s="21"/>
      <c r="X11" s="20"/>
      <c r="Y11" s="20"/>
      <c r="Z11" s="20"/>
      <c r="AA11" s="73"/>
      <c r="AB11" s="73"/>
      <c r="AC11" s="20"/>
      <c r="AD11" s="20"/>
      <c r="AE11" s="20"/>
      <c r="AF11" s="20"/>
      <c r="AG11" s="20"/>
      <c r="AH11" s="20"/>
      <c r="AI11" s="20" t="str">
        <f>IFERROR(IF(LEN(VLOOKUP(AC11, QUICKBOOKS_9130357949969096!$A:$B, 2, 0))=0,"",VLOOKUP(AC11, QUICKBOOKS_9130357949969096!$A:$B, 2, 0)),"")</f>
        <v/>
      </c>
      <c r="AJ11" s="20" t="str">
        <f>IFERROR(IF(LEN(VLOOKUP(AE11, QUICKBOOKS_9130357949969096!$C:$E, 3, 0))=0,"",VLOOKUP(AE11, QUICKBOOKS_9130357949969096!$C:$E, 3, 0)),"")</f>
        <v/>
      </c>
      <c r="AK11" s="20" t="str">
        <f>IFERROR(IF(LEN(VLOOKUP(AF11, QUICKBOOKS_9130357949969096!$F:$G, 2, 0))=0,"",VLOOKUP(AF11, QUICKBOOKS_9130357949969096!$F:$G, 2, 0)),"")</f>
        <v/>
      </c>
      <c r="AL11" s="20"/>
      <c r="AM11" s="20" t="str">
        <f>IFERROR(IF(LEN(VLOOKUP(AH11, QUICKBOOKS_9130357949969096!$J:$K, 2, 0))=0,"",VLOOKUP(AH11, QUICKBOOKS_9130357949969096!$J:$K, 2, 0)),"")</f>
        <v/>
      </c>
    </row>
    <row r="12" spans="1:39" x14ac:dyDescent="0.45">
      <c r="B12" s="2"/>
      <c r="C12" s="5" t="s">
        <v>0</v>
      </c>
      <c r="D12" s="2"/>
      <c r="E12" s="2"/>
      <c r="P12" s="19" t="str">
        <f>IF(W12&lt;&gt;"",MAX(P$1:P11)+1,IF(AND(_xlfn.CONCAT(T12:AM12)&lt;&gt;"", OR(LEFT(_xlfn.CONCAT(T12:AM12),5)&lt;&gt;"FALSE",RIGHT(_xlfn.CONCAT(T12:AM12),5)&lt;&gt;"FALSE")),IF(AND(ISNUMBER(P11),P11&gt;0),P11,0),""))</f>
        <v/>
      </c>
      <c r="Q12" s="26"/>
      <c r="R12" s="19" t="str">
        <f t="shared" si="0"/>
        <v/>
      </c>
      <c r="T12" s="20"/>
      <c r="U12" s="20"/>
      <c r="V12" s="20"/>
      <c r="W12" s="21"/>
      <c r="X12" s="20"/>
      <c r="Y12" s="20"/>
      <c r="Z12" s="20"/>
      <c r="AA12" s="73"/>
      <c r="AB12" s="73"/>
      <c r="AC12" s="20"/>
      <c r="AD12" s="20"/>
      <c r="AE12" s="20"/>
      <c r="AF12" s="20"/>
      <c r="AG12" s="20"/>
      <c r="AH12" s="20"/>
      <c r="AI12" s="20" t="str">
        <f>IFERROR(IF(LEN(VLOOKUP(AC12, QUICKBOOKS_9130357949969096!$A:$B, 2, 0))=0,"",VLOOKUP(AC12, QUICKBOOKS_9130357949969096!$A:$B, 2, 0)),"")</f>
        <v/>
      </c>
      <c r="AJ12" s="20" t="str">
        <f>IFERROR(IF(LEN(VLOOKUP(AE12, QUICKBOOKS_9130357949969096!$C:$E, 3, 0))=0,"",VLOOKUP(AE12, QUICKBOOKS_9130357949969096!$C:$E, 3, 0)),"")</f>
        <v/>
      </c>
      <c r="AK12" s="20" t="str">
        <f>IFERROR(IF(LEN(VLOOKUP(AF12, QUICKBOOKS_9130357949969096!$F:$G, 2, 0))=0,"",VLOOKUP(AF12, QUICKBOOKS_9130357949969096!$F:$G, 2, 0)),"")</f>
        <v/>
      </c>
      <c r="AL12" s="20"/>
      <c r="AM12" s="20" t="str">
        <f>IFERROR(IF(LEN(VLOOKUP(AH12, QUICKBOOKS_9130357949969096!$J:$K, 2, 0))=0,"",VLOOKUP(AH12, QUICKBOOKS_9130357949969096!$J:$K, 2, 0)),"")</f>
        <v/>
      </c>
    </row>
    <row r="13" spans="1:39" x14ac:dyDescent="0.45">
      <c r="B13" s="2"/>
      <c r="C13" s="6" t="s">
        <v>1</v>
      </c>
      <c r="D13" s="2"/>
      <c r="E13" s="2"/>
      <c r="P13" s="19" t="str">
        <f>IF(W13&lt;&gt;"",MAX(P$1:P12)+1,IF(AND(_xlfn.CONCAT(T13:AM13)&lt;&gt;"", OR(LEFT(_xlfn.CONCAT(T13:AM13),5)&lt;&gt;"FALSE",RIGHT(_xlfn.CONCAT(T13:AM13),5)&lt;&gt;"FALSE")),IF(AND(ISNUMBER(P12),P12&gt;0),P12,0),""))</f>
        <v/>
      </c>
      <c r="Q13" s="26"/>
      <c r="R13" s="19" t="str">
        <f t="shared" si="0"/>
        <v/>
      </c>
      <c r="T13" s="20"/>
      <c r="U13" s="20"/>
      <c r="V13" s="20"/>
      <c r="W13" s="21"/>
      <c r="X13" s="20"/>
      <c r="Y13" s="20"/>
      <c r="Z13" s="20"/>
      <c r="AA13" s="73"/>
      <c r="AB13" s="73"/>
      <c r="AC13" s="20"/>
      <c r="AD13" s="20"/>
      <c r="AE13" s="20"/>
      <c r="AF13" s="20"/>
      <c r="AG13" s="20"/>
      <c r="AH13" s="20"/>
      <c r="AI13" s="20" t="str">
        <f>IFERROR(IF(LEN(VLOOKUP(AC13, QUICKBOOKS_9130357949969096!$A:$B, 2, 0))=0,"",VLOOKUP(AC13, QUICKBOOKS_9130357949969096!$A:$B, 2, 0)),"")</f>
        <v/>
      </c>
      <c r="AJ13" s="20" t="str">
        <f>IFERROR(IF(LEN(VLOOKUP(AE13, QUICKBOOKS_9130357949969096!$C:$E, 3, 0))=0,"",VLOOKUP(AE13, QUICKBOOKS_9130357949969096!$C:$E, 3, 0)),"")</f>
        <v/>
      </c>
      <c r="AK13" s="20" t="str">
        <f>IFERROR(IF(LEN(VLOOKUP(AF13, QUICKBOOKS_9130357949969096!$F:$G, 2, 0))=0,"",VLOOKUP(AF13, QUICKBOOKS_9130357949969096!$F:$G, 2, 0)),"")</f>
        <v/>
      </c>
      <c r="AL13" s="20"/>
      <c r="AM13" s="20" t="str">
        <f>IFERROR(IF(LEN(VLOOKUP(AH13, QUICKBOOKS_9130357949969096!$J:$K, 2, 0))=0,"",VLOOKUP(AH13, QUICKBOOKS_9130357949969096!$J:$K, 2, 0)),"")</f>
        <v/>
      </c>
    </row>
    <row r="14" spans="1:39" x14ac:dyDescent="0.45">
      <c r="B14" s="2"/>
      <c r="C14" s="2"/>
      <c r="D14" s="2"/>
      <c r="E14" s="2"/>
      <c r="P14" s="19" t="str">
        <f>IF(W14&lt;&gt;"",MAX(P$1:P13)+1,IF(AND(_xlfn.CONCAT(T14:AM14)&lt;&gt;"", OR(LEFT(_xlfn.CONCAT(T14:AM14),5)&lt;&gt;"FALSE",RIGHT(_xlfn.CONCAT(T14:AM14),5)&lt;&gt;"FALSE")),IF(AND(ISNUMBER(P13),P13&gt;0),P13,0),""))</f>
        <v/>
      </c>
      <c r="Q14" s="26"/>
      <c r="R14" s="19" t="str">
        <f t="shared" si="0"/>
        <v/>
      </c>
      <c r="T14" s="20"/>
      <c r="U14" s="20"/>
      <c r="V14" s="20"/>
      <c r="W14" s="21"/>
      <c r="X14" s="20"/>
      <c r="Y14" s="20"/>
      <c r="Z14" s="20"/>
      <c r="AA14" s="73"/>
      <c r="AB14" s="73"/>
      <c r="AC14" s="20"/>
      <c r="AD14" s="20"/>
      <c r="AE14" s="20"/>
      <c r="AF14" s="20"/>
      <c r="AG14" s="20"/>
      <c r="AH14" s="20"/>
      <c r="AI14" s="20" t="str">
        <f>IFERROR(IF(LEN(VLOOKUP(AC14, QUICKBOOKS_9130357949969096!$A:$B, 2, 0))=0,"",VLOOKUP(AC14, QUICKBOOKS_9130357949969096!$A:$B, 2, 0)),"")</f>
        <v/>
      </c>
      <c r="AJ14" s="20" t="str">
        <f>IFERROR(IF(LEN(VLOOKUP(AE14, QUICKBOOKS_9130357949969096!$C:$E, 3, 0))=0,"",VLOOKUP(AE14, QUICKBOOKS_9130357949969096!$C:$E, 3, 0)),"")</f>
        <v/>
      </c>
      <c r="AK14" s="20" t="str">
        <f>IFERROR(IF(LEN(VLOOKUP(AF14, QUICKBOOKS_9130357949969096!$F:$G, 2, 0))=0,"",VLOOKUP(AF14, QUICKBOOKS_9130357949969096!$F:$G, 2, 0)),"")</f>
        <v/>
      </c>
      <c r="AL14" s="20"/>
      <c r="AM14" s="20" t="str">
        <f>IFERROR(IF(LEN(VLOOKUP(AH14, QUICKBOOKS_9130357949969096!$J:$K, 2, 0))=0,"",VLOOKUP(AH14, QUICKBOOKS_9130357949969096!$J:$K, 2, 0)),"")</f>
        <v/>
      </c>
    </row>
    <row r="15" spans="1:39" x14ac:dyDescent="0.45">
      <c r="B15" s="2"/>
      <c r="C15" s="2"/>
      <c r="D15" s="2"/>
      <c r="E15" s="2"/>
      <c r="P15" s="19" t="str">
        <f>IF(W15&lt;&gt;"",MAX(P$1:P14)+1,IF(AND(_xlfn.CONCAT(T15:AM15)&lt;&gt;"", OR(LEFT(_xlfn.CONCAT(T15:AM15),5)&lt;&gt;"FALSE",RIGHT(_xlfn.CONCAT(T15:AM15),5)&lt;&gt;"FALSE")),IF(AND(ISNUMBER(P14),P14&gt;0),P14,0),""))</f>
        <v/>
      </c>
      <c r="Q15" s="26"/>
      <c r="R15" s="19" t="str">
        <f t="shared" si="0"/>
        <v/>
      </c>
      <c r="T15" s="20"/>
      <c r="U15" s="20"/>
      <c r="V15" s="20"/>
      <c r="W15" s="21"/>
      <c r="X15" s="20"/>
      <c r="Y15" s="20"/>
      <c r="Z15" s="20"/>
      <c r="AA15" s="73"/>
      <c r="AB15" s="73"/>
      <c r="AC15" s="20"/>
      <c r="AD15" s="20"/>
      <c r="AE15" s="20"/>
      <c r="AF15" s="20"/>
      <c r="AG15" s="20"/>
      <c r="AH15" s="20"/>
      <c r="AI15" s="20" t="str">
        <f>IFERROR(IF(LEN(VLOOKUP(AC15, QUICKBOOKS_9130357949969096!$A:$B, 2, 0))=0,"",VLOOKUP(AC15, QUICKBOOKS_9130357949969096!$A:$B, 2, 0)),"")</f>
        <v/>
      </c>
      <c r="AJ15" s="20" t="str">
        <f>IFERROR(IF(LEN(VLOOKUP(AE15, QUICKBOOKS_9130357949969096!$C:$E, 3, 0))=0,"",VLOOKUP(AE15, QUICKBOOKS_9130357949969096!$C:$E, 3, 0)),"")</f>
        <v/>
      </c>
      <c r="AK15" s="20" t="str">
        <f>IFERROR(IF(LEN(VLOOKUP(AF15, QUICKBOOKS_9130357949969096!$F:$G, 2, 0))=0,"",VLOOKUP(AF15, QUICKBOOKS_9130357949969096!$F:$G, 2, 0)),"")</f>
        <v/>
      </c>
      <c r="AL15" s="20"/>
      <c r="AM15" s="20" t="str">
        <f>IFERROR(IF(LEN(VLOOKUP(AH15, QUICKBOOKS_9130357949969096!$J:$K, 2, 0))=0,"",VLOOKUP(AH15, QUICKBOOKS_9130357949969096!$J:$K, 2, 0)),"")</f>
        <v/>
      </c>
    </row>
    <row r="16" spans="1:39" x14ac:dyDescent="0.45">
      <c r="B16" s="2"/>
      <c r="C16" s="2"/>
      <c r="D16" s="2"/>
      <c r="E16" s="2"/>
      <c r="P16" s="19" t="str">
        <f>IF(W16&lt;&gt;"",MAX(P$1:P15)+1,IF(AND(_xlfn.CONCAT(T16:AM16)&lt;&gt;"", OR(LEFT(_xlfn.CONCAT(T16:AM16),5)&lt;&gt;"FALSE",RIGHT(_xlfn.CONCAT(T16:AM16),5)&lt;&gt;"FALSE")),IF(AND(ISNUMBER(P15),P15&gt;0),P15,0),""))</f>
        <v/>
      </c>
      <c r="Q16" s="26"/>
      <c r="R16" s="19" t="str">
        <f t="shared" si="0"/>
        <v/>
      </c>
      <c r="T16" s="20"/>
      <c r="U16" s="20"/>
      <c r="V16" s="20"/>
      <c r="W16" s="21"/>
      <c r="X16" s="20"/>
      <c r="Y16" s="20"/>
      <c r="Z16" s="20"/>
      <c r="AA16" s="73"/>
      <c r="AB16" s="73"/>
      <c r="AC16" s="20"/>
      <c r="AD16" s="20"/>
      <c r="AE16" s="20"/>
      <c r="AF16" s="20"/>
      <c r="AG16" s="20"/>
      <c r="AH16" s="20"/>
      <c r="AI16" s="20" t="str">
        <f>IFERROR(IF(LEN(VLOOKUP(AC16, QUICKBOOKS_9130357949969096!$A:$B, 2, 0))=0,"",VLOOKUP(AC16, QUICKBOOKS_9130357949969096!$A:$B, 2, 0)),"")</f>
        <v/>
      </c>
      <c r="AJ16" s="20" t="str">
        <f>IFERROR(IF(LEN(VLOOKUP(AE16, QUICKBOOKS_9130357949969096!$C:$E, 3, 0))=0,"",VLOOKUP(AE16, QUICKBOOKS_9130357949969096!$C:$E, 3, 0)),"")</f>
        <v/>
      </c>
      <c r="AK16" s="20" t="str">
        <f>IFERROR(IF(LEN(VLOOKUP(AF16, QUICKBOOKS_9130357949969096!$F:$G, 2, 0))=0,"",VLOOKUP(AF16, QUICKBOOKS_9130357949969096!$F:$G, 2, 0)),"")</f>
        <v/>
      </c>
      <c r="AL16" s="20"/>
      <c r="AM16" s="20" t="str">
        <f>IFERROR(IF(LEN(VLOOKUP(AH16, QUICKBOOKS_9130357949969096!$J:$K, 2, 0))=0,"",VLOOKUP(AH16, QUICKBOOKS_9130357949969096!$J:$K, 2, 0)),"")</f>
        <v/>
      </c>
    </row>
    <row r="17" spans="2:39" x14ac:dyDescent="0.45">
      <c r="B17" s="2"/>
      <c r="C17" s="2"/>
      <c r="D17" s="2"/>
      <c r="E17" s="2"/>
      <c r="P17" s="19" t="str">
        <f>IF(W17&lt;&gt;"",MAX(P$1:P16)+1,IF(AND(_xlfn.CONCAT(T17:AM17)&lt;&gt;"", OR(LEFT(_xlfn.CONCAT(T17:AM17),5)&lt;&gt;"FALSE",RIGHT(_xlfn.CONCAT(T17:AM17),5)&lt;&gt;"FALSE")),IF(AND(ISNUMBER(P16),P16&gt;0),P16,0),""))</f>
        <v/>
      </c>
      <c r="Q17" s="26"/>
      <c r="R17" s="19" t="str">
        <f t="shared" si="0"/>
        <v/>
      </c>
      <c r="T17" s="20"/>
      <c r="U17" s="20"/>
      <c r="V17" s="20"/>
      <c r="W17" s="21"/>
      <c r="X17" s="20"/>
      <c r="Y17" s="20"/>
      <c r="Z17" s="20"/>
      <c r="AA17" s="73"/>
      <c r="AB17" s="73"/>
      <c r="AC17" s="20"/>
      <c r="AD17" s="20"/>
      <c r="AE17" s="20"/>
      <c r="AF17" s="20"/>
      <c r="AG17" s="20"/>
      <c r="AH17" s="20"/>
      <c r="AI17" s="20" t="str">
        <f>IFERROR(IF(LEN(VLOOKUP(AC17, QUICKBOOKS_9130357949969096!$A:$B, 2, 0))=0,"",VLOOKUP(AC17, QUICKBOOKS_9130357949969096!$A:$B, 2, 0)),"")</f>
        <v/>
      </c>
      <c r="AJ17" s="20" t="str">
        <f>IFERROR(IF(LEN(VLOOKUP(AE17, QUICKBOOKS_9130357949969096!$C:$E, 3, 0))=0,"",VLOOKUP(AE17, QUICKBOOKS_9130357949969096!$C:$E, 3, 0)),"")</f>
        <v/>
      </c>
      <c r="AK17" s="20" t="str">
        <f>IFERROR(IF(LEN(VLOOKUP(AF17, QUICKBOOKS_9130357949969096!$F:$G, 2, 0))=0,"",VLOOKUP(AF17, QUICKBOOKS_9130357949969096!$F:$G, 2, 0)),"")</f>
        <v/>
      </c>
      <c r="AL17" s="20"/>
      <c r="AM17" s="20" t="str">
        <f>IFERROR(IF(LEN(VLOOKUP(AH17, QUICKBOOKS_9130357949969096!$J:$K, 2, 0))=0,"",VLOOKUP(AH17, QUICKBOOKS_9130357949969096!$J:$K, 2, 0)),"")</f>
        <v/>
      </c>
    </row>
    <row r="18" spans="2:39" x14ac:dyDescent="0.45">
      <c r="B18" s="2"/>
      <c r="C18" s="2"/>
      <c r="D18" s="2"/>
      <c r="E18" s="2"/>
      <c r="P18" s="19" t="str">
        <f>IF(W18&lt;&gt;"",MAX(P$1:P17)+1,IF(AND(_xlfn.CONCAT(T18:AM18)&lt;&gt;"", OR(LEFT(_xlfn.CONCAT(T18:AM18),5)&lt;&gt;"FALSE",RIGHT(_xlfn.CONCAT(T18:AM18),5)&lt;&gt;"FALSE")),IF(AND(ISNUMBER(P17),P17&gt;0),P17,0),""))</f>
        <v/>
      </c>
      <c r="Q18" s="26"/>
      <c r="R18" s="19" t="str">
        <f t="shared" si="0"/>
        <v/>
      </c>
      <c r="T18" s="20"/>
      <c r="U18" s="20"/>
      <c r="V18" s="20"/>
      <c r="W18" s="21"/>
      <c r="X18" s="20"/>
      <c r="Y18" s="20"/>
      <c r="Z18" s="20"/>
      <c r="AA18" s="73"/>
      <c r="AB18" s="73"/>
      <c r="AC18" s="20"/>
      <c r="AD18" s="20"/>
      <c r="AE18" s="20"/>
      <c r="AF18" s="20"/>
      <c r="AG18" s="20"/>
      <c r="AH18" s="20"/>
      <c r="AI18" s="20" t="str">
        <f>IFERROR(IF(LEN(VLOOKUP(AC18, QUICKBOOKS_9130357949969096!$A:$B, 2, 0))=0,"",VLOOKUP(AC18, QUICKBOOKS_9130357949969096!$A:$B, 2, 0)),"")</f>
        <v/>
      </c>
      <c r="AJ18" s="20" t="str">
        <f>IFERROR(IF(LEN(VLOOKUP(AE18, QUICKBOOKS_9130357949969096!$C:$E, 3, 0))=0,"",VLOOKUP(AE18, QUICKBOOKS_9130357949969096!$C:$E, 3, 0)),"")</f>
        <v/>
      </c>
      <c r="AK18" s="20" t="str">
        <f>IFERROR(IF(LEN(VLOOKUP(AF18, QUICKBOOKS_9130357949969096!$F:$G, 2, 0))=0,"",VLOOKUP(AF18, QUICKBOOKS_9130357949969096!$F:$G, 2, 0)),"")</f>
        <v/>
      </c>
      <c r="AL18" s="20"/>
      <c r="AM18" s="20" t="str">
        <f>IFERROR(IF(LEN(VLOOKUP(AH18, QUICKBOOKS_9130357949969096!$J:$K, 2, 0))=0,"",VLOOKUP(AH18, QUICKBOOKS_9130357949969096!$J:$K, 2, 0)),"")</f>
        <v/>
      </c>
    </row>
    <row r="19" spans="2:39" x14ac:dyDescent="0.45">
      <c r="B19" s="2"/>
      <c r="C19" s="2"/>
      <c r="D19" s="2"/>
      <c r="E19" s="2"/>
      <c r="P19" s="19" t="str">
        <f>IF(W19&lt;&gt;"",MAX(P$1:P18)+1,IF(AND(_xlfn.CONCAT(T19:AM19)&lt;&gt;"", OR(LEFT(_xlfn.CONCAT(T19:AM19),5)&lt;&gt;"FALSE",RIGHT(_xlfn.CONCAT(T19:AM19),5)&lt;&gt;"FALSE")),IF(AND(ISNUMBER(P18),P18&gt;0),P18,0),""))</f>
        <v/>
      </c>
      <c r="Q19" s="26"/>
      <c r="R19" s="19" t="str">
        <f t="shared" si="0"/>
        <v/>
      </c>
      <c r="T19" s="20"/>
      <c r="U19" s="20"/>
      <c r="V19" s="20"/>
      <c r="W19" s="21"/>
      <c r="X19" s="20"/>
      <c r="Y19" s="20"/>
      <c r="Z19" s="20"/>
      <c r="AA19" s="73"/>
      <c r="AB19" s="73"/>
      <c r="AC19" s="20"/>
      <c r="AD19" s="20"/>
      <c r="AE19" s="20"/>
      <c r="AF19" s="20"/>
      <c r="AG19" s="20"/>
      <c r="AH19" s="20"/>
      <c r="AI19" s="20" t="str">
        <f>IFERROR(IF(LEN(VLOOKUP(AC19, QUICKBOOKS_9130357949969096!$A:$B, 2, 0))=0,"",VLOOKUP(AC19, QUICKBOOKS_9130357949969096!$A:$B, 2, 0)),"")</f>
        <v/>
      </c>
      <c r="AJ19" s="20" t="str">
        <f>IFERROR(IF(LEN(VLOOKUP(AE19, QUICKBOOKS_9130357949969096!$C:$E, 3, 0))=0,"",VLOOKUP(AE19, QUICKBOOKS_9130357949969096!$C:$E, 3, 0)),"")</f>
        <v/>
      </c>
      <c r="AK19" s="20" t="str">
        <f>IFERROR(IF(LEN(VLOOKUP(AF19, QUICKBOOKS_9130357949969096!$F:$G, 2, 0))=0,"",VLOOKUP(AF19, QUICKBOOKS_9130357949969096!$F:$G, 2, 0)),"")</f>
        <v/>
      </c>
      <c r="AL19" s="20"/>
      <c r="AM19" s="20" t="str">
        <f>IFERROR(IF(LEN(VLOOKUP(AH19, QUICKBOOKS_9130357949969096!$J:$K, 2, 0))=0,"",VLOOKUP(AH19, QUICKBOOKS_9130357949969096!$J:$K, 2, 0)),"")</f>
        <v/>
      </c>
    </row>
    <row r="20" spans="2:39" x14ac:dyDescent="0.45">
      <c r="B20" s="2"/>
      <c r="C20" s="2"/>
      <c r="D20" s="2"/>
      <c r="E20" s="2"/>
      <c r="P20" s="19" t="str">
        <f>IF(W20&lt;&gt;"",MAX(P$1:P19)+1,IF(AND(_xlfn.CONCAT(T20:AM20)&lt;&gt;"", OR(LEFT(_xlfn.CONCAT(T20:AM20),5)&lt;&gt;"FALSE",RIGHT(_xlfn.CONCAT(T20:AM20),5)&lt;&gt;"FALSE")),IF(AND(ISNUMBER(P19),P19&gt;0),P19,0),""))</f>
        <v/>
      </c>
      <c r="Q20" s="26"/>
      <c r="R20" s="19" t="str">
        <f t="shared" si="0"/>
        <v/>
      </c>
      <c r="T20" s="20"/>
      <c r="U20" s="20"/>
      <c r="V20" s="20"/>
      <c r="W20" s="21"/>
      <c r="X20" s="20"/>
      <c r="Y20" s="20"/>
      <c r="Z20" s="20"/>
      <c r="AA20" s="73"/>
      <c r="AB20" s="73"/>
      <c r="AC20" s="20"/>
      <c r="AD20" s="20"/>
      <c r="AE20" s="20"/>
      <c r="AF20" s="20"/>
      <c r="AG20" s="20"/>
      <c r="AH20" s="20"/>
      <c r="AI20" s="20" t="str">
        <f>IFERROR(IF(LEN(VLOOKUP(AC20, QUICKBOOKS_9130357949969096!$A:$B, 2, 0))=0,"",VLOOKUP(AC20, QUICKBOOKS_9130357949969096!$A:$B, 2, 0)),"")</f>
        <v/>
      </c>
      <c r="AJ20" s="20" t="str">
        <f>IFERROR(IF(LEN(VLOOKUP(AE20, QUICKBOOKS_9130357949969096!$C:$E, 3, 0))=0,"",VLOOKUP(AE20, QUICKBOOKS_9130357949969096!$C:$E, 3, 0)),"")</f>
        <v/>
      </c>
      <c r="AK20" s="20" t="str">
        <f>IFERROR(IF(LEN(VLOOKUP(AF20, QUICKBOOKS_9130357949969096!$F:$G, 2, 0))=0,"",VLOOKUP(AF20, QUICKBOOKS_9130357949969096!$F:$G, 2, 0)),"")</f>
        <v/>
      </c>
      <c r="AL20" s="20"/>
      <c r="AM20" s="20" t="str">
        <f>IFERROR(IF(LEN(VLOOKUP(AH20, QUICKBOOKS_9130357949969096!$J:$K, 2, 0))=0,"",VLOOKUP(AH20, QUICKBOOKS_9130357949969096!$J:$K, 2, 0)),"")</f>
        <v/>
      </c>
    </row>
    <row r="21" spans="2:39" x14ac:dyDescent="0.45">
      <c r="B21" s="2"/>
      <c r="C21" s="2"/>
      <c r="D21" s="2"/>
      <c r="E21" s="2"/>
      <c r="P21" s="19" t="str">
        <f>IF(W21&lt;&gt;"",MAX(P$1:P20)+1,IF(AND(_xlfn.CONCAT(T21:AM21)&lt;&gt;"", OR(LEFT(_xlfn.CONCAT(T21:AM21),5)&lt;&gt;"FALSE",RIGHT(_xlfn.CONCAT(T21:AM21),5)&lt;&gt;"FALSE")),IF(AND(ISNUMBER(P20),P20&gt;0),P20,0),""))</f>
        <v/>
      </c>
      <c r="Q21" s="26"/>
      <c r="R21" s="19" t="str">
        <f t="shared" si="0"/>
        <v/>
      </c>
      <c r="T21" s="20"/>
      <c r="U21" s="20"/>
      <c r="V21" s="20"/>
      <c r="W21" s="21"/>
      <c r="X21" s="20"/>
      <c r="Y21" s="20"/>
      <c r="Z21" s="20"/>
      <c r="AA21" s="73"/>
      <c r="AB21" s="73"/>
      <c r="AC21" s="20"/>
      <c r="AD21" s="20"/>
      <c r="AE21" s="20"/>
      <c r="AF21" s="20"/>
      <c r="AG21" s="20"/>
      <c r="AH21" s="20"/>
      <c r="AI21" s="20" t="str">
        <f>IFERROR(IF(LEN(VLOOKUP(AC21, QUICKBOOKS_9130357949969096!$A:$B, 2, 0))=0,"",VLOOKUP(AC21, QUICKBOOKS_9130357949969096!$A:$B, 2, 0)),"")</f>
        <v/>
      </c>
      <c r="AJ21" s="20" t="str">
        <f>IFERROR(IF(LEN(VLOOKUP(AE21, QUICKBOOKS_9130357949969096!$C:$E, 3, 0))=0,"",VLOOKUP(AE21, QUICKBOOKS_9130357949969096!$C:$E, 3, 0)),"")</f>
        <v/>
      </c>
      <c r="AK21" s="20" t="str">
        <f>IFERROR(IF(LEN(VLOOKUP(AF21, QUICKBOOKS_9130357949969096!$F:$G, 2, 0))=0,"",VLOOKUP(AF21, QUICKBOOKS_9130357949969096!$F:$G, 2, 0)),"")</f>
        <v/>
      </c>
      <c r="AL21" s="20"/>
      <c r="AM21" s="20" t="str">
        <f>IFERROR(IF(LEN(VLOOKUP(AH21, QUICKBOOKS_9130357949969096!$J:$K, 2, 0))=0,"",VLOOKUP(AH21, QUICKBOOKS_9130357949969096!$J:$K, 2, 0)),"")</f>
        <v/>
      </c>
    </row>
    <row r="22" spans="2:39" x14ac:dyDescent="0.45">
      <c r="B22" s="2"/>
      <c r="C22" s="2"/>
      <c r="D22" s="2"/>
      <c r="E22" s="2"/>
      <c r="P22" s="19" t="str">
        <f>IF(W22&lt;&gt;"",MAX(P$1:P21)+1,IF(AND(_xlfn.CONCAT(T22:AM22)&lt;&gt;"", OR(LEFT(_xlfn.CONCAT(T22:AM22),5)&lt;&gt;"FALSE",RIGHT(_xlfn.CONCAT(T22:AM22),5)&lt;&gt;"FALSE")),IF(AND(ISNUMBER(P21),P21&gt;0),P21,0),""))</f>
        <v/>
      </c>
      <c r="Q22" s="26"/>
      <c r="R22" s="19" t="str">
        <f t="shared" si="0"/>
        <v/>
      </c>
      <c r="T22" s="20"/>
      <c r="U22" s="20"/>
      <c r="V22" s="20"/>
      <c r="W22" s="21"/>
      <c r="X22" s="20"/>
      <c r="Y22" s="20"/>
      <c r="Z22" s="20"/>
      <c r="AA22" s="73"/>
      <c r="AB22" s="73"/>
      <c r="AC22" s="20"/>
      <c r="AD22" s="20"/>
      <c r="AE22" s="20"/>
      <c r="AF22" s="20"/>
      <c r="AG22" s="20"/>
      <c r="AH22" s="20"/>
      <c r="AI22" s="20" t="str">
        <f>IFERROR(IF(LEN(VLOOKUP(AC22, QUICKBOOKS_9130357949969096!$A:$B, 2, 0))=0,"",VLOOKUP(AC22, QUICKBOOKS_9130357949969096!$A:$B, 2, 0)),"")</f>
        <v/>
      </c>
      <c r="AJ22" s="20" t="str">
        <f>IFERROR(IF(LEN(VLOOKUP(AE22, QUICKBOOKS_9130357949969096!$C:$E, 3, 0))=0,"",VLOOKUP(AE22, QUICKBOOKS_9130357949969096!$C:$E, 3, 0)),"")</f>
        <v/>
      </c>
      <c r="AK22" s="20" t="str">
        <f>IFERROR(IF(LEN(VLOOKUP(AF22, QUICKBOOKS_9130357949969096!$F:$G, 2, 0))=0,"",VLOOKUP(AF22, QUICKBOOKS_9130357949969096!$F:$G, 2, 0)),"")</f>
        <v/>
      </c>
      <c r="AL22" s="20"/>
      <c r="AM22" s="20" t="str">
        <f>IFERROR(IF(LEN(VLOOKUP(AH22, QUICKBOOKS_9130357949969096!$J:$K, 2, 0))=0,"",VLOOKUP(AH22, QUICKBOOKS_9130357949969096!$J:$K, 2, 0)),"")</f>
        <v/>
      </c>
    </row>
    <row r="23" spans="2:39" x14ac:dyDescent="0.45">
      <c r="B23" s="2"/>
      <c r="C23" s="2"/>
      <c r="D23" s="2"/>
      <c r="E23" s="2"/>
      <c r="P23" s="19" t="str">
        <f>IF(W23&lt;&gt;"",MAX(P$1:P22)+1,IF(AND(_xlfn.CONCAT(T23:AM23)&lt;&gt;"", OR(LEFT(_xlfn.CONCAT(T23:AM23),5)&lt;&gt;"FALSE",RIGHT(_xlfn.CONCAT(T23:AM23),5)&lt;&gt;"FALSE")),IF(AND(ISNUMBER(P22),P22&gt;0),P22,0),""))</f>
        <v/>
      </c>
      <c r="Q23" s="26"/>
      <c r="R23" s="19" t="str">
        <f t="shared" si="0"/>
        <v/>
      </c>
      <c r="T23" s="20"/>
      <c r="U23" s="20"/>
      <c r="V23" s="20"/>
      <c r="W23" s="21"/>
      <c r="X23" s="20"/>
      <c r="Y23" s="20"/>
      <c r="Z23" s="20"/>
      <c r="AA23" s="73"/>
      <c r="AB23" s="73"/>
      <c r="AC23" s="20"/>
      <c r="AD23" s="20"/>
      <c r="AE23" s="20"/>
      <c r="AF23" s="20"/>
      <c r="AG23" s="20"/>
      <c r="AH23" s="20"/>
      <c r="AI23" s="20" t="str">
        <f>IFERROR(IF(LEN(VLOOKUP(AC23, QUICKBOOKS_9130357949969096!$A:$B, 2, 0))=0,"",VLOOKUP(AC23, QUICKBOOKS_9130357949969096!$A:$B, 2, 0)),"")</f>
        <v/>
      </c>
      <c r="AJ23" s="20" t="str">
        <f>IFERROR(IF(LEN(VLOOKUP(AE23, QUICKBOOKS_9130357949969096!$C:$E, 3, 0))=0,"",VLOOKUP(AE23, QUICKBOOKS_9130357949969096!$C:$E, 3, 0)),"")</f>
        <v/>
      </c>
      <c r="AK23" s="20" t="str">
        <f>IFERROR(IF(LEN(VLOOKUP(AF23, QUICKBOOKS_9130357949969096!$F:$G, 2, 0))=0,"",VLOOKUP(AF23, QUICKBOOKS_9130357949969096!$F:$G, 2, 0)),"")</f>
        <v/>
      </c>
      <c r="AL23" s="20"/>
      <c r="AM23" s="20" t="str">
        <f>IFERROR(IF(LEN(VLOOKUP(AH23, QUICKBOOKS_9130357949969096!$J:$K, 2, 0))=0,"",VLOOKUP(AH23, QUICKBOOKS_9130357949969096!$J:$K, 2, 0)),"")</f>
        <v/>
      </c>
    </row>
    <row r="24" spans="2:39" x14ac:dyDescent="0.45">
      <c r="B24" s="2"/>
      <c r="C24" s="2"/>
      <c r="D24" s="2"/>
      <c r="E24" s="2"/>
      <c r="P24" s="19" t="str">
        <f>IF(W24&lt;&gt;"",MAX(P$1:P23)+1,IF(AND(_xlfn.CONCAT(T24:AM24)&lt;&gt;"", OR(LEFT(_xlfn.CONCAT(T24:AM24),5)&lt;&gt;"FALSE",RIGHT(_xlfn.CONCAT(T24:AM24),5)&lt;&gt;"FALSE")),IF(AND(ISNUMBER(P23),P23&gt;0),P23,0),""))</f>
        <v/>
      </c>
      <c r="Q24" s="26"/>
      <c r="R24" s="19" t="str">
        <f t="shared" si="0"/>
        <v/>
      </c>
      <c r="T24" s="20"/>
      <c r="U24" s="20"/>
      <c r="V24" s="20"/>
      <c r="W24" s="21"/>
      <c r="X24" s="20"/>
      <c r="Y24" s="20"/>
      <c r="Z24" s="20"/>
      <c r="AA24" s="73"/>
      <c r="AB24" s="73"/>
      <c r="AC24" s="20"/>
      <c r="AD24" s="20"/>
      <c r="AE24" s="20"/>
      <c r="AF24" s="20"/>
      <c r="AG24" s="20"/>
      <c r="AH24" s="20"/>
      <c r="AI24" s="20" t="str">
        <f>IFERROR(IF(LEN(VLOOKUP(AC24, QUICKBOOKS_9130357949969096!$A:$B, 2, 0))=0,"",VLOOKUP(AC24, QUICKBOOKS_9130357949969096!$A:$B, 2, 0)),"")</f>
        <v/>
      </c>
      <c r="AJ24" s="20" t="str">
        <f>IFERROR(IF(LEN(VLOOKUP(AE24, QUICKBOOKS_9130357949969096!$C:$E, 3, 0))=0,"",VLOOKUP(AE24, QUICKBOOKS_9130357949969096!$C:$E, 3, 0)),"")</f>
        <v/>
      </c>
      <c r="AK24" s="20" t="str">
        <f>IFERROR(IF(LEN(VLOOKUP(AF24, QUICKBOOKS_9130357949969096!$F:$G, 2, 0))=0,"",VLOOKUP(AF24, QUICKBOOKS_9130357949969096!$F:$G, 2, 0)),"")</f>
        <v/>
      </c>
      <c r="AL24" s="20"/>
      <c r="AM24" s="20" t="str">
        <f>IFERROR(IF(LEN(VLOOKUP(AH24, QUICKBOOKS_9130357949969096!$J:$K, 2, 0))=0,"",VLOOKUP(AH24, QUICKBOOKS_9130357949969096!$J:$K, 2, 0)),"")</f>
        <v/>
      </c>
    </row>
    <row r="25" spans="2:39" x14ac:dyDescent="0.45">
      <c r="B25" s="2"/>
      <c r="C25" s="2"/>
      <c r="D25" s="2"/>
      <c r="E25" s="2"/>
      <c r="P25" s="19" t="str">
        <f>IF(W25&lt;&gt;"",MAX(P$1:P24)+1,IF(AND(_xlfn.CONCAT(T25:AM25)&lt;&gt;"", OR(LEFT(_xlfn.CONCAT(T25:AM25),5)&lt;&gt;"FALSE",RIGHT(_xlfn.CONCAT(T25:AM25),5)&lt;&gt;"FALSE")),IF(AND(ISNUMBER(P24),P24&gt;0),P24,0),""))</f>
        <v/>
      </c>
      <c r="Q25" s="26"/>
      <c r="R25" s="19" t="str">
        <f t="shared" si="0"/>
        <v/>
      </c>
      <c r="T25" s="20"/>
      <c r="U25" s="20"/>
      <c r="V25" s="20"/>
      <c r="W25" s="21"/>
      <c r="X25" s="20"/>
      <c r="Y25" s="20"/>
      <c r="Z25" s="20"/>
      <c r="AA25" s="73"/>
      <c r="AB25" s="73"/>
      <c r="AC25" s="20"/>
      <c r="AD25" s="20"/>
      <c r="AE25" s="20"/>
      <c r="AF25" s="20"/>
      <c r="AG25" s="20"/>
      <c r="AH25" s="20"/>
      <c r="AI25" s="20" t="str">
        <f>IFERROR(IF(LEN(VLOOKUP(AC25, QUICKBOOKS_9130357949969096!$A:$B, 2, 0))=0,"",VLOOKUP(AC25, QUICKBOOKS_9130357949969096!$A:$B, 2, 0)),"")</f>
        <v/>
      </c>
      <c r="AJ25" s="20" t="str">
        <f>IFERROR(IF(LEN(VLOOKUP(AE25, QUICKBOOKS_9130357949969096!$C:$E, 3, 0))=0,"",VLOOKUP(AE25, QUICKBOOKS_9130357949969096!$C:$E, 3, 0)),"")</f>
        <v/>
      </c>
      <c r="AK25" s="20" t="str">
        <f>IFERROR(IF(LEN(VLOOKUP(AF25, QUICKBOOKS_9130357949969096!$F:$G, 2, 0))=0,"",VLOOKUP(AF25, QUICKBOOKS_9130357949969096!$F:$G, 2, 0)),"")</f>
        <v/>
      </c>
      <c r="AL25" s="20"/>
      <c r="AM25" s="20" t="str">
        <f>IFERROR(IF(LEN(VLOOKUP(AH25, QUICKBOOKS_9130357949969096!$J:$K, 2, 0))=0,"",VLOOKUP(AH25, QUICKBOOKS_9130357949969096!$J:$K, 2, 0)),"")</f>
        <v/>
      </c>
    </row>
    <row r="26" spans="2:39" x14ac:dyDescent="0.45">
      <c r="B26" s="2"/>
      <c r="C26" s="2"/>
      <c r="D26" s="2"/>
      <c r="E26" s="2"/>
      <c r="P26" s="19" t="str">
        <f>IF(W26&lt;&gt;"",MAX(P$1:P25)+1,IF(AND(_xlfn.CONCAT(T26:AM26)&lt;&gt;"", OR(LEFT(_xlfn.CONCAT(T26:AM26),5)&lt;&gt;"FALSE",RIGHT(_xlfn.CONCAT(T26:AM26),5)&lt;&gt;"FALSE")),IF(AND(ISNUMBER(P25),P25&gt;0),P25,0),""))</f>
        <v/>
      </c>
      <c r="Q26" s="26"/>
      <c r="R26" s="19" t="str">
        <f t="shared" si="0"/>
        <v/>
      </c>
      <c r="T26" s="20"/>
      <c r="U26" s="20"/>
      <c r="V26" s="20"/>
      <c r="W26" s="21"/>
      <c r="X26" s="20"/>
      <c r="Y26" s="20"/>
      <c r="Z26" s="20"/>
      <c r="AA26" s="73"/>
      <c r="AB26" s="73"/>
      <c r="AC26" s="20"/>
      <c r="AD26" s="20"/>
      <c r="AE26" s="20"/>
      <c r="AF26" s="20"/>
      <c r="AG26" s="20"/>
      <c r="AH26" s="20"/>
      <c r="AI26" s="20" t="str">
        <f>IFERROR(IF(LEN(VLOOKUP(AC26, QUICKBOOKS_9130357949969096!$A:$B, 2, 0))=0,"",VLOOKUP(AC26, QUICKBOOKS_9130357949969096!$A:$B, 2, 0)),"")</f>
        <v/>
      </c>
      <c r="AJ26" s="20" t="str">
        <f>IFERROR(IF(LEN(VLOOKUP(AE26, QUICKBOOKS_9130357949969096!$C:$E, 3, 0))=0,"",VLOOKUP(AE26, QUICKBOOKS_9130357949969096!$C:$E, 3, 0)),"")</f>
        <v/>
      </c>
      <c r="AK26" s="20" t="str">
        <f>IFERROR(IF(LEN(VLOOKUP(AF26, QUICKBOOKS_9130357949969096!$F:$G, 2, 0))=0,"",VLOOKUP(AF26, QUICKBOOKS_9130357949969096!$F:$G, 2, 0)),"")</f>
        <v/>
      </c>
      <c r="AL26" s="20"/>
      <c r="AM26" s="20" t="str">
        <f>IFERROR(IF(LEN(VLOOKUP(AH26, QUICKBOOKS_9130357949969096!$J:$K, 2, 0))=0,"",VLOOKUP(AH26, QUICKBOOKS_9130357949969096!$J:$K, 2, 0)),"")</f>
        <v/>
      </c>
    </row>
    <row r="27" spans="2:39" x14ac:dyDescent="0.45">
      <c r="B27" s="2"/>
      <c r="C27" s="2"/>
      <c r="D27" s="2"/>
      <c r="E27" s="2"/>
      <c r="P27" s="19" t="str">
        <f>IF(W27&lt;&gt;"",MAX(P$1:P26)+1,IF(AND(_xlfn.CONCAT(T27:AM27)&lt;&gt;"", OR(LEFT(_xlfn.CONCAT(T27:AM27),5)&lt;&gt;"FALSE",RIGHT(_xlfn.CONCAT(T27:AM27),5)&lt;&gt;"FALSE")),IF(AND(ISNUMBER(P26),P26&gt;0),P26,0),""))</f>
        <v/>
      </c>
      <c r="Q27" s="26"/>
      <c r="R27" s="19" t="str">
        <f t="shared" si="0"/>
        <v/>
      </c>
      <c r="T27" s="20"/>
      <c r="U27" s="20"/>
      <c r="V27" s="20"/>
      <c r="W27" s="21"/>
      <c r="X27" s="20"/>
      <c r="Y27" s="20"/>
      <c r="Z27" s="20"/>
      <c r="AA27" s="73"/>
      <c r="AB27" s="73"/>
      <c r="AC27" s="20"/>
      <c r="AD27" s="20"/>
      <c r="AE27" s="20"/>
      <c r="AF27" s="20"/>
      <c r="AG27" s="20"/>
      <c r="AH27" s="20"/>
      <c r="AI27" s="20" t="str">
        <f>IFERROR(IF(LEN(VLOOKUP(AC27, QUICKBOOKS_9130357949969096!$A:$B, 2, 0))=0,"",VLOOKUP(AC27, QUICKBOOKS_9130357949969096!$A:$B, 2, 0)),"")</f>
        <v/>
      </c>
      <c r="AJ27" s="20" t="str">
        <f>IFERROR(IF(LEN(VLOOKUP(AE27, QUICKBOOKS_9130357949969096!$C:$E, 3, 0))=0,"",VLOOKUP(AE27, QUICKBOOKS_9130357949969096!$C:$E, 3, 0)),"")</f>
        <v/>
      </c>
      <c r="AK27" s="20" t="str">
        <f>IFERROR(IF(LEN(VLOOKUP(AF27, QUICKBOOKS_9130357949969096!$F:$G, 2, 0))=0,"",VLOOKUP(AF27, QUICKBOOKS_9130357949969096!$F:$G, 2, 0)),"")</f>
        <v/>
      </c>
      <c r="AL27" s="20"/>
      <c r="AM27" s="20" t="str">
        <f>IFERROR(IF(LEN(VLOOKUP(AH27, QUICKBOOKS_9130357949969096!$J:$K, 2, 0))=0,"",VLOOKUP(AH27, QUICKBOOKS_9130357949969096!$J:$K, 2, 0)),"")</f>
        <v/>
      </c>
    </row>
    <row r="28" spans="2:39" x14ac:dyDescent="0.45">
      <c r="B28" s="2"/>
      <c r="C28" s="2"/>
      <c r="D28" s="2"/>
      <c r="E28" s="2"/>
      <c r="P28" s="19" t="str">
        <f>IF(W28&lt;&gt;"",MAX(P$1:P27)+1,IF(AND(_xlfn.CONCAT(T28:AM28)&lt;&gt;"", OR(LEFT(_xlfn.CONCAT(T28:AM28),5)&lt;&gt;"FALSE",RIGHT(_xlfn.CONCAT(T28:AM28),5)&lt;&gt;"FALSE")),IF(AND(ISNUMBER(P27),P27&gt;0),P27,0),""))</f>
        <v/>
      </c>
      <c r="Q28" s="26"/>
      <c r="R28" s="19" t="str">
        <f t="shared" si="0"/>
        <v/>
      </c>
      <c r="T28" s="20"/>
      <c r="U28" s="20"/>
      <c r="V28" s="20"/>
      <c r="W28" s="21"/>
      <c r="X28" s="20"/>
      <c r="Y28" s="20"/>
      <c r="Z28" s="20"/>
      <c r="AA28" s="73"/>
      <c r="AB28" s="73"/>
      <c r="AC28" s="20"/>
      <c r="AD28" s="20"/>
      <c r="AE28" s="20"/>
      <c r="AF28" s="20"/>
      <c r="AG28" s="20"/>
      <c r="AH28" s="20"/>
      <c r="AI28" s="20" t="str">
        <f>IFERROR(IF(LEN(VLOOKUP(AC28, QUICKBOOKS_9130357949969096!$A:$B, 2, 0))=0,"",VLOOKUP(AC28, QUICKBOOKS_9130357949969096!$A:$B, 2, 0)),"")</f>
        <v/>
      </c>
      <c r="AJ28" s="20" t="str">
        <f>IFERROR(IF(LEN(VLOOKUP(AE28, QUICKBOOKS_9130357949969096!$C:$E, 3, 0))=0,"",VLOOKUP(AE28, QUICKBOOKS_9130357949969096!$C:$E, 3, 0)),"")</f>
        <v/>
      </c>
      <c r="AK28" s="20" t="str">
        <f>IFERROR(IF(LEN(VLOOKUP(AF28, QUICKBOOKS_9130357949969096!$F:$G, 2, 0))=0,"",VLOOKUP(AF28, QUICKBOOKS_9130357949969096!$F:$G, 2, 0)),"")</f>
        <v/>
      </c>
      <c r="AL28" s="20"/>
      <c r="AM28" s="20" t="str">
        <f>IFERROR(IF(LEN(VLOOKUP(AH28, QUICKBOOKS_9130357949969096!$J:$K, 2, 0))=0,"",VLOOKUP(AH28, QUICKBOOKS_9130357949969096!$J:$K, 2, 0)),"")</f>
        <v/>
      </c>
    </row>
    <row r="29" spans="2:39" x14ac:dyDescent="0.45">
      <c r="B29" s="2"/>
      <c r="C29" s="2"/>
      <c r="D29" s="2"/>
      <c r="E29" s="2"/>
      <c r="P29" s="19" t="str">
        <f>IF(W29&lt;&gt;"",MAX(P$1:P28)+1,IF(AND(_xlfn.CONCAT(T29:AM29)&lt;&gt;"", OR(LEFT(_xlfn.CONCAT(T29:AM29),5)&lt;&gt;"FALSE",RIGHT(_xlfn.CONCAT(T29:AM29),5)&lt;&gt;"FALSE")),IF(AND(ISNUMBER(P28),P28&gt;0),P28,0),""))</f>
        <v/>
      </c>
      <c r="Q29" s="26"/>
      <c r="R29" s="19" t="str">
        <f t="shared" si="0"/>
        <v/>
      </c>
      <c r="T29" s="20"/>
      <c r="U29" s="20"/>
      <c r="V29" s="20"/>
      <c r="W29" s="21"/>
      <c r="X29" s="20"/>
      <c r="Y29" s="20"/>
      <c r="Z29" s="20"/>
      <c r="AA29" s="73"/>
      <c r="AB29" s="73"/>
      <c r="AC29" s="20"/>
      <c r="AD29" s="20"/>
      <c r="AE29" s="20"/>
      <c r="AF29" s="20"/>
      <c r="AG29" s="20"/>
      <c r="AH29" s="20"/>
      <c r="AI29" s="20" t="str">
        <f>IFERROR(IF(LEN(VLOOKUP(AC29, QUICKBOOKS_9130357949969096!$A:$B, 2, 0))=0,"",VLOOKUP(AC29, QUICKBOOKS_9130357949969096!$A:$B, 2, 0)),"")</f>
        <v/>
      </c>
      <c r="AJ29" s="20" t="str">
        <f>IFERROR(IF(LEN(VLOOKUP(AE29, QUICKBOOKS_9130357949969096!$C:$E, 3, 0))=0,"",VLOOKUP(AE29, QUICKBOOKS_9130357949969096!$C:$E, 3, 0)),"")</f>
        <v/>
      </c>
      <c r="AK29" s="20" t="str">
        <f>IFERROR(IF(LEN(VLOOKUP(AF29, QUICKBOOKS_9130357949969096!$F:$G, 2, 0))=0,"",VLOOKUP(AF29, QUICKBOOKS_9130357949969096!$F:$G, 2, 0)),"")</f>
        <v/>
      </c>
      <c r="AL29" s="20"/>
      <c r="AM29" s="20" t="str">
        <f>IFERROR(IF(LEN(VLOOKUP(AH29, QUICKBOOKS_9130357949969096!$J:$K, 2, 0))=0,"",VLOOKUP(AH29, QUICKBOOKS_9130357949969096!$J:$K, 2, 0)),"")</f>
        <v/>
      </c>
    </row>
    <row r="30" spans="2:39" x14ac:dyDescent="0.45">
      <c r="B30" s="2"/>
      <c r="C30" s="2"/>
      <c r="D30" s="2"/>
      <c r="E30" s="2"/>
      <c r="P30" s="19" t="str">
        <f>IF(W30&lt;&gt;"",MAX(P$1:P29)+1,IF(AND(_xlfn.CONCAT(T30:AM30)&lt;&gt;"", OR(LEFT(_xlfn.CONCAT(T30:AM30),5)&lt;&gt;"FALSE",RIGHT(_xlfn.CONCAT(T30:AM30),5)&lt;&gt;"FALSE")),IF(AND(ISNUMBER(P29),P29&gt;0),P29,0),""))</f>
        <v/>
      </c>
      <c r="Q30" s="26"/>
      <c r="R30" s="19" t="str">
        <f t="shared" si="0"/>
        <v/>
      </c>
      <c r="T30" s="20"/>
      <c r="U30" s="20"/>
      <c r="V30" s="20"/>
      <c r="W30" s="21"/>
      <c r="X30" s="20"/>
      <c r="Y30" s="20"/>
      <c r="Z30" s="20"/>
      <c r="AA30" s="73"/>
      <c r="AB30" s="73"/>
      <c r="AC30" s="20"/>
      <c r="AD30" s="20"/>
      <c r="AE30" s="20"/>
      <c r="AF30" s="20"/>
      <c r="AG30" s="20"/>
      <c r="AH30" s="20"/>
      <c r="AI30" s="20" t="str">
        <f>IFERROR(IF(LEN(VLOOKUP(AC30, QUICKBOOKS_9130357949969096!$A:$B, 2, 0))=0,"",VLOOKUP(AC30, QUICKBOOKS_9130357949969096!$A:$B, 2, 0)),"")</f>
        <v/>
      </c>
      <c r="AJ30" s="20" t="str">
        <f>IFERROR(IF(LEN(VLOOKUP(AE30, QUICKBOOKS_9130357949969096!$C:$E, 3, 0))=0,"",VLOOKUP(AE30, QUICKBOOKS_9130357949969096!$C:$E, 3, 0)),"")</f>
        <v/>
      </c>
      <c r="AK30" s="20" t="str">
        <f>IFERROR(IF(LEN(VLOOKUP(AF30, QUICKBOOKS_9130357949969096!$F:$G, 2, 0))=0,"",VLOOKUP(AF30, QUICKBOOKS_9130357949969096!$F:$G, 2, 0)),"")</f>
        <v/>
      </c>
      <c r="AL30" s="20"/>
      <c r="AM30" s="20" t="str">
        <f>IFERROR(IF(LEN(VLOOKUP(AH30, QUICKBOOKS_9130357949969096!$J:$K, 2, 0))=0,"",VLOOKUP(AH30, QUICKBOOKS_9130357949969096!$J:$K, 2, 0)),"")</f>
        <v/>
      </c>
    </row>
    <row r="31" spans="2:39" x14ac:dyDescent="0.45">
      <c r="B31" s="2"/>
      <c r="C31" s="2"/>
      <c r="D31" s="2"/>
      <c r="E31" s="2"/>
      <c r="P31" s="19" t="str">
        <f>IF(W31&lt;&gt;"",MAX(P$1:P30)+1,IF(AND(_xlfn.CONCAT(T31:AM31)&lt;&gt;"", OR(LEFT(_xlfn.CONCAT(T31:AM31),5)&lt;&gt;"FALSE",RIGHT(_xlfn.CONCAT(T31:AM31),5)&lt;&gt;"FALSE")),IF(AND(ISNUMBER(P30),P30&gt;0),P30,0),""))</f>
        <v/>
      </c>
      <c r="Q31" s="26"/>
      <c r="R31" s="19" t="str">
        <f t="shared" si="0"/>
        <v/>
      </c>
      <c r="T31" s="20"/>
      <c r="U31" s="20"/>
      <c r="V31" s="20"/>
      <c r="W31" s="21"/>
      <c r="X31" s="20"/>
      <c r="Y31" s="20"/>
      <c r="Z31" s="20"/>
      <c r="AA31" s="73"/>
      <c r="AB31" s="73"/>
      <c r="AC31" s="20"/>
      <c r="AD31" s="20"/>
      <c r="AE31" s="20"/>
      <c r="AF31" s="20"/>
      <c r="AG31" s="20"/>
      <c r="AH31" s="20"/>
      <c r="AI31" s="20" t="str">
        <f>IFERROR(IF(LEN(VLOOKUP(AC31, QUICKBOOKS_9130357949969096!$A:$B, 2, 0))=0,"",VLOOKUP(AC31, QUICKBOOKS_9130357949969096!$A:$B, 2, 0)),"")</f>
        <v/>
      </c>
      <c r="AJ31" s="20" t="str">
        <f>IFERROR(IF(LEN(VLOOKUP(AE31, QUICKBOOKS_9130357949969096!$C:$E, 3, 0))=0,"",VLOOKUP(AE31, QUICKBOOKS_9130357949969096!$C:$E, 3, 0)),"")</f>
        <v/>
      </c>
      <c r="AK31" s="20" t="str">
        <f>IFERROR(IF(LEN(VLOOKUP(AF31, QUICKBOOKS_9130357949969096!$F:$G, 2, 0))=0,"",VLOOKUP(AF31, QUICKBOOKS_9130357949969096!$F:$G, 2, 0)),"")</f>
        <v/>
      </c>
      <c r="AL31" s="20"/>
      <c r="AM31" s="20" t="str">
        <f>IFERROR(IF(LEN(VLOOKUP(AH31, QUICKBOOKS_9130357949969096!$J:$K, 2, 0))=0,"",VLOOKUP(AH31, QUICKBOOKS_9130357949969096!$J:$K, 2, 0)),"")</f>
        <v/>
      </c>
    </row>
    <row r="32" spans="2:39" x14ac:dyDescent="0.45">
      <c r="B32" s="2"/>
      <c r="C32" s="2"/>
      <c r="D32" s="2"/>
      <c r="E32" s="2"/>
      <c r="P32" s="19" t="str">
        <f>IF(W32&lt;&gt;"",MAX(P$1:P31)+1,IF(AND(_xlfn.CONCAT(T32:AM32)&lt;&gt;"", OR(LEFT(_xlfn.CONCAT(T32:AM32),5)&lt;&gt;"FALSE",RIGHT(_xlfn.CONCAT(T32:AM32),5)&lt;&gt;"FALSE")),IF(AND(ISNUMBER(P31),P31&gt;0),P31,0),""))</f>
        <v/>
      </c>
      <c r="Q32" s="26"/>
      <c r="R32" s="19" t="str">
        <f t="shared" si="0"/>
        <v/>
      </c>
      <c r="T32" s="20"/>
      <c r="U32" s="20"/>
      <c r="V32" s="20"/>
      <c r="W32" s="21"/>
      <c r="X32" s="20"/>
      <c r="Y32" s="20"/>
      <c r="Z32" s="20"/>
      <c r="AA32" s="73"/>
      <c r="AB32" s="73"/>
      <c r="AC32" s="20"/>
      <c r="AD32" s="20"/>
      <c r="AE32" s="20"/>
      <c r="AF32" s="20"/>
      <c r="AG32" s="20"/>
      <c r="AH32" s="20"/>
      <c r="AI32" s="20" t="str">
        <f>IFERROR(IF(LEN(VLOOKUP(AC32, QUICKBOOKS_9130357949969096!$A:$B, 2, 0))=0,"",VLOOKUP(AC32, QUICKBOOKS_9130357949969096!$A:$B, 2, 0)),"")</f>
        <v/>
      </c>
      <c r="AJ32" s="20" t="str">
        <f>IFERROR(IF(LEN(VLOOKUP(AE32, QUICKBOOKS_9130357949969096!$C:$E, 3, 0))=0,"",VLOOKUP(AE32, QUICKBOOKS_9130357949969096!$C:$E, 3, 0)),"")</f>
        <v/>
      </c>
      <c r="AK32" s="20" t="str">
        <f>IFERROR(IF(LEN(VLOOKUP(AF32, QUICKBOOKS_9130357949969096!$F:$G, 2, 0))=0,"",VLOOKUP(AF32, QUICKBOOKS_9130357949969096!$F:$G, 2, 0)),"")</f>
        <v/>
      </c>
      <c r="AL32" s="20"/>
      <c r="AM32" s="20" t="str">
        <f>IFERROR(IF(LEN(VLOOKUP(AH32, QUICKBOOKS_9130357949969096!$J:$K, 2, 0))=0,"",VLOOKUP(AH32, QUICKBOOKS_9130357949969096!$J:$K, 2, 0)),"")</f>
        <v/>
      </c>
    </row>
    <row r="33" spans="2:39" x14ac:dyDescent="0.45">
      <c r="B33" s="2"/>
      <c r="C33" s="2"/>
      <c r="D33" s="2"/>
      <c r="E33" s="2"/>
      <c r="P33" s="19" t="str">
        <f>IF(W33&lt;&gt;"",MAX(P$1:P32)+1,IF(AND(_xlfn.CONCAT(T33:AM33)&lt;&gt;"", OR(LEFT(_xlfn.CONCAT(T33:AM33),5)&lt;&gt;"FALSE",RIGHT(_xlfn.CONCAT(T33:AM33),5)&lt;&gt;"FALSE")),IF(AND(ISNUMBER(P32),P32&gt;0),P32,0),""))</f>
        <v/>
      </c>
      <c r="Q33" s="26"/>
      <c r="R33" s="19" t="str">
        <f t="shared" si="0"/>
        <v/>
      </c>
      <c r="T33" s="20"/>
      <c r="U33" s="20"/>
      <c r="V33" s="20"/>
      <c r="W33" s="21"/>
      <c r="X33" s="20"/>
      <c r="Y33" s="20"/>
      <c r="Z33" s="20"/>
      <c r="AA33" s="73"/>
      <c r="AB33" s="73"/>
      <c r="AC33" s="20"/>
      <c r="AD33" s="20"/>
      <c r="AE33" s="20"/>
      <c r="AF33" s="20"/>
      <c r="AG33" s="20"/>
      <c r="AH33" s="20"/>
      <c r="AI33" s="20" t="str">
        <f>IFERROR(IF(LEN(VLOOKUP(AC33, QUICKBOOKS_9130357949969096!$A:$B, 2, 0))=0,"",VLOOKUP(AC33, QUICKBOOKS_9130357949969096!$A:$B, 2, 0)),"")</f>
        <v/>
      </c>
      <c r="AJ33" s="20" t="str">
        <f>IFERROR(IF(LEN(VLOOKUP(AE33, QUICKBOOKS_9130357949969096!$C:$E, 3, 0))=0,"",VLOOKUP(AE33, QUICKBOOKS_9130357949969096!$C:$E, 3, 0)),"")</f>
        <v/>
      </c>
      <c r="AK33" s="20" t="str">
        <f>IFERROR(IF(LEN(VLOOKUP(AF33, QUICKBOOKS_9130357949969096!$F:$G, 2, 0))=0,"",VLOOKUP(AF33, QUICKBOOKS_9130357949969096!$F:$G, 2, 0)),"")</f>
        <v/>
      </c>
      <c r="AL33" s="20"/>
      <c r="AM33" s="20" t="str">
        <f>IFERROR(IF(LEN(VLOOKUP(AH33, QUICKBOOKS_9130357949969096!$J:$K, 2, 0))=0,"",VLOOKUP(AH33, QUICKBOOKS_9130357949969096!$J:$K, 2, 0)),"")</f>
        <v/>
      </c>
    </row>
    <row r="34" spans="2:39" x14ac:dyDescent="0.45">
      <c r="B34" s="2"/>
      <c r="C34" s="2"/>
      <c r="D34" s="2"/>
      <c r="E34" s="2"/>
      <c r="P34" s="19" t="str">
        <f>IF(W34&lt;&gt;"",MAX(P$1:P33)+1,IF(AND(_xlfn.CONCAT(T34:AM34)&lt;&gt;"", OR(LEFT(_xlfn.CONCAT(T34:AM34),5)&lt;&gt;"FALSE",RIGHT(_xlfn.CONCAT(T34:AM34),5)&lt;&gt;"FALSE")),IF(AND(ISNUMBER(P33),P33&gt;0),P33,0),""))</f>
        <v/>
      </c>
      <c r="Q34" s="26"/>
      <c r="R34" s="19" t="str">
        <f t="shared" si="0"/>
        <v/>
      </c>
      <c r="T34" s="20"/>
      <c r="U34" s="20"/>
      <c r="V34" s="20"/>
      <c r="W34" s="21"/>
      <c r="X34" s="20"/>
      <c r="Y34" s="20"/>
      <c r="Z34" s="20"/>
      <c r="AA34" s="73"/>
      <c r="AB34" s="73"/>
      <c r="AC34" s="20"/>
      <c r="AD34" s="20"/>
      <c r="AE34" s="20"/>
      <c r="AF34" s="20"/>
      <c r="AG34" s="20"/>
      <c r="AH34" s="20"/>
      <c r="AI34" s="20" t="str">
        <f>IFERROR(IF(LEN(VLOOKUP(AC34, QUICKBOOKS_9130357949969096!$A:$B, 2, 0))=0,"",VLOOKUP(AC34, QUICKBOOKS_9130357949969096!$A:$B, 2, 0)),"")</f>
        <v/>
      </c>
      <c r="AJ34" s="20" t="str">
        <f>IFERROR(IF(LEN(VLOOKUP(AE34, QUICKBOOKS_9130357949969096!$C:$E, 3, 0))=0,"",VLOOKUP(AE34, QUICKBOOKS_9130357949969096!$C:$E, 3, 0)),"")</f>
        <v/>
      </c>
      <c r="AK34" s="20" t="str">
        <f>IFERROR(IF(LEN(VLOOKUP(AF34, QUICKBOOKS_9130357949969096!$F:$G, 2, 0))=0,"",VLOOKUP(AF34, QUICKBOOKS_9130357949969096!$F:$G, 2, 0)),"")</f>
        <v/>
      </c>
      <c r="AL34" s="20"/>
      <c r="AM34" s="20" t="str">
        <f>IFERROR(IF(LEN(VLOOKUP(AH34, QUICKBOOKS_9130357949969096!$J:$K, 2, 0))=0,"",VLOOKUP(AH34, QUICKBOOKS_9130357949969096!$J:$K, 2, 0)),"")</f>
        <v/>
      </c>
    </row>
    <row r="35" spans="2:39" x14ac:dyDescent="0.45">
      <c r="B35" s="2"/>
      <c r="C35" s="2"/>
      <c r="D35" s="2"/>
      <c r="E35" s="2"/>
      <c r="P35" s="19" t="str">
        <f>IF(W35&lt;&gt;"",MAX(P$1:P34)+1,IF(AND(_xlfn.CONCAT(T35:AM35)&lt;&gt;"", OR(LEFT(_xlfn.CONCAT(T35:AM35),5)&lt;&gt;"FALSE",RIGHT(_xlfn.CONCAT(T35:AM35),5)&lt;&gt;"FALSE")),IF(AND(ISNUMBER(P34),P34&gt;0),P34,0),""))</f>
        <v/>
      </c>
      <c r="Q35" s="26"/>
      <c r="R35" s="19" t="str">
        <f t="shared" si="0"/>
        <v/>
      </c>
      <c r="T35" s="20"/>
      <c r="U35" s="20"/>
      <c r="V35" s="20"/>
      <c r="W35" s="21"/>
      <c r="X35" s="20"/>
      <c r="Y35" s="20"/>
      <c r="Z35" s="20"/>
      <c r="AA35" s="73"/>
      <c r="AB35" s="73"/>
      <c r="AC35" s="20"/>
      <c r="AD35" s="20"/>
      <c r="AE35" s="20"/>
      <c r="AF35" s="20"/>
      <c r="AG35" s="20"/>
      <c r="AH35" s="20"/>
      <c r="AI35" s="20" t="str">
        <f>IFERROR(IF(LEN(VLOOKUP(AC35, QUICKBOOKS_9130357949969096!$A:$B, 2, 0))=0,"",VLOOKUP(AC35, QUICKBOOKS_9130357949969096!$A:$B, 2, 0)),"")</f>
        <v/>
      </c>
      <c r="AJ35" s="20" t="str">
        <f>IFERROR(IF(LEN(VLOOKUP(AE35, QUICKBOOKS_9130357949969096!$C:$E, 3, 0))=0,"",VLOOKUP(AE35, QUICKBOOKS_9130357949969096!$C:$E, 3, 0)),"")</f>
        <v/>
      </c>
      <c r="AK35" s="20" t="str">
        <f>IFERROR(IF(LEN(VLOOKUP(AF35, QUICKBOOKS_9130357949969096!$F:$G, 2, 0))=0,"",VLOOKUP(AF35, QUICKBOOKS_9130357949969096!$F:$G, 2, 0)),"")</f>
        <v/>
      </c>
      <c r="AL35" s="20"/>
      <c r="AM35" s="20" t="str">
        <f>IFERROR(IF(LEN(VLOOKUP(AH35, QUICKBOOKS_9130357949969096!$J:$K, 2, 0))=0,"",VLOOKUP(AH35, QUICKBOOKS_9130357949969096!$J:$K, 2, 0)),"")</f>
        <v/>
      </c>
    </row>
    <row r="36" spans="2:39" x14ac:dyDescent="0.45">
      <c r="B36" s="2"/>
      <c r="C36" s="2"/>
      <c r="D36" s="2"/>
      <c r="E36" s="2"/>
      <c r="P36" s="19" t="str">
        <f>IF(W36&lt;&gt;"",MAX(P$1:P35)+1,IF(AND(_xlfn.CONCAT(T36:AM36)&lt;&gt;"", OR(LEFT(_xlfn.CONCAT(T36:AM36),5)&lt;&gt;"FALSE",RIGHT(_xlfn.CONCAT(T36:AM36),5)&lt;&gt;"FALSE")),IF(AND(ISNUMBER(P35),P35&gt;0),P35,0),""))</f>
        <v/>
      </c>
      <c r="Q36" s="26"/>
      <c r="R36" s="19" t="str">
        <f t="shared" si="0"/>
        <v/>
      </c>
      <c r="T36" s="20"/>
      <c r="U36" s="20"/>
      <c r="V36" s="20"/>
      <c r="W36" s="21"/>
      <c r="X36" s="20"/>
      <c r="Y36" s="20"/>
      <c r="Z36" s="20"/>
      <c r="AA36" s="73"/>
      <c r="AB36" s="73"/>
      <c r="AC36" s="20"/>
      <c r="AD36" s="20"/>
      <c r="AE36" s="20"/>
      <c r="AF36" s="20"/>
      <c r="AG36" s="20"/>
      <c r="AH36" s="20"/>
      <c r="AI36" s="20" t="str">
        <f>IFERROR(IF(LEN(VLOOKUP(AC36, QUICKBOOKS_9130357949969096!$A:$B, 2, 0))=0,"",VLOOKUP(AC36, QUICKBOOKS_9130357949969096!$A:$B, 2, 0)),"")</f>
        <v/>
      </c>
      <c r="AJ36" s="20" t="str">
        <f>IFERROR(IF(LEN(VLOOKUP(AE36, QUICKBOOKS_9130357949969096!$C:$E, 3, 0))=0,"",VLOOKUP(AE36, QUICKBOOKS_9130357949969096!$C:$E, 3, 0)),"")</f>
        <v/>
      </c>
      <c r="AK36" s="20" t="str">
        <f>IFERROR(IF(LEN(VLOOKUP(AF36, QUICKBOOKS_9130357949969096!$F:$G, 2, 0))=0,"",VLOOKUP(AF36, QUICKBOOKS_9130357949969096!$F:$G, 2, 0)),"")</f>
        <v/>
      </c>
      <c r="AL36" s="20"/>
      <c r="AM36" s="20" t="str">
        <f>IFERROR(IF(LEN(VLOOKUP(AH36, QUICKBOOKS_9130357949969096!$J:$K, 2, 0))=0,"",VLOOKUP(AH36, QUICKBOOKS_9130357949969096!$J:$K, 2, 0)),"")</f>
        <v/>
      </c>
    </row>
    <row r="37" spans="2:39" x14ac:dyDescent="0.45">
      <c r="B37" s="2"/>
      <c r="C37" s="2"/>
      <c r="D37" s="2"/>
      <c r="E37" s="2"/>
      <c r="P37" s="19" t="str">
        <f>IF(W37&lt;&gt;"",MAX(P$1:P36)+1,IF(AND(_xlfn.CONCAT(T37:AM37)&lt;&gt;"", OR(LEFT(_xlfn.CONCAT(T37:AM37),5)&lt;&gt;"FALSE",RIGHT(_xlfn.CONCAT(T37:AM37),5)&lt;&gt;"FALSE")),IF(AND(ISNUMBER(P36),P36&gt;0),P36,0),""))</f>
        <v/>
      </c>
      <c r="Q37" s="26"/>
      <c r="R37" s="19" t="str">
        <f t="shared" si="0"/>
        <v/>
      </c>
      <c r="T37" s="20"/>
      <c r="U37" s="20"/>
      <c r="V37" s="20"/>
      <c r="W37" s="21"/>
      <c r="X37" s="20"/>
      <c r="Y37" s="20"/>
      <c r="Z37" s="20"/>
      <c r="AA37" s="73"/>
      <c r="AB37" s="73"/>
      <c r="AC37" s="20"/>
      <c r="AD37" s="20"/>
      <c r="AE37" s="20"/>
      <c r="AF37" s="20"/>
      <c r="AG37" s="20"/>
      <c r="AH37" s="20"/>
      <c r="AI37" s="20" t="str">
        <f>IFERROR(IF(LEN(VLOOKUP(AC37, QUICKBOOKS_9130357949969096!$A:$B, 2, 0))=0,"",VLOOKUP(AC37, QUICKBOOKS_9130357949969096!$A:$B, 2, 0)),"")</f>
        <v/>
      </c>
      <c r="AJ37" s="20" t="str">
        <f>IFERROR(IF(LEN(VLOOKUP(AE37, QUICKBOOKS_9130357949969096!$C:$E, 3, 0))=0,"",VLOOKUP(AE37, QUICKBOOKS_9130357949969096!$C:$E, 3, 0)),"")</f>
        <v/>
      </c>
      <c r="AK37" s="20" t="str">
        <f>IFERROR(IF(LEN(VLOOKUP(AF37, QUICKBOOKS_9130357949969096!$F:$G, 2, 0))=0,"",VLOOKUP(AF37, QUICKBOOKS_9130357949969096!$F:$G, 2, 0)),"")</f>
        <v/>
      </c>
      <c r="AL37" s="20"/>
      <c r="AM37" s="20" t="str">
        <f>IFERROR(IF(LEN(VLOOKUP(AH37, QUICKBOOKS_9130357949969096!$J:$K, 2, 0))=0,"",VLOOKUP(AH37, QUICKBOOKS_9130357949969096!$J:$K, 2, 0)),"")</f>
        <v/>
      </c>
    </row>
    <row r="38" spans="2:39" x14ac:dyDescent="0.45">
      <c r="B38" s="2"/>
      <c r="C38" s="2"/>
      <c r="D38" s="2"/>
      <c r="E38" s="2"/>
      <c r="P38" s="19" t="str">
        <f>IF(W38&lt;&gt;"",MAX(P$1:P37)+1,IF(AND(_xlfn.CONCAT(T38:AM38)&lt;&gt;"", OR(LEFT(_xlfn.CONCAT(T38:AM38),5)&lt;&gt;"FALSE",RIGHT(_xlfn.CONCAT(T38:AM38),5)&lt;&gt;"FALSE")),IF(AND(ISNUMBER(P37),P37&gt;0),P37,0),""))</f>
        <v/>
      </c>
      <c r="Q38" s="26"/>
      <c r="R38" s="19" t="str">
        <f t="shared" si="0"/>
        <v/>
      </c>
      <c r="T38" s="20"/>
      <c r="U38" s="20"/>
      <c r="V38" s="20"/>
      <c r="W38" s="21"/>
      <c r="X38" s="20"/>
      <c r="Y38" s="20"/>
      <c r="Z38" s="20"/>
      <c r="AA38" s="73"/>
      <c r="AB38" s="73"/>
      <c r="AC38" s="20"/>
      <c r="AD38" s="20"/>
      <c r="AE38" s="20"/>
      <c r="AF38" s="20"/>
      <c r="AG38" s="20"/>
      <c r="AH38" s="20"/>
      <c r="AI38" s="20" t="str">
        <f>IFERROR(IF(LEN(VLOOKUP(AC38, QUICKBOOKS_9130357949969096!$A:$B, 2, 0))=0,"",VLOOKUP(AC38, QUICKBOOKS_9130357949969096!$A:$B, 2, 0)),"")</f>
        <v/>
      </c>
      <c r="AJ38" s="20" t="str">
        <f>IFERROR(IF(LEN(VLOOKUP(AE38, QUICKBOOKS_9130357949969096!$C:$E, 3, 0))=0,"",VLOOKUP(AE38, QUICKBOOKS_9130357949969096!$C:$E, 3, 0)),"")</f>
        <v/>
      </c>
      <c r="AK38" s="20" t="str">
        <f>IFERROR(IF(LEN(VLOOKUP(AF38, QUICKBOOKS_9130357949969096!$F:$G, 2, 0))=0,"",VLOOKUP(AF38, QUICKBOOKS_9130357949969096!$F:$G, 2, 0)),"")</f>
        <v/>
      </c>
      <c r="AL38" s="20"/>
      <c r="AM38" s="20" t="str">
        <f>IFERROR(IF(LEN(VLOOKUP(AH38, QUICKBOOKS_9130357949969096!$J:$K, 2, 0))=0,"",VLOOKUP(AH38, QUICKBOOKS_9130357949969096!$J:$K, 2, 0)),"")</f>
        <v/>
      </c>
    </row>
    <row r="39" spans="2:39" x14ac:dyDescent="0.45">
      <c r="B39" s="2"/>
      <c r="C39" s="2"/>
      <c r="D39" s="2"/>
      <c r="E39" s="2"/>
      <c r="P39" s="19" t="str">
        <f>IF(W39&lt;&gt;"",MAX(P$1:P38)+1,IF(AND(_xlfn.CONCAT(T39:AM39)&lt;&gt;"", OR(LEFT(_xlfn.CONCAT(T39:AM39),5)&lt;&gt;"FALSE",RIGHT(_xlfn.CONCAT(T39:AM39),5)&lt;&gt;"FALSE")),IF(AND(ISNUMBER(P38),P38&gt;0),P38,0),""))</f>
        <v/>
      </c>
      <c r="Q39" s="26"/>
      <c r="R39" s="19" t="str">
        <f t="shared" si="0"/>
        <v/>
      </c>
      <c r="T39" s="20"/>
      <c r="U39" s="20"/>
      <c r="V39" s="20"/>
      <c r="W39" s="21"/>
      <c r="X39" s="20"/>
      <c r="Y39" s="20"/>
      <c r="Z39" s="20"/>
      <c r="AA39" s="73"/>
      <c r="AB39" s="73"/>
      <c r="AC39" s="20"/>
      <c r="AD39" s="20"/>
      <c r="AE39" s="20"/>
      <c r="AF39" s="20"/>
      <c r="AG39" s="20"/>
      <c r="AH39" s="20"/>
      <c r="AI39" s="20" t="str">
        <f>IFERROR(IF(LEN(VLOOKUP(AC39, QUICKBOOKS_9130357949969096!$A:$B, 2, 0))=0,"",VLOOKUP(AC39, QUICKBOOKS_9130357949969096!$A:$B, 2, 0)),"")</f>
        <v/>
      </c>
      <c r="AJ39" s="20" t="str">
        <f>IFERROR(IF(LEN(VLOOKUP(AE39, QUICKBOOKS_9130357949969096!$C:$E, 3, 0))=0,"",VLOOKUP(AE39, QUICKBOOKS_9130357949969096!$C:$E, 3, 0)),"")</f>
        <v/>
      </c>
      <c r="AK39" s="20" t="str">
        <f>IFERROR(IF(LEN(VLOOKUP(AF39, QUICKBOOKS_9130357949969096!$F:$G, 2, 0))=0,"",VLOOKUP(AF39, QUICKBOOKS_9130357949969096!$F:$G, 2, 0)),"")</f>
        <v/>
      </c>
      <c r="AL39" s="20"/>
      <c r="AM39" s="20" t="str">
        <f>IFERROR(IF(LEN(VLOOKUP(AH39, QUICKBOOKS_9130357949969096!$J:$K, 2, 0))=0,"",VLOOKUP(AH39, QUICKBOOKS_9130357949969096!$J:$K, 2, 0)),"")</f>
        <v/>
      </c>
    </row>
    <row r="40" spans="2:39" x14ac:dyDescent="0.45">
      <c r="B40" s="2"/>
      <c r="C40" s="2"/>
      <c r="D40" s="2"/>
      <c r="E40" s="2"/>
      <c r="P40" s="19" t="str">
        <f>IF(W40&lt;&gt;"",MAX(P$1:P39)+1,IF(AND(_xlfn.CONCAT(T40:AM40)&lt;&gt;"", OR(LEFT(_xlfn.CONCAT(T40:AM40),5)&lt;&gt;"FALSE",RIGHT(_xlfn.CONCAT(T40:AM40),5)&lt;&gt;"FALSE")),IF(AND(ISNUMBER(P39),P39&gt;0),P39,0),""))</f>
        <v/>
      </c>
      <c r="Q40" s="26"/>
      <c r="R40" s="19" t="str">
        <f t="shared" si="0"/>
        <v/>
      </c>
      <c r="T40" s="20"/>
      <c r="U40" s="20"/>
      <c r="V40" s="20"/>
      <c r="W40" s="21"/>
      <c r="X40" s="20"/>
      <c r="Y40" s="20"/>
      <c r="Z40" s="20"/>
      <c r="AA40" s="73"/>
      <c r="AB40" s="73"/>
      <c r="AC40" s="20"/>
      <c r="AD40" s="20"/>
      <c r="AE40" s="20"/>
      <c r="AF40" s="20"/>
      <c r="AG40" s="20"/>
      <c r="AH40" s="20"/>
      <c r="AI40" s="20" t="str">
        <f>IFERROR(IF(LEN(VLOOKUP(AC40, QUICKBOOKS_9130357949969096!$A:$B, 2, 0))=0,"",VLOOKUP(AC40, QUICKBOOKS_9130357949969096!$A:$B, 2, 0)),"")</f>
        <v/>
      </c>
      <c r="AJ40" s="20" t="str">
        <f>IFERROR(IF(LEN(VLOOKUP(AE40, QUICKBOOKS_9130357949969096!$C:$E, 3, 0))=0,"",VLOOKUP(AE40, QUICKBOOKS_9130357949969096!$C:$E, 3, 0)),"")</f>
        <v/>
      </c>
      <c r="AK40" s="20" t="str">
        <f>IFERROR(IF(LEN(VLOOKUP(AF40, QUICKBOOKS_9130357949969096!$F:$G, 2, 0))=0,"",VLOOKUP(AF40, QUICKBOOKS_9130357949969096!$F:$G, 2, 0)),"")</f>
        <v/>
      </c>
      <c r="AL40" s="20"/>
      <c r="AM40" s="20" t="str">
        <f>IFERROR(IF(LEN(VLOOKUP(AH40, QUICKBOOKS_9130357949969096!$J:$K, 2, 0))=0,"",VLOOKUP(AH40, QUICKBOOKS_9130357949969096!$J:$K, 2, 0)),"")</f>
        <v/>
      </c>
    </row>
    <row r="41" spans="2:39" x14ac:dyDescent="0.45">
      <c r="B41" s="2"/>
      <c r="C41" s="2"/>
      <c r="D41" s="2"/>
      <c r="E41" s="2"/>
      <c r="P41" s="19" t="str">
        <f>IF(W41&lt;&gt;"",MAX(P$1:P40)+1,IF(AND(_xlfn.CONCAT(T41:AM41)&lt;&gt;"", OR(LEFT(_xlfn.CONCAT(T41:AM41),5)&lt;&gt;"FALSE",RIGHT(_xlfn.CONCAT(T41:AM41),5)&lt;&gt;"FALSE")),IF(AND(ISNUMBER(P40),P40&gt;0),P40,0),""))</f>
        <v/>
      </c>
      <c r="Q41" s="26"/>
      <c r="R41" s="19" t="str">
        <f t="shared" si="0"/>
        <v/>
      </c>
      <c r="T41" s="20"/>
      <c r="U41" s="20"/>
      <c r="V41" s="20"/>
      <c r="W41" s="21"/>
      <c r="X41" s="20"/>
      <c r="Y41" s="20"/>
      <c r="Z41" s="20"/>
      <c r="AA41" s="73"/>
      <c r="AB41" s="73"/>
      <c r="AC41" s="20"/>
      <c r="AD41" s="20"/>
      <c r="AE41" s="20"/>
      <c r="AF41" s="20"/>
      <c r="AG41" s="20"/>
      <c r="AH41" s="20"/>
      <c r="AI41" s="20" t="str">
        <f>IFERROR(IF(LEN(VLOOKUP(AC41, QUICKBOOKS_9130357949969096!$A:$B, 2, 0))=0,"",VLOOKUP(AC41, QUICKBOOKS_9130357949969096!$A:$B, 2, 0)),"")</f>
        <v/>
      </c>
      <c r="AJ41" s="20" t="str">
        <f>IFERROR(IF(LEN(VLOOKUP(AE41, QUICKBOOKS_9130357949969096!$C:$E, 3, 0))=0,"",VLOOKUP(AE41, QUICKBOOKS_9130357949969096!$C:$E, 3, 0)),"")</f>
        <v/>
      </c>
      <c r="AK41" s="20" t="str">
        <f>IFERROR(IF(LEN(VLOOKUP(AF41, QUICKBOOKS_9130357949969096!$F:$G, 2, 0))=0,"",VLOOKUP(AF41, QUICKBOOKS_9130357949969096!$F:$G, 2, 0)),"")</f>
        <v/>
      </c>
      <c r="AL41" s="20"/>
      <c r="AM41" s="20" t="str">
        <f>IFERROR(IF(LEN(VLOOKUP(AH41, QUICKBOOKS_9130357949969096!$J:$K, 2, 0))=0,"",VLOOKUP(AH41, QUICKBOOKS_9130357949969096!$J:$K, 2, 0)),"")</f>
        <v/>
      </c>
    </row>
    <row r="42" spans="2:39" x14ac:dyDescent="0.45">
      <c r="B42" s="2"/>
      <c r="C42" s="2"/>
      <c r="D42" s="2"/>
      <c r="E42" s="2"/>
      <c r="P42" s="19" t="str">
        <f>IF(W42&lt;&gt;"",MAX(P$1:P41)+1,IF(AND(_xlfn.CONCAT(T42:AM42)&lt;&gt;"", OR(LEFT(_xlfn.CONCAT(T42:AM42),5)&lt;&gt;"FALSE",RIGHT(_xlfn.CONCAT(T42:AM42),5)&lt;&gt;"FALSE")),IF(AND(ISNUMBER(P41),P41&gt;0),P41,0),""))</f>
        <v/>
      </c>
      <c r="Q42" s="26"/>
      <c r="R42" s="19" t="str">
        <f t="shared" si="0"/>
        <v/>
      </c>
      <c r="T42" s="20"/>
      <c r="U42" s="20"/>
      <c r="V42" s="20"/>
      <c r="W42" s="21"/>
      <c r="X42" s="20"/>
      <c r="Y42" s="20"/>
      <c r="Z42" s="20"/>
      <c r="AA42" s="73"/>
      <c r="AB42" s="73"/>
      <c r="AC42" s="20"/>
      <c r="AD42" s="20"/>
      <c r="AE42" s="20"/>
      <c r="AF42" s="20"/>
      <c r="AG42" s="20"/>
      <c r="AH42" s="20"/>
      <c r="AI42" s="20" t="str">
        <f>IFERROR(IF(LEN(VLOOKUP(AC42, QUICKBOOKS_9130357949969096!$A:$B, 2, 0))=0,"",VLOOKUP(AC42, QUICKBOOKS_9130357949969096!$A:$B, 2, 0)),"")</f>
        <v/>
      </c>
      <c r="AJ42" s="20" t="str">
        <f>IFERROR(IF(LEN(VLOOKUP(AE42, QUICKBOOKS_9130357949969096!$C:$E, 3, 0))=0,"",VLOOKUP(AE42, QUICKBOOKS_9130357949969096!$C:$E, 3, 0)),"")</f>
        <v/>
      </c>
      <c r="AK42" s="20" t="str">
        <f>IFERROR(IF(LEN(VLOOKUP(AF42, QUICKBOOKS_9130357949969096!$F:$G, 2, 0))=0,"",VLOOKUP(AF42, QUICKBOOKS_9130357949969096!$F:$G, 2, 0)),"")</f>
        <v/>
      </c>
      <c r="AL42" s="20"/>
      <c r="AM42" s="20" t="str">
        <f>IFERROR(IF(LEN(VLOOKUP(AH42, QUICKBOOKS_9130357949969096!$J:$K, 2, 0))=0,"",VLOOKUP(AH42, QUICKBOOKS_9130357949969096!$J:$K, 2, 0)),"")</f>
        <v/>
      </c>
    </row>
    <row r="43" spans="2:39" x14ac:dyDescent="0.45">
      <c r="B43" s="2"/>
      <c r="C43" s="2"/>
      <c r="D43" s="2"/>
      <c r="E43" s="2"/>
      <c r="P43" s="19" t="str">
        <f>IF(W43&lt;&gt;"",MAX(P$1:P42)+1,IF(AND(_xlfn.CONCAT(T43:AM43)&lt;&gt;"", OR(LEFT(_xlfn.CONCAT(T43:AM43),5)&lt;&gt;"FALSE",RIGHT(_xlfn.CONCAT(T43:AM43),5)&lt;&gt;"FALSE")),IF(AND(ISNUMBER(P42),P42&gt;0),P42,0),""))</f>
        <v/>
      </c>
      <c r="Q43" s="26"/>
      <c r="R43" s="19" t="str">
        <f t="shared" si="0"/>
        <v/>
      </c>
      <c r="T43" s="20"/>
      <c r="U43" s="20"/>
      <c r="V43" s="20"/>
      <c r="W43" s="21"/>
      <c r="X43" s="20"/>
      <c r="Y43" s="20"/>
      <c r="Z43" s="20"/>
      <c r="AA43" s="73"/>
      <c r="AB43" s="73"/>
      <c r="AC43" s="20"/>
      <c r="AD43" s="20"/>
      <c r="AE43" s="20"/>
      <c r="AF43" s="20"/>
      <c r="AG43" s="20"/>
      <c r="AH43" s="20"/>
      <c r="AI43" s="20" t="str">
        <f>IFERROR(IF(LEN(VLOOKUP(AC43, QUICKBOOKS_9130357949969096!$A:$B, 2, 0))=0,"",VLOOKUP(AC43, QUICKBOOKS_9130357949969096!$A:$B, 2, 0)),"")</f>
        <v/>
      </c>
      <c r="AJ43" s="20" t="str">
        <f>IFERROR(IF(LEN(VLOOKUP(AE43, QUICKBOOKS_9130357949969096!$C:$E, 3, 0))=0,"",VLOOKUP(AE43, QUICKBOOKS_9130357949969096!$C:$E, 3, 0)),"")</f>
        <v/>
      </c>
      <c r="AK43" s="20" t="str">
        <f>IFERROR(IF(LEN(VLOOKUP(AF43, QUICKBOOKS_9130357949969096!$F:$G, 2, 0))=0,"",VLOOKUP(AF43, QUICKBOOKS_9130357949969096!$F:$G, 2, 0)),"")</f>
        <v/>
      </c>
      <c r="AL43" s="20"/>
      <c r="AM43" s="20" t="str">
        <f>IFERROR(IF(LEN(VLOOKUP(AH43, QUICKBOOKS_9130357949969096!$J:$K, 2, 0))=0,"",VLOOKUP(AH43, QUICKBOOKS_9130357949969096!$J:$K, 2, 0)),"")</f>
        <v/>
      </c>
    </row>
    <row r="44" spans="2:39" x14ac:dyDescent="0.45">
      <c r="B44" s="2"/>
      <c r="C44" s="2"/>
      <c r="D44" s="2"/>
      <c r="E44" s="2"/>
      <c r="P44" s="19" t="str">
        <f>IF(W44&lt;&gt;"",MAX(P$1:P43)+1,IF(AND(_xlfn.CONCAT(T44:AM44)&lt;&gt;"", OR(LEFT(_xlfn.CONCAT(T44:AM44),5)&lt;&gt;"FALSE",RIGHT(_xlfn.CONCAT(T44:AM44),5)&lt;&gt;"FALSE")),IF(AND(ISNUMBER(P43),P43&gt;0),P43,0),""))</f>
        <v/>
      </c>
      <c r="Q44" s="26"/>
      <c r="R44" s="19" t="str">
        <f t="shared" si="0"/>
        <v/>
      </c>
      <c r="T44" s="20"/>
      <c r="U44" s="20"/>
      <c r="V44" s="20"/>
      <c r="W44" s="21"/>
      <c r="X44" s="20"/>
      <c r="Y44" s="20"/>
      <c r="Z44" s="20"/>
      <c r="AA44" s="73"/>
      <c r="AB44" s="73"/>
      <c r="AC44" s="20"/>
      <c r="AD44" s="20"/>
      <c r="AE44" s="20"/>
      <c r="AF44" s="20"/>
      <c r="AG44" s="20"/>
      <c r="AH44" s="20"/>
      <c r="AI44" s="20" t="str">
        <f>IFERROR(IF(LEN(VLOOKUP(AC44, QUICKBOOKS_9130357949969096!$A:$B, 2, 0))=0,"",VLOOKUP(AC44, QUICKBOOKS_9130357949969096!$A:$B, 2, 0)),"")</f>
        <v/>
      </c>
      <c r="AJ44" s="20" t="str">
        <f>IFERROR(IF(LEN(VLOOKUP(AE44, QUICKBOOKS_9130357949969096!$C:$E, 3, 0))=0,"",VLOOKUP(AE44, QUICKBOOKS_9130357949969096!$C:$E, 3, 0)),"")</f>
        <v/>
      </c>
      <c r="AK44" s="20" t="str">
        <f>IFERROR(IF(LEN(VLOOKUP(AF44, QUICKBOOKS_9130357949969096!$F:$G, 2, 0))=0,"",VLOOKUP(AF44, QUICKBOOKS_9130357949969096!$F:$G, 2, 0)),"")</f>
        <v/>
      </c>
      <c r="AL44" s="20"/>
      <c r="AM44" s="20" t="str">
        <f>IFERROR(IF(LEN(VLOOKUP(AH44, QUICKBOOKS_9130357949969096!$J:$K, 2, 0))=0,"",VLOOKUP(AH44, QUICKBOOKS_9130357949969096!$J:$K, 2, 0)),"")</f>
        <v/>
      </c>
    </row>
    <row r="45" spans="2:39" x14ac:dyDescent="0.45">
      <c r="B45" s="2"/>
      <c r="C45" s="2"/>
      <c r="D45" s="2"/>
      <c r="E45" s="2"/>
      <c r="P45" s="19" t="str">
        <f>IF(W45&lt;&gt;"",MAX(P$1:P44)+1,IF(AND(_xlfn.CONCAT(T45:AM45)&lt;&gt;"", OR(LEFT(_xlfn.CONCAT(T45:AM45),5)&lt;&gt;"FALSE",RIGHT(_xlfn.CONCAT(T45:AM45),5)&lt;&gt;"FALSE")),IF(AND(ISNUMBER(P44),P44&gt;0),P44,0),""))</f>
        <v/>
      </c>
      <c r="Q45" s="26"/>
      <c r="R45" s="19" t="str">
        <f t="shared" si="0"/>
        <v/>
      </c>
      <c r="T45" s="20"/>
      <c r="U45" s="20"/>
      <c r="V45" s="20"/>
      <c r="W45" s="21"/>
      <c r="X45" s="20"/>
      <c r="Y45" s="20"/>
      <c r="Z45" s="20"/>
      <c r="AA45" s="73"/>
      <c r="AB45" s="73"/>
      <c r="AC45" s="20"/>
      <c r="AD45" s="20"/>
      <c r="AE45" s="20"/>
      <c r="AF45" s="20"/>
      <c r="AG45" s="20"/>
      <c r="AH45" s="20"/>
      <c r="AI45" s="20" t="str">
        <f>IFERROR(IF(LEN(VLOOKUP(AC45, QUICKBOOKS_9130357949969096!$A:$B, 2, 0))=0,"",VLOOKUP(AC45, QUICKBOOKS_9130357949969096!$A:$B, 2, 0)),"")</f>
        <v/>
      </c>
      <c r="AJ45" s="20" t="str">
        <f>IFERROR(IF(LEN(VLOOKUP(AE45, QUICKBOOKS_9130357949969096!$C:$E, 3, 0))=0,"",VLOOKUP(AE45, QUICKBOOKS_9130357949969096!$C:$E, 3, 0)),"")</f>
        <v/>
      </c>
      <c r="AK45" s="20" t="str">
        <f>IFERROR(IF(LEN(VLOOKUP(AF45, QUICKBOOKS_9130357949969096!$F:$G, 2, 0))=0,"",VLOOKUP(AF45, QUICKBOOKS_9130357949969096!$F:$G, 2, 0)),"")</f>
        <v/>
      </c>
      <c r="AL45" s="20"/>
      <c r="AM45" s="20" t="str">
        <f>IFERROR(IF(LEN(VLOOKUP(AH45, QUICKBOOKS_9130357949969096!$J:$K, 2, 0))=0,"",VLOOKUP(AH45, QUICKBOOKS_9130357949969096!$J:$K, 2, 0)),"")</f>
        <v/>
      </c>
    </row>
    <row r="46" spans="2:39" x14ac:dyDescent="0.45">
      <c r="B46" s="2"/>
      <c r="C46" s="2"/>
      <c r="D46" s="2"/>
      <c r="E46" s="2"/>
      <c r="P46" s="19" t="str">
        <f>IF(W46&lt;&gt;"",MAX(P$1:P45)+1,IF(AND(_xlfn.CONCAT(T46:AM46)&lt;&gt;"", OR(LEFT(_xlfn.CONCAT(T46:AM46),5)&lt;&gt;"FALSE",RIGHT(_xlfn.CONCAT(T46:AM46),5)&lt;&gt;"FALSE")),IF(AND(ISNUMBER(P45),P45&gt;0),P45,0),""))</f>
        <v/>
      </c>
      <c r="Q46" s="26"/>
      <c r="R46" s="19" t="str">
        <f t="shared" si="0"/>
        <v/>
      </c>
      <c r="T46" s="20"/>
      <c r="U46" s="20"/>
      <c r="V46" s="20"/>
      <c r="W46" s="21"/>
      <c r="X46" s="20"/>
      <c r="Y46" s="20"/>
      <c r="Z46" s="20"/>
      <c r="AA46" s="73"/>
      <c r="AB46" s="73"/>
      <c r="AC46" s="20"/>
      <c r="AD46" s="20"/>
      <c r="AE46" s="20"/>
      <c r="AF46" s="20"/>
      <c r="AG46" s="20"/>
      <c r="AH46" s="20"/>
      <c r="AI46" s="20" t="str">
        <f>IFERROR(IF(LEN(VLOOKUP(AC46, QUICKBOOKS_9130357949969096!$A:$B, 2, 0))=0,"",VLOOKUP(AC46, QUICKBOOKS_9130357949969096!$A:$B, 2, 0)),"")</f>
        <v/>
      </c>
      <c r="AJ46" s="20" t="str">
        <f>IFERROR(IF(LEN(VLOOKUP(AE46, QUICKBOOKS_9130357949969096!$C:$E, 3, 0))=0,"",VLOOKUP(AE46, QUICKBOOKS_9130357949969096!$C:$E, 3, 0)),"")</f>
        <v/>
      </c>
      <c r="AK46" s="20" t="str">
        <f>IFERROR(IF(LEN(VLOOKUP(AF46, QUICKBOOKS_9130357949969096!$F:$G, 2, 0))=0,"",VLOOKUP(AF46, QUICKBOOKS_9130357949969096!$F:$G, 2, 0)),"")</f>
        <v/>
      </c>
      <c r="AL46" s="20"/>
      <c r="AM46" s="20" t="str">
        <f>IFERROR(IF(LEN(VLOOKUP(AH46, QUICKBOOKS_9130357949969096!$J:$K, 2, 0))=0,"",VLOOKUP(AH46, QUICKBOOKS_9130357949969096!$J:$K, 2, 0)),"")</f>
        <v/>
      </c>
    </row>
    <row r="47" spans="2:39" x14ac:dyDescent="0.45">
      <c r="B47" s="2"/>
      <c r="C47" s="2"/>
      <c r="D47" s="2"/>
      <c r="E47" s="2"/>
      <c r="P47" s="19" t="str">
        <f>IF(W47&lt;&gt;"",MAX(P$1:P46)+1,IF(AND(_xlfn.CONCAT(T47:AM47)&lt;&gt;"", OR(LEFT(_xlfn.CONCAT(T47:AM47),5)&lt;&gt;"FALSE",RIGHT(_xlfn.CONCAT(T47:AM47),5)&lt;&gt;"FALSE")),IF(AND(ISNUMBER(P46),P46&gt;0),P46,0),""))</f>
        <v/>
      </c>
      <c r="Q47" s="26"/>
      <c r="R47" s="19" t="str">
        <f t="shared" si="0"/>
        <v/>
      </c>
      <c r="T47" s="20"/>
      <c r="U47" s="20"/>
      <c r="V47" s="20"/>
      <c r="W47" s="21"/>
      <c r="X47" s="20"/>
      <c r="Y47" s="20"/>
      <c r="Z47" s="20"/>
      <c r="AA47" s="73"/>
      <c r="AB47" s="73"/>
      <c r="AC47" s="20"/>
      <c r="AD47" s="20"/>
      <c r="AE47" s="20"/>
      <c r="AF47" s="20"/>
      <c r="AG47" s="20"/>
      <c r="AH47" s="20"/>
      <c r="AI47" s="20" t="str">
        <f>IFERROR(IF(LEN(VLOOKUP(AC47, QUICKBOOKS_9130357949969096!$A:$B, 2, 0))=0,"",VLOOKUP(AC47, QUICKBOOKS_9130357949969096!$A:$B, 2, 0)),"")</f>
        <v/>
      </c>
      <c r="AJ47" s="20" t="str">
        <f>IFERROR(IF(LEN(VLOOKUP(AE47, QUICKBOOKS_9130357949969096!$C:$E, 3, 0))=0,"",VLOOKUP(AE47, QUICKBOOKS_9130357949969096!$C:$E, 3, 0)),"")</f>
        <v/>
      </c>
      <c r="AK47" s="20" t="str">
        <f>IFERROR(IF(LEN(VLOOKUP(AF47, QUICKBOOKS_9130357949969096!$F:$G, 2, 0))=0,"",VLOOKUP(AF47, QUICKBOOKS_9130357949969096!$F:$G, 2, 0)),"")</f>
        <v/>
      </c>
      <c r="AL47" s="20"/>
      <c r="AM47" s="20" t="str">
        <f>IFERROR(IF(LEN(VLOOKUP(AH47, QUICKBOOKS_9130357949969096!$J:$K, 2, 0))=0,"",VLOOKUP(AH47, QUICKBOOKS_9130357949969096!$J:$K, 2, 0)),"")</f>
        <v/>
      </c>
    </row>
    <row r="48" spans="2:39" x14ac:dyDescent="0.45">
      <c r="B48" s="2"/>
      <c r="C48" s="2"/>
      <c r="D48" s="2"/>
      <c r="E48" s="2"/>
      <c r="P48" s="19" t="str">
        <f>IF(W48&lt;&gt;"",MAX(P$1:P47)+1,IF(AND(_xlfn.CONCAT(T48:AM48)&lt;&gt;"", OR(LEFT(_xlfn.CONCAT(T48:AM48),5)&lt;&gt;"FALSE",RIGHT(_xlfn.CONCAT(T48:AM48),5)&lt;&gt;"FALSE")),IF(AND(ISNUMBER(P47),P47&gt;0),P47,0),""))</f>
        <v/>
      </c>
      <c r="Q48" s="26"/>
      <c r="R48" s="19" t="str">
        <f t="shared" si="0"/>
        <v/>
      </c>
      <c r="T48" s="20"/>
      <c r="U48" s="20"/>
      <c r="V48" s="20"/>
      <c r="W48" s="21"/>
      <c r="X48" s="20"/>
      <c r="Y48" s="20"/>
      <c r="Z48" s="20"/>
      <c r="AA48" s="73"/>
      <c r="AB48" s="73"/>
      <c r="AC48" s="20"/>
      <c r="AD48" s="20"/>
      <c r="AE48" s="20"/>
      <c r="AF48" s="20"/>
      <c r="AG48" s="20"/>
      <c r="AH48" s="20"/>
      <c r="AI48" s="20" t="str">
        <f>IFERROR(IF(LEN(VLOOKUP(AC48, QUICKBOOKS_9130357949969096!$A:$B, 2, 0))=0,"",VLOOKUP(AC48, QUICKBOOKS_9130357949969096!$A:$B, 2, 0)),"")</f>
        <v/>
      </c>
      <c r="AJ48" s="20" t="str">
        <f>IFERROR(IF(LEN(VLOOKUP(AE48, QUICKBOOKS_9130357949969096!$C:$E, 3, 0))=0,"",VLOOKUP(AE48, QUICKBOOKS_9130357949969096!$C:$E, 3, 0)),"")</f>
        <v/>
      </c>
      <c r="AK48" s="20" t="str">
        <f>IFERROR(IF(LEN(VLOOKUP(AF48, QUICKBOOKS_9130357949969096!$F:$G, 2, 0))=0,"",VLOOKUP(AF48, QUICKBOOKS_9130357949969096!$F:$G, 2, 0)),"")</f>
        <v/>
      </c>
      <c r="AL48" s="20"/>
      <c r="AM48" s="20" t="str">
        <f>IFERROR(IF(LEN(VLOOKUP(AH48, QUICKBOOKS_9130357949969096!$J:$K, 2, 0))=0,"",VLOOKUP(AH48, QUICKBOOKS_9130357949969096!$J:$K, 2, 0)),"")</f>
        <v/>
      </c>
    </row>
    <row r="49" spans="2:39" x14ac:dyDescent="0.45">
      <c r="B49" s="2"/>
      <c r="C49" s="2"/>
      <c r="D49" s="2"/>
      <c r="E49" s="2"/>
      <c r="P49" s="19" t="str">
        <f>IF(W49&lt;&gt;"",MAX(P$1:P48)+1,IF(AND(_xlfn.CONCAT(T49:AM49)&lt;&gt;"", OR(LEFT(_xlfn.CONCAT(T49:AM49),5)&lt;&gt;"FALSE",RIGHT(_xlfn.CONCAT(T49:AM49),5)&lt;&gt;"FALSE")),IF(AND(ISNUMBER(P48),P48&gt;0),P48,0),""))</f>
        <v/>
      </c>
      <c r="Q49" s="26"/>
      <c r="R49" s="19" t="str">
        <f t="shared" si="0"/>
        <v/>
      </c>
      <c r="T49" s="20"/>
      <c r="U49" s="20"/>
      <c r="V49" s="20"/>
      <c r="W49" s="21"/>
      <c r="X49" s="20"/>
      <c r="Y49" s="20"/>
      <c r="Z49" s="20"/>
      <c r="AA49" s="73"/>
      <c r="AB49" s="73"/>
      <c r="AC49" s="20"/>
      <c r="AD49" s="20"/>
      <c r="AE49" s="20"/>
      <c r="AF49" s="20"/>
      <c r="AG49" s="20"/>
      <c r="AH49" s="20"/>
      <c r="AI49" s="20" t="str">
        <f>IFERROR(IF(LEN(VLOOKUP(AC49, QUICKBOOKS_9130357949969096!$A:$B, 2, 0))=0,"",VLOOKUP(AC49, QUICKBOOKS_9130357949969096!$A:$B, 2, 0)),"")</f>
        <v/>
      </c>
      <c r="AJ49" s="20" t="str">
        <f>IFERROR(IF(LEN(VLOOKUP(AE49, QUICKBOOKS_9130357949969096!$C:$E, 3, 0))=0,"",VLOOKUP(AE49, QUICKBOOKS_9130357949969096!$C:$E, 3, 0)),"")</f>
        <v/>
      </c>
      <c r="AK49" s="20" t="str">
        <f>IFERROR(IF(LEN(VLOOKUP(AF49, QUICKBOOKS_9130357949969096!$F:$G, 2, 0))=0,"",VLOOKUP(AF49, QUICKBOOKS_9130357949969096!$F:$G, 2, 0)),"")</f>
        <v/>
      </c>
      <c r="AL49" s="20"/>
      <c r="AM49" s="20" t="str">
        <f>IFERROR(IF(LEN(VLOOKUP(AH49, QUICKBOOKS_9130357949969096!$J:$K, 2, 0))=0,"",VLOOKUP(AH49, QUICKBOOKS_9130357949969096!$J:$K, 2, 0)),"")</f>
        <v/>
      </c>
    </row>
    <row r="50" spans="2:39" x14ac:dyDescent="0.45">
      <c r="B50" s="2"/>
      <c r="C50" s="2"/>
      <c r="D50" s="2"/>
      <c r="E50" s="2"/>
      <c r="P50" s="19" t="str">
        <f>IF(W50&lt;&gt;"",MAX(P$1:P49)+1,IF(AND(_xlfn.CONCAT(T50:AM50)&lt;&gt;"", OR(LEFT(_xlfn.CONCAT(T50:AM50),5)&lt;&gt;"FALSE",RIGHT(_xlfn.CONCAT(T50:AM50),5)&lt;&gt;"FALSE")),IF(AND(ISNUMBER(P49),P49&gt;0),P49,0),""))</f>
        <v/>
      </c>
      <c r="Q50" s="26"/>
      <c r="R50" s="19" t="str">
        <f t="shared" si="0"/>
        <v/>
      </c>
      <c r="T50" s="20"/>
      <c r="U50" s="20"/>
      <c r="V50" s="20"/>
      <c r="W50" s="21"/>
      <c r="X50" s="20"/>
      <c r="Y50" s="20"/>
      <c r="Z50" s="20"/>
      <c r="AA50" s="73"/>
      <c r="AB50" s="73"/>
      <c r="AC50" s="20"/>
      <c r="AD50" s="20"/>
      <c r="AE50" s="20"/>
      <c r="AF50" s="20"/>
      <c r="AG50" s="20"/>
      <c r="AH50" s="20"/>
      <c r="AI50" s="20" t="str">
        <f>IFERROR(IF(LEN(VLOOKUP(AC50, QUICKBOOKS_9130357949969096!$A:$B, 2, 0))=0,"",VLOOKUP(AC50, QUICKBOOKS_9130357949969096!$A:$B, 2, 0)),"")</f>
        <v/>
      </c>
      <c r="AJ50" s="20" t="str">
        <f>IFERROR(IF(LEN(VLOOKUP(AE50, QUICKBOOKS_9130357949969096!$C:$E, 3, 0))=0,"",VLOOKUP(AE50, QUICKBOOKS_9130357949969096!$C:$E, 3, 0)),"")</f>
        <v/>
      </c>
      <c r="AK50" s="20" t="str">
        <f>IFERROR(IF(LEN(VLOOKUP(AF50, QUICKBOOKS_9130357949969096!$F:$G, 2, 0))=0,"",VLOOKUP(AF50, QUICKBOOKS_9130357949969096!$F:$G, 2, 0)),"")</f>
        <v/>
      </c>
      <c r="AL50" s="20"/>
      <c r="AM50" s="20" t="str">
        <f>IFERROR(IF(LEN(VLOOKUP(AH50, QUICKBOOKS_9130357949969096!$J:$K, 2, 0))=0,"",VLOOKUP(AH50, QUICKBOOKS_9130357949969096!$J:$K, 2, 0)),"")</f>
        <v/>
      </c>
    </row>
    <row r="51" spans="2:39" x14ac:dyDescent="0.45">
      <c r="B51" s="2"/>
      <c r="C51" s="2"/>
      <c r="D51" s="2"/>
      <c r="E51" s="2"/>
      <c r="P51" s="19" t="str">
        <f>IF(W51&lt;&gt;"",MAX(P$1:P50)+1,IF(AND(_xlfn.CONCAT(T51:AM51)&lt;&gt;"", OR(LEFT(_xlfn.CONCAT(T51:AM51),5)&lt;&gt;"FALSE",RIGHT(_xlfn.CONCAT(T51:AM51),5)&lt;&gt;"FALSE")),IF(AND(ISNUMBER(P50),P50&gt;0),P50,0),""))</f>
        <v/>
      </c>
      <c r="Q51" s="26"/>
      <c r="R51" s="19" t="str">
        <f t="shared" si="0"/>
        <v/>
      </c>
      <c r="T51" s="20"/>
      <c r="U51" s="20"/>
      <c r="V51" s="20"/>
      <c r="W51" s="21"/>
      <c r="X51" s="20"/>
      <c r="Y51" s="20"/>
      <c r="Z51" s="20"/>
      <c r="AA51" s="73"/>
      <c r="AB51" s="73"/>
      <c r="AC51" s="20"/>
      <c r="AD51" s="20"/>
      <c r="AE51" s="20"/>
      <c r="AF51" s="20"/>
      <c r="AG51" s="20"/>
      <c r="AH51" s="20"/>
      <c r="AI51" s="20" t="str">
        <f>IFERROR(IF(LEN(VLOOKUP(AC51, QUICKBOOKS_9130357949969096!$A:$B, 2, 0))=0,"",VLOOKUP(AC51, QUICKBOOKS_9130357949969096!$A:$B, 2, 0)),"")</f>
        <v/>
      </c>
      <c r="AJ51" s="20" t="str">
        <f>IFERROR(IF(LEN(VLOOKUP(AE51, QUICKBOOKS_9130357949969096!$C:$E, 3, 0))=0,"",VLOOKUP(AE51, QUICKBOOKS_9130357949969096!$C:$E, 3, 0)),"")</f>
        <v/>
      </c>
      <c r="AK51" s="20" t="str">
        <f>IFERROR(IF(LEN(VLOOKUP(AF51, QUICKBOOKS_9130357949969096!$F:$G, 2, 0))=0,"",VLOOKUP(AF51, QUICKBOOKS_9130357949969096!$F:$G, 2, 0)),"")</f>
        <v/>
      </c>
      <c r="AL51" s="20"/>
      <c r="AM51" s="20" t="str">
        <f>IFERROR(IF(LEN(VLOOKUP(AH51, QUICKBOOKS_9130357949969096!$J:$K, 2, 0))=0,"",VLOOKUP(AH51, QUICKBOOKS_9130357949969096!$J:$K, 2, 0)),"")</f>
        <v/>
      </c>
    </row>
    <row r="52" spans="2:39" x14ac:dyDescent="0.45">
      <c r="B52" s="2"/>
      <c r="C52" s="2"/>
      <c r="D52" s="2"/>
      <c r="E52" s="2"/>
      <c r="P52" s="19" t="str">
        <f>IF(W52&lt;&gt;"",MAX(P$1:P51)+1,IF(AND(_xlfn.CONCAT(T52:AM52)&lt;&gt;"", OR(LEFT(_xlfn.CONCAT(T52:AM52),5)&lt;&gt;"FALSE",RIGHT(_xlfn.CONCAT(T52:AM52),5)&lt;&gt;"FALSE")),IF(AND(ISNUMBER(P51),P51&gt;0),P51,0),""))</f>
        <v/>
      </c>
      <c r="Q52" s="26"/>
      <c r="R52" s="19" t="str">
        <f t="shared" si="0"/>
        <v/>
      </c>
      <c r="T52" s="20"/>
      <c r="U52" s="20"/>
      <c r="V52" s="20"/>
      <c r="W52" s="21"/>
      <c r="X52" s="20"/>
      <c r="Y52" s="20"/>
      <c r="Z52" s="20"/>
      <c r="AA52" s="73"/>
      <c r="AB52" s="73"/>
      <c r="AC52" s="20"/>
      <c r="AD52" s="20"/>
      <c r="AE52" s="20"/>
      <c r="AF52" s="20"/>
      <c r="AG52" s="20"/>
      <c r="AH52" s="20"/>
      <c r="AI52" s="20" t="str">
        <f>IFERROR(IF(LEN(VLOOKUP(AC52, QUICKBOOKS_9130357949969096!$A:$B, 2, 0))=0,"",VLOOKUP(AC52, QUICKBOOKS_9130357949969096!$A:$B, 2, 0)),"")</f>
        <v/>
      </c>
      <c r="AJ52" s="20" t="str">
        <f>IFERROR(IF(LEN(VLOOKUP(AE52, QUICKBOOKS_9130357949969096!$C:$E, 3, 0))=0,"",VLOOKUP(AE52, QUICKBOOKS_9130357949969096!$C:$E, 3, 0)),"")</f>
        <v/>
      </c>
      <c r="AK52" s="20" t="str">
        <f>IFERROR(IF(LEN(VLOOKUP(AF52, QUICKBOOKS_9130357949969096!$F:$G, 2, 0))=0,"",VLOOKUP(AF52, QUICKBOOKS_9130357949969096!$F:$G, 2, 0)),"")</f>
        <v/>
      </c>
      <c r="AL52" s="20"/>
      <c r="AM52" s="20" t="str">
        <f>IFERROR(IF(LEN(VLOOKUP(AH52, QUICKBOOKS_9130357949969096!$J:$K, 2, 0))=0,"",VLOOKUP(AH52, QUICKBOOKS_9130357949969096!$J:$K, 2, 0)),"")</f>
        <v/>
      </c>
    </row>
    <row r="53" spans="2:39" x14ac:dyDescent="0.45">
      <c r="B53" s="2"/>
      <c r="C53" s="2"/>
      <c r="D53" s="2"/>
      <c r="E53" s="2"/>
      <c r="P53" s="19" t="str">
        <f>IF(W53&lt;&gt;"",MAX(P$1:P52)+1,IF(AND(_xlfn.CONCAT(T53:AM53)&lt;&gt;"", OR(LEFT(_xlfn.CONCAT(T53:AM53),5)&lt;&gt;"FALSE",RIGHT(_xlfn.CONCAT(T53:AM53),5)&lt;&gt;"FALSE")),IF(AND(ISNUMBER(P52),P52&gt;0),P52,0),""))</f>
        <v/>
      </c>
      <c r="Q53" s="26"/>
      <c r="R53" s="19" t="str">
        <f t="shared" si="0"/>
        <v/>
      </c>
      <c r="T53" s="20"/>
      <c r="U53" s="20"/>
      <c r="V53" s="20"/>
      <c r="W53" s="21"/>
      <c r="X53" s="20"/>
      <c r="Y53" s="20"/>
      <c r="Z53" s="20"/>
      <c r="AA53" s="73"/>
      <c r="AB53" s="73"/>
      <c r="AC53" s="20"/>
      <c r="AD53" s="20"/>
      <c r="AE53" s="20"/>
      <c r="AF53" s="20"/>
      <c r="AG53" s="20"/>
      <c r="AH53" s="20"/>
      <c r="AI53" s="20" t="str">
        <f>IFERROR(IF(LEN(VLOOKUP(AC53, QUICKBOOKS_9130357949969096!$A:$B, 2, 0))=0,"",VLOOKUP(AC53, QUICKBOOKS_9130357949969096!$A:$B, 2, 0)),"")</f>
        <v/>
      </c>
      <c r="AJ53" s="20" t="str">
        <f>IFERROR(IF(LEN(VLOOKUP(AE53, QUICKBOOKS_9130357949969096!$C:$E, 3, 0))=0,"",VLOOKUP(AE53, QUICKBOOKS_9130357949969096!$C:$E, 3, 0)),"")</f>
        <v/>
      </c>
      <c r="AK53" s="20" t="str">
        <f>IFERROR(IF(LEN(VLOOKUP(AF53, QUICKBOOKS_9130357949969096!$F:$G, 2, 0))=0,"",VLOOKUP(AF53, QUICKBOOKS_9130357949969096!$F:$G, 2, 0)),"")</f>
        <v/>
      </c>
      <c r="AL53" s="20"/>
      <c r="AM53" s="20" t="str">
        <f>IFERROR(IF(LEN(VLOOKUP(AH53, QUICKBOOKS_9130357949969096!$J:$K, 2, 0))=0,"",VLOOKUP(AH53, QUICKBOOKS_9130357949969096!$J:$K, 2, 0)),"")</f>
        <v/>
      </c>
    </row>
    <row r="54" spans="2:39" x14ac:dyDescent="0.45">
      <c r="B54" s="2"/>
      <c r="C54" s="2"/>
      <c r="D54" s="2"/>
      <c r="E54" s="2"/>
      <c r="P54" s="19" t="str">
        <f>IF(W54&lt;&gt;"",MAX(P$1:P53)+1,IF(AND(_xlfn.CONCAT(T54:AM54)&lt;&gt;"", OR(LEFT(_xlfn.CONCAT(T54:AM54),5)&lt;&gt;"FALSE",RIGHT(_xlfn.CONCAT(T54:AM54),5)&lt;&gt;"FALSE")),IF(AND(ISNUMBER(P53),P53&gt;0),P53,0),""))</f>
        <v/>
      </c>
      <c r="Q54" s="26"/>
      <c r="R54" s="19" t="str">
        <f t="shared" si="0"/>
        <v/>
      </c>
      <c r="T54" s="20"/>
      <c r="U54" s="20"/>
      <c r="V54" s="20"/>
      <c r="W54" s="21"/>
      <c r="X54" s="20"/>
      <c r="Y54" s="20"/>
      <c r="Z54" s="20"/>
      <c r="AA54" s="73"/>
      <c r="AB54" s="73"/>
      <c r="AC54" s="20"/>
      <c r="AD54" s="20"/>
      <c r="AE54" s="20"/>
      <c r="AF54" s="20"/>
      <c r="AG54" s="20"/>
      <c r="AH54" s="20"/>
      <c r="AI54" s="20" t="str">
        <f>IFERROR(IF(LEN(VLOOKUP(AC54, QUICKBOOKS_9130357949969096!$A:$B, 2, 0))=0,"",VLOOKUP(AC54, QUICKBOOKS_9130357949969096!$A:$B, 2, 0)),"")</f>
        <v/>
      </c>
      <c r="AJ54" s="20" t="str">
        <f>IFERROR(IF(LEN(VLOOKUP(AE54, QUICKBOOKS_9130357949969096!$C:$E, 3, 0))=0,"",VLOOKUP(AE54, QUICKBOOKS_9130357949969096!$C:$E, 3, 0)),"")</f>
        <v/>
      </c>
      <c r="AK54" s="20" t="str">
        <f>IFERROR(IF(LEN(VLOOKUP(AF54, QUICKBOOKS_9130357949969096!$F:$G, 2, 0))=0,"",VLOOKUP(AF54, QUICKBOOKS_9130357949969096!$F:$G, 2, 0)),"")</f>
        <v/>
      </c>
      <c r="AL54" s="20"/>
      <c r="AM54" s="20" t="str">
        <f>IFERROR(IF(LEN(VLOOKUP(AH54, QUICKBOOKS_9130357949969096!$J:$K, 2, 0))=0,"",VLOOKUP(AH54, QUICKBOOKS_9130357949969096!$J:$K, 2, 0)),"")</f>
        <v/>
      </c>
    </row>
    <row r="55" spans="2:39" x14ac:dyDescent="0.45">
      <c r="B55" s="2"/>
      <c r="C55" s="2"/>
      <c r="D55" s="2"/>
      <c r="E55" s="2"/>
      <c r="P55" s="19" t="str">
        <f>IF(W55&lt;&gt;"",MAX(P$1:P54)+1,IF(AND(_xlfn.CONCAT(T55:AM55)&lt;&gt;"", OR(LEFT(_xlfn.CONCAT(T55:AM55),5)&lt;&gt;"FALSE",RIGHT(_xlfn.CONCAT(T55:AM55),5)&lt;&gt;"FALSE")),IF(AND(ISNUMBER(P54),P54&gt;0),P54,0),""))</f>
        <v/>
      </c>
      <c r="Q55" s="26"/>
      <c r="R55" s="19" t="str">
        <f t="shared" si="0"/>
        <v/>
      </c>
      <c r="T55" s="20"/>
      <c r="U55" s="20"/>
      <c r="V55" s="20"/>
      <c r="W55" s="21"/>
      <c r="X55" s="20"/>
      <c r="Y55" s="20"/>
      <c r="Z55" s="20"/>
      <c r="AA55" s="73"/>
      <c r="AB55" s="73"/>
      <c r="AC55" s="20"/>
      <c r="AD55" s="20"/>
      <c r="AE55" s="20"/>
      <c r="AF55" s="20"/>
      <c r="AG55" s="20"/>
      <c r="AH55" s="20"/>
      <c r="AI55" s="20" t="str">
        <f>IFERROR(IF(LEN(VLOOKUP(AC55, QUICKBOOKS_9130357949969096!$A:$B, 2, 0))=0,"",VLOOKUP(AC55, QUICKBOOKS_9130357949969096!$A:$B, 2, 0)),"")</f>
        <v/>
      </c>
      <c r="AJ55" s="20" t="str">
        <f>IFERROR(IF(LEN(VLOOKUP(AE55, QUICKBOOKS_9130357949969096!$C:$E, 3, 0))=0,"",VLOOKUP(AE55, QUICKBOOKS_9130357949969096!$C:$E, 3, 0)),"")</f>
        <v/>
      </c>
      <c r="AK55" s="20" t="str">
        <f>IFERROR(IF(LEN(VLOOKUP(AF55, QUICKBOOKS_9130357949969096!$F:$G, 2, 0))=0,"",VLOOKUP(AF55, QUICKBOOKS_9130357949969096!$F:$G, 2, 0)),"")</f>
        <v/>
      </c>
      <c r="AL55" s="20"/>
      <c r="AM55" s="20" t="str">
        <f>IFERROR(IF(LEN(VLOOKUP(AH55, QUICKBOOKS_9130357949969096!$J:$K, 2, 0))=0,"",VLOOKUP(AH55, QUICKBOOKS_9130357949969096!$J:$K, 2, 0)),"")</f>
        <v/>
      </c>
    </row>
    <row r="56" spans="2:39" x14ac:dyDescent="0.45">
      <c r="B56" s="2"/>
      <c r="C56" s="2"/>
      <c r="D56" s="2"/>
      <c r="E56" s="2"/>
      <c r="P56" s="19" t="str">
        <f>IF(W56&lt;&gt;"",MAX(P$1:P55)+1,IF(AND(_xlfn.CONCAT(T56:AM56)&lt;&gt;"", OR(LEFT(_xlfn.CONCAT(T56:AM56),5)&lt;&gt;"FALSE",RIGHT(_xlfn.CONCAT(T56:AM56),5)&lt;&gt;"FALSE")),IF(AND(ISNUMBER(P55),P55&gt;0),P55,0),""))</f>
        <v/>
      </c>
      <c r="Q56" s="26"/>
      <c r="R56" s="19" t="str">
        <f t="shared" si="0"/>
        <v/>
      </c>
      <c r="T56" s="20"/>
      <c r="U56" s="20"/>
      <c r="V56" s="20"/>
      <c r="W56" s="21"/>
      <c r="X56" s="20"/>
      <c r="Y56" s="20"/>
      <c r="Z56" s="20"/>
      <c r="AA56" s="73"/>
      <c r="AB56" s="73"/>
      <c r="AC56" s="20"/>
      <c r="AD56" s="20"/>
      <c r="AE56" s="20"/>
      <c r="AF56" s="20"/>
      <c r="AG56" s="20"/>
      <c r="AH56" s="20"/>
      <c r="AI56" s="20" t="str">
        <f>IFERROR(IF(LEN(VLOOKUP(AC56, QUICKBOOKS_9130357949969096!$A:$B, 2, 0))=0,"",VLOOKUP(AC56, QUICKBOOKS_9130357949969096!$A:$B, 2, 0)),"")</f>
        <v/>
      </c>
      <c r="AJ56" s="20" t="str">
        <f>IFERROR(IF(LEN(VLOOKUP(AE56, QUICKBOOKS_9130357949969096!$C:$E, 3, 0))=0,"",VLOOKUP(AE56, QUICKBOOKS_9130357949969096!$C:$E, 3, 0)),"")</f>
        <v/>
      </c>
      <c r="AK56" s="20" t="str">
        <f>IFERROR(IF(LEN(VLOOKUP(AF56, QUICKBOOKS_9130357949969096!$F:$G, 2, 0))=0,"",VLOOKUP(AF56, QUICKBOOKS_9130357949969096!$F:$G, 2, 0)),"")</f>
        <v/>
      </c>
      <c r="AL56" s="20"/>
      <c r="AM56" s="20" t="str">
        <f>IFERROR(IF(LEN(VLOOKUP(AH56, QUICKBOOKS_9130357949969096!$J:$K, 2, 0))=0,"",VLOOKUP(AH56, QUICKBOOKS_9130357949969096!$J:$K, 2, 0)),"")</f>
        <v/>
      </c>
    </row>
    <row r="57" spans="2:39" x14ac:dyDescent="0.45">
      <c r="B57" s="2"/>
      <c r="C57" s="2"/>
      <c r="D57" s="2"/>
      <c r="E57" s="2"/>
      <c r="P57" s="19" t="str">
        <f>IF(W57&lt;&gt;"",MAX(P$1:P56)+1,IF(AND(_xlfn.CONCAT(T57:AM57)&lt;&gt;"", OR(LEFT(_xlfn.CONCAT(T57:AM57),5)&lt;&gt;"FALSE",RIGHT(_xlfn.CONCAT(T57:AM57),5)&lt;&gt;"FALSE")),IF(AND(ISNUMBER(P56),P56&gt;0),P56,0),""))</f>
        <v/>
      </c>
      <c r="Q57" s="26"/>
      <c r="R57" s="19" t="str">
        <f t="shared" si="0"/>
        <v/>
      </c>
      <c r="T57" s="20"/>
      <c r="U57" s="20"/>
      <c r="V57" s="20"/>
      <c r="W57" s="21"/>
      <c r="X57" s="20"/>
      <c r="Y57" s="20"/>
      <c r="Z57" s="20"/>
      <c r="AA57" s="73"/>
      <c r="AB57" s="73"/>
      <c r="AC57" s="20"/>
      <c r="AD57" s="20"/>
      <c r="AE57" s="20"/>
      <c r="AF57" s="20"/>
      <c r="AG57" s="20"/>
      <c r="AH57" s="20"/>
      <c r="AI57" s="20" t="str">
        <f>IFERROR(IF(LEN(VLOOKUP(AC57, QUICKBOOKS_9130357949969096!$A:$B, 2, 0))=0,"",VLOOKUP(AC57, QUICKBOOKS_9130357949969096!$A:$B, 2, 0)),"")</f>
        <v/>
      </c>
      <c r="AJ57" s="20" t="str">
        <f>IFERROR(IF(LEN(VLOOKUP(AE57, QUICKBOOKS_9130357949969096!$C:$E, 3, 0))=0,"",VLOOKUP(AE57, QUICKBOOKS_9130357949969096!$C:$E, 3, 0)),"")</f>
        <v/>
      </c>
      <c r="AK57" s="20" t="str">
        <f>IFERROR(IF(LEN(VLOOKUP(AF57, QUICKBOOKS_9130357949969096!$F:$G, 2, 0))=0,"",VLOOKUP(AF57, QUICKBOOKS_9130357949969096!$F:$G, 2, 0)),"")</f>
        <v/>
      </c>
      <c r="AL57" s="20"/>
      <c r="AM57" s="20" t="str">
        <f>IFERROR(IF(LEN(VLOOKUP(AH57, QUICKBOOKS_9130357949969096!$J:$K, 2, 0))=0,"",VLOOKUP(AH57, QUICKBOOKS_9130357949969096!$J:$K, 2, 0)),"")</f>
        <v/>
      </c>
    </row>
    <row r="58" spans="2:39" x14ac:dyDescent="0.45">
      <c r="B58" s="2"/>
      <c r="C58" s="2"/>
      <c r="D58" s="2"/>
      <c r="E58" s="2"/>
      <c r="P58" s="19" t="str">
        <f>IF(W58&lt;&gt;"",MAX(P$1:P57)+1,IF(AND(_xlfn.CONCAT(T58:AM58)&lt;&gt;"", OR(LEFT(_xlfn.CONCAT(T58:AM58),5)&lt;&gt;"FALSE",RIGHT(_xlfn.CONCAT(T58:AM58),5)&lt;&gt;"FALSE")),IF(AND(ISNUMBER(P57),P57&gt;0),P57,0),""))</f>
        <v/>
      </c>
      <c r="Q58" s="26"/>
      <c r="R58" s="19" t="str">
        <f t="shared" si="0"/>
        <v/>
      </c>
      <c r="T58" s="20"/>
      <c r="U58" s="20"/>
      <c r="V58" s="20"/>
      <c r="W58" s="21"/>
      <c r="X58" s="20"/>
      <c r="Y58" s="20"/>
      <c r="Z58" s="20"/>
      <c r="AA58" s="73"/>
      <c r="AB58" s="73"/>
      <c r="AC58" s="20"/>
      <c r="AD58" s="20"/>
      <c r="AE58" s="20"/>
      <c r="AF58" s="20"/>
      <c r="AG58" s="20"/>
      <c r="AH58" s="20"/>
      <c r="AI58" s="20" t="str">
        <f>IFERROR(IF(LEN(VLOOKUP(AC58, QUICKBOOKS_9130357949969096!$A:$B, 2, 0))=0,"",VLOOKUP(AC58, QUICKBOOKS_9130357949969096!$A:$B, 2, 0)),"")</f>
        <v/>
      </c>
      <c r="AJ58" s="20" t="str">
        <f>IFERROR(IF(LEN(VLOOKUP(AE58, QUICKBOOKS_9130357949969096!$C:$E, 3, 0))=0,"",VLOOKUP(AE58, QUICKBOOKS_9130357949969096!$C:$E, 3, 0)),"")</f>
        <v/>
      </c>
      <c r="AK58" s="20" t="str">
        <f>IFERROR(IF(LEN(VLOOKUP(AF58, QUICKBOOKS_9130357949969096!$F:$G, 2, 0))=0,"",VLOOKUP(AF58, QUICKBOOKS_9130357949969096!$F:$G, 2, 0)),"")</f>
        <v/>
      </c>
      <c r="AL58" s="20"/>
      <c r="AM58" s="20" t="str">
        <f>IFERROR(IF(LEN(VLOOKUP(AH58, QUICKBOOKS_9130357949969096!$J:$K, 2, 0))=0,"",VLOOKUP(AH58, QUICKBOOKS_9130357949969096!$J:$K, 2, 0)),"")</f>
        <v/>
      </c>
    </row>
    <row r="59" spans="2:39" x14ac:dyDescent="0.45">
      <c r="B59" s="2"/>
      <c r="C59" s="2"/>
      <c r="D59" s="2"/>
      <c r="E59" s="2"/>
      <c r="P59" s="19" t="str">
        <f>IF(W59&lt;&gt;"",MAX(P$1:P58)+1,IF(AND(_xlfn.CONCAT(T59:AM59)&lt;&gt;"", OR(LEFT(_xlfn.CONCAT(T59:AM59),5)&lt;&gt;"FALSE",RIGHT(_xlfn.CONCAT(T59:AM59),5)&lt;&gt;"FALSE")),IF(AND(ISNUMBER(P58),P58&gt;0),P58,0),""))</f>
        <v/>
      </c>
      <c r="Q59" s="26"/>
      <c r="R59" s="19" t="str">
        <f t="shared" si="0"/>
        <v/>
      </c>
      <c r="T59" s="20"/>
      <c r="U59" s="20"/>
      <c r="V59" s="20"/>
      <c r="W59" s="21"/>
      <c r="X59" s="20"/>
      <c r="Y59" s="20"/>
      <c r="Z59" s="20"/>
      <c r="AA59" s="73"/>
      <c r="AB59" s="73"/>
      <c r="AC59" s="20"/>
      <c r="AD59" s="20"/>
      <c r="AE59" s="20"/>
      <c r="AF59" s="20"/>
      <c r="AG59" s="20"/>
      <c r="AH59" s="20"/>
      <c r="AI59" s="20" t="str">
        <f>IFERROR(IF(LEN(VLOOKUP(AC59, QUICKBOOKS_9130357949969096!$A:$B, 2, 0))=0,"",VLOOKUP(AC59, QUICKBOOKS_9130357949969096!$A:$B, 2, 0)),"")</f>
        <v/>
      </c>
      <c r="AJ59" s="20" t="str">
        <f>IFERROR(IF(LEN(VLOOKUP(AE59, QUICKBOOKS_9130357949969096!$C:$E, 3, 0))=0,"",VLOOKUP(AE59, QUICKBOOKS_9130357949969096!$C:$E, 3, 0)),"")</f>
        <v/>
      </c>
      <c r="AK59" s="20" t="str">
        <f>IFERROR(IF(LEN(VLOOKUP(AF59, QUICKBOOKS_9130357949969096!$F:$G, 2, 0))=0,"",VLOOKUP(AF59, QUICKBOOKS_9130357949969096!$F:$G, 2, 0)),"")</f>
        <v/>
      </c>
      <c r="AL59" s="20"/>
      <c r="AM59" s="20" t="str">
        <f>IFERROR(IF(LEN(VLOOKUP(AH59, QUICKBOOKS_9130357949969096!$J:$K, 2, 0))=0,"",VLOOKUP(AH59, QUICKBOOKS_9130357949969096!$J:$K, 2, 0)),"")</f>
        <v/>
      </c>
    </row>
    <row r="60" spans="2:39" x14ac:dyDescent="0.45">
      <c r="B60" s="2"/>
      <c r="C60" s="2"/>
      <c r="D60" s="2"/>
      <c r="E60" s="2"/>
      <c r="P60" s="19" t="str">
        <f>IF(W60&lt;&gt;"",MAX(P$1:P59)+1,IF(AND(_xlfn.CONCAT(T60:AM60)&lt;&gt;"", OR(LEFT(_xlfn.CONCAT(T60:AM60),5)&lt;&gt;"FALSE",RIGHT(_xlfn.CONCAT(T60:AM60),5)&lt;&gt;"FALSE")),IF(AND(ISNUMBER(P59),P59&gt;0),P59,0),""))</f>
        <v/>
      </c>
      <c r="Q60" s="26"/>
      <c r="R60" s="19" t="str">
        <f t="shared" si="0"/>
        <v/>
      </c>
      <c r="T60" s="20"/>
      <c r="U60" s="20"/>
      <c r="V60" s="20"/>
      <c r="W60" s="21"/>
      <c r="X60" s="20"/>
      <c r="Y60" s="20"/>
      <c r="Z60" s="20"/>
      <c r="AA60" s="73"/>
      <c r="AB60" s="73"/>
      <c r="AC60" s="20"/>
      <c r="AD60" s="20"/>
      <c r="AE60" s="20"/>
      <c r="AF60" s="20"/>
      <c r="AG60" s="20"/>
      <c r="AH60" s="20"/>
      <c r="AI60" s="20" t="str">
        <f>IFERROR(IF(LEN(VLOOKUP(AC60, QUICKBOOKS_9130357949969096!$A:$B, 2, 0))=0,"",VLOOKUP(AC60, QUICKBOOKS_9130357949969096!$A:$B, 2, 0)),"")</f>
        <v/>
      </c>
      <c r="AJ60" s="20" t="str">
        <f>IFERROR(IF(LEN(VLOOKUP(AE60, QUICKBOOKS_9130357949969096!$C:$E, 3, 0))=0,"",VLOOKUP(AE60, QUICKBOOKS_9130357949969096!$C:$E, 3, 0)),"")</f>
        <v/>
      </c>
      <c r="AK60" s="20" t="str">
        <f>IFERROR(IF(LEN(VLOOKUP(AF60, QUICKBOOKS_9130357949969096!$F:$G, 2, 0))=0,"",VLOOKUP(AF60, QUICKBOOKS_9130357949969096!$F:$G, 2, 0)),"")</f>
        <v/>
      </c>
      <c r="AL60" s="20"/>
      <c r="AM60" s="20" t="str">
        <f>IFERROR(IF(LEN(VLOOKUP(AH60, QUICKBOOKS_9130357949969096!$J:$K, 2, 0))=0,"",VLOOKUP(AH60, QUICKBOOKS_9130357949969096!$J:$K, 2, 0)),"")</f>
        <v/>
      </c>
    </row>
    <row r="61" spans="2:39" x14ac:dyDescent="0.45">
      <c r="B61" s="2"/>
      <c r="C61" s="2"/>
      <c r="D61" s="2"/>
      <c r="E61" s="2"/>
      <c r="P61" s="19" t="str">
        <f>IF(W61&lt;&gt;"",MAX(P$1:P60)+1,IF(AND(_xlfn.CONCAT(T61:AM61)&lt;&gt;"", OR(LEFT(_xlfn.CONCAT(T61:AM61),5)&lt;&gt;"FALSE",RIGHT(_xlfn.CONCAT(T61:AM61),5)&lt;&gt;"FALSE")),IF(AND(ISNUMBER(P60),P60&gt;0),P60,0),""))</f>
        <v/>
      </c>
      <c r="Q61" s="26"/>
      <c r="R61" s="19" t="str">
        <f t="shared" si="0"/>
        <v/>
      </c>
      <c r="T61" s="20"/>
      <c r="U61" s="20"/>
      <c r="V61" s="20"/>
      <c r="W61" s="21"/>
      <c r="X61" s="20"/>
      <c r="Y61" s="20"/>
      <c r="Z61" s="20"/>
      <c r="AA61" s="73"/>
      <c r="AB61" s="73"/>
      <c r="AC61" s="20"/>
      <c r="AD61" s="20"/>
      <c r="AE61" s="20"/>
      <c r="AF61" s="20"/>
      <c r="AG61" s="20"/>
      <c r="AH61" s="20"/>
      <c r="AI61" s="20" t="str">
        <f>IFERROR(IF(LEN(VLOOKUP(AC61, QUICKBOOKS_9130357949969096!$A:$B, 2, 0))=0,"",VLOOKUP(AC61, QUICKBOOKS_9130357949969096!$A:$B, 2, 0)),"")</f>
        <v/>
      </c>
      <c r="AJ61" s="20" t="str">
        <f>IFERROR(IF(LEN(VLOOKUP(AE61, QUICKBOOKS_9130357949969096!$C:$E, 3, 0))=0,"",VLOOKUP(AE61, QUICKBOOKS_9130357949969096!$C:$E, 3, 0)),"")</f>
        <v/>
      </c>
      <c r="AK61" s="20" t="str">
        <f>IFERROR(IF(LEN(VLOOKUP(AF61, QUICKBOOKS_9130357949969096!$F:$G, 2, 0))=0,"",VLOOKUP(AF61, QUICKBOOKS_9130357949969096!$F:$G, 2, 0)),"")</f>
        <v/>
      </c>
      <c r="AL61" s="20"/>
      <c r="AM61" s="20" t="str">
        <f>IFERROR(IF(LEN(VLOOKUP(AH61, QUICKBOOKS_9130357949969096!$J:$K, 2, 0))=0,"",VLOOKUP(AH61, QUICKBOOKS_9130357949969096!$J:$K, 2, 0)),"")</f>
        <v/>
      </c>
    </row>
    <row r="62" spans="2:39" x14ac:dyDescent="0.45">
      <c r="B62" s="2"/>
      <c r="C62" s="2"/>
      <c r="D62" s="2"/>
      <c r="E62" s="2"/>
      <c r="P62" s="19" t="str">
        <f>IF(W62&lt;&gt;"",MAX(P$1:P61)+1,IF(AND(_xlfn.CONCAT(T62:AM62)&lt;&gt;"", OR(LEFT(_xlfn.CONCAT(T62:AM62),5)&lt;&gt;"FALSE",RIGHT(_xlfn.CONCAT(T62:AM62),5)&lt;&gt;"FALSE")),IF(AND(ISNUMBER(P61),P61&gt;0),P61,0),""))</f>
        <v/>
      </c>
      <c r="Q62" s="26"/>
      <c r="R62" s="19" t="str">
        <f t="shared" si="0"/>
        <v/>
      </c>
      <c r="T62" s="20"/>
      <c r="U62" s="20"/>
      <c r="V62" s="20"/>
      <c r="W62" s="21"/>
      <c r="X62" s="20"/>
      <c r="Y62" s="20"/>
      <c r="Z62" s="20"/>
      <c r="AA62" s="73"/>
      <c r="AB62" s="73"/>
      <c r="AC62" s="20"/>
      <c r="AD62" s="20"/>
      <c r="AE62" s="20"/>
      <c r="AF62" s="20"/>
      <c r="AG62" s="20"/>
      <c r="AH62" s="20"/>
      <c r="AI62" s="20" t="str">
        <f>IFERROR(IF(LEN(VLOOKUP(AC62, QUICKBOOKS_9130357949969096!$A:$B, 2, 0))=0,"",VLOOKUP(AC62, QUICKBOOKS_9130357949969096!$A:$B, 2, 0)),"")</f>
        <v/>
      </c>
      <c r="AJ62" s="20" t="str">
        <f>IFERROR(IF(LEN(VLOOKUP(AE62, QUICKBOOKS_9130357949969096!$C:$E, 3, 0))=0,"",VLOOKUP(AE62, QUICKBOOKS_9130357949969096!$C:$E, 3, 0)),"")</f>
        <v/>
      </c>
      <c r="AK62" s="20" t="str">
        <f>IFERROR(IF(LEN(VLOOKUP(AF62, QUICKBOOKS_9130357949969096!$F:$G, 2, 0))=0,"",VLOOKUP(AF62, QUICKBOOKS_9130357949969096!$F:$G, 2, 0)),"")</f>
        <v/>
      </c>
      <c r="AL62" s="20"/>
      <c r="AM62" s="20" t="str">
        <f>IFERROR(IF(LEN(VLOOKUP(AH62, QUICKBOOKS_9130357949969096!$J:$K, 2, 0))=0,"",VLOOKUP(AH62, QUICKBOOKS_9130357949969096!$J:$K, 2, 0)),"")</f>
        <v/>
      </c>
    </row>
    <row r="63" spans="2:39" x14ac:dyDescent="0.45">
      <c r="B63" s="2"/>
      <c r="C63" s="2"/>
      <c r="D63" s="2"/>
      <c r="E63" s="2"/>
      <c r="P63" s="19" t="str">
        <f>IF(W63&lt;&gt;"",MAX(P$1:P62)+1,IF(AND(_xlfn.CONCAT(T63:AM63)&lt;&gt;"", OR(LEFT(_xlfn.CONCAT(T63:AM63),5)&lt;&gt;"FALSE",RIGHT(_xlfn.CONCAT(T63:AM63),5)&lt;&gt;"FALSE")),IF(AND(ISNUMBER(P62),P62&gt;0),P62,0),""))</f>
        <v/>
      </c>
      <c r="Q63" s="26"/>
      <c r="R63" s="19" t="str">
        <f t="shared" si="0"/>
        <v/>
      </c>
      <c r="T63" s="20"/>
      <c r="U63" s="20"/>
      <c r="V63" s="20"/>
      <c r="W63" s="21"/>
      <c r="X63" s="20"/>
      <c r="Y63" s="20"/>
      <c r="Z63" s="20"/>
      <c r="AA63" s="73"/>
      <c r="AB63" s="73"/>
      <c r="AC63" s="20"/>
      <c r="AD63" s="20"/>
      <c r="AE63" s="20"/>
      <c r="AF63" s="20"/>
      <c r="AG63" s="20"/>
      <c r="AH63" s="20"/>
      <c r="AI63" s="20" t="str">
        <f>IFERROR(IF(LEN(VLOOKUP(AC63, QUICKBOOKS_9130357949969096!$A:$B, 2, 0))=0,"",VLOOKUP(AC63, QUICKBOOKS_9130357949969096!$A:$B, 2, 0)),"")</f>
        <v/>
      </c>
      <c r="AJ63" s="20" t="str">
        <f>IFERROR(IF(LEN(VLOOKUP(AE63, QUICKBOOKS_9130357949969096!$C:$E, 3, 0))=0,"",VLOOKUP(AE63, QUICKBOOKS_9130357949969096!$C:$E, 3, 0)),"")</f>
        <v/>
      </c>
      <c r="AK63" s="20" t="str">
        <f>IFERROR(IF(LEN(VLOOKUP(AF63, QUICKBOOKS_9130357949969096!$F:$G, 2, 0))=0,"",VLOOKUP(AF63, QUICKBOOKS_9130357949969096!$F:$G, 2, 0)),"")</f>
        <v/>
      </c>
      <c r="AL63" s="20"/>
      <c r="AM63" s="20" t="str">
        <f>IFERROR(IF(LEN(VLOOKUP(AH63, QUICKBOOKS_9130357949969096!$J:$K, 2, 0))=0,"",VLOOKUP(AH63, QUICKBOOKS_9130357949969096!$J:$K, 2, 0)),"")</f>
        <v/>
      </c>
    </row>
    <row r="64" spans="2:39" x14ac:dyDescent="0.45">
      <c r="B64" s="2"/>
      <c r="C64" s="2"/>
      <c r="D64" s="2"/>
      <c r="E64" s="2"/>
      <c r="P64" s="19" t="str">
        <f>IF(W64&lt;&gt;"",MAX(P$1:P63)+1,IF(AND(_xlfn.CONCAT(T64:AM64)&lt;&gt;"", OR(LEFT(_xlfn.CONCAT(T64:AM64),5)&lt;&gt;"FALSE",RIGHT(_xlfn.CONCAT(T64:AM64),5)&lt;&gt;"FALSE")),IF(AND(ISNUMBER(P63),P63&gt;0),P63,0),""))</f>
        <v/>
      </c>
      <c r="Q64" s="26"/>
      <c r="R64" s="19" t="str">
        <f t="shared" si="0"/>
        <v/>
      </c>
      <c r="T64" s="20"/>
      <c r="U64" s="20"/>
      <c r="V64" s="20"/>
      <c r="W64" s="21"/>
      <c r="X64" s="20"/>
      <c r="Y64" s="20"/>
      <c r="Z64" s="20"/>
      <c r="AA64" s="73"/>
      <c r="AB64" s="73"/>
      <c r="AC64" s="20"/>
      <c r="AD64" s="20"/>
      <c r="AE64" s="20"/>
      <c r="AF64" s="20"/>
      <c r="AG64" s="20"/>
      <c r="AH64" s="20"/>
      <c r="AI64" s="20" t="str">
        <f>IFERROR(IF(LEN(VLOOKUP(AC64, QUICKBOOKS_9130357949969096!$A:$B, 2, 0))=0,"",VLOOKUP(AC64, QUICKBOOKS_9130357949969096!$A:$B, 2, 0)),"")</f>
        <v/>
      </c>
      <c r="AJ64" s="20" t="str">
        <f>IFERROR(IF(LEN(VLOOKUP(AE64, QUICKBOOKS_9130357949969096!$C:$E, 3, 0))=0,"",VLOOKUP(AE64, QUICKBOOKS_9130357949969096!$C:$E, 3, 0)),"")</f>
        <v/>
      </c>
      <c r="AK64" s="20" t="str">
        <f>IFERROR(IF(LEN(VLOOKUP(AF64, QUICKBOOKS_9130357949969096!$F:$G, 2, 0))=0,"",VLOOKUP(AF64, QUICKBOOKS_9130357949969096!$F:$G, 2, 0)),"")</f>
        <v/>
      </c>
      <c r="AL64" s="20"/>
      <c r="AM64" s="20" t="str">
        <f>IFERROR(IF(LEN(VLOOKUP(AH64, QUICKBOOKS_9130357949969096!$J:$K, 2, 0))=0,"",VLOOKUP(AH64, QUICKBOOKS_9130357949969096!$J:$K, 2, 0)),"")</f>
        <v/>
      </c>
    </row>
    <row r="65" spans="2:39" x14ac:dyDescent="0.45">
      <c r="B65" s="2"/>
      <c r="C65" s="2"/>
      <c r="D65" s="2"/>
      <c r="E65" s="2"/>
      <c r="P65" s="19" t="str">
        <f>IF(W65&lt;&gt;"",MAX(P$1:P64)+1,IF(AND(_xlfn.CONCAT(T65:AM65)&lt;&gt;"", OR(LEFT(_xlfn.CONCAT(T65:AM65),5)&lt;&gt;"FALSE",RIGHT(_xlfn.CONCAT(T65:AM65),5)&lt;&gt;"FALSE")),IF(AND(ISNUMBER(P64),P64&gt;0),P64,0),""))</f>
        <v/>
      </c>
      <c r="Q65" s="26"/>
      <c r="R65" s="19" t="str">
        <f t="shared" si="0"/>
        <v/>
      </c>
      <c r="T65" s="20"/>
      <c r="U65" s="20"/>
      <c r="V65" s="20"/>
      <c r="W65" s="21"/>
      <c r="X65" s="20"/>
      <c r="Y65" s="20"/>
      <c r="Z65" s="20"/>
      <c r="AA65" s="73"/>
      <c r="AB65" s="73"/>
      <c r="AC65" s="20"/>
      <c r="AD65" s="20"/>
      <c r="AE65" s="20"/>
      <c r="AF65" s="20"/>
      <c r="AG65" s="20"/>
      <c r="AH65" s="20"/>
      <c r="AI65" s="20" t="str">
        <f>IFERROR(IF(LEN(VLOOKUP(AC65, QUICKBOOKS_9130357949969096!$A:$B, 2, 0))=0,"",VLOOKUP(AC65, QUICKBOOKS_9130357949969096!$A:$B, 2, 0)),"")</f>
        <v/>
      </c>
      <c r="AJ65" s="20" t="str">
        <f>IFERROR(IF(LEN(VLOOKUP(AE65, QUICKBOOKS_9130357949969096!$C:$E, 3, 0))=0,"",VLOOKUP(AE65, QUICKBOOKS_9130357949969096!$C:$E, 3, 0)),"")</f>
        <v/>
      </c>
      <c r="AK65" s="20" t="str">
        <f>IFERROR(IF(LEN(VLOOKUP(AF65, QUICKBOOKS_9130357949969096!$F:$G, 2, 0))=0,"",VLOOKUP(AF65, QUICKBOOKS_9130357949969096!$F:$G, 2, 0)),"")</f>
        <v/>
      </c>
      <c r="AL65" s="20"/>
      <c r="AM65" s="20" t="str">
        <f>IFERROR(IF(LEN(VLOOKUP(AH65, QUICKBOOKS_9130357949969096!$J:$K, 2, 0))=0,"",VLOOKUP(AH65, QUICKBOOKS_9130357949969096!$J:$K, 2, 0)),"")</f>
        <v/>
      </c>
    </row>
    <row r="66" spans="2:39" x14ac:dyDescent="0.45">
      <c r="B66" s="2"/>
      <c r="C66" s="2"/>
      <c r="D66" s="2"/>
      <c r="E66" s="2"/>
      <c r="P66" s="19" t="str">
        <f>IF(W66&lt;&gt;"",MAX(P$1:P65)+1,IF(AND(_xlfn.CONCAT(T66:AM66)&lt;&gt;"", OR(LEFT(_xlfn.CONCAT(T66:AM66),5)&lt;&gt;"FALSE",RIGHT(_xlfn.CONCAT(T66:AM66),5)&lt;&gt;"FALSE")),IF(AND(ISNUMBER(P65),P65&gt;0),P65,0),""))</f>
        <v/>
      </c>
      <c r="Q66" s="26"/>
      <c r="R66" s="19" t="str">
        <f t="shared" si="0"/>
        <v/>
      </c>
      <c r="T66" s="20"/>
      <c r="U66" s="20"/>
      <c r="V66" s="20"/>
      <c r="W66" s="21"/>
      <c r="X66" s="20"/>
      <c r="Y66" s="20"/>
      <c r="Z66" s="20"/>
      <c r="AA66" s="73"/>
      <c r="AB66" s="73"/>
      <c r="AC66" s="20"/>
      <c r="AD66" s="20"/>
      <c r="AE66" s="20"/>
      <c r="AF66" s="20"/>
      <c r="AG66" s="20"/>
      <c r="AH66" s="20"/>
      <c r="AI66" s="20" t="str">
        <f>IFERROR(IF(LEN(VLOOKUP(AC66, QUICKBOOKS_9130357949969096!$A:$B, 2, 0))=0,"",VLOOKUP(AC66, QUICKBOOKS_9130357949969096!$A:$B, 2, 0)),"")</f>
        <v/>
      </c>
      <c r="AJ66" s="20" t="str">
        <f>IFERROR(IF(LEN(VLOOKUP(AE66, QUICKBOOKS_9130357949969096!$C:$E, 3, 0))=0,"",VLOOKUP(AE66, QUICKBOOKS_9130357949969096!$C:$E, 3, 0)),"")</f>
        <v/>
      </c>
      <c r="AK66" s="20" t="str">
        <f>IFERROR(IF(LEN(VLOOKUP(AF66, QUICKBOOKS_9130357949969096!$F:$G, 2, 0))=0,"",VLOOKUP(AF66, QUICKBOOKS_9130357949969096!$F:$G, 2, 0)),"")</f>
        <v/>
      </c>
      <c r="AL66" s="20"/>
      <c r="AM66" s="20" t="str">
        <f>IFERROR(IF(LEN(VLOOKUP(AH66, QUICKBOOKS_9130357949969096!$J:$K, 2, 0))=0,"",VLOOKUP(AH66, QUICKBOOKS_9130357949969096!$J:$K, 2, 0)),"")</f>
        <v/>
      </c>
    </row>
    <row r="67" spans="2:39" x14ac:dyDescent="0.45">
      <c r="B67" s="2"/>
      <c r="C67" s="2"/>
      <c r="D67" s="2"/>
      <c r="E67" s="2"/>
      <c r="P67" s="19" t="str">
        <f>IF(W67&lt;&gt;"",MAX(P$1:P66)+1,IF(AND(_xlfn.CONCAT(T67:AM67)&lt;&gt;"", OR(LEFT(_xlfn.CONCAT(T67:AM67),5)&lt;&gt;"FALSE",RIGHT(_xlfn.CONCAT(T67:AM67),5)&lt;&gt;"FALSE")),IF(AND(ISNUMBER(P66),P66&gt;0),P66,0),""))</f>
        <v/>
      </c>
      <c r="Q67" s="26"/>
      <c r="R67" s="19" t="str">
        <f t="shared" ref="R67:R130" si="1">IF(T67&lt;&gt;"",IF(Q67&lt;&gt;"","Edited","Synced"),IF(P67="","",IF(OR(AC67 = "",AI67 = ""),"Invalid","New")))</f>
        <v/>
      </c>
      <c r="T67" s="20"/>
      <c r="U67" s="20"/>
      <c r="V67" s="20"/>
      <c r="W67" s="21"/>
      <c r="X67" s="20"/>
      <c r="Y67" s="20"/>
      <c r="Z67" s="20"/>
      <c r="AA67" s="73"/>
      <c r="AB67" s="73"/>
      <c r="AC67" s="20"/>
      <c r="AD67" s="20"/>
      <c r="AE67" s="20"/>
      <c r="AF67" s="20"/>
      <c r="AG67" s="20"/>
      <c r="AH67" s="20"/>
      <c r="AI67" s="20" t="str">
        <f>IFERROR(IF(LEN(VLOOKUP(AC67, QUICKBOOKS_9130357949969096!$A:$B, 2, 0))=0,"",VLOOKUP(AC67, QUICKBOOKS_9130357949969096!$A:$B, 2, 0)),"")</f>
        <v/>
      </c>
      <c r="AJ67" s="20" t="str">
        <f>IFERROR(IF(LEN(VLOOKUP(AE67, QUICKBOOKS_9130357949969096!$C:$E, 3, 0))=0,"",VLOOKUP(AE67, QUICKBOOKS_9130357949969096!$C:$E, 3, 0)),"")</f>
        <v/>
      </c>
      <c r="AK67" s="20" t="str">
        <f>IFERROR(IF(LEN(VLOOKUP(AF67, QUICKBOOKS_9130357949969096!$F:$G, 2, 0))=0,"",VLOOKUP(AF67, QUICKBOOKS_9130357949969096!$F:$G, 2, 0)),"")</f>
        <v/>
      </c>
      <c r="AL67" s="20"/>
      <c r="AM67" s="20" t="str">
        <f>IFERROR(IF(LEN(VLOOKUP(AH67, QUICKBOOKS_9130357949969096!$J:$K, 2, 0))=0,"",VLOOKUP(AH67, QUICKBOOKS_9130357949969096!$J:$K, 2, 0)),"")</f>
        <v/>
      </c>
    </row>
    <row r="68" spans="2:39" x14ac:dyDescent="0.45">
      <c r="B68" s="2"/>
      <c r="C68" s="2"/>
      <c r="D68" s="2"/>
      <c r="E68" s="2"/>
      <c r="P68" s="19" t="str">
        <f>IF(W68&lt;&gt;"",MAX(P$1:P67)+1,IF(AND(_xlfn.CONCAT(T68:AM68)&lt;&gt;"", OR(LEFT(_xlfn.CONCAT(T68:AM68),5)&lt;&gt;"FALSE",RIGHT(_xlfn.CONCAT(T68:AM68),5)&lt;&gt;"FALSE")),IF(AND(ISNUMBER(P67),P67&gt;0),P67,0),""))</f>
        <v/>
      </c>
      <c r="Q68" s="26"/>
      <c r="R68" s="19" t="str">
        <f t="shared" si="1"/>
        <v/>
      </c>
      <c r="T68" s="20"/>
      <c r="U68" s="20"/>
      <c r="V68" s="20"/>
      <c r="W68" s="21"/>
      <c r="X68" s="20"/>
      <c r="Y68" s="20"/>
      <c r="Z68" s="20"/>
      <c r="AA68" s="73"/>
      <c r="AB68" s="73"/>
      <c r="AC68" s="20"/>
      <c r="AD68" s="20"/>
      <c r="AE68" s="20"/>
      <c r="AF68" s="20"/>
      <c r="AG68" s="20"/>
      <c r="AH68" s="20"/>
      <c r="AI68" s="20" t="str">
        <f>IFERROR(IF(LEN(VLOOKUP(AC68, QUICKBOOKS_9130357949969096!$A:$B, 2, 0))=0,"",VLOOKUP(AC68, QUICKBOOKS_9130357949969096!$A:$B, 2, 0)),"")</f>
        <v/>
      </c>
      <c r="AJ68" s="20" t="str">
        <f>IFERROR(IF(LEN(VLOOKUP(AE68, QUICKBOOKS_9130357949969096!$C:$E, 3, 0))=0,"",VLOOKUP(AE68, QUICKBOOKS_9130357949969096!$C:$E, 3, 0)),"")</f>
        <v/>
      </c>
      <c r="AK68" s="20" t="str">
        <f>IFERROR(IF(LEN(VLOOKUP(AF68, QUICKBOOKS_9130357949969096!$F:$G, 2, 0))=0,"",VLOOKUP(AF68, QUICKBOOKS_9130357949969096!$F:$G, 2, 0)),"")</f>
        <v/>
      </c>
      <c r="AL68" s="20"/>
      <c r="AM68" s="20" t="str">
        <f>IFERROR(IF(LEN(VLOOKUP(AH68, QUICKBOOKS_9130357949969096!$J:$K, 2, 0))=0,"",VLOOKUP(AH68, QUICKBOOKS_9130357949969096!$J:$K, 2, 0)),"")</f>
        <v/>
      </c>
    </row>
    <row r="69" spans="2:39" x14ac:dyDescent="0.45">
      <c r="B69" s="2"/>
      <c r="C69" s="2"/>
      <c r="D69" s="2"/>
      <c r="E69" s="2"/>
      <c r="P69" s="19" t="str">
        <f>IF(W69&lt;&gt;"",MAX(P$1:P68)+1,IF(AND(_xlfn.CONCAT(T69:AM69)&lt;&gt;"", OR(LEFT(_xlfn.CONCAT(T69:AM69),5)&lt;&gt;"FALSE",RIGHT(_xlfn.CONCAT(T69:AM69),5)&lt;&gt;"FALSE")),IF(AND(ISNUMBER(P68),P68&gt;0),P68,0),""))</f>
        <v/>
      </c>
      <c r="Q69" s="26"/>
      <c r="R69" s="19" t="str">
        <f t="shared" si="1"/>
        <v/>
      </c>
      <c r="T69" s="20"/>
      <c r="U69" s="20"/>
      <c r="V69" s="20"/>
      <c r="W69" s="21"/>
      <c r="X69" s="20"/>
      <c r="Y69" s="20"/>
      <c r="Z69" s="20"/>
      <c r="AA69" s="73"/>
      <c r="AB69" s="73"/>
      <c r="AC69" s="20"/>
      <c r="AD69" s="20"/>
      <c r="AE69" s="20"/>
      <c r="AF69" s="20"/>
      <c r="AG69" s="20"/>
      <c r="AH69" s="20"/>
      <c r="AI69" s="20" t="str">
        <f>IFERROR(IF(LEN(VLOOKUP(AC69, QUICKBOOKS_9130357949969096!$A:$B, 2, 0))=0,"",VLOOKUP(AC69, QUICKBOOKS_9130357949969096!$A:$B, 2, 0)),"")</f>
        <v/>
      </c>
      <c r="AJ69" s="20" t="str">
        <f>IFERROR(IF(LEN(VLOOKUP(AE69, QUICKBOOKS_9130357949969096!$C:$E, 3, 0))=0,"",VLOOKUP(AE69, QUICKBOOKS_9130357949969096!$C:$E, 3, 0)),"")</f>
        <v/>
      </c>
      <c r="AK69" s="20" t="str">
        <f>IFERROR(IF(LEN(VLOOKUP(AF69, QUICKBOOKS_9130357949969096!$F:$G, 2, 0))=0,"",VLOOKUP(AF69, QUICKBOOKS_9130357949969096!$F:$G, 2, 0)),"")</f>
        <v/>
      </c>
      <c r="AL69" s="20"/>
      <c r="AM69" s="20" t="str">
        <f>IFERROR(IF(LEN(VLOOKUP(AH69, QUICKBOOKS_9130357949969096!$J:$K, 2, 0))=0,"",VLOOKUP(AH69, QUICKBOOKS_9130357949969096!$J:$K, 2, 0)),"")</f>
        <v/>
      </c>
    </row>
    <row r="70" spans="2:39" x14ac:dyDescent="0.45">
      <c r="B70" s="2"/>
      <c r="C70" s="2"/>
      <c r="D70" s="2"/>
      <c r="E70" s="2"/>
      <c r="P70" s="19" t="str">
        <f>IF(W70&lt;&gt;"",MAX(P$1:P69)+1,IF(AND(_xlfn.CONCAT(T70:AM70)&lt;&gt;"", OR(LEFT(_xlfn.CONCAT(T70:AM70),5)&lt;&gt;"FALSE",RIGHT(_xlfn.CONCAT(T70:AM70),5)&lt;&gt;"FALSE")),IF(AND(ISNUMBER(P69),P69&gt;0),P69,0),""))</f>
        <v/>
      </c>
      <c r="Q70" s="26"/>
      <c r="R70" s="19" t="str">
        <f t="shared" si="1"/>
        <v/>
      </c>
      <c r="T70" s="20"/>
      <c r="U70" s="20"/>
      <c r="V70" s="20"/>
      <c r="W70" s="21"/>
      <c r="X70" s="20"/>
      <c r="Y70" s="20"/>
      <c r="Z70" s="20"/>
      <c r="AA70" s="73"/>
      <c r="AB70" s="73"/>
      <c r="AC70" s="20"/>
      <c r="AD70" s="20"/>
      <c r="AE70" s="20"/>
      <c r="AF70" s="20"/>
      <c r="AG70" s="20"/>
      <c r="AH70" s="20"/>
      <c r="AI70" s="20" t="str">
        <f>IFERROR(IF(LEN(VLOOKUP(AC70, QUICKBOOKS_9130357949969096!$A:$B, 2, 0))=0,"",VLOOKUP(AC70, QUICKBOOKS_9130357949969096!$A:$B, 2, 0)),"")</f>
        <v/>
      </c>
      <c r="AJ70" s="20" t="str">
        <f>IFERROR(IF(LEN(VLOOKUP(AE70, QUICKBOOKS_9130357949969096!$C:$E, 3, 0))=0,"",VLOOKUP(AE70, QUICKBOOKS_9130357949969096!$C:$E, 3, 0)),"")</f>
        <v/>
      </c>
      <c r="AK70" s="20" t="str">
        <f>IFERROR(IF(LEN(VLOOKUP(AF70, QUICKBOOKS_9130357949969096!$F:$G, 2, 0))=0,"",VLOOKUP(AF70, QUICKBOOKS_9130357949969096!$F:$G, 2, 0)),"")</f>
        <v/>
      </c>
      <c r="AL70" s="20"/>
      <c r="AM70" s="20" t="str">
        <f>IFERROR(IF(LEN(VLOOKUP(AH70, QUICKBOOKS_9130357949969096!$J:$K, 2, 0))=0,"",VLOOKUP(AH70, QUICKBOOKS_9130357949969096!$J:$K, 2, 0)),"")</f>
        <v/>
      </c>
    </row>
    <row r="71" spans="2:39" x14ac:dyDescent="0.45">
      <c r="B71" s="2"/>
      <c r="C71" s="2"/>
      <c r="D71" s="2"/>
      <c r="E71" s="2"/>
      <c r="P71" s="19" t="str">
        <f>IF(W71&lt;&gt;"",MAX(P$1:P70)+1,IF(AND(_xlfn.CONCAT(T71:AM71)&lt;&gt;"", OR(LEFT(_xlfn.CONCAT(T71:AM71),5)&lt;&gt;"FALSE",RIGHT(_xlfn.CONCAT(T71:AM71),5)&lt;&gt;"FALSE")),IF(AND(ISNUMBER(P70),P70&gt;0),P70,0),""))</f>
        <v/>
      </c>
      <c r="Q71" s="26"/>
      <c r="R71" s="19" t="str">
        <f t="shared" si="1"/>
        <v/>
      </c>
      <c r="T71" s="20"/>
      <c r="U71" s="20"/>
      <c r="V71" s="20"/>
      <c r="W71" s="21"/>
      <c r="X71" s="20"/>
      <c r="Y71" s="20"/>
      <c r="Z71" s="20"/>
      <c r="AA71" s="73"/>
      <c r="AB71" s="73"/>
      <c r="AC71" s="20"/>
      <c r="AD71" s="20"/>
      <c r="AE71" s="20"/>
      <c r="AF71" s="20"/>
      <c r="AG71" s="20"/>
      <c r="AH71" s="20"/>
      <c r="AI71" s="20" t="str">
        <f>IFERROR(IF(LEN(VLOOKUP(AC71, QUICKBOOKS_9130357949969096!$A:$B, 2, 0))=0,"",VLOOKUP(AC71, QUICKBOOKS_9130357949969096!$A:$B, 2, 0)),"")</f>
        <v/>
      </c>
      <c r="AJ71" s="20" t="str">
        <f>IFERROR(IF(LEN(VLOOKUP(AE71, QUICKBOOKS_9130357949969096!$C:$E, 3, 0))=0,"",VLOOKUP(AE71, QUICKBOOKS_9130357949969096!$C:$E, 3, 0)),"")</f>
        <v/>
      </c>
      <c r="AK71" s="20" t="str">
        <f>IFERROR(IF(LEN(VLOOKUP(AF71, QUICKBOOKS_9130357949969096!$F:$G, 2, 0))=0,"",VLOOKUP(AF71, QUICKBOOKS_9130357949969096!$F:$G, 2, 0)),"")</f>
        <v/>
      </c>
      <c r="AL71" s="20"/>
      <c r="AM71" s="20" t="str">
        <f>IFERROR(IF(LEN(VLOOKUP(AH71, QUICKBOOKS_9130357949969096!$J:$K, 2, 0))=0,"",VLOOKUP(AH71, QUICKBOOKS_9130357949969096!$J:$K, 2, 0)),"")</f>
        <v/>
      </c>
    </row>
    <row r="72" spans="2:39" x14ac:dyDescent="0.45">
      <c r="B72" s="2"/>
      <c r="C72" s="2"/>
      <c r="D72" s="2"/>
      <c r="E72" s="2"/>
      <c r="P72" s="19" t="str">
        <f>IF(W72&lt;&gt;"",MAX(P$1:P71)+1,IF(AND(_xlfn.CONCAT(T72:AM72)&lt;&gt;"", OR(LEFT(_xlfn.CONCAT(T72:AM72),5)&lt;&gt;"FALSE",RIGHT(_xlfn.CONCAT(T72:AM72),5)&lt;&gt;"FALSE")),IF(AND(ISNUMBER(P71),P71&gt;0),P71,0),""))</f>
        <v/>
      </c>
      <c r="Q72" s="26"/>
      <c r="R72" s="19" t="str">
        <f t="shared" si="1"/>
        <v/>
      </c>
      <c r="T72" s="20"/>
      <c r="U72" s="20"/>
      <c r="V72" s="20"/>
      <c r="W72" s="21"/>
      <c r="X72" s="20"/>
      <c r="Y72" s="20"/>
      <c r="Z72" s="20"/>
      <c r="AA72" s="73"/>
      <c r="AB72" s="73"/>
      <c r="AC72" s="20"/>
      <c r="AD72" s="20"/>
      <c r="AE72" s="20"/>
      <c r="AF72" s="20"/>
      <c r="AG72" s="20"/>
      <c r="AH72" s="20"/>
      <c r="AI72" s="20" t="str">
        <f>IFERROR(IF(LEN(VLOOKUP(AC72, QUICKBOOKS_9130357949969096!$A:$B, 2, 0))=0,"",VLOOKUP(AC72, QUICKBOOKS_9130357949969096!$A:$B, 2, 0)),"")</f>
        <v/>
      </c>
      <c r="AJ72" s="20" t="str">
        <f>IFERROR(IF(LEN(VLOOKUP(AE72, QUICKBOOKS_9130357949969096!$C:$E, 3, 0))=0,"",VLOOKUP(AE72, QUICKBOOKS_9130357949969096!$C:$E, 3, 0)),"")</f>
        <v/>
      </c>
      <c r="AK72" s="20" t="str">
        <f>IFERROR(IF(LEN(VLOOKUP(AF72, QUICKBOOKS_9130357949969096!$F:$G, 2, 0))=0,"",VLOOKUP(AF72, QUICKBOOKS_9130357949969096!$F:$G, 2, 0)),"")</f>
        <v/>
      </c>
      <c r="AL72" s="20"/>
      <c r="AM72" s="20" t="str">
        <f>IFERROR(IF(LEN(VLOOKUP(AH72, QUICKBOOKS_9130357949969096!$J:$K, 2, 0))=0,"",VLOOKUP(AH72, QUICKBOOKS_9130357949969096!$J:$K, 2, 0)),"")</f>
        <v/>
      </c>
    </row>
    <row r="73" spans="2:39" x14ac:dyDescent="0.45">
      <c r="B73" s="2"/>
      <c r="C73" s="2"/>
      <c r="D73" s="2"/>
      <c r="E73" s="2"/>
      <c r="P73" s="19" t="str">
        <f>IF(W73&lt;&gt;"",MAX(P$1:P72)+1,IF(AND(_xlfn.CONCAT(T73:AM73)&lt;&gt;"", OR(LEFT(_xlfn.CONCAT(T73:AM73),5)&lt;&gt;"FALSE",RIGHT(_xlfn.CONCAT(T73:AM73),5)&lt;&gt;"FALSE")),IF(AND(ISNUMBER(P72),P72&gt;0),P72,0),""))</f>
        <v/>
      </c>
      <c r="Q73" s="26"/>
      <c r="R73" s="19" t="str">
        <f t="shared" si="1"/>
        <v/>
      </c>
      <c r="T73" s="20"/>
      <c r="U73" s="20"/>
      <c r="V73" s="20"/>
      <c r="W73" s="21"/>
      <c r="X73" s="20"/>
      <c r="Y73" s="20"/>
      <c r="Z73" s="20"/>
      <c r="AA73" s="73"/>
      <c r="AB73" s="73"/>
      <c r="AC73" s="20"/>
      <c r="AD73" s="20"/>
      <c r="AE73" s="20"/>
      <c r="AF73" s="20"/>
      <c r="AG73" s="20"/>
      <c r="AH73" s="20"/>
      <c r="AI73" s="20" t="str">
        <f>IFERROR(IF(LEN(VLOOKUP(AC73, QUICKBOOKS_9130357949969096!$A:$B, 2, 0))=0,"",VLOOKUP(AC73, QUICKBOOKS_9130357949969096!$A:$B, 2, 0)),"")</f>
        <v/>
      </c>
      <c r="AJ73" s="20" t="str">
        <f>IFERROR(IF(LEN(VLOOKUP(AE73, QUICKBOOKS_9130357949969096!$C:$E, 3, 0))=0,"",VLOOKUP(AE73, QUICKBOOKS_9130357949969096!$C:$E, 3, 0)),"")</f>
        <v/>
      </c>
      <c r="AK73" s="20" t="str">
        <f>IFERROR(IF(LEN(VLOOKUP(AF73, QUICKBOOKS_9130357949969096!$F:$G, 2, 0))=0,"",VLOOKUP(AF73, QUICKBOOKS_9130357949969096!$F:$G, 2, 0)),"")</f>
        <v/>
      </c>
      <c r="AL73" s="20"/>
      <c r="AM73" s="20" t="str">
        <f>IFERROR(IF(LEN(VLOOKUP(AH73, QUICKBOOKS_9130357949969096!$J:$K, 2, 0))=0,"",VLOOKUP(AH73, QUICKBOOKS_9130357949969096!$J:$K, 2, 0)),"")</f>
        <v/>
      </c>
    </row>
    <row r="74" spans="2:39" x14ac:dyDescent="0.45">
      <c r="B74" s="2"/>
      <c r="C74" s="2"/>
      <c r="D74" s="2"/>
      <c r="E74" s="2"/>
      <c r="P74" s="19" t="str">
        <f>IF(W74&lt;&gt;"",MAX(P$1:P73)+1,IF(AND(_xlfn.CONCAT(T74:AM74)&lt;&gt;"", OR(LEFT(_xlfn.CONCAT(T74:AM74),5)&lt;&gt;"FALSE",RIGHT(_xlfn.CONCAT(T74:AM74),5)&lt;&gt;"FALSE")),IF(AND(ISNUMBER(P73),P73&gt;0),P73,0),""))</f>
        <v/>
      </c>
      <c r="Q74" s="26"/>
      <c r="R74" s="19" t="str">
        <f t="shared" si="1"/>
        <v/>
      </c>
      <c r="T74" s="20"/>
      <c r="U74" s="20"/>
      <c r="V74" s="20"/>
      <c r="W74" s="21"/>
      <c r="X74" s="20"/>
      <c r="Y74" s="20"/>
      <c r="Z74" s="20"/>
      <c r="AA74" s="73"/>
      <c r="AB74" s="73"/>
      <c r="AC74" s="20"/>
      <c r="AD74" s="20"/>
      <c r="AE74" s="20"/>
      <c r="AF74" s="20"/>
      <c r="AG74" s="20"/>
      <c r="AH74" s="20"/>
      <c r="AI74" s="20" t="str">
        <f>IFERROR(IF(LEN(VLOOKUP(AC74, QUICKBOOKS_9130357949969096!$A:$B, 2, 0))=0,"",VLOOKUP(AC74, QUICKBOOKS_9130357949969096!$A:$B, 2, 0)),"")</f>
        <v/>
      </c>
      <c r="AJ74" s="20" t="str">
        <f>IFERROR(IF(LEN(VLOOKUP(AE74, QUICKBOOKS_9130357949969096!$C:$E, 3, 0))=0,"",VLOOKUP(AE74, QUICKBOOKS_9130357949969096!$C:$E, 3, 0)),"")</f>
        <v/>
      </c>
      <c r="AK74" s="20" t="str">
        <f>IFERROR(IF(LEN(VLOOKUP(AF74, QUICKBOOKS_9130357949969096!$F:$G, 2, 0))=0,"",VLOOKUP(AF74, QUICKBOOKS_9130357949969096!$F:$G, 2, 0)),"")</f>
        <v/>
      </c>
      <c r="AL74" s="20"/>
      <c r="AM74" s="20" t="str">
        <f>IFERROR(IF(LEN(VLOOKUP(AH74, QUICKBOOKS_9130357949969096!$J:$K, 2, 0))=0,"",VLOOKUP(AH74, QUICKBOOKS_9130357949969096!$J:$K, 2, 0)),"")</f>
        <v/>
      </c>
    </row>
    <row r="75" spans="2:39" x14ac:dyDescent="0.45">
      <c r="B75" s="2"/>
      <c r="C75" s="2"/>
      <c r="D75" s="2"/>
      <c r="E75" s="2"/>
      <c r="P75" s="19" t="str">
        <f>IF(W75&lt;&gt;"",MAX(P$1:P74)+1,IF(AND(_xlfn.CONCAT(T75:AM75)&lt;&gt;"", OR(LEFT(_xlfn.CONCAT(T75:AM75),5)&lt;&gt;"FALSE",RIGHT(_xlfn.CONCAT(T75:AM75),5)&lt;&gt;"FALSE")),IF(AND(ISNUMBER(P74),P74&gt;0),P74,0),""))</f>
        <v/>
      </c>
      <c r="Q75" s="26"/>
      <c r="R75" s="19" t="str">
        <f t="shared" si="1"/>
        <v/>
      </c>
      <c r="T75" s="20"/>
      <c r="U75" s="20"/>
      <c r="V75" s="20"/>
      <c r="W75" s="21"/>
      <c r="X75" s="20"/>
      <c r="Y75" s="20"/>
      <c r="Z75" s="20"/>
      <c r="AA75" s="73"/>
      <c r="AB75" s="73"/>
      <c r="AC75" s="20"/>
      <c r="AD75" s="20"/>
      <c r="AE75" s="20"/>
      <c r="AF75" s="20"/>
      <c r="AG75" s="20"/>
      <c r="AH75" s="20"/>
      <c r="AI75" s="20" t="str">
        <f>IFERROR(IF(LEN(VLOOKUP(AC75, QUICKBOOKS_9130357949969096!$A:$B, 2, 0))=0,"",VLOOKUP(AC75, QUICKBOOKS_9130357949969096!$A:$B, 2, 0)),"")</f>
        <v/>
      </c>
      <c r="AJ75" s="20" t="str">
        <f>IFERROR(IF(LEN(VLOOKUP(AE75, QUICKBOOKS_9130357949969096!$C:$E, 3, 0))=0,"",VLOOKUP(AE75, QUICKBOOKS_9130357949969096!$C:$E, 3, 0)),"")</f>
        <v/>
      </c>
      <c r="AK75" s="20" t="str">
        <f>IFERROR(IF(LEN(VLOOKUP(AF75, QUICKBOOKS_9130357949969096!$F:$G, 2, 0))=0,"",VLOOKUP(AF75, QUICKBOOKS_9130357949969096!$F:$G, 2, 0)),"")</f>
        <v/>
      </c>
      <c r="AL75" s="20"/>
      <c r="AM75" s="20" t="str">
        <f>IFERROR(IF(LEN(VLOOKUP(AH75, QUICKBOOKS_9130357949969096!$J:$K, 2, 0))=0,"",VLOOKUP(AH75, QUICKBOOKS_9130357949969096!$J:$K, 2, 0)),"")</f>
        <v/>
      </c>
    </row>
    <row r="76" spans="2:39" x14ac:dyDescent="0.45">
      <c r="B76" s="2"/>
      <c r="C76" s="2"/>
      <c r="D76" s="2"/>
      <c r="E76" s="2"/>
      <c r="P76" s="19" t="str">
        <f>IF(W76&lt;&gt;"",MAX(P$1:P75)+1,IF(AND(_xlfn.CONCAT(T76:AM76)&lt;&gt;"", OR(LEFT(_xlfn.CONCAT(T76:AM76),5)&lt;&gt;"FALSE",RIGHT(_xlfn.CONCAT(T76:AM76),5)&lt;&gt;"FALSE")),IF(AND(ISNUMBER(P75),P75&gt;0),P75,0),""))</f>
        <v/>
      </c>
      <c r="Q76" s="26"/>
      <c r="R76" s="19" t="str">
        <f t="shared" si="1"/>
        <v/>
      </c>
      <c r="T76" s="20"/>
      <c r="U76" s="20"/>
      <c r="V76" s="20"/>
      <c r="W76" s="21"/>
      <c r="X76" s="20"/>
      <c r="Y76" s="20"/>
      <c r="Z76" s="20"/>
      <c r="AA76" s="73"/>
      <c r="AB76" s="73"/>
      <c r="AC76" s="20"/>
      <c r="AD76" s="20"/>
      <c r="AE76" s="20"/>
      <c r="AF76" s="20"/>
      <c r="AG76" s="20"/>
      <c r="AH76" s="20"/>
      <c r="AI76" s="20" t="str">
        <f>IFERROR(IF(LEN(VLOOKUP(AC76, QUICKBOOKS_9130357949969096!$A:$B, 2, 0))=0,"",VLOOKUP(AC76, QUICKBOOKS_9130357949969096!$A:$B, 2, 0)),"")</f>
        <v/>
      </c>
      <c r="AJ76" s="20" t="str">
        <f>IFERROR(IF(LEN(VLOOKUP(AE76, QUICKBOOKS_9130357949969096!$C:$E, 3, 0))=0,"",VLOOKUP(AE76, QUICKBOOKS_9130357949969096!$C:$E, 3, 0)),"")</f>
        <v/>
      </c>
      <c r="AK76" s="20" t="str">
        <f>IFERROR(IF(LEN(VLOOKUP(AF76, QUICKBOOKS_9130357949969096!$F:$G, 2, 0))=0,"",VLOOKUP(AF76, QUICKBOOKS_9130357949969096!$F:$G, 2, 0)),"")</f>
        <v/>
      </c>
      <c r="AL76" s="20"/>
      <c r="AM76" s="20" t="str">
        <f>IFERROR(IF(LEN(VLOOKUP(AH76, QUICKBOOKS_9130357949969096!$J:$K, 2, 0))=0,"",VLOOKUP(AH76, QUICKBOOKS_9130357949969096!$J:$K, 2, 0)),"")</f>
        <v/>
      </c>
    </row>
    <row r="77" spans="2:39" x14ac:dyDescent="0.45">
      <c r="B77" s="2"/>
      <c r="C77" s="2"/>
      <c r="D77" s="2"/>
      <c r="E77" s="2"/>
      <c r="P77" s="19" t="str">
        <f>IF(W77&lt;&gt;"",MAX(P$1:P76)+1,IF(AND(_xlfn.CONCAT(T77:AM77)&lt;&gt;"", OR(LEFT(_xlfn.CONCAT(T77:AM77),5)&lt;&gt;"FALSE",RIGHT(_xlfn.CONCAT(T77:AM77),5)&lt;&gt;"FALSE")),IF(AND(ISNUMBER(P76),P76&gt;0),P76,0),""))</f>
        <v/>
      </c>
      <c r="Q77" s="26"/>
      <c r="R77" s="19" t="str">
        <f t="shared" si="1"/>
        <v/>
      </c>
      <c r="T77" s="20"/>
      <c r="U77" s="20"/>
      <c r="V77" s="20"/>
      <c r="W77" s="21"/>
      <c r="X77" s="20"/>
      <c r="Y77" s="20"/>
      <c r="Z77" s="20"/>
      <c r="AA77" s="73"/>
      <c r="AB77" s="73"/>
      <c r="AC77" s="20"/>
      <c r="AD77" s="20"/>
      <c r="AE77" s="20"/>
      <c r="AF77" s="20"/>
      <c r="AG77" s="20"/>
      <c r="AH77" s="20"/>
      <c r="AI77" s="20" t="str">
        <f>IFERROR(IF(LEN(VLOOKUP(AC77, QUICKBOOKS_9130357949969096!$A:$B, 2, 0))=0,"",VLOOKUP(AC77, QUICKBOOKS_9130357949969096!$A:$B, 2, 0)),"")</f>
        <v/>
      </c>
      <c r="AJ77" s="20" t="str">
        <f>IFERROR(IF(LEN(VLOOKUP(AE77, QUICKBOOKS_9130357949969096!$C:$E, 3, 0))=0,"",VLOOKUP(AE77, QUICKBOOKS_9130357949969096!$C:$E, 3, 0)),"")</f>
        <v/>
      </c>
      <c r="AK77" s="20" t="str">
        <f>IFERROR(IF(LEN(VLOOKUP(AF77, QUICKBOOKS_9130357949969096!$F:$G, 2, 0))=0,"",VLOOKUP(AF77, QUICKBOOKS_9130357949969096!$F:$G, 2, 0)),"")</f>
        <v/>
      </c>
      <c r="AL77" s="20"/>
      <c r="AM77" s="20" t="str">
        <f>IFERROR(IF(LEN(VLOOKUP(AH77, QUICKBOOKS_9130357949969096!$J:$K, 2, 0))=0,"",VLOOKUP(AH77, QUICKBOOKS_9130357949969096!$J:$K, 2, 0)),"")</f>
        <v/>
      </c>
    </row>
    <row r="78" spans="2:39" x14ac:dyDescent="0.45">
      <c r="B78" s="2"/>
      <c r="C78" s="2"/>
      <c r="D78" s="2"/>
      <c r="E78" s="2"/>
      <c r="P78" s="19" t="str">
        <f>IF(W78&lt;&gt;"",MAX(P$1:P77)+1,IF(AND(_xlfn.CONCAT(T78:AM78)&lt;&gt;"", OR(LEFT(_xlfn.CONCAT(T78:AM78),5)&lt;&gt;"FALSE",RIGHT(_xlfn.CONCAT(T78:AM78),5)&lt;&gt;"FALSE")),IF(AND(ISNUMBER(P77),P77&gt;0),P77,0),""))</f>
        <v/>
      </c>
      <c r="Q78" s="26"/>
      <c r="R78" s="19" t="str">
        <f t="shared" si="1"/>
        <v/>
      </c>
      <c r="T78" s="20"/>
      <c r="U78" s="20"/>
      <c r="V78" s="20"/>
      <c r="W78" s="21"/>
      <c r="X78" s="20"/>
      <c r="Y78" s="20"/>
      <c r="Z78" s="20"/>
      <c r="AA78" s="73"/>
      <c r="AB78" s="73"/>
      <c r="AC78" s="20"/>
      <c r="AD78" s="20"/>
      <c r="AE78" s="20"/>
      <c r="AF78" s="20"/>
      <c r="AG78" s="20"/>
      <c r="AH78" s="20"/>
      <c r="AI78" s="20" t="str">
        <f>IFERROR(IF(LEN(VLOOKUP(AC78, QUICKBOOKS_9130357949969096!$A:$B, 2, 0))=0,"",VLOOKUP(AC78, QUICKBOOKS_9130357949969096!$A:$B, 2, 0)),"")</f>
        <v/>
      </c>
      <c r="AJ78" s="20" t="str">
        <f>IFERROR(IF(LEN(VLOOKUP(AE78, QUICKBOOKS_9130357949969096!$C:$E, 3, 0))=0,"",VLOOKUP(AE78, QUICKBOOKS_9130357949969096!$C:$E, 3, 0)),"")</f>
        <v/>
      </c>
      <c r="AK78" s="20" t="str">
        <f>IFERROR(IF(LEN(VLOOKUP(AF78, QUICKBOOKS_9130357949969096!$F:$G, 2, 0))=0,"",VLOOKUP(AF78, QUICKBOOKS_9130357949969096!$F:$G, 2, 0)),"")</f>
        <v/>
      </c>
      <c r="AL78" s="20"/>
      <c r="AM78" s="20" t="str">
        <f>IFERROR(IF(LEN(VLOOKUP(AH78, QUICKBOOKS_9130357949969096!$J:$K, 2, 0))=0,"",VLOOKUP(AH78, QUICKBOOKS_9130357949969096!$J:$K, 2, 0)),"")</f>
        <v/>
      </c>
    </row>
    <row r="79" spans="2:39" x14ac:dyDescent="0.45">
      <c r="B79" s="2"/>
      <c r="C79" s="2"/>
      <c r="D79" s="2"/>
      <c r="E79" s="2"/>
      <c r="P79" s="19" t="str">
        <f>IF(W79&lt;&gt;"",MAX(P$1:P78)+1,IF(AND(_xlfn.CONCAT(T79:AM79)&lt;&gt;"", OR(LEFT(_xlfn.CONCAT(T79:AM79),5)&lt;&gt;"FALSE",RIGHT(_xlfn.CONCAT(T79:AM79),5)&lt;&gt;"FALSE")),IF(AND(ISNUMBER(P78),P78&gt;0),P78,0),""))</f>
        <v/>
      </c>
      <c r="Q79" s="26"/>
      <c r="R79" s="19" t="str">
        <f t="shared" si="1"/>
        <v/>
      </c>
      <c r="T79" s="20"/>
      <c r="U79" s="20"/>
      <c r="V79" s="20"/>
      <c r="W79" s="21"/>
      <c r="X79" s="20"/>
      <c r="Y79" s="20"/>
      <c r="Z79" s="20"/>
      <c r="AA79" s="73"/>
      <c r="AB79" s="73"/>
      <c r="AC79" s="20"/>
      <c r="AD79" s="20"/>
      <c r="AE79" s="20"/>
      <c r="AF79" s="20"/>
      <c r="AG79" s="20"/>
      <c r="AH79" s="20"/>
      <c r="AI79" s="20" t="str">
        <f>IFERROR(IF(LEN(VLOOKUP(AC79, QUICKBOOKS_9130357949969096!$A:$B, 2, 0))=0,"",VLOOKUP(AC79, QUICKBOOKS_9130357949969096!$A:$B, 2, 0)),"")</f>
        <v/>
      </c>
      <c r="AJ79" s="20" t="str">
        <f>IFERROR(IF(LEN(VLOOKUP(AE79, QUICKBOOKS_9130357949969096!$C:$E, 3, 0))=0,"",VLOOKUP(AE79, QUICKBOOKS_9130357949969096!$C:$E, 3, 0)),"")</f>
        <v/>
      </c>
      <c r="AK79" s="20" t="str">
        <f>IFERROR(IF(LEN(VLOOKUP(AF79, QUICKBOOKS_9130357949969096!$F:$G, 2, 0))=0,"",VLOOKUP(AF79, QUICKBOOKS_9130357949969096!$F:$G, 2, 0)),"")</f>
        <v/>
      </c>
      <c r="AL79" s="20"/>
      <c r="AM79" s="20" t="str">
        <f>IFERROR(IF(LEN(VLOOKUP(AH79, QUICKBOOKS_9130357949969096!$J:$K, 2, 0))=0,"",VLOOKUP(AH79, QUICKBOOKS_9130357949969096!$J:$K, 2, 0)),"")</f>
        <v/>
      </c>
    </row>
    <row r="80" spans="2:39" x14ac:dyDescent="0.45">
      <c r="B80" s="2"/>
      <c r="C80" s="2"/>
      <c r="D80" s="2"/>
      <c r="E80" s="2"/>
      <c r="P80" s="19" t="str">
        <f>IF(W80&lt;&gt;"",MAX(P$1:P79)+1,IF(AND(_xlfn.CONCAT(T80:AM80)&lt;&gt;"", OR(LEFT(_xlfn.CONCAT(T80:AM80),5)&lt;&gt;"FALSE",RIGHT(_xlfn.CONCAT(T80:AM80),5)&lt;&gt;"FALSE")),IF(AND(ISNUMBER(P79),P79&gt;0),P79,0),""))</f>
        <v/>
      </c>
      <c r="Q80" s="26"/>
      <c r="R80" s="19" t="str">
        <f t="shared" si="1"/>
        <v/>
      </c>
      <c r="T80" s="20"/>
      <c r="U80" s="20"/>
      <c r="V80" s="20"/>
      <c r="W80" s="21"/>
      <c r="X80" s="20"/>
      <c r="Y80" s="20"/>
      <c r="Z80" s="20"/>
      <c r="AA80" s="73"/>
      <c r="AB80" s="73"/>
      <c r="AC80" s="20"/>
      <c r="AD80" s="20"/>
      <c r="AE80" s="20"/>
      <c r="AF80" s="20"/>
      <c r="AG80" s="20"/>
      <c r="AH80" s="20"/>
      <c r="AI80" s="20" t="str">
        <f>IFERROR(IF(LEN(VLOOKUP(AC80, QUICKBOOKS_9130357949969096!$A:$B, 2, 0))=0,"",VLOOKUP(AC80, QUICKBOOKS_9130357949969096!$A:$B, 2, 0)),"")</f>
        <v/>
      </c>
      <c r="AJ80" s="20" t="str">
        <f>IFERROR(IF(LEN(VLOOKUP(AE80, QUICKBOOKS_9130357949969096!$C:$E, 3, 0))=0,"",VLOOKUP(AE80, QUICKBOOKS_9130357949969096!$C:$E, 3, 0)),"")</f>
        <v/>
      </c>
      <c r="AK80" s="20" t="str">
        <f>IFERROR(IF(LEN(VLOOKUP(AF80, QUICKBOOKS_9130357949969096!$F:$G, 2, 0))=0,"",VLOOKUP(AF80, QUICKBOOKS_9130357949969096!$F:$G, 2, 0)),"")</f>
        <v/>
      </c>
      <c r="AL80" s="20"/>
      <c r="AM80" s="20" t="str">
        <f>IFERROR(IF(LEN(VLOOKUP(AH80, QUICKBOOKS_9130357949969096!$J:$K, 2, 0))=0,"",VLOOKUP(AH80, QUICKBOOKS_9130357949969096!$J:$K, 2, 0)),"")</f>
        <v/>
      </c>
    </row>
    <row r="81" spans="2:39" x14ac:dyDescent="0.45">
      <c r="B81" s="2"/>
      <c r="C81" s="2"/>
      <c r="D81" s="2"/>
      <c r="E81" s="2"/>
      <c r="P81" s="19" t="str">
        <f>IF(W81&lt;&gt;"",MAX(P$1:P80)+1,IF(AND(_xlfn.CONCAT(T81:AM81)&lt;&gt;"", OR(LEFT(_xlfn.CONCAT(T81:AM81),5)&lt;&gt;"FALSE",RIGHT(_xlfn.CONCAT(T81:AM81),5)&lt;&gt;"FALSE")),IF(AND(ISNUMBER(P80),P80&gt;0),P80,0),""))</f>
        <v/>
      </c>
      <c r="Q81" s="26"/>
      <c r="R81" s="19" t="str">
        <f t="shared" si="1"/>
        <v/>
      </c>
      <c r="T81" s="20"/>
      <c r="U81" s="20"/>
      <c r="V81" s="20"/>
      <c r="W81" s="21"/>
      <c r="X81" s="20"/>
      <c r="Y81" s="20"/>
      <c r="Z81" s="20"/>
      <c r="AA81" s="73"/>
      <c r="AB81" s="73"/>
      <c r="AC81" s="20"/>
      <c r="AD81" s="20"/>
      <c r="AE81" s="20"/>
      <c r="AF81" s="20"/>
      <c r="AG81" s="20"/>
      <c r="AH81" s="20"/>
      <c r="AI81" s="20" t="str">
        <f>IFERROR(IF(LEN(VLOOKUP(AC81, QUICKBOOKS_9130357949969096!$A:$B, 2, 0))=0,"",VLOOKUP(AC81, QUICKBOOKS_9130357949969096!$A:$B, 2, 0)),"")</f>
        <v/>
      </c>
      <c r="AJ81" s="20" t="str">
        <f>IFERROR(IF(LEN(VLOOKUP(AE81, QUICKBOOKS_9130357949969096!$C:$E, 3, 0))=0,"",VLOOKUP(AE81, QUICKBOOKS_9130357949969096!$C:$E, 3, 0)),"")</f>
        <v/>
      </c>
      <c r="AK81" s="20" t="str">
        <f>IFERROR(IF(LEN(VLOOKUP(AF81, QUICKBOOKS_9130357949969096!$F:$G, 2, 0))=0,"",VLOOKUP(AF81, QUICKBOOKS_9130357949969096!$F:$G, 2, 0)),"")</f>
        <v/>
      </c>
      <c r="AL81" s="20"/>
      <c r="AM81" s="20" t="str">
        <f>IFERROR(IF(LEN(VLOOKUP(AH81, QUICKBOOKS_9130357949969096!$J:$K, 2, 0))=0,"",VLOOKUP(AH81, QUICKBOOKS_9130357949969096!$J:$K, 2, 0)),"")</f>
        <v/>
      </c>
    </row>
    <row r="82" spans="2:39" x14ac:dyDescent="0.45">
      <c r="B82" s="2"/>
      <c r="C82" s="2"/>
      <c r="D82" s="2"/>
      <c r="E82" s="2"/>
      <c r="P82" s="19" t="str">
        <f>IF(W82&lt;&gt;"",MAX(P$1:P81)+1,IF(AND(_xlfn.CONCAT(T82:AM82)&lt;&gt;"", OR(LEFT(_xlfn.CONCAT(T82:AM82),5)&lt;&gt;"FALSE",RIGHT(_xlfn.CONCAT(T82:AM82),5)&lt;&gt;"FALSE")),IF(AND(ISNUMBER(P81),P81&gt;0),P81,0),""))</f>
        <v/>
      </c>
      <c r="Q82" s="26"/>
      <c r="R82" s="19" t="str">
        <f t="shared" si="1"/>
        <v/>
      </c>
      <c r="T82" s="20"/>
      <c r="U82" s="20"/>
      <c r="V82" s="20"/>
      <c r="W82" s="21"/>
      <c r="X82" s="20"/>
      <c r="Y82" s="20"/>
      <c r="Z82" s="20"/>
      <c r="AA82" s="73"/>
      <c r="AB82" s="73"/>
      <c r="AC82" s="20"/>
      <c r="AD82" s="20"/>
      <c r="AE82" s="20"/>
      <c r="AF82" s="20"/>
      <c r="AG82" s="20"/>
      <c r="AH82" s="20"/>
      <c r="AI82" s="20" t="str">
        <f>IFERROR(IF(LEN(VLOOKUP(AC82, QUICKBOOKS_9130357949969096!$A:$B, 2, 0))=0,"",VLOOKUP(AC82, QUICKBOOKS_9130357949969096!$A:$B, 2, 0)),"")</f>
        <v/>
      </c>
      <c r="AJ82" s="20" t="str">
        <f>IFERROR(IF(LEN(VLOOKUP(AE82, QUICKBOOKS_9130357949969096!$C:$E, 3, 0))=0,"",VLOOKUP(AE82, QUICKBOOKS_9130357949969096!$C:$E, 3, 0)),"")</f>
        <v/>
      </c>
      <c r="AK82" s="20" t="str">
        <f>IFERROR(IF(LEN(VLOOKUP(AF82, QUICKBOOKS_9130357949969096!$F:$G, 2, 0))=0,"",VLOOKUP(AF82, QUICKBOOKS_9130357949969096!$F:$G, 2, 0)),"")</f>
        <v/>
      </c>
      <c r="AL82" s="20"/>
      <c r="AM82" s="20" t="str">
        <f>IFERROR(IF(LEN(VLOOKUP(AH82, QUICKBOOKS_9130357949969096!$J:$K, 2, 0))=0,"",VLOOKUP(AH82, QUICKBOOKS_9130357949969096!$J:$K, 2, 0)),"")</f>
        <v/>
      </c>
    </row>
    <row r="83" spans="2:39" x14ac:dyDescent="0.45">
      <c r="B83" s="2"/>
      <c r="C83" s="2"/>
      <c r="D83" s="2"/>
      <c r="E83" s="2"/>
      <c r="P83" s="19" t="str">
        <f>IF(W83&lt;&gt;"",MAX(P$1:P82)+1,IF(AND(_xlfn.CONCAT(T83:AM83)&lt;&gt;"", OR(LEFT(_xlfn.CONCAT(T83:AM83),5)&lt;&gt;"FALSE",RIGHT(_xlfn.CONCAT(T83:AM83),5)&lt;&gt;"FALSE")),IF(AND(ISNUMBER(P82),P82&gt;0),P82,0),""))</f>
        <v/>
      </c>
      <c r="Q83" s="26"/>
      <c r="R83" s="19" t="str">
        <f t="shared" si="1"/>
        <v/>
      </c>
      <c r="T83" s="20"/>
      <c r="U83" s="20"/>
      <c r="V83" s="20"/>
      <c r="W83" s="21"/>
      <c r="X83" s="20"/>
      <c r="Y83" s="20"/>
      <c r="Z83" s="20"/>
      <c r="AA83" s="73"/>
      <c r="AB83" s="73"/>
      <c r="AC83" s="20"/>
      <c r="AD83" s="20"/>
      <c r="AE83" s="20"/>
      <c r="AF83" s="20"/>
      <c r="AG83" s="20"/>
      <c r="AH83" s="20"/>
      <c r="AI83" s="20" t="str">
        <f>IFERROR(IF(LEN(VLOOKUP(AC83, QUICKBOOKS_9130357949969096!$A:$B, 2, 0))=0,"",VLOOKUP(AC83, QUICKBOOKS_9130357949969096!$A:$B, 2, 0)),"")</f>
        <v/>
      </c>
      <c r="AJ83" s="20" t="str">
        <f>IFERROR(IF(LEN(VLOOKUP(AE83, QUICKBOOKS_9130357949969096!$C:$E, 3, 0))=0,"",VLOOKUP(AE83, QUICKBOOKS_9130357949969096!$C:$E, 3, 0)),"")</f>
        <v/>
      </c>
      <c r="AK83" s="20" t="str">
        <f>IFERROR(IF(LEN(VLOOKUP(AF83, QUICKBOOKS_9130357949969096!$F:$G, 2, 0))=0,"",VLOOKUP(AF83, QUICKBOOKS_9130357949969096!$F:$G, 2, 0)),"")</f>
        <v/>
      </c>
      <c r="AL83" s="20"/>
      <c r="AM83" s="20" t="str">
        <f>IFERROR(IF(LEN(VLOOKUP(AH83, QUICKBOOKS_9130357949969096!$J:$K, 2, 0))=0,"",VLOOKUP(AH83, QUICKBOOKS_9130357949969096!$J:$K, 2, 0)),"")</f>
        <v/>
      </c>
    </row>
    <row r="84" spans="2:39" x14ac:dyDescent="0.45">
      <c r="B84" s="2"/>
      <c r="C84" s="2"/>
      <c r="D84" s="2"/>
      <c r="E84" s="2"/>
      <c r="P84" s="19" t="str">
        <f>IF(W84&lt;&gt;"",MAX(P$1:P83)+1,IF(AND(_xlfn.CONCAT(T84:AM84)&lt;&gt;"", OR(LEFT(_xlfn.CONCAT(T84:AM84),5)&lt;&gt;"FALSE",RIGHT(_xlfn.CONCAT(T84:AM84),5)&lt;&gt;"FALSE")),IF(AND(ISNUMBER(P83),P83&gt;0),P83,0),""))</f>
        <v/>
      </c>
      <c r="Q84" s="26"/>
      <c r="R84" s="19" t="str">
        <f t="shared" si="1"/>
        <v/>
      </c>
      <c r="T84" s="20"/>
      <c r="U84" s="20"/>
      <c r="V84" s="20"/>
      <c r="W84" s="21"/>
      <c r="X84" s="20"/>
      <c r="Y84" s="20"/>
      <c r="Z84" s="20"/>
      <c r="AA84" s="73"/>
      <c r="AB84" s="73"/>
      <c r="AC84" s="20"/>
      <c r="AD84" s="20"/>
      <c r="AE84" s="20"/>
      <c r="AF84" s="20"/>
      <c r="AG84" s="20"/>
      <c r="AH84" s="20"/>
      <c r="AI84" s="20" t="str">
        <f>IFERROR(IF(LEN(VLOOKUP(AC84, QUICKBOOKS_9130357949969096!$A:$B, 2, 0))=0,"",VLOOKUP(AC84, QUICKBOOKS_9130357949969096!$A:$B, 2, 0)),"")</f>
        <v/>
      </c>
      <c r="AJ84" s="20" t="str">
        <f>IFERROR(IF(LEN(VLOOKUP(AE84, QUICKBOOKS_9130357949969096!$C:$E, 3, 0))=0,"",VLOOKUP(AE84, QUICKBOOKS_9130357949969096!$C:$E, 3, 0)),"")</f>
        <v/>
      </c>
      <c r="AK84" s="20" t="str">
        <f>IFERROR(IF(LEN(VLOOKUP(AF84, QUICKBOOKS_9130357949969096!$F:$G, 2, 0))=0,"",VLOOKUP(AF84, QUICKBOOKS_9130357949969096!$F:$G, 2, 0)),"")</f>
        <v/>
      </c>
      <c r="AL84" s="20"/>
      <c r="AM84" s="20" t="str">
        <f>IFERROR(IF(LEN(VLOOKUP(AH84, QUICKBOOKS_9130357949969096!$J:$K, 2, 0))=0,"",VLOOKUP(AH84, QUICKBOOKS_9130357949969096!$J:$K, 2, 0)),"")</f>
        <v/>
      </c>
    </row>
    <row r="85" spans="2:39" x14ac:dyDescent="0.45">
      <c r="B85" s="2"/>
      <c r="C85" s="2"/>
      <c r="D85" s="2"/>
      <c r="E85" s="2"/>
      <c r="P85" s="19" t="str">
        <f>IF(W85&lt;&gt;"",MAX(P$1:P84)+1,IF(AND(_xlfn.CONCAT(T85:AM85)&lt;&gt;"", OR(LEFT(_xlfn.CONCAT(T85:AM85),5)&lt;&gt;"FALSE",RIGHT(_xlfn.CONCAT(T85:AM85),5)&lt;&gt;"FALSE")),IF(AND(ISNUMBER(P84),P84&gt;0),P84,0),""))</f>
        <v/>
      </c>
      <c r="Q85" s="26"/>
      <c r="R85" s="19" t="str">
        <f t="shared" si="1"/>
        <v/>
      </c>
      <c r="T85" s="20"/>
      <c r="U85" s="20"/>
      <c r="V85" s="20"/>
      <c r="W85" s="21"/>
      <c r="X85" s="20"/>
      <c r="Y85" s="20"/>
      <c r="Z85" s="20"/>
      <c r="AA85" s="73"/>
      <c r="AB85" s="73"/>
      <c r="AC85" s="20"/>
      <c r="AD85" s="20"/>
      <c r="AE85" s="20"/>
      <c r="AF85" s="20"/>
      <c r="AG85" s="20"/>
      <c r="AH85" s="20"/>
      <c r="AI85" s="20" t="str">
        <f>IFERROR(IF(LEN(VLOOKUP(AC85, QUICKBOOKS_9130357949969096!$A:$B, 2, 0))=0,"",VLOOKUP(AC85, QUICKBOOKS_9130357949969096!$A:$B, 2, 0)),"")</f>
        <v/>
      </c>
      <c r="AJ85" s="20" t="str">
        <f>IFERROR(IF(LEN(VLOOKUP(AE85, QUICKBOOKS_9130357949969096!$C:$E, 3, 0))=0,"",VLOOKUP(AE85, QUICKBOOKS_9130357949969096!$C:$E, 3, 0)),"")</f>
        <v/>
      </c>
      <c r="AK85" s="20" t="str">
        <f>IFERROR(IF(LEN(VLOOKUP(AF85, QUICKBOOKS_9130357949969096!$F:$G, 2, 0))=0,"",VLOOKUP(AF85, QUICKBOOKS_9130357949969096!$F:$G, 2, 0)),"")</f>
        <v/>
      </c>
      <c r="AL85" s="20"/>
      <c r="AM85" s="20" t="str">
        <f>IFERROR(IF(LEN(VLOOKUP(AH85, QUICKBOOKS_9130357949969096!$J:$K, 2, 0))=0,"",VLOOKUP(AH85, QUICKBOOKS_9130357949969096!$J:$K, 2, 0)),"")</f>
        <v/>
      </c>
    </row>
    <row r="86" spans="2:39" x14ac:dyDescent="0.45">
      <c r="B86" s="2"/>
      <c r="C86" s="2"/>
      <c r="D86" s="2"/>
      <c r="E86" s="2"/>
      <c r="P86" s="19" t="str">
        <f>IF(W86&lt;&gt;"",MAX(P$1:P85)+1,IF(AND(_xlfn.CONCAT(T86:AM86)&lt;&gt;"", OR(LEFT(_xlfn.CONCAT(T86:AM86),5)&lt;&gt;"FALSE",RIGHT(_xlfn.CONCAT(T86:AM86),5)&lt;&gt;"FALSE")),IF(AND(ISNUMBER(P85),P85&gt;0),P85,0),""))</f>
        <v/>
      </c>
      <c r="Q86" s="26"/>
      <c r="R86" s="19" t="str">
        <f t="shared" si="1"/>
        <v/>
      </c>
      <c r="T86" s="20"/>
      <c r="U86" s="20"/>
      <c r="V86" s="20"/>
      <c r="W86" s="21"/>
      <c r="X86" s="20"/>
      <c r="Y86" s="20"/>
      <c r="Z86" s="20"/>
      <c r="AA86" s="73"/>
      <c r="AB86" s="73"/>
      <c r="AC86" s="20"/>
      <c r="AD86" s="20"/>
      <c r="AE86" s="20"/>
      <c r="AF86" s="20"/>
      <c r="AG86" s="20"/>
      <c r="AH86" s="20"/>
      <c r="AI86" s="20" t="str">
        <f>IFERROR(IF(LEN(VLOOKUP(AC86, QUICKBOOKS_9130357949969096!$A:$B, 2, 0))=0,"",VLOOKUP(AC86, QUICKBOOKS_9130357949969096!$A:$B, 2, 0)),"")</f>
        <v/>
      </c>
      <c r="AJ86" s="20" t="str">
        <f>IFERROR(IF(LEN(VLOOKUP(AE86, QUICKBOOKS_9130357949969096!$C:$E, 3, 0))=0,"",VLOOKUP(AE86, QUICKBOOKS_9130357949969096!$C:$E, 3, 0)),"")</f>
        <v/>
      </c>
      <c r="AK86" s="20" t="str">
        <f>IFERROR(IF(LEN(VLOOKUP(AF86, QUICKBOOKS_9130357949969096!$F:$G, 2, 0))=0,"",VLOOKUP(AF86, QUICKBOOKS_9130357949969096!$F:$G, 2, 0)),"")</f>
        <v/>
      </c>
      <c r="AL86" s="20"/>
      <c r="AM86" s="20" t="str">
        <f>IFERROR(IF(LEN(VLOOKUP(AH86, QUICKBOOKS_9130357949969096!$J:$K, 2, 0))=0,"",VLOOKUP(AH86, QUICKBOOKS_9130357949969096!$J:$K, 2, 0)),"")</f>
        <v/>
      </c>
    </row>
    <row r="87" spans="2:39" x14ac:dyDescent="0.45">
      <c r="B87" s="2"/>
      <c r="C87" s="2"/>
      <c r="D87" s="2"/>
      <c r="E87" s="2"/>
      <c r="P87" s="19" t="str">
        <f>IF(W87&lt;&gt;"",MAX(P$1:P86)+1,IF(AND(_xlfn.CONCAT(T87:AM87)&lt;&gt;"", OR(LEFT(_xlfn.CONCAT(T87:AM87),5)&lt;&gt;"FALSE",RIGHT(_xlfn.CONCAT(T87:AM87),5)&lt;&gt;"FALSE")),IF(AND(ISNUMBER(P86),P86&gt;0),P86,0),""))</f>
        <v/>
      </c>
      <c r="Q87" s="26"/>
      <c r="R87" s="19" t="str">
        <f t="shared" si="1"/>
        <v/>
      </c>
      <c r="T87" s="20"/>
      <c r="U87" s="20"/>
      <c r="V87" s="20"/>
      <c r="W87" s="21"/>
      <c r="X87" s="20"/>
      <c r="Y87" s="20"/>
      <c r="Z87" s="20"/>
      <c r="AA87" s="73"/>
      <c r="AB87" s="73"/>
      <c r="AC87" s="20"/>
      <c r="AD87" s="20"/>
      <c r="AE87" s="20"/>
      <c r="AF87" s="20"/>
      <c r="AG87" s="20"/>
      <c r="AH87" s="20"/>
      <c r="AI87" s="20" t="str">
        <f>IFERROR(IF(LEN(VLOOKUP(AC87, QUICKBOOKS_9130357949969096!$A:$B, 2, 0))=0,"",VLOOKUP(AC87, QUICKBOOKS_9130357949969096!$A:$B, 2, 0)),"")</f>
        <v/>
      </c>
      <c r="AJ87" s="20" t="str">
        <f>IFERROR(IF(LEN(VLOOKUP(AE87, QUICKBOOKS_9130357949969096!$C:$E, 3, 0))=0,"",VLOOKUP(AE87, QUICKBOOKS_9130357949969096!$C:$E, 3, 0)),"")</f>
        <v/>
      </c>
      <c r="AK87" s="20" t="str">
        <f>IFERROR(IF(LEN(VLOOKUP(AF87, QUICKBOOKS_9130357949969096!$F:$G, 2, 0))=0,"",VLOOKUP(AF87, QUICKBOOKS_9130357949969096!$F:$G, 2, 0)),"")</f>
        <v/>
      </c>
      <c r="AL87" s="20"/>
      <c r="AM87" s="20" t="str">
        <f>IFERROR(IF(LEN(VLOOKUP(AH87, QUICKBOOKS_9130357949969096!$J:$K, 2, 0))=0,"",VLOOKUP(AH87, QUICKBOOKS_9130357949969096!$J:$K, 2, 0)),"")</f>
        <v/>
      </c>
    </row>
    <row r="88" spans="2:39" x14ac:dyDescent="0.45">
      <c r="B88" s="2"/>
      <c r="C88" s="2"/>
      <c r="D88" s="2"/>
      <c r="E88" s="2"/>
      <c r="P88" s="19" t="str">
        <f>IF(W88&lt;&gt;"",MAX(P$1:P87)+1,IF(AND(_xlfn.CONCAT(T88:AM88)&lt;&gt;"", OR(LEFT(_xlfn.CONCAT(T88:AM88),5)&lt;&gt;"FALSE",RIGHT(_xlfn.CONCAT(T88:AM88),5)&lt;&gt;"FALSE")),IF(AND(ISNUMBER(P87),P87&gt;0),P87,0),""))</f>
        <v/>
      </c>
      <c r="Q88" s="26"/>
      <c r="R88" s="19" t="str">
        <f t="shared" si="1"/>
        <v/>
      </c>
      <c r="T88" s="20"/>
      <c r="U88" s="20"/>
      <c r="V88" s="20"/>
      <c r="W88" s="21"/>
      <c r="X88" s="20"/>
      <c r="Y88" s="20"/>
      <c r="Z88" s="20"/>
      <c r="AA88" s="73"/>
      <c r="AB88" s="73"/>
      <c r="AC88" s="20"/>
      <c r="AD88" s="20"/>
      <c r="AE88" s="20"/>
      <c r="AF88" s="20"/>
      <c r="AG88" s="20"/>
      <c r="AH88" s="20"/>
      <c r="AI88" s="20" t="str">
        <f>IFERROR(IF(LEN(VLOOKUP(AC88, QUICKBOOKS_9130357949969096!$A:$B, 2, 0))=0,"",VLOOKUP(AC88, QUICKBOOKS_9130357949969096!$A:$B, 2, 0)),"")</f>
        <v/>
      </c>
      <c r="AJ88" s="20" t="str">
        <f>IFERROR(IF(LEN(VLOOKUP(AE88, QUICKBOOKS_9130357949969096!$C:$E, 3, 0))=0,"",VLOOKUP(AE88, QUICKBOOKS_9130357949969096!$C:$E, 3, 0)),"")</f>
        <v/>
      </c>
      <c r="AK88" s="20" t="str">
        <f>IFERROR(IF(LEN(VLOOKUP(AF88, QUICKBOOKS_9130357949969096!$F:$G, 2, 0))=0,"",VLOOKUP(AF88, QUICKBOOKS_9130357949969096!$F:$G, 2, 0)),"")</f>
        <v/>
      </c>
      <c r="AL88" s="20"/>
      <c r="AM88" s="20" t="str">
        <f>IFERROR(IF(LEN(VLOOKUP(AH88, QUICKBOOKS_9130357949969096!$J:$K, 2, 0))=0,"",VLOOKUP(AH88, QUICKBOOKS_9130357949969096!$J:$K, 2, 0)),"")</f>
        <v/>
      </c>
    </row>
    <row r="89" spans="2:39" x14ac:dyDescent="0.45">
      <c r="B89" s="2"/>
      <c r="C89" s="2"/>
      <c r="D89" s="2"/>
      <c r="E89" s="2"/>
      <c r="P89" s="19" t="str">
        <f>IF(W89&lt;&gt;"",MAX(P$1:P88)+1,IF(AND(_xlfn.CONCAT(T89:AM89)&lt;&gt;"", OR(LEFT(_xlfn.CONCAT(T89:AM89),5)&lt;&gt;"FALSE",RIGHT(_xlfn.CONCAT(T89:AM89),5)&lt;&gt;"FALSE")),IF(AND(ISNUMBER(P88),P88&gt;0),P88,0),""))</f>
        <v/>
      </c>
      <c r="Q89" s="26"/>
      <c r="R89" s="19" t="str">
        <f t="shared" si="1"/>
        <v/>
      </c>
      <c r="T89" s="20"/>
      <c r="U89" s="20"/>
      <c r="V89" s="20"/>
      <c r="W89" s="21"/>
      <c r="X89" s="20"/>
      <c r="Y89" s="20"/>
      <c r="Z89" s="20"/>
      <c r="AA89" s="73"/>
      <c r="AB89" s="73"/>
      <c r="AC89" s="20"/>
      <c r="AD89" s="20"/>
      <c r="AE89" s="20"/>
      <c r="AF89" s="20"/>
      <c r="AG89" s="20"/>
      <c r="AH89" s="20"/>
      <c r="AI89" s="20" t="str">
        <f>IFERROR(IF(LEN(VLOOKUP(AC89, QUICKBOOKS_9130357949969096!$A:$B, 2, 0))=0,"",VLOOKUP(AC89, QUICKBOOKS_9130357949969096!$A:$B, 2, 0)),"")</f>
        <v/>
      </c>
      <c r="AJ89" s="20" t="str">
        <f>IFERROR(IF(LEN(VLOOKUP(AE89, QUICKBOOKS_9130357949969096!$C:$E, 3, 0))=0,"",VLOOKUP(AE89, QUICKBOOKS_9130357949969096!$C:$E, 3, 0)),"")</f>
        <v/>
      </c>
      <c r="AK89" s="20" t="str">
        <f>IFERROR(IF(LEN(VLOOKUP(AF89, QUICKBOOKS_9130357949969096!$F:$G, 2, 0))=0,"",VLOOKUP(AF89, QUICKBOOKS_9130357949969096!$F:$G, 2, 0)),"")</f>
        <v/>
      </c>
      <c r="AL89" s="20"/>
      <c r="AM89" s="20" t="str">
        <f>IFERROR(IF(LEN(VLOOKUP(AH89, QUICKBOOKS_9130357949969096!$J:$K, 2, 0))=0,"",VLOOKUP(AH89, QUICKBOOKS_9130357949969096!$J:$K, 2, 0)),"")</f>
        <v/>
      </c>
    </row>
    <row r="90" spans="2:39" x14ac:dyDescent="0.45">
      <c r="B90" s="2"/>
      <c r="C90" s="2"/>
      <c r="D90" s="2"/>
      <c r="E90" s="2"/>
      <c r="P90" s="19" t="str">
        <f>IF(W90&lt;&gt;"",MAX(P$1:P89)+1,IF(AND(_xlfn.CONCAT(T90:AM90)&lt;&gt;"", OR(LEFT(_xlfn.CONCAT(T90:AM90),5)&lt;&gt;"FALSE",RIGHT(_xlfn.CONCAT(T90:AM90),5)&lt;&gt;"FALSE")),IF(AND(ISNUMBER(P89),P89&gt;0),P89,0),""))</f>
        <v/>
      </c>
      <c r="Q90" s="26"/>
      <c r="R90" s="19" t="str">
        <f t="shared" si="1"/>
        <v/>
      </c>
      <c r="T90" s="20"/>
      <c r="U90" s="20"/>
      <c r="V90" s="20"/>
      <c r="W90" s="21"/>
      <c r="X90" s="20"/>
      <c r="Y90" s="20"/>
      <c r="Z90" s="20"/>
      <c r="AA90" s="73"/>
      <c r="AB90" s="73"/>
      <c r="AC90" s="20"/>
      <c r="AD90" s="20"/>
      <c r="AE90" s="20"/>
      <c r="AF90" s="20"/>
      <c r="AG90" s="20"/>
      <c r="AH90" s="20"/>
      <c r="AI90" s="20" t="str">
        <f>IFERROR(IF(LEN(VLOOKUP(AC90, QUICKBOOKS_9130357949969096!$A:$B, 2, 0))=0,"",VLOOKUP(AC90, QUICKBOOKS_9130357949969096!$A:$B, 2, 0)),"")</f>
        <v/>
      </c>
      <c r="AJ90" s="20" t="str">
        <f>IFERROR(IF(LEN(VLOOKUP(AE90, QUICKBOOKS_9130357949969096!$C:$E, 3, 0))=0,"",VLOOKUP(AE90, QUICKBOOKS_9130357949969096!$C:$E, 3, 0)),"")</f>
        <v/>
      </c>
      <c r="AK90" s="20" t="str">
        <f>IFERROR(IF(LEN(VLOOKUP(AF90, QUICKBOOKS_9130357949969096!$F:$G, 2, 0))=0,"",VLOOKUP(AF90, QUICKBOOKS_9130357949969096!$F:$G, 2, 0)),"")</f>
        <v/>
      </c>
      <c r="AL90" s="20"/>
      <c r="AM90" s="20" t="str">
        <f>IFERROR(IF(LEN(VLOOKUP(AH90, QUICKBOOKS_9130357949969096!$J:$K, 2, 0))=0,"",VLOOKUP(AH90, QUICKBOOKS_9130357949969096!$J:$K, 2, 0)),"")</f>
        <v/>
      </c>
    </row>
    <row r="91" spans="2:39" x14ac:dyDescent="0.45">
      <c r="B91" s="2"/>
      <c r="C91" s="2"/>
      <c r="D91" s="2"/>
      <c r="E91" s="2"/>
      <c r="P91" s="19" t="str">
        <f>IF(W91&lt;&gt;"",MAX(P$1:P90)+1,IF(AND(_xlfn.CONCAT(T91:AM91)&lt;&gt;"", OR(LEFT(_xlfn.CONCAT(T91:AM91),5)&lt;&gt;"FALSE",RIGHT(_xlfn.CONCAT(T91:AM91),5)&lt;&gt;"FALSE")),IF(AND(ISNUMBER(P90),P90&gt;0),P90,0),""))</f>
        <v/>
      </c>
      <c r="Q91" s="26"/>
      <c r="R91" s="19" t="str">
        <f t="shared" si="1"/>
        <v/>
      </c>
      <c r="T91" s="20"/>
      <c r="U91" s="20"/>
      <c r="V91" s="20"/>
      <c r="W91" s="21"/>
      <c r="X91" s="20"/>
      <c r="Y91" s="20"/>
      <c r="Z91" s="20"/>
      <c r="AA91" s="73"/>
      <c r="AB91" s="73"/>
      <c r="AC91" s="20"/>
      <c r="AD91" s="20"/>
      <c r="AE91" s="20"/>
      <c r="AF91" s="20"/>
      <c r="AG91" s="20"/>
      <c r="AH91" s="20"/>
      <c r="AI91" s="20" t="str">
        <f>IFERROR(IF(LEN(VLOOKUP(AC91, QUICKBOOKS_9130357949969096!$A:$B, 2, 0))=0,"",VLOOKUP(AC91, QUICKBOOKS_9130357949969096!$A:$B, 2, 0)),"")</f>
        <v/>
      </c>
      <c r="AJ91" s="20" t="str">
        <f>IFERROR(IF(LEN(VLOOKUP(AE91, QUICKBOOKS_9130357949969096!$C:$E, 3, 0))=0,"",VLOOKUP(AE91, QUICKBOOKS_9130357949969096!$C:$E, 3, 0)),"")</f>
        <v/>
      </c>
      <c r="AK91" s="20" t="str">
        <f>IFERROR(IF(LEN(VLOOKUP(AF91, QUICKBOOKS_9130357949969096!$F:$G, 2, 0))=0,"",VLOOKUP(AF91, QUICKBOOKS_9130357949969096!$F:$G, 2, 0)),"")</f>
        <v/>
      </c>
      <c r="AL91" s="20"/>
      <c r="AM91" s="20" t="str">
        <f>IFERROR(IF(LEN(VLOOKUP(AH91, QUICKBOOKS_9130357949969096!$J:$K, 2, 0))=0,"",VLOOKUP(AH91, QUICKBOOKS_9130357949969096!$J:$K, 2, 0)),"")</f>
        <v/>
      </c>
    </row>
    <row r="92" spans="2:39" x14ac:dyDescent="0.45">
      <c r="B92" s="2"/>
      <c r="C92" s="2"/>
      <c r="D92" s="2"/>
      <c r="E92" s="2"/>
      <c r="P92" s="19" t="str">
        <f>IF(W92&lt;&gt;"",MAX(P$1:P91)+1,IF(AND(_xlfn.CONCAT(T92:AM92)&lt;&gt;"", OR(LEFT(_xlfn.CONCAT(T92:AM92),5)&lt;&gt;"FALSE",RIGHT(_xlfn.CONCAT(T92:AM92),5)&lt;&gt;"FALSE")),IF(AND(ISNUMBER(P91),P91&gt;0),P91,0),""))</f>
        <v/>
      </c>
      <c r="Q92" s="26"/>
      <c r="R92" s="19" t="str">
        <f t="shared" si="1"/>
        <v/>
      </c>
      <c r="T92" s="20"/>
      <c r="U92" s="20"/>
      <c r="V92" s="20"/>
      <c r="W92" s="21"/>
      <c r="X92" s="20"/>
      <c r="Y92" s="20"/>
      <c r="Z92" s="20"/>
      <c r="AA92" s="73"/>
      <c r="AB92" s="73"/>
      <c r="AC92" s="20"/>
      <c r="AD92" s="20"/>
      <c r="AE92" s="20"/>
      <c r="AF92" s="20"/>
      <c r="AG92" s="20"/>
      <c r="AH92" s="20"/>
      <c r="AI92" s="20" t="str">
        <f>IFERROR(IF(LEN(VLOOKUP(AC92, QUICKBOOKS_9130357949969096!$A:$B, 2, 0))=0,"",VLOOKUP(AC92, QUICKBOOKS_9130357949969096!$A:$B, 2, 0)),"")</f>
        <v/>
      </c>
      <c r="AJ92" s="20" t="str">
        <f>IFERROR(IF(LEN(VLOOKUP(AE92, QUICKBOOKS_9130357949969096!$C:$E, 3, 0))=0,"",VLOOKUP(AE92, QUICKBOOKS_9130357949969096!$C:$E, 3, 0)),"")</f>
        <v/>
      </c>
      <c r="AK92" s="20" t="str">
        <f>IFERROR(IF(LEN(VLOOKUP(AF92, QUICKBOOKS_9130357949969096!$F:$G, 2, 0))=0,"",VLOOKUP(AF92, QUICKBOOKS_9130357949969096!$F:$G, 2, 0)),"")</f>
        <v/>
      </c>
      <c r="AL92" s="20"/>
      <c r="AM92" s="20" t="str">
        <f>IFERROR(IF(LEN(VLOOKUP(AH92, QUICKBOOKS_9130357949969096!$J:$K, 2, 0))=0,"",VLOOKUP(AH92, QUICKBOOKS_9130357949969096!$J:$K, 2, 0)),"")</f>
        <v/>
      </c>
    </row>
    <row r="93" spans="2:39" x14ac:dyDescent="0.45">
      <c r="B93" s="2"/>
      <c r="C93" s="2"/>
      <c r="D93" s="2"/>
      <c r="E93" s="2"/>
      <c r="P93" s="19" t="str">
        <f>IF(W93&lt;&gt;"",MAX(P$1:P92)+1,IF(AND(_xlfn.CONCAT(T93:AM93)&lt;&gt;"", OR(LEFT(_xlfn.CONCAT(T93:AM93),5)&lt;&gt;"FALSE",RIGHT(_xlfn.CONCAT(T93:AM93),5)&lt;&gt;"FALSE")),IF(AND(ISNUMBER(P92),P92&gt;0),P92,0),""))</f>
        <v/>
      </c>
      <c r="Q93" s="26"/>
      <c r="R93" s="19" t="str">
        <f t="shared" si="1"/>
        <v/>
      </c>
      <c r="T93" s="20"/>
      <c r="U93" s="20"/>
      <c r="V93" s="20"/>
      <c r="W93" s="21"/>
      <c r="X93" s="20"/>
      <c r="Y93" s="20"/>
      <c r="Z93" s="20"/>
      <c r="AA93" s="73"/>
      <c r="AB93" s="73"/>
      <c r="AC93" s="20"/>
      <c r="AD93" s="20"/>
      <c r="AE93" s="20"/>
      <c r="AF93" s="20"/>
      <c r="AG93" s="20"/>
      <c r="AH93" s="20"/>
      <c r="AI93" s="20" t="str">
        <f>IFERROR(IF(LEN(VLOOKUP(AC93, QUICKBOOKS_9130357949969096!$A:$B, 2, 0))=0,"",VLOOKUP(AC93, QUICKBOOKS_9130357949969096!$A:$B, 2, 0)),"")</f>
        <v/>
      </c>
      <c r="AJ93" s="20" t="str">
        <f>IFERROR(IF(LEN(VLOOKUP(AE93, QUICKBOOKS_9130357949969096!$C:$E, 3, 0))=0,"",VLOOKUP(AE93, QUICKBOOKS_9130357949969096!$C:$E, 3, 0)),"")</f>
        <v/>
      </c>
      <c r="AK93" s="20" t="str">
        <f>IFERROR(IF(LEN(VLOOKUP(AF93, QUICKBOOKS_9130357949969096!$F:$G, 2, 0))=0,"",VLOOKUP(AF93, QUICKBOOKS_9130357949969096!$F:$G, 2, 0)),"")</f>
        <v/>
      </c>
      <c r="AL93" s="20"/>
      <c r="AM93" s="20" t="str">
        <f>IFERROR(IF(LEN(VLOOKUP(AH93, QUICKBOOKS_9130357949969096!$J:$K, 2, 0))=0,"",VLOOKUP(AH93, QUICKBOOKS_9130357949969096!$J:$K, 2, 0)),"")</f>
        <v/>
      </c>
    </row>
    <row r="94" spans="2:39" x14ac:dyDescent="0.45">
      <c r="B94" s="2"/>
      <c r="C94" s="2"/>
      <c r="D94" s="2"/>
      <c r="E94" s="2"/>
      <c r="P94" s="19" t="str">
        <f>IF(W94&lt;&gt;"",MAX(P$1:P93)+1,IF(AND(_xlfn.CONCAT(T94:AM94)&lt;&gt;"", OR(LEFT(_xlfn.CONCAT(T94:AM94),5)&lt;&gt;"FALSE",RIGHT(_xlfn.CONCAT(T94:AM94),5)&lt;&gt;"FALSE")),IF(AND(ISNUMBER(P93),P93&gt;0),P93,0),""))</f>
        <v/>
      </c>
      <c r="Q94" s="26"/>
      <c r="R94" s="19" t="str">
        <f t="shared" si="1"/>
        <v/>
      </c>
      <c r="T94" s="20"/>
      <c r="U94" s="20"/>
      <c r="V94" s="20"/>
      <c r="W94" s="21"/>
      <c r="X94" s="20"/>
      <c r="Y94" s="20"/>
      <c r="Z94" s="20"/>
      <c r="AA94" s="73"/>
      <c r="AB94" s="73"/>
      <c r="AC94" s="20"/>
      <c r="AD94" s="20"/>
      <c r="AE94" s="20"/>
      <c r="AF94" s="20"/>
      <c r="AG94" s="20"/>
      <c r="AH94" s="20"/>
      <c r="AI94" s="20" t="str">
        <f>IFERROR(IF(LEN(VLOOKUP(AC94, QUICKBOOKS_9130357949969096!$A:$B, 2, 0))=0,"",VLOOKUP(AC94, QUICKBOOKS_9130357949969096!$A:$B, 2, 0)),"")</f>
        <v/>
      </c>
      <c r="AJ94" s="20" t="str">
        <f>IFERROR(IF(LEN(VLOOKUP(AE94, QUICKBOOKS_9130357949969096!$C:$E, 3, 0))=0,"",VLOOKUP(AE94, QUICKBOOKS_9130357949969096!$C:$E, 3, 0)),"")</f>
        <v/>
      </c>
      <c r="AK94" s="20" t="str">
        <f>IFERROR(IF(LEN(VLOOKUP(AF94, QUICKBOOKS_9130357949969096!$F:$G, 2, 0))=0,"",VLOOKUP(AF94, QUICKBOOKS_9130357949969096!$F:$G, 2, 0)),"")</f>
        <v/>
      </c>
      <c r="AL94" s="20"/>
      <c r="AM94" s="20" t="str">
        <f>IFERROR(IF(LEN(VLOOKUP(AH94, QUICKBOOKS_9130357949969096!$J:$K, 2, 0))=0,"",VLOOKUP(AH94, QUICKBOOKS_9130357949969096!$J:$K, 2, 0)),"")</f>
        <v/>
      </c>
    </row>
    <row r="95" spans="2:39" x14ac:dyDescent="0.45">
      <c r="B95" s="2"/>
      <c r="C95" s="2"/>
      <c r="D95" s="2"/>
      <c r="E95" s="2"/>
      <c r="P95" s="19" t="str">
        <f>IF(W95&lt;&gt;"",MAX(P$1:P94)+1,IF(AND(_xlfn.CONCAT(T95:AM95)&lt;&gt;"", OR(LEFT(_xlfn.CONCAT(T95:AM95),5)&lt;&gt;"FALSE",RIGHT(_xlfn.CONCAT(T95:AM95),5)&lt;&gt;"FALSE")),IF(AND(ISNUMBER(P94),P94&gt;0),P94,0),""))</f>
        <v/>
      </c>
      <c r="Q95" s="26"/>
      <c r="R95" s="19" t="str">
        <f t="shared" si="1"/>
        <v/>
      </c>
      <c r="T95" s="20"/>
      <c r="U95" s="20"/>
      <c r="V95" s="20"/>
      <c r="W95" s="21"/>
      <c r="X95" s="20"/>
      <c r="Y95" s="20"/>
      <c r="Z95" s="20"/>
      <c r="AA95" s="73"/>
      <c r="AB95" s="73"/>
      <c r="AC95" s="20"/>
      <c r="AD95" s="20"/>
      <c r="AE95" s="20"/>
      <c r="AF95" s="20"/>
      <c r="AG95" s="20"/>
      <c r="AH95" s="20"/>
      <c r="AI95" s="20" t="str">
        <f>IFERROR(IF(LEN(VLOOKUP(AC95, QUICKBOOKS_9130357949969096!$A:$B, 2, 0))=0,"",VLOOKUP(AC95, QUICKBOOKS_9130357949969096!$A:$B, 2, 0)),"")</f>
        <v/>
      </c>
      <c r="AJ95" s="20" t="str">
        <f>IFERROR(IF(LEN(VLOOKUP(AE95, QUICKBOOKS_9130357949969096!$C:$E, 3, 0))=0,"",VLOOKUP(AE95, QUICKBOOKS_9130357949969096!$C:$E, 3, 0)),"")</f>
        <v/>
      </c>
      <c r="AK95" s="20" t="str">
        <f>IFERROR(IF(LEN(VLOOKUP(AF95, QUICKBOOKS_9130357949969096!$F:$G, 2, 0))=0,"",VLOOKUP(AF95, QUICKBOOKS_9130357949969096!$F:$G, 2, 0)),"")</f>
        <v/>
      </c>
      <c r="AL95" s="20"/>
      <c r="AM95" s="20" t="str">
        <f>IFERROR(IF(LEN(VLOOKUP(AH95, QUICKBOOKS_9130357949969096!$J:$K, 2, 0))=0,"",VLOOKUP(AH95, QUICKBOOKS_9130357949969096!$J:$K, 2, 0)),"")</f>
        <v/>
      </c>
    </row>
    <row r="96" spans="2:39" x14ac:dyDescent="0.45">
      <c r="B96" s="2"/>
      <c r="C96" s="2"/>
      <c r="D96" s="2"/>
      <c r="E96" s="2"/>
      <c r="P96" s="19" t="str">
        <f>IF(W96&lt;&gt;"",MAX(P$1:P95)+1,IF(AND(_xlfn.CONCAT(T96:AM96)&lt;&gt;"", OR(LEFT(_xlfn.CONCAT(T96:AM96),5)&lt;&gt;"FALSE",RIGHT(_xlfn.CONCAT(T96:AM96),5)&lt;&gt;"FALSE")),IF(AND(ISNUMBER(P95),P95&gt;0),P95,0),""))</f>
        <v/>
      </c>
      <c r="Q96" s="26"/>
      <c r="R96" s="19" t="str">
        <f t="shared" si="1"/>
        <v/>
      </c>
      <c r="T96" s="20"/>
      <c r="U96" s="20"/>
      <c r="V96" s="20"/>
      <c r="W96" s="21"/>
      <c r="X96" s="20"/>
      <c r="Y96" s="20"/>
      <c r="Z96" s="20"/>
      <c r="AA96" s="73"/>
      <c r="AB96" s="73"/>
      <c r="AC96" s="20"/>
      <c r="AD96" s="20"/>
      <c r="AE96" s="20"/>
      <c r="AF96" s="20"/>
      <c r="AG96" s="20"/>
      <c r="AH96" s="20"/>
      <c r="AI96" s="20" t="str">
        <f>IFERROR(IF(LEN(VLOOKUP(AC96, QUICKBOOKS_9130357949969096!$A:$B, 2, 0))=0,"",VLOOKUP(AC96, QUICKBOOKS_9130357949969096!$A:$B, 2, 0)),"")</f>
        <v/>
      </c>
      <c r="AJ96" s="20" t="str">
        <f>IFERROR(IF(LEN(VLOOKUP(AE96, QUICKBOOKS_9130357949969096!$C:$E, 3, 0))=0,"",VLOOKUP(AE96, QUICKBOOKS_9130357949969096!$C:$E, 3, 0)),"")</f>
        <v/>
      </c>
      <c r="AK96" s="20" t="str">
        <f>IFERROR(IF(LEN(VLOOKUP(AF96, QUICKBOOKS_9130357949969096!$F:$G, 2, 0))=0,"",VLOOKUP(AF96, QUICKBOOKS_9130357949969096!$F:$G, 2, 0)),"")</f>
        <v/>
      </c>
      <c r="AL96" s="20"/>
      <c r="AM96" s="20" t="str">
        <f>IFERROR(IF(LEN(VLOOKUP(AH96, QUICKBOOKS_9130357949969096!$J:$K, 2, 0))=0,"",VLOOKUP(AH96, QUICKBOOKS_9130357949969096!$J:$K, 2, 0)),"")</f>
        <v/>
      </c>
    </row>
    <row r="97" spans="2:39" x14ac:dyDescent="0.45">
      <c r="B97" s="2"/>
      <c r="C97" s="2"/>
      <c r="D97" s="2"/>
      <c r="E97" s="2"/>
      <c r="P97" s="19" t="str">
        <f>IF(W97&lt;&gt;"",MAX(P$1:P96)+1,IF(AND(_xlfn.CONCAT(T97:AM97)&lt;&gt;"", OR(LEFT(_xlfn.CONCAT(T97:AM97),5)&lt;&gt;"FALSE",RIGHT(_xlfn.CONCAT(T97:AM97),5)&lt;&gt;"FALSE")),IF(AND(ISNUMBER(P96),P96&gt;0),P96,0),""))</f>
        <v/>
      </c>
      <c r="Q97" s="26"/>
      <c r="R97" s="19" t="str">
        <f t="shared" si="1"/>
        <v/>
      </c>
      <c r="T97" s="20"/>
      <c r="U97" s="20"/>
      <c r="V97" s="20"/>
      <c r="W97" s="21"/>
      <c r="X97" s="20"/>
      <c r="Y97" s="20"/>
      <c r="Z97" s="20"/>
      <c r="AA97" s="73"/>
      <c r="AB97" s="73"/>
      <c r="AC97" s="20"/>
      <c r="AD97" s="20"/>
      <c r="AE97" s="20"/>
      <c r="AF97" s="20"/>
      <c r="AG97" s="20"/>
      <c r="AH97" s="20"/>
      <c r="AI97" s="20" t="str">
        <f>IFERROR(IF(LEN(VLOOKUP(AC97, QUICKBOOKS_9130357949969096!$A:$B, 2, 0))=0,"",VLOOKUP(AC97, QUICKBOOKS_9130357949969096!$A:$B, 2, 0)),"")</f>
        <v/>
      </c>
      <c r="AJ97" s="20" t="str">
        <f>IFERROR(IF(LEN(VLOOKUP(AE97, QUICKBOOKS_9130357949969096!$C:$E, 3, 0))=0,"",VLOOKUP(AE97, QUICKBOOKS_9130357949969096!$C:$E, 3, 0)),"")</f>
        <v/>
      </c>
      <c r="AK97" s="20" t="str">
        <f>IFERROR(IF(LEN(VLOOKUP(AF97, QUICKBOOKS_9130357949969096!$F:$G, 2, 0))=0,"",VLOOKUP(AF97, QUICKBOOKS_9130357949969096!$F:$G, 2, 0)),"")</f>
        <v/>
      </c>
      <c r="AL97" s="20"/>
      <c r="AM97" s="20" t="str">
        <f>IFERROR(IF(LEN(VLOOKUP(AH97, QUICKBOOKS_9130357949969096!$J:$K, 2, 0))=0,"",VLOOKUP(AH97, QUICKBOOKS_9130357949969096!$J:$K, 2, 0)),"")</f>
        <v/>
      </c>
    </row>
    <row r="98" spans="2:39" x14ac:dyDescent="0.45">
      <c r="B98" s="2"/>
      <c r="C98" s="2"/>
      <c r="D98" s="2"/>
      <c r="E98" s="2"/>
      <c r="P98" s="19" t="str">
        <f>IF(W98&lt;&gt;"",MAX(P$1:P97)+1,IF(AND(_xlfn.CONCAT(T98:AM98)&lt;&gt;"", OR(LEFT(_xlfn.CONCAT(T98:AM98),5)&lt;&gt;"FALSE",RIGHT(_xlfn.CONCAT(T98:AM98),5)&lt;&gt;"FALSE")),IF(AND(ISNUMBER(P97),P97&gt;0),P97,0),""))</f>
        <v/>
      </c>
      <c r="Q98" s="26"/>
      <c r="R98" s="19" t="str">
        <f t="shared" si="1"/>
        <v/>
      </c>
      <c r="T98" s="20"/>
      <c r="U98" s="20"/>
      <c r="V98" s="20"/>
      <c r="W98" s="21"/>
      <c r="X98" s="20"/>
      <c r="Y98" s="20"/>
      <c r="Z98" s="20"/>
      <c r="AA98" s="73"/>
      <c r="AB98" s="73"/>
      <c r="AC98" s="20"/>
      <c r="AD98" s="20"/>
      <c r="AE98" s="20"/>
      <c r="AF98" s="20"/>
      <c r="AG98" s="20"/>
      <c r="AH98" s="20"/>
      <c r="AI98" s="20" t="str">
        <f>IFERROR(IF(LEN(VLOOKUP(AC98, QUICKBOOKS_9130357949969096!$A:$B, 2, 0))=0,"",VLOOKUP(AC98, QUICKBOOKS_9130357949969096!$A:$B, 2, 0)),"")</f>
        <v/>
      </c>
      <c r="AJ98" s="20" t="str">
        <f>IFERROR(IF(LEN(VLOOKUP(AE98, QUICKBOOKS_9130357949969096!$C:$E, 3, 0))=0,"",VLOOKUP(AE98, QUICKBOOKS_9130357949969096!$C:$E, 3, 0)),"")</f>
        <v/>
      </c>
      <c r="AK98" s="20" t="str">
        <f>IFERROR(IF(LEN(VLOOKUP(AF98, QUICKBOOKS_9130357949969096!$F:$G, 2, 0))=0,"",VLOOKUP(AF98, QUICKBOOKS_9130357949969096!$F:$G, 2, 0)),"")</f>
        <v/>
      </c>
      <c r="AL98" s="20"/>
      <c r="AM98" s="20" t="str">
        <f>IFERROR(IF(LEN(VLOOKUP(AH98, QUICKBOOKS_9130357949969096!$J:$K, 2, 0))=0,"",VLOOKUP(AH98, QUICKBOOKS_9130357949969096!$J:$K, 2, 0)),"")</f>
        <v/>
      </c>
    </row>
    <row r="99" spans="2:39" x14ac:dyDescent="0.45">
      <c r="B99" s="2"/>
      <c r="C99" s="2"/>
      <c r="D99" s="2"/>
      <c r="E99" s="2"/>
      <c r="P99" s="19" t="str">
        <f>IF(W99&lt;&gt;"",MAX(P$1:P98)+1,IF(AND(_xlfn.CONCAT(T99:AM99)&lt;&gt;"", OR(LEFT(_xlfn.CONCAT(T99:AM99),5)&lt;&gt;"FALSE",RIGHT(_xlfn.CONCAT(T99:AM99),5)&lt;&gt;"FALSE")),IF(AND(ISNUMBER(P98),P98&gt;0),P98,0),""))</f>
        <v/>
      </c>
      <c r="Q99" s="26"/>
      <c r="R99" s="19" t="str">
        <f t="shared" si="1"/>
        <v/>
      </c>
      <c r="T99" s="20"/>
      <c r="U99" s="20"/>
      <c r="V99" s="20"/>
      <c r="W99" s="21"/>
      <c r="X99" s="20"/>
      <c r="Y99" s="20"/>
      <c r="Z99" s="20"/>
      <c r="AA99" s="73"/>
      <c r="AB99" s="73"/>
      <c r="AC99" s="20"/>
      <c r="AD99" s="20"/>
      <c r="AE99" s="20"/>
      <c r="AF99" s="20"/>
      <c r="AG99" s="20"/>
      <c r="AH99" s="20"/>
      <c r="AI99" s="20" t="str">
        <f>IFERROR(IF(LEN(VLOOKUP(AC99, QUICKBOOKS_9130357949969096!$A:$B, 2, 0))=0,"",VLOOKUP(AC99, QUICKBOOKS_9130357949969096!$A:$B, 2, 0)),"")</f>
        <v/>
      </c>
      <c r="AJ99" s="20" t="str">
        <f>IFERROR(IF(LEN(VLOOKUP(AE99, QUICKBOOKS_9130357949969096!$C:$E, 3, 0))=0,"",VLOOKUP(AE99, QUICKBOOKS_9130357949969096!$C:$E, 3, 0)),"")</f>
        <v/>
      </c>
      <c r="AK99" s="20" t="str">
        <f>IFERROR(IF(LEN(VLOOKUP(AF99, QUICKBOOKS_9130357949969096!$F:$G, 2, 0))=0,"",VLOOKUP(AF99, QUICKBOOKS_9130357949969096!$F:$G, 2, 0)),"")</f>
        <v/>
      </c>
      <c r="AL99" s="20"/>
      <c r="AM99" s="20" t="str">
        <f>IFERROR(IF(LEN(VLOOKUP(AH99, QUICKBOOKS_9130357949969096!$J:$K, 2, 0))=0,"",VLOOKUP(AH99, QUICKBOOKS_9130357949969096!$J:$K, 2, 0)),"")</f>
        <v/>
      </c>
    </row>
    <row r="100" spans="2:39" x14ac:dyDescent="0.45">
      <c r="B100" s="2"/>
      <c r="C100" s="2"/>
      <c r="D100" s="2"/>
      <c r="E100" s="2"/>
      <c r="P100" s="19" t="str">
        <f>IF(W100&lt;&gt;"",MAX(P$1:P99)+1,IF(AND(_xlfn.CONCAT(T100:AM100)&lt;&gt;"", OR(LEFT(_xlfn.CONCAT(T100:AM100),5)&lt;&gt;"FALSE",RIGHT(_xlfn.CONCAT(T100:AM100),5)&lt;&gt;"FALSE")),IF(AND(ISNUMBER(P99),P99&gt;0),P99,0),""))</f>
        <v/>
      </c>
      <c r="Q100" s="26"/>
      <c r="R100" s="19" t="str">
        <f t="shared" si="1"/>
        <v/>
      </c>
      <c r="T100" s="20"/>
      <c r="U100" s="20"/>
      <c r="V100" s="20"/>
      <c r="W100" s="21"/>
      <c r="X100" s="20"/>
      <c r="Y100" s="20"/>
      <c r="Z100" s="20"/>
      <c r="AA100" s="73"/>
      <c r="AB100" s="73"/>
      <c r="AC100" s="20"/>
      <c r="AD100" s="20"/>
      <c r="AE100" s="20"/>
      <c r="AF100" s="20"/>
      <c r="AG100" s="20"/>
      <c r="AH100" s="20"/>
      <c r="AI100" s="20" t="str">
        <f>IFERROR(IF(LEN(VLOOKUP(AC100, QUICKBOOKS_9130357949969096!$A:$B, 2, 0))=0,"",VLOOKUP(AC100, QUICKBOOKS_9130357949969096!$A:$B, 2, 0)),"")</f>
        <v/>
      </c>
      <c r="AJ100" s="20" t="str">
        <f>IFERROR(IF(LEN(VLOOKUP(AE100, QUICKBOOKS_9130357949969096!$C:$E, 3, 0))=0,"",VLOOKUP(AE100, QUICKBOOKS_9130357949969096!$C:$E, 3, 0)),"")</f>
        <v/>
      </c>
      <c r="AK100" s="20" t="str">
        <f>IFERROR(IF(LEN(VLOOKUP(AF100, QUICKBOOKS_9130357949969096!$F:$G, 2, 0))=0,"",VLOOKUP(AF100, QUICKBOOKS_9130357949969096!$F:$G, 2, 0)),"")</f>
        <v/>
      </c>
      <c r="AL100" s="20"/>
      <c r="AM100" s="20" t="str">
        <f>IFERROR(IF(LEN(VLOOKUP(AH100, QUICKBOOKS_9130357949969096!$J:$K, 2, 0))=0,"",VLOOKUP(AH100, QUICKBOOKS_9130357949969096!$J:$K, 2, 0)),"")</f>
        <v/>
      </c>
    </row>
    <row r="101" spans="2:39" x14ac:dyDescent="0.45">
      <c r="B101" s="2"/>
      <c r="C101" s="2"/>
      <c r="D101" s="2"/>
      <c r="E101" s="2"/>
      <c r="P101" s="19" t="str">
        <f>IF(W101&lt;&gt;"",MAX(P$1:P100)+1,IF(AND(_xlfn.CONCAT(T101:AM101)&lt;&gt;"", OR(LEFT(_xlfn.CONCAT(T101:AM101),5)&lt;&gt;"FALSE",RIGHT(_xlfn.CONCAT(T101:AM101),5)&lt;&gt;"FALSE")),IF(AND(ISNUMBER(P100),P100&gt;0),P100,0),""))</f>
        <v/>
      </c>
      <c r="Q101" s="26"/>
      <c r="R101" s="19" t="str">
        <f t="shared" si="1"/>
        <v/>
      </c>
      <c r="T101" s="20"/>
      <c r="U101" s="20"/>
      <c r="V101" s="20"/>
      <c r="W101" s="21"/>
      <c r="X101" s="20"/>
      <c r="Y101" s="20"/>
      <c r="Z101" s="20"/>
      <c r="AA101" s="73"/>
      <c r="AB101" s="73"/>
      <c r="AC101" s="20"/>
      <c r="AD101" s="20"/>
      <c r="AE101" s="20"/>
      <c r="AF101" s="20"/>
      <c r="AG101" s="20"/>
      <c r="AH101" s="20"/>
      <c r="AI101" s="20" t="str">
        <f>IFERROR(IF(LEN(VLOOKUP(AC101, QUICKBOOKS_9130357949969096!$A:$B, 2, 0))=0,"",VLOOKUP(AC101, QUICKBOOKS_9130357949969096!$A:$B, 2, 0)),"")</f>
        <v/>
      </c>
      <c r="AJ101" s="20" t="str">
        <f>IFERROR(IF(LEN(VLOOKUP(AE101, QUICKBOOKS_9130357949969096!$C:$E, 3, 0))=0,"",VLOOKUP(AE101, QUICKBOOKS_9130357949969096!$C:$E, 3, 0)),"")</f>
        <v/>
      </c>
      <c r="AK101" s="20" t="str">
        <f>IFERROR(IF(LEN(VLOOKUP(AF101, QUICKBOOKS_9130357949969096!$F:$G, 2, 0))=0,"",VLOOKUP(AF101, QUICKBOOKS_9130357949969096!$F:$G, 2, 0)),"")</f>
        <v/>
      </c>
      <c r="AL101" s="20"/>
      <c r="AM101" s="20" t="str">
        <f>IFERROR(IF(LEN(VLOOKUP(AH101, QUICKBOOKS_9130357949969096!$J:$K, 2, 0))=0,"",VLOOKUP(AH101, QUICKBOOKS_9130357949969096!$J:$K, 2, 0)),"")</f>
        <v/>
      </c>
    </row>
    <row r="102" spans="2:39" x14ac:dyDescent="0.45">
      <c r="B102" s="2"/>
      <c r="C102" s="2"/>
      <c r="D102" s="2"/>
      <c r="E102" s="2"/>
      <c r="P102" s="19" t="str">
        <f>IF(W102&lt;&gt;"",MAX(P$1:P101)+1,IF(AND(_xlfn.CONCAT(T102:AM102)&lt;&gt;"", OR(LEFT(_xlfn.CONCAT(T102:AM102),5)&lt;&gt;"FALSE",RIGHT(_xlfn.CONCAT(T102:AM102),5)&lt;&gt;"FALSE")),IF(AND(ISNUMBER(P101),P101&gt;0),P101,0),""))</f>
        <v/>
      </c>
      <c r="Q102" s="26"/>
      <c r="R102" s="19" t="str">
        <f t="shared" si="1"/>
        <v/>
      </c>
      <c r="T102" s="20"/>
      <c r="U102" s="20"/>
      <c r="V102" s="20"/>
      <c r="W102" s="21"/>
      <c r="X102" s="20"/>
      <c r="Y102" s="20"/>
      <c r="Z102" s="20"/>
      <c r="AA102" s="73"/>
      <c r="AB102" s="73"/>
      <c r="AC102" s="20"/>
      <c r="AD102" s="20"/>
      <c r="AE102" s="20"/>
      <c r="AF102" s="20"/>
      <c r="AG102" s="20"/>
      <c r="AH102" s="20"/>
      <c r="AI102" s="20" t="str">
        <f>IFERROR(IF(LEN(VLOOKUP(AC102, QUICKBOOKS_9130357949969096!$A:$B, 2, 0))=0,"",VLOOKUP(AC102, QUICKBOOKS_9130357949969096!$A:$B, 2, 0)),"")</f>
        <v/>
      </c>
      <c r="AJ102" s="20" t="str">
        <f>IFERROR(IF(LEN(VLOOKUP(AE102, QUICKBOOKS_9130357949969096!$C:$E, 3, 0))=0,"",VLOOKUP(AE102, QUICKBOOKS_9130357949969096!$C:$E, 3, 0)),"")</f>
        <v/>
      </c>
      <c r="AK102" s="20" t="str">
        <f>IFERROR(IF(LEN(VLOOKUP(AF102, QUICKBOOKS_9130357949969096!$F:$G, 2, 0))=0,"",VLOOKUP(AF102, QUICKBOOKS_9130357949969096!$F:$G, 2, 0)),"")</f>
        <v/>
      </c>
      <c r="AL102" s="20"/>
      <c r="AM102" s="20" t="str">
        <f>IFERROR(IF(LEN(VLOOKUP(AH102, QUICKBOOKS_9130357949969096!$J:$K, 2, 0))=0,"",VLOOKUP(AH102, QUICKBOOKS_9130357949969096!$J:$K, 2, 0)),"")</f>
        <v/>
      </c>
    </row>
    <row r="103" spans="2:39" x14ac:dyDescent="0.45">
      <c r="B103" s="2"/>
      <c r="C103" s="2"/>
      <c r="D103" s="2"/>
      <c r="E103" s="2"/>
      <c r="P103" s="19" t="str">
        <f>IF(W103&lt;&gt;"",MAX(P$1:P102)+1,IF(AND(_xlfn.CONCAT(T103:AM103)&lt;&gt;"", OR(LEFT(_xlfn.CONCAT(T103:AM103),5)&lt;&gt;"FALSE",RIGHT(_xlfn.CONCAT(T103:AM103),5)&lt;&gt;"FALSE")),IF(AND(ISNUMBER(P102),P102&gt;0),P102,0),""))</f>
        <v/>
      </c>
      <c r="Q103" s="26"/>
      <c r="R103" s="19" t="str">
        <f t="shared" si="1"/>
        <v/>
      </c>
      <c r="T103" s="20"/>
      <c r="U103" s="20"/>
      <c r="V103" s="20"/>
      <c r="W103" s="21"/>
      <c r="X103" s="20"/>
      <c r="Y103" s="20"/>
      <c r="Z103" s="20"/>
      <c r="AA103" s="73"/>
      <c r="AB103" s="73"/>
      <c r="AC103" s="20"/>
      <c r="AD103" s="20"/>
      <c r="AE103" s="20"/>
      <c r="AF103" s="20"/>
      <c r="AG103" s="20"/>
      <c r="AH103" s="20"/>
      <c r="AI103" s="20" t="str">
        <f>IFERROR(IF(LEN(VLOOKUP(AC103, QUICKBOOKS_9130357949969096!$A:$B, 2, 0))=0,"",VLOOKUP(AC103, QUICKBOOKS_9130357949969096!$A:$B, 2, 0)),"")</f>
        <v/>
      </c>
      <c r="AJ103" s="20" t="str">
        <f>IFERROR(IF(LEN(VLOOKUP(AE103, QUICKBOOKS_9130357949969096!$C:$E, 3, 0))=0,"",VLOOKUP(AE103, QUICKBOOKS_9130357949969096!$C:$E, 3, 0)),"")</f>
        <v/>
      </c>
      <c r="AK103" s="20" t="str">
        <f>IFERROR(IF(LEN(VLOOKUP(AF103, QUICKBOOKS_9130357949969096!$F:$G, 2, 0))=0,"",VLOOKUP(AF103, QUICKBOOKS_9130357949969096!$F:$G, 2, 0)),"")</f>
        <v/>
      </c>
      <c r="AL103" s="20"/>
      <c r="AM103" s="20" t="str">
        <f>IFERROR(IF(LEN(VLOOKUP(AH103, QUICKBOOKS_9130357949969096!$J:$K, 2, 0))=0,"",VLOOKUP(AH103, QUICKBOOKS_9130357949969096!$J:$K, 2, 0)),"")</f>
        <v/>
      </c>
    </row>
    <row r="104" spans="2:39" x14ac:dyDescent="0.45">
      <c r="B104" s="2"/>
      <c r="C104" s="2"/>
      <c r="D104" s="2"/>
      <c r="E104" s="2"/>
      <c r="P104" s="19" t="str">
        <f>IF(W104&lt;&gt;"",MAX(P$1:P103)+1,IF(AND(_xlfn.CONCAT(T104:AM104)&lt;&gt;"", OR(LEFT(_xlfn.CONCAT(T104:AM104),5)&lt;&gt;"FALSE",RIGHT(_xlfn.CONCAT(T104:AM104),5)&lt;&gt;"FALSE")),IF(AND(ISNUMBER(P103),P103&gt;0),P103,0),""))</f>
        <v/>
      </c>
      <c r="Q104" s="26"/>
      <c r="R104" s="19" t="str">
        <f t="shared" si="1"/>
        <v/>
      </c>
      <c r="T104" s="20"/>
      <c r="U104" s="20"/>
      <c r="V104" s="20"/>
      <c r="W104" s="21"/>
      <c r="X104" s="20"/>
      <c r="Y104" s="20"/>
      <c r="Z104" s="20"/>
      <c r="AA104" s="73"/>
      <c r="AB104" s="73"/>
      <c r="AC104" s="20"/>
      <c r="AD104" s="20"/>
      <c r="AE104" s="20"/>
      <c r="AF104" s="20"/>
      <c r="AG104" s="20"/>
      <c r="AH104" s="20"/>
      <c r="AI104" s="20" t="str">
        <f>IFERROR(IF(LEN(VLOOKUP(AC104, QUICKBOOKS_9130357949969096!$A:$B, 2, 0))=0,"",VLOOKUP(AC104, QUICKBOOKS_9130357949969096!$A:$B, 2, 0)),"")</f>
        <v/>
      </c>
      <c r="AJ104" s="20" t="str">
        <f>IFERROR(IF(LEN(VLOOKUP(AE104, QUICKBOOKS_9130357949969096!$C:$E, 3, 0))=0,"",VLOOKUP(AE104, QUICKBOOKS_9130357949969096!$C:$E, 3, 0)),"")</f>
        <v/>
      </c>
      <c r="AK104" s="20" t="str">
        <f>IFERROR(IF(LEN(VLOOKUP(AF104, QUICKBOOKS_9130357949969096!$F:$G, 2, 0))=0,"",VLOOKUP(AF104, QUICKBOOKS_9130357949969096!$F:$G, 2, 0)),"")</f>
        <v/>
      </c>
      <c r="AL104" s="20"/>
      <c r="AM104" s="20" t="str">
        <f>IFERROR(IF(LEN(VLOOKUP(AH104, QUICKBOOKS_9130357949969096!$J:$K, 2, 0))=0,"",VLOOKUP(AH104, QUICKBOOKS_9130357949969096!$J:$K, 2, 0)),"")</f>
        <v/>
      </c>
    </row>
    <row r="105" spans="2:39" x14ac:dyDescent="0.45">
      <c r="B105" s="2"/>
      <c r="C105" s="2"/>
      <c r="D105" s="2"/>
      <c r="E105" s="2"/>
      <c r="P105" s="19" t="str">
        <f>IF(W105&lt;&gt;"",MAX(P$1:P104)+1,IF(AND(_xlfn.CONCAT(T105:AM105)&lt;&gt;"", OR(LEFT(_xlfn.CONCAT(T105:AM105),5)&lt;&gt;"FALSE",RIGHT(_xlfn.CONCAT(T105:AM105),5)&lt;&gt;"FALSE")),IF(AND(ISNUMBER(P104),P104&gt;0),P104,0),""))</f>
        <v/>
      </c>
      <c r="Q105" s="26"/>
      <c r="R105" s="19" t="str">
        <f t="shared" si="1"/>
        <v/>
      </c>
      <c r="T105" s="20"/>
      <c r="U105" s="20"/>
      <c r="V105" s="20"/>
      <c r="W105" s="21"/>
      <c r="X105" s="20"/>
      <c r="Y105" s="20"/>
      <c r="Z105" s="20"/>
      <c r="AA105" s="73"/>
      <c r="AB105" s="73"/>
      <c r="AC105" s="20"/>
      <c r="AD105" s="20"/>
      <c r="AE105" s="20"/>
      <c r="AF105" s="20"/>
      <c r="AG105" s="20"/>
      <c r="AH105" s="20"/>
      <c r="AI105" s="20" t="str">
        <f>IFERROR(IF(LEN(VLOOKUP(AC105, QUICKBOOKS_9130357949969096!$A:$B, 2, 0))=0,"",VLOOKUP(AC105, QUICKBOOKS_9130357949969096!$A:$B, 2, 0)),"")</f>
        <v/>
      </c>
      <c r="AJ105" s="20" t="str">
        <f>IFERROR(IF(LEN(VLOOKUP(AE105, QUICKBOOKS_9130357949969096!$C:$E, 3, 0))=0,"",VLOOKUP(AE105, QUICKBOOKS_9130357949969096!$C:$E, 3, 0)),"")</f>
        <v/>
      </c>
      <c r="AK105" s="20" t="str">
        <f>IFERROR(IF(LEN(VLOOKUP(AF105, QUICKBOOKS_9130357949969096!$F:$G, 2, 0))=0,"",VLOOKUP(AF105, QUICKBOOKS_9130357949969096!$F:$G, 2, 0)),"")</f>
        <v/>
      </c>
      <c r="AL105" s="20"/>
      <c r="AM105" s="20" t="str">
        <f>IFERROR(IF(LEN(VLOOKUP(AH105, QUICKBOOKS_9130357949969096!$J:$K, 2, 0))=0,"",VLOOKUP(AH105, QUICKBOOKS_9130357949969096!$J:$K, 2, 0)),"")</f>
        <v/>
      </c>
    </row>
    <row r="106" spans="2:39" x14ac:dyDescent="0.45">
      <c r="B106" s="2"/>
      <c r="C106" s="2"/>
      <c r="D106" s="2"/>
      <c r="E106" s="2"/>
      <c r="P106" s="19" t="str">
        <f>IF(W106&lt;&gt;"",MAX(P$1:P105)+1,IF(AND(_xlfn.CONCAT(T106:AM106)&lt;&gt;"", OR(LEFT(_xlfn.CONCAT(T106:AM106),5)&lt;&gt;"FALSE",RIGHT(_xlfn.CONCAT(T106:AM106),5)&lt;&gt;"FALSE")),IF(AND(ISNUMBER(P105),P105&gt;0),P105,0),""))</f>
        <v/>
      </c>
      <c r="Q106" s="26"/>
      <c r="R106" s="19" t="str">
        <f t="shared" si="1"/>
        <v/>
      </c>
      <c r="T106" s="20"/>
      <c r="U106" s="20"/>
      <c r="V106" s="20"/>
      <c r="W106" s="21"/>
      <c r="X106" s="20"/>
      <c r="Y106" s="20"/>
      <c r="Z106" s="20"/>
      <c r="AA106" s="73"/>
      <c r="AB106" s="73"/>
      <c r="AC106" s="20"/>
      <c r="AD106" s="20"/>
      <c r="AE106" s="20"/>
      <c r="AF106" s="20"/>
      <c r="AG106" s="20"/>
      <c r="AH106" s="20"/>
      <c r="AI106" s="20" t="str">
        <f>IFERROR(IF(LEN(VLOOKUP(AC106, QUICKBOOKS_9130357949969096!$A:$B, 2, 0))=0,"",VLOOKUP(AC106, QUICKBOOKS_9130357949969096!$A:$B, 2, 0)),"")</f>
        <v/>
      </c>
      <c r="AJ106" s="20" t="str">
        <f>IFERROR(IF(LEN(VLOOKUP(AE106, QUICKBOOKS_9130357949969096!$C:$E, 3, 0))=0,"",VLOOKUP(AE106, QUICKBOOKS_9130357949969096!$C:$E, 3, 0)),"")</f>
        <v/>
      </c>
      <c r="AK106" s="20" t="str">
        <f>IFERROR(IF(LEN(VLOOKUP(AF106, QUICKBOOKS_9130357949969096!$F:$G, 2, 0))=0,"",VLOOKUP(AF106, QUICKBOOKS_9130357949969096!$F:$G, 2, 0)),"")</f>
        <v/>
      </c>
      <c r="AL106" s="20"/>
      <c r="AM106" s="20" t="str">
        <f>IFERROR(IF(LEN(VLOOKUP(AH106, QUICKBOOKS_9130357949969096!$J:$K, 2, 0))=0,"",VLOOKUP(AH106, QUICKBOOKS_9130357949969096!$J:$K, 2, 0)),"")</f>
        <v/>
      </c>
    </row>
    <row r="107" spans="2:39" x14ac:dyDescent="0.45">
      <c r="B107" s="2"/>
      <c r="C107" s="2"/>
      <c r="D107" s="2"/>
      <c r="E107" s="2"/>
      <c r="P107" s="19" t="str">
        <f>IF(W107&lt;&gt;"",MAX(P$1:P106)+1,IF(AND(_xlfn.CONCAT(T107:AM107)&lt;&gt;"", OR(LEFT(_xlfn.CONCAT(T107:AM107),5)&lt;&gt;"FALSE",RIGHT(_xlfn.CONCAT(T107:AM107),5)&lt;&gt;"FALSE")),IF(AND(ISNUMBER(P106),P106&gt;0),P106,0),""))</f>
        <v/>
      </c>
      <c r="Q107" s="26"/>
      <c r="R107" s="19" t="str">
        <f t="shared" si="1"/>
        <v/>
      </c>
      <c r="T107" s="20"/>
      <c r="U107" s="20"/>
      <c r="V107" s="20"/>
      <c r="W107" s="21"/>
      <c r="X107" s="20"/>
      <c r="Y107" s="20"/>
      <c r="Z107" s="20"/>
      <c r="AA107" s="73"/>
      <c r="AB107" s="73"/>
      <c r="AC107" s="20"/>
      <c r="AD107" s="20"/>
      <c r="AE107" s="20"/>
      <c r="AF107" s="20"/>
      <c r="AG107" s="20"/>
      <c r="AH107" s="20"/>
      <c r="AI107" s="20" t="str">
        <f>IFERROR(IF(LEN(VLOOKUP(AC107, QUICKBOOKS_9130357949969096!$A:$B, 2, 0))=0,"",VLOOKUP(AC107, QUICKBOOKS_9130357949969096!$A:$B, 2, 0)),"")</f>
        <v/>
      </c>
      <c r="AJ107" s="20" t="str">
        <f>IFERROR(IF(LEN(VLOOKUP(AE107, QUICKBOOKS_9130357949969096!$C:$E, 3, 0))=0,"",VLOOKUP(AE107, QUICKBOOKS_9130357949969096!$C:$E, 3, 0)),"")</f>
        <v/>
      </c>
      <c r="AK107" s="20" t="str">
        <f>IFERROR(IF(LEN(VLOOKUP(AF107, QUICKBOOKS_9130357949969096!$F:$G, 2, 0))=0,"",VLOOKUP(AF107, QUICKBOOKS_9130357949969096!$F:$G, 2, 0)),"")</f>
        <v/>
      </c>
      <c r="AL107" s="20"/>
      <c r="AM107" s="20" t="str">
        <f>IFERROR(IF(LEN(VLOOKUP(AH107, QUICKBOOKS_9130357949969096!$J:$K, 2, 0))=0,"",VLOOKUP(AH107, QUICKBOOKS_9130357949969096!$J:$K, 2, 0)),"")</f>
        <v/>
      </c>
    </row>
    <row r="108" spans="2:39" x14ac:dyDescent="0.45">
      <c r="B108" s="2"/>
      <c r="C108" s="2"/>
      <c r="D108" s="2"/>
      <c r="E108" s="2"/>
      <c r="P108" s="19" t="str">
        <f>IF(W108&lt;&gt;"",MAX(P$1:P107)+1,IF(AND(_xlfn.CONCAT(T108:AM108)&lt;&gt;"", OR(LEFT(_xlfn.CONCAT(T108:AM108),5)&lt;&gt;"FALSE",RIGHT(_xlfn.CONCAT(T108:AM108),5)&lt;&gt;"FALSE")),IF(AND(ISNUMBER(P107),P107&gt;0),P107,0),""))</f>
        <v/>
      </c>
      <c r="Q108" s="26"/>
      <c r="R108" s="19" t="str">
        <f t="shared" si="1"/>
        <v/>
      </c>
      <c r="T108" s="20"/>
      <c r="U108" s="20"/>
      <c r="V108" s="20"/>
      <c r="W108" s="21"/>
      <c r="X108" s="20"/>
      <c r="Y108" s="20"/>
      <c r="Z108" s="20"/>
      <c r="AA108" s="73"/>
      <c r="AB108" s="73"/>
      <c r="AC108" s="20"/>
      <c r="AD108" s="20"/>
      <c r="AE108" s="20"/>
      <c r="AF108" s="20"/>
      <c r="AG108" s="20"/>
      <c r="AH108" s="20"/>
      <c r="AI108" s="20" t="str">
        <f>IFERROR(IF(LEN(VLOOKUP(AC108, QUICKBOOKS_9130357949969096!$A:$B, 2, 0))=0,"",VLOOKUP(AC108, QUICKBOOKS_9130357949969096!$A:$B, 2, 0)),"")</f>
        <v/>
      </c>
      <c r="AJ108" s="20" t="str">
        <f>IFERROR(IF(LEN(VLOOKUP(AE108, QUICKBOOKS_9130357949969096!$C:$E, 3, 0))=0,"",VLOOKUP(AE108, QUICKBOOKS_9130357949969096!$C:$E, 3, 0)),"")</f>
        <v/>
      </c>
      <c r="AK108" s="20" t="str">
        <f>IFERROR(IF(LEN(VLOOKUP(AF108, QUICKBOOKS_9130357949969096!$F:$G, 2, 0))=0,"",VLOOKUP(AF108, QUICKBOOKS_9130357949969096!$F:$G, 2, 0)),"")</f>
        <v/>
      </c>
      <c r="AL108" s="20"/>
      <c r="AM108" s="20" t="str">
        <f>IFERROR(IF(LEN(VLOOKUP(AH108, QUICKBOOKS_9130357949969096!$J:$K, 2, 0))=0,"",VLOOKUP(AH108, QUICKBOOKS_9130357949969096!$J:$K, 2, 0)),"")</f>
        <v/>
      </c>
    </row>
    <row r="109" spans="2:39" x14ac:dyDescent="0.45">
      <c r="B109" s="2"/>
      <c r="C109" s="2"/>
      <c r="D109" s="2"/>
      <c r="E109" s="2"/>
      <c r="P109" s="19" t="str">
        <f>IF(W109&lt;&gt;"",MAX(P$1:P108)+1,IF(AND(_xlfn.CONCAT(T109:AM109)&lt;&gt;"", OR(LEFT(_xlfn.CONCAT(T109:AM109),5)&lt;&gt;"FALSE",RIGHT(_xlfn.CONCAT(T109:AM109),5)&lt;&gt;"FALSE")),IF(AND(ISNUMBER(P108),P108&gt;0),P108,0),""))</f>
        <v/>
      </c>
      <c r="Q109" s="26"/>
      <c r="R109" s="19" t="str">
        <f t="shared" si="1"/>
        <v/>
      </c>
      <c r="T109" s="20"/>
      <c r="U109" s="20"/>
      <c r="V109" s="20"/>
      <c r="W109" s="21"/>
      <c r="X109" s="20"/>
      <c r="Y109" s="20"/>
      <c r="Z109" s="20"/>
      <c r="AA109" s="73"/>
      <c r="AB109" s="73"/>
      <c r="AC109" s="20"/>
      <c r="AD109" s="20"/>
      <c r="AE109" s="20"/>
      <c r="AF109" s="20"/>
      <c r="AG109" s="20"/>
      <c r="AH109" s="20"/>
      <c r="AI109" s="20" t="str">
        <f>IFERROR(IF(LEN(VLOOKUP(AC109, QUICKBOOKS_9130357949969096!$A:$B, 2, 0))=0,"",VLOOKUP(AC109, QUICKBOOKS_9130357949969096!$A:$B, 2, 0)),"")</f>
        <v/>
      </c>
      <c r="AJ109" s="20" t="str">
        <f>IFERROR(IF(LEN(VLOOKUP(AE109, QUICKBOOKS_9130357949969096!$C:$E, 3, 0))=0,"",VLOOKUP(AE109, QUICKBOOKS_9130357949969096!$C:$E, 3, 0)),"")</f>
        <v/>
      </c>
      <c r="AK109" s="20" t="str">
        <f>IFERROR(IF(LEN(VLOOKUP(AF109, QUICKBOOKS_9130357949969096!$F:$G, 2, 0))=0,"",VLOOKUP(AF109, QUICKBOOKS_9130357949969096!$F:$G, 2, 0)),"")</f>
        <v/>
      </c>
      <c r="AL109" s="20"/>
      <c r="AM109" s="20" t="str">
        <f>IFERROR(IF(LEN(VLOOKUP(AH109, QUICKBOOKS_9130357949969096!$J:$K, 2, 0))=0,"",VLOOKUP(AH109, QUICKBOOKS_9130357949969096!$J:$K, 2, 0)),"")</f>
        <v/>
      </c>
    </row>
    <row r="110" spans="2:39" x14ac:dyDescent="0.45">
      <c r="B110" s="2"/>
      <c r="C110" s="2"/>
      <c r="D110" s="2"/>
      <c r="E110" s="2"/>
      <c r="P110" s="19" t="str">
        <f>IF(W110&lt;&gt;"",MAX(P$1:P109)+1,IF(AND(_xlfn.CONCAT(T110:AM110)&lt;&gt;"", OR(LEFT(_xlfn.CONCAT(T110:AM110),5)&lt;&gt;"FALSE",RIGHT(_xlfn.CONCAT(T110:AM110),5)&lt;&gt;"FALSE")),IF(AND(ISNUMBER(P109),P109&gt;0),P109,0),""))</f>
        <v/>
      </c>
      <c r="Q110" s="26"/>
      <c r="R110" s="19" t="str">
        <f t="shared" si="1"/>
        <v/>
      </c>
      <c r="T110" s="20"/>
      <c r="U110" s="20"/>
      <c r="V110" s="20"/>
      <c r="W110" s="21"/>
      <c r="X110" s="20"/>
      <c r="Y110" s="20"/>
      <c r="Z110" s="20"/>
      <c r="AA110" s="73"/>
      <c r="AB110" s="73"/>
      <c r="AC110" s="20"/>
      <c r="AD110" s="20"/>
      <c r="AE110" s="20"/>
      <c r="AF110" s="20"/>
      <c r="AG110" s="20"/>
      <c r="AH110" s="20"/>
      <c r="AI110" s="20" t="str">
        <f>IFERROR(IF(LEN(VLOOKUP(AC110, QUICKBOOKS_9130357949969096!$A:$B, 2, 0))=0,"",VLOOKUP(AC110, QUICKBOOKS_9130357949969096!$A:$B, 2, 0)),"")</f>
        <v/>
      </c>
      <c r="AJ110" s="20" t="str">
        <f>IFERROR(IF(LEN(VLOOKUP(AE110, QUICKBOOKS_9130357949969096!$C:$E, 3, 0))=0,"",VLOOKUP(AE110, QUICKBOOKS_9130357949969096!$C:$E, 3, 0)),"")</f>
        <v/>
      </c>
      <c r="AK110" s="20" t="str">
        <f>IFERROR(IF(LEN(VLOOKUP(AF110, QUICKBOOKS_9130357949969096!$F:$G, 2, 0))=0,"",VLOOKUP(AF110, QUICKBOOKS_9130357949969096!$F:$G, 2, 0)),"")</f>
        <v/>
      </c>
      <c r="AL110" s="20"/>
      <c r="AM110" s="20" t="str">
        <f>IFERROR(IF(LEN(VLOOKUP(AH110, QUICKBOOKS_9130357949969096!$J:$K, 2, 0))=0,"",VLOOKUP(AH110, QUICKBOOKS_9130357949969096!$J:$K, 2, 0)),"")</f>
        <v/>
      </c>
    </row>
    <row r="111" spans="2:39" x14ac:dyDescent="0.45">
      <c r="B111" s="2"/>
      <c r="C111" s="2"/>
      <c r="D111" s="2"/>
      <c r="E111" s="2"/>
      <c r="P111" s="19" t="str">
        <f>IF(W111&lt;&gt;"",MAX(P$1:P110)+1,IF(AND(_xlfn.CONCAT(T111:AM111)&lt;&gt;"", OR(LEFT(_xlfn.CONCAT(T111:AM111),5)&lt;&gt;"FALSE",RIGHT(_xlfn.CONCAT(T111:AM111),5)&lt;&gt;"FALSE")),IF(AND(ISNUMBER(P110),P110&gt;0),P110,0),""))</f>
        <v/>
      </c>
      <c r="Q111" s="26"/>
      <c r="R111" s="19" t="str">
        <f t="shared" si="1"/>
        <v/>
      </c>
      <c r="T111" s="20"/>
      <c r="U111" s="20"/>
      <c r="V111" s="20"/>
      <c r="W111" s="21"/>
      <c r="X111" s="20"/>
      <c r="Y111" s="20"/>
      <c r="Z111" s="20"/>
      <c r="AA111" s="73"/>
      <c r="AB111" s="73"/>
      <c r="AC111" s="20"/>
      <c r="AD111" s="20"/>
      <c r="AE111" s="20"/>
      <c r="AF111" s="20"/>
      <c r="AG111" s="20"/>
      <c r="AH111" s="20"/>
      <c r="AI111" s="20" t="str">
        <f>IFERROR(IF(LEN(VLOOKUP(AC111, QUICKBOOKS_9130357949969096!$A:$B, 2, 0))=0,"",VLOOKUP(AC111, QUICKBOOKS_9130357949969096!$A:$B, 2, 0)),"")</f>
        <v/>
      </c>
      <c r="AJ111" s="20" t="str">
        <f>IFERROR(IF(LEN(VLOOKUP(AE111, QUICKBOOKS_9130357949969096!$C:$E, 3, 0))=0,"",VLOOKUP(AE111, QUICKBOOKS_9130357949969096!$C:$E, 3, 0)),"")</f>
        <v/>
      </c>
      <c r="AK111" s="20" t="str">
        <f>IFERROR(IF(LEN(VLOOKUP(AF111, QUICKBOOKS_9130357949969096!$F:$G, 2, 0))=0,"",VLOOKUP(AF111, QUICKBOOKS_9130357949969096!$F:$G, 2, 0)),"")</f>
        <v/>
      </c>
      <c r="AL111" s="20"/>
      <c r="AM111" s="20" t="str">
        <f>IFERROR(IF(LEN(VLOOKUP(AH111, QUICKBOOKS_9130357949969096!$J:$K, 2, 0))=0,"",VLOOKUP(AH111, QUICKBOOKS_9130357949969096!$J:$K, 2, 0)),"")</f>
        <v/>
      </c>
    </row>
    <row r="112" spans="2:39" x14ac:dyDescent="0.45">
      <c r="B112" s="2"/>
      <c r="C112" s="2"/>
      <c r="D112" s="2"/>
      <c r="E112" s="2"/>
      <c r="P112" s="19" t="str">
        <f>IF(W112&lt;&gt;"",MAX(P$1:P111)+1,IF(AND(_xlfn.CONCAT(T112:AM112)&lt;&gt;"", OR(LEFT(_xlfn.CONCAT(T112:AM112),5)&lt;&gt;"FALSE",RIGHT(_xlfn.CONCAT(T112:AM112),5)&lt;&gt;"FALSE")),IF(AND(ISNUMBER(P111),P111&gt;0),P111,0),""))</f>
        <v/>
      </c>
      <c r="Q112" s="26"/>
      <c r="R112" s="19" t="str">
        <f t="shared" si="1"/>
        <v/>
      </c>
      <c r="T112" s="20"/>
      <c r="U112" s="20"/>
      <c r="V112" s="20"/>
      <c r="W112" s="21"/>
      <c r="X112" s="20"/>
      <c r="Y112" s="20"/>
      <c r="Z112" s="20"/>
      <c r="AA112" s="73"/>
      <c r="AB112" s="73"/>
      <c r="AC112" s="20"/>
      <c r="AD112" s="20"/>
      <c r="AE112" s="20"/>
      <c r="AF112" s="20"/>
      <c r="AG112" s="20"/>
      <c r="AH112" s="20"/>
      <c r="AI112" s="20" t="str">
        <f>IFERROR(IF(LEN(VLOOKUP(AC112, QUICKBOOKS_9130357949969096!$A:$B, 2, 0))=0,"",VLOOKUP(AC112, QUICKBOOKS_9130357949969096!$A:$B, 2, 0)),"")</f>
        <v/>
      </c>
      <c r="AJ112" s="20" t="str">
        <f>IFERROR(IF(LEN(VLOOKUP(AE112, QUICKBOOKS_9130357949969096!$C:$E, 3, 0))=0,"",VLOOKUP(AE112, QUICKBOOKS_9130357949969096!$C:$E, 3, 0)),"")</f>
        <v/>
      </c>
      <c r="AK112" s="20" t="str">
        <f>IFERROR(IF(LEN(VLOOKUP(AF112, QUICKBOOKS_9130357949969096!$F:$G, 2, 0))=0,"",VLOOKUP(AF112, QUICKBOOKS_9130357949969096!$F:$G, 2, 0)),"")</f>
        <v/>
      </c>
      <c r="AL112" s="20"/>
      <c r="AM112" s="20" t="str">
        <f>IFERROR(IF(LEN(VLOOKUP(AH112, QUICKBOOKS_9130357949969096!$J:$K, 2, 0))=0,"",VLOOKUP(AH112, QUICKBOOKS_9130357949969096!$J:$K, 2, 0)),"")</f>
        <v/>
      </c>
    </row>
    <row r="113" spans="2:39" x14ac:dyDescent="0.45">
      <c r="B113" s="2"/>
      <c r="C113" s="2"/>
      <c r="D113" s="2"/>
      <c r="E113" s="2"/>
      <c r="P113" s="19" t="str">
        <f>IF(W113&lt;&gt;"",MAX(P$1:P112)+1,IF(AND(_xlfn.CONCAT(T113:AM113)&lt;&gt;"", OR(LEFT(_xlfn.CONCAT(T113:AM113),5)&lt;&gt;"FALSE",RIGHT(_xlfn.CONCAT(T113:AM113),5)&lt;&gt;"FALSE")),IF(AND(ISNUMBER(P112),P112&gt;0),P112,0),""))</f>
        <v/>
      </c>
      <c r="Q113" s="26"/>
      <c r="R113" s="19" t="str">
        <f t="shared" si="1"/>
        <v/>
      </c>
      <c r="T113" s="20"/>
      <c r="U113" s="20"/>
      <c r="V113" s="20"/>
      <c r="W113" s="21"/>
      <c r="X113" s="20"/>
      <c r="Y113" s="20"/>
      <c r="Z113" s="20"/>
      <c r="AA113" s="73"/>
      <c r="AB113" s="73"/>
      <c r="AC113" s="20"/>
      <c r="AD113" s="20"/>
      <c r="AE113" s="20"/>
      <c r="AF113" s="20"/>
      <c r="AG113" s="20"/>
      <c r="AH113" s="20"/>
      <c r="AI113" s="20" t="str">
        <f>IFERROR(IF(LEN(VLOOKUP(AC113, QUICKBOOKS_9130357949969096!$A:$B, 2, 0))=0,"",VLOOKUP(AC113, QUICKBOOKS_9130357949969096!$A:$B, 2, 0)),"")</f>
        <v/>
      </c>
      <c r="AJ113" s="20" t="str">
        <f>IFERROR(IF(LEN(VLOOKUP(AE113, QUICKBOOKS_9130357949969096!$C:$E, 3, 0))=0,"",VLOOKUP(AE113, QUICKBOOKS_9130357949969096!$C:$E, 3, 0)),"")</f>
        <v/>
      </c>
      <c r="AK113" s="20" t="str">
        <f>IFERROR(IF(LEN(VLOOKUP(AF113, QUICKBOOKS_9130357949969096!$F:$G, 2, 0))=0,"",VLOOKUP(AF113, QUICKBOOKS_9130357949969096!$F:$G, 2, 0)),"")</f>
        <v/>
      </c>
      <c r="AL113" s="20"/>
      <c r="AM113" s="20" t="str">
        <f>IFERROR(IF(LEN(VLOOKUP(AH113, QUICKBOOKS_9130357949969096!$J:$K, 2, 0))=0,"",VLOOKUP(AH113, QUICKBOOKS_9130357949969096!$J:$K, 2, 0)),"")</f>
        <v/>
      </c>
    </row>
    <row r="114" spans="2:39" x14ac:dyDescent="0.45">
      <c r="B114" s="2"/>
      <c r="C114" s="2"/>
      <c r="D114" s="2"/>
      <c r="E114" s="2"/>
      <c r="P114" s="19" t="str">
        <f>IF(W114&lt;&gt;"",MAX(P$1:P113)+1,IF(AND(_xlfn.CONCAT(T114:AM114)&lt;&gt;"", OR(LEFT(_xlfn.CONCAT(T114:AM114),5)&lt;&gt;"FALSE",RIGHT(_xlfn.CONCAT(T114:AM114),5)&lt;&gt;"FALSE")),IF(AND(ISNUMBER(P113),P113&gt;0),P113,0),""))</f>
        <v/>
      </c>
      <c r="Q114" s="26"/>
      <c r="R114" s="19" t="str">
        <f t="shared" si="1"/>
        <v/>
      </c>
      <c r="T114" s="20"/>
      <c r="U114" s="20"/>
      <c r="V114" s="20"/>
      <c r="W114" s="21"/>
      <c r="X114" s="20"/>
      <c r="Y114" s="20"/>
      <c r="Z114" s="20"/>
      <c r="AA114" s="73"/>
      <c r="AB114" s="73"/>
      <c r="AC114" s="20"/>
      <c r="AD114" s="20"/>
      <c r="AE114" s="20"/>
      <c r="AF114" s="20"/>
      <c r="AG114" s="20"/>
      <c r="AH114" s="20"/>
      <c r="AI114" s="20" t="str">
        <f>IFERROR(IF(LEN(VLOOKUP(AC114, QUICKBOOKS_9130357949969096!$A:$B, 2, 0))=0,"",VLOOKUP(AC114, QUICKBOOKS_9130357949969096!$A:$B, 2, 0)),"")</f>
        <v/>
      </c>
      <c r="AJ114" s="20" t="str">
        <f>IFERROR(IF(LEN(VLOOKUP(AE114, QUICKBOOKS_9130357949969096!$C:$E, 3, 0))=0,"",VLOOKUP(AE114, QUICKBOOKS_9130357949969096!$C:$E, 3, 0)),"")</f>
        <v/>
      </c>
      <c r="AK114" s="20" t="str">
        <f>IFERROR(IF(LEN(VLOOKUP(AF114, QUICKBOOKS_9130357949969096!$F:$G, 2, 0))=0,"",VLOOKUP(AF114, QUICKBOOKS_9130357949969096!$F:$G, 2, 0)),"")</f>
        <v/>
      </c>
      <c r="AL114" s="20"/>
      <c r="AM114" s="20" t="str">
        <f>IFERROR(IF(LEN(VLOOKUP(AH114, QUICKBOOKS_9130357949969096!$J:$K, 2, 0))=0,"",VLOOKUP(AH114, QUICKBOOKS_9130357949969096!$J:$K, 2, 0)),"")</f>
        <v/>
      </c>
    </row>
    <row r="115" spans="2:39" x14ac:dyDescent="0.45">
      <c r="B115" s="2"/>
      <c r="C115" s="2"/>
      <c r="D115" s="2"/>
      <c r="E115" s="2"/>
      <c r="P115" s="19" t="str">
        <f>IF(W115&lt;&gt;"",MAX(P$1:P114)+1,IF(AND(_xlfn.CONCAT(T115:AM115)&lt;&gt;"", OR(LEFT(_xlfn.CONCAT(T115:AM115),5)&lt;&gt;"FALSE",RIGHT(_xlfn.CONCAT(T115:AM115),5)&lt;&gt;"FALSE")),IF(AND(ISNUMBER(P114),P114&gt;0),P114,0),""))</f>
        <v/>
      </c>
      <c r="Q115" s="26"/>
      <c r="R115" s="19" t="str">
        <f t="shared" si="1"/>
        <v/>
      </c>
      <c r="T115" s="20"/>
      <c r="U115" s="20"/>
      <c r="V115" s="20"/>
      <c r="W115" s="21"/>
      <c r="X115" s="20"/>
      <c r="Y115" s="20"/>
      <c r="Z115" s="20"/>
      <c r="AA115" s="73"/>
      <c r="AB115" s="73"/>
      <c r="AC115" s="20"/>
      <c r="AD115" s="20"/>
      <c r="AE115" s="20"/>
      <c r="AF115" s="20"/>
      <c r="AG115" s="20"/>
      <c r="AH115" s="20"/>
      <c r="AI115" s="20" t="str">
        <f>IFERROR(IF(LEN(VLOOKUP(AC115, QUICKBOOKS_9130357949969096!$A:$B, 2, 0))=0,"",VLOOKUP(AC115, QUICKBOOKS_9130357949969096!$A:$B, 2, 0)),"")</f>
        <v/>
      </c>
      <c r="AJ115" s="20" t="str">
        <f>IFERROR(IF(LEN(VLOOKUP(AE115, QUICKBOOKS_9130357949969096!$C:$E, 3, 0))=0,"",VLOOKUP(AE115, QUICKBOOKS_9130357949969096!$C:$E, 3, 0)),"")</f>
        <v/>
      </c>
      <c r="AK115" s="20" t="str">
        <f>IFERROR(IF(LEN(VLOOKUP(AF115, QUICKBOOKS_9130357949969096!$F:$G, 2, 0))=0,"",VLOOKUP(AF115, QUICKBOOKS_9130357949969096!$F:$G, 2, 0)),"")</f>
        <v/>
      </c>
      <c r="AL115" s="20"/>
      <c r="AM115" s="20" t="str">
        <f>IFERROR(IF(LEN(VLOOKUP(AH115, QUICKBOOKS_9130357949969096!$J:$K, 2, 0))=0,"",VLOOKUP(AH115, QUICKBOOKS_9130357949969096!$J:$K, 2, 0)),"")</f>
        <v/>
      </c>
    </row>
    <row r="116" spans="2:39" x14ac:dyDescent="0.45">
      <c r="B116" s="2"/>
      <c r="C116" s="2"/>
      <c r="D116" s="2"/>
      <c r="E116" s="2"/>
      <c r="P116" s="19" t="str">
        <f>IF(W116&lt;&gt;"",MAX(P$1:P115)+1,IF(AND(_xlfn.CONCAT(T116:AM116)&lt;&gt;"", OR(LEFT(_xlfn.CONCAT(T116:AM116),5)&lt;&gt;"FALSE",RIGHT(_xlfn.CONCAT(T116:AM116),5)&lt;&gt;"FALSE")),IF(AND(ISNUMBER(P115),P115&gt;0),P115,0),""))</f>
        <v/>
      </c>
      <c r="Q116" s="26"/>
      <c r="R116" s="19" t="str">
        <f t="shared" si="1"/>
        <v/>
      </c>
      <c r="T116" s="20"/>
      <c r="U116" s="20"/>
      <c r="V116" s="20"/>
      <c r="W116" s="21"/>
      <c r="X116" s="20"/>
      <c r="Y116" s="20"/>
      <c r="Z116" s="20"/>
      <c r="AA116" s="73"/>
      <c r="AB116" s="73"/>
      <c r="AC116" s="20"/>
      <c r="AD116" s="20"/>
      <c r="AE116" s="20"/>
      <c r="AF116" s="20"/>
      <c r="AG116" s="20"/>
      <c r="AH116" s="20"/>
      <c r="AI116" s="20" t="str">
        <f>IFERROR(IF(LEN(VLOOKUP(AC116, QUICKBOOKS_9130357949969096!$A:$B, 2, 0))=0,"",VLOOKUP(AC116, QUICKBOOKS_9130357949969096!$A:$B, 2, 0)),"")</f>
        <v/>
      </c>
      <c r="AJ116" s="20" t="str">
        <f>IFERROR(IF(LEN(VLOOKUP(AE116, QUICKBOOKS_9130357949969096!$C:$E, 3, 0))=0,"",VLOOKUP(AE116, QUICKBOOKS_9130357949969096!$C:$E, 3, 0)),"")</f>
        <v/>
      </c>
      <c r="AK116" s="20" t="str">
        <f>IFERROR(IF(LEN(VLOOKUP(AF116, QUICKBOOKS_9130357949969096!$F:$G, 2, 0))=0,"",VLOOKUP(AF116, QUICKBOOKS_9130357949969096!$F:$G, 2, 0)),"")</f>
        <v/>
      </c>
      <c r="AL116" s="20"/>
      <c r="AM116" s="20" t="str">
        <f>IFERROR(IF(LEN(VLOOKUP(AH116, QUICKBOOKS_9130357949969096!$J:$K, 2, 0))=0,"",VLOOKUP(AH116, QUICKBOOKS_9130357949969096!$J:$K, 2, 0)),"")</f>
        <v/>
      </c>
    </row>
    <row r="117" spans="2:39" x14ac:dyDescent="0.45">
      <c r="B117" s="2"/>
      <c r="C117" s="2"/>
      <c r="D117" s="2"/>
      <c r="E117" s="2"/>
      <c r="P117" s="19" t="str">
        <f>IF(W117&lt;&gt;"",MAX(P$1:P116)+1,IF(AND(_xlfn.CONCAT(T117:AM117)&lt;&gt;"", OR(LEFT(_xlfn.CONCAT(T117:AM117),5)&lt;&gt;"FALSE",RIGHT(_xlfn.CONCAT(T117:AM117),5)&lt;&gt;"FALSE")),IF(AND(ISNUMBER(P116),P116&gt;0),P116,0),""))</f>
        <v/>
      </c>
      <c r="Q117" s="26"/>
      <c r="R117" s="19" t="str">
        <f t="shared" si="1"/>
        <v/>
      </c>
      <c r="T117" s="20"/>
      <c r="U117" s="20"/>
      <c r="V117" s="20"/>
      <c r="W117" s="21"/>
      <c r="X117" s="20"/>
      <c r="Y117" s="20"/>
      <c r="Z117" s="20"/>
      <c r="AA117" s="73"/>
      <c r="AB117" s="73"/>
      <c r="AC117" s="20"/>
      <c r="AD117" s="20"/>
      <c r="AE117" s="20"/>
      <c r="AF117" s="20"/>
      <c r="AG117" s="20"/>
      <c r="AH117" s="20"/>
      <c r="AI117" s="20" t="str">
        <f>IFERROR(IF(LEN(VLOOKUP(AC117, QUICKBOOKS_9130357949969096!$A:$B, 2, 0))=0,"",VLOOKUP(AC117, QUICKBOOKS_9130357949969096!$A:$B, 2, 0)),"")</f>
        <v/>
      </c>
      <c r="AJ117" s="20" t="str">
        <f>IFERROR(IF(LEN(VLOOKUP(AE117, QUICKBOOKS_9130357949969096!$C:$E, 3, 0))=0,"",VLOOKUP(AE117, QUICKBOOKS_9130357949969096!$C:$E, 3, 0)),"")</f>
        <v/>
      </c>
      <c r="AK117" s="20" t="str">
        <f>IFERROR(IF(LEN(VLOOKUP(AF117, QUICKBOOKS_9130357949969096!$F:$G, 2, 0))=0,"",VLOOKUP(AF117, QUICKBOOKS_9130357949969096!$F:$G, 2, 0)),"")</f>
        <v/>
      </c>
      <c r="AL117" s="20"/>
      <c r="AM117" s="20" t="str">
        <f>IFERROR(IF(LEN(VLOOKUP(AH117, QUICKBOOKS_9130357949969096!$J:$K, 2, 0))=0,"",VLOOKUP(AH117, QUICKBOOKS_9130357949969096!$J:$K, 2, 0)),"")</f>
        <v/>
      </c>
    </row>
    <row r="118" spans="2:39" x14ac:dyDescent="0.45">
      <c r="B118" s="2"/>
      <c r="C118" s="2"/>
      <c r="D118" s="2"/>
      <c r="E118" s="2"/>
      <c r="P118" s="19" t="str">
        <f>IF(W118&lt;&gt;"",MAX(P$1:P117)+1,IF(AND(_xlfn.CONCAT(T118:AM118)&lt;&gt;"", OR(LEFT(_xlfn.CONCAT(T118:AM118),5)&lt;&gt;"FALSE",RIGHT(_xlfn.CONCAT(T118:AM118),5)&lt;&gt;"FALSE")),IF(AND(ISNUMBER(P117),P117&gt;0),P117,0),""))</f>
        <v/>
      </c>
      <c r="Q118" s="26"/>
      <c r="R118" s="19" t="str">
        <f t="shared" si="1"/>
        <v/>
      </c>
      <c r="T118" s="20"/>
      <c r="U118" s="20"/>
      <c r="V118" s="20"/>
      <c r="W118" s="21"/>
      <c r="X118" s="20"/>
      <c r="Y118" s="20"/>
      <c r="Z118" s="20"/>
      <c r="AA118" s="73"/>
      <c r="AB118" s="73"/>
      <c r="AC118" s="20"/>
      <c r="AD118" s="20"/>
      <c r="AE118" s="20"/>
      <c r="AF118" s="20"/>
      <c r="AG118" s="20"/>
      <c r="AH118" s="20"/>
      <c r="AI118" s="20" t="str">
        <f>IFERROR(IF(LEN(VLOOKUP(AC118, QUICKBOOKS_9130357949969096!$A:$B, 2, 0))=0,"",VLOOKUP(AC118, QUICKBOOKS_9130357949969096!$A:$B, 2, 0)),"")</f>
        <v/>
      </c>
      <c r="AJ118" s="20" t="str">
        <f>IFERROR(IF(LEN(VLOOKUP(AE118, QUICKBOOKS_9130357949969096!$C:$E, 3, 0))=0,"",VLOOKUP(AE118, QUICKBOOKS_9130357949969096!$C:$E, 3, 0)),"")</f>
        <v/>
      </c>
      <c r="AK118" s="20" t="str">
        <f>IFERROR(IF(LEN(VLOOKUP(AF118, QUICKBOOKS_9130357949969096!$F:$G, 2, 0))=0,"",VLOOKUP(AF118, QUICKBOOKS_9130357949969096!$F:$G, 2, 0)),"")</f>
        <v/>
      </c>
      <c r="AL118" s="20"/>
      <c r="AM118" s="20" t="str">
        <f>IFERROR(IF(LEN(VLOOKUP(AH118, QUICKBOOKS_9130357949969096!$J:$K, 2, 0))=0,"",VLOOKUP(AH118, QUICKBOOKS_9130357949969096!$J:$K, 2, 0)),"")</f>
        <v/>
      </c>
    </row>
    <row r="119" spans="2:39" x14ac:dyDescent="0.45">
      <c r="B119" s="2"/>
      <c r="C119" s="2"/>
      <c r="D119" s="2"/>
      <c r="E119" s="2"/>
      <c r="P119" s="19" t="str">
        <f>IF(W119&lt;&gt;"",MAX(P$1:P118)+1,IF(AND(_xlfn.CONCAT(T119:AM119)&lt;&gt;"", OR(LEFT(_xlfn.CONCAT(T119:AM119),5)&lt;&gt;"FALSE",RIGHT(_xlfn.CONCAT(T119:AM119),5)&lt;&gt;"FALSE")),IF(AND(ISNUMBER(P118),P118&gt;0),P118,0),""))</f>
        <v/>
      </c>
      <c r="Q119" s="26"/>
      <c r="R119" s="19" t="str">
        <f t="shared" si="1"/>
        <v/>
      </c>
      <c r="T119" s="20"/>
      <c r="U119" s="20"/>
      <c r="V119" s="20"/>
      <c r="W119" s="21"/>
      <c r="X119" s="20"/>
      <c r="Y119" s="20"/>
      <c r="Z119" s="20"/>
      <c r="AA119" s="73"/>
      <c r="AB119" s="73"/>
      <c r="AC119" s="20"/>
      <c r="AD119" s="20"/>
      <c r="AE119" s="20"/>
      <c r="AF119" s="20"/>
      <c r="AG119" s="20"/>
      <c r="AH119" s="20"/>
      <c r="AI119" s="20" t="str">
        <f>IFERROR(IF(LEN(VLOOKUP(AC119, QUICKBOOKS_9130357949969096!$A:$B, 2, 0))=0,"",VLOOKUP(AC119, QUICKBOOKS_9130357949969096!$A:$B, 2, 0)),"")</f>
        <v/>
      </c>
      <c r="AJ119" s="20" t="str">
        <f>IFERROR(IF(LEN(VLOOKUP(AE119, QUICKBOOKS_9130357949969096!$C:$E, 3, 0))=0,"",VLOOKUP(AE119, QUICKBOOKS_9130357949969096!$C:$E, 3, 0)),"")</f>
        <v/>
      </c>
      <c r="AK119" s="20" t="str">
        <f>IFERROR(IF(LEN(VLOOKUP(AF119, QUICKBOOKS_9130357949969096!$F:$G, 2, 0))=0,"",VLOOKUP(AF119, QUICKBOOKS_9130357949969096!$F:$G, 2, 0)),"")</f>
        <v/>
      </c>
      <c r="AL119" s="20"/>
      <c r="AM119" s="20" t="str">
        <f>IFERROR(IF(LEN(VLOOKUP(AH119, QUICKBOOKS_9130357949969096!$J:$K, 2, 0))=0,"",VLOOKUP(AH119, QUICKBOOKS_9130357949969096!$J:$K, 2, 0)),"")</f>
        <v/>
      </c>
    </row>
    <row r="120" spans="2:39" x14ac:dyDescent="0.45">
      <c r="B120" s="2"/>
      <c r="C120" s="2"/>
      <c r="D120" s="2"/>
      <c r="E120" s="2"/>
      <c r="P120" s="19" t="str">
        <f>IF(W120&lt;&gt;"",MAX(P$1:P119)+1,IF(AND(_xlfn.CONCAT(T120:AM120)&lt;&gt;"", OR(LEFT(_xlfn.CONCAT(T120:AM120),5)&lt;&gt;"FALSE",RIGHT(_xlfn.CONCAT(T120:AM120),5)&lt;&gt;"FALSE")),IF(AND(ISNUMBER(P119),P119&gt;0),P119,0),""))</f>
        <v/>
      </c>
      <c r="Q120" s="26"/>
      <c r="R120" s="19" t="str">
        <f t="shared" si="1"/>
        <v/>
      </c>
      <c r="T120" s="20"/>
      <c r="U120" s="20"/>
      <c r="V120" s="20"/>
      <c r="W120" s="21"/>
      <c r="X120" s="20"/>
      <c r="Y120" s="20"/>
      <c r="Z120" s="20"/>
      <c r="AA120" s="73"/>
      <c r="AB120" s="73"/>
      <c r="AC120" s="20"/>
      <c r="AD120" s="20"/>
      <c r="AE120" s="20"/>
      <c r="AF120" s="20"/>
      <c r="AG120" s="20"/>
      <c r="AH120" s="20"/>
      <c r="AI120" s="20" t="str">
        <f>IFERROR(IF(LEN(VLOOKUP(AC120, QUICKBOOKS_9130357949969096!$A:$B, 2, 0))=0,"",VLOOKUP(AC120, QUICKBOOKS_9130357949969096!$A:$B, 2, 0)),"")</f>
        <v/>
      </c>
      <c r="AJ120" s="20" t="str">
        <f>IFERROR(IF(LEN(VLOOKUP(AE120, QUICKBOOKS_9130357949969096!$C:$E, 3, 0))=0,"",VLOOKUP(AE120, QUICKBOOKS_9130357949969096!$C:$E, 3, 0)),"")</f>
        <v/>
      </c>
      <c r="AK120" s="20" t="str">
        <f>IFERROR(IF(LEN(VLOOKUP(AF120, QUICKBOOKS_9130357949969096!$F:$G, 2, 0))=0,"",VLOOKUP(AF120, QUICKBOOKS_9130357949969096!$F:$G, 2, 0)),"")</f>
        <v/>
      </c>
      <c r="AL120" s="20"/>
      <c r="AM120" s="20" t="str">
        <f>IFERROR(IF(LEN(VLOOKUP(AH120, QUICKBOOKS_9130357949969096!$J:$K, 2, 0))=0,"",VLOOKUP(AH120, QUICKBOOKS_9130357949969096!$J:$K, 2, 0)),"")</f>
        <v/>
      </c>
    </row>
    <row r="121" spans="2:39" x14ac:dyDescent="0.45">
      <c r="B121" s="2"/>
      <c r="C121" s="2"/>
      <c r="D121" s="2"/>
      <c r="E121" s="2"/>
      <c r="P121" s="19" t="str">
        <f>IF(W121&lt;&gt;"",MAX(P$1:P120)+1,IF(AND(_xlfn.CONCAT(T121:AM121)&lt;&gt;"", OR(LEFT(_xlfn.CONCAT(T121:AM121),5)&lt;&gt;"FALSE",RIGHT(_xlfn.CONCAT(T121:AM121),5)&lt;&gt;"FALSE")),IF(AND(ISNUMBER(P120),P120&gt;0),P120,0),""))</f>
        <v/>
      </c>
      <c r="Q121" s="26"/>
      <c r="R121" s="19" t="str">
        <f t="shared" si="1"/>
        <v/>
      </c>
      <c r="T121" s="20"/>
      <c r="U121" s="20"/>
      <c r="V121" s="20"/>
      <c r="W121" s="21"/>
      <c r="X121" s="20"/>
      <c r="Y121" s="20"/>
      <c r="Z121" s="20"/>
      <c r="AA121" s="73"/>
      <c r="AB121" s="73"/>
      <c r="AC121" s="20"/>
      <c r="AD121" s="20"/>
      <c r="AE121" s="20"/>
      <c r="AF121" s="20"/>
      <c r="AG121" s="20"/>
      <c r="AH121" s="20"/>
      <c r="AI121" s="20" t="str">
        <f>IFERROR(IF(LEN(VLOOKUP(AC121, QUICKBOOKS_9130357949969096!$A:$B, 2, 0))=0,"",VLOOKUP(AC121, QUICKBOOKS_9130357949969096!$A:$B, 2, 0)),"")</f>
        <v/>
      </c>
      <c r="AJ121" s="20" t="str">
        <f>IFERROR(IF(LEN(VLOOKUP(AE121, QUICKBOOKS_9130357949969096!$C:$E, 3, 0))=0,"",VLOOKUP(AE121, QUICKBOOKS_9130357949969096!$C:$E, 3, 0)),"")</f>
        <v/>
      </c>
      <c r="AK121" s="20" t="str">
        <f>IFERROR(IF(LEN(VLOOKUP(AF121, QUICKBOOKS_9130357949969096!$F:$G, 2, 0))=0,"",VLOOKUP(AF121, QUICKBOOKS_9130357949969096!$F:$G, 2, 0)),"")</f>
        <v/>
      </c>
      <c r="AL121" s="20"/>
      <c r="AM121" s="20" t="str">
        <f>IFERROR(IF(LEN(VLOOKUP(AH121, QUICKBOOKS_9130357949969096!$J:$K, 2, 0))=0,"",VLOOKUP(AH121, QUICKBOOKS_9130357949969096!$J:$K, 2, 0)),"")</f>
        <v/>
      </c>
    </row>
    <row r="122" spans="2:39" x14ac:dyDescent="0.45">
      <c r="B122" s="2"/>
      <c r="C122" s="2"/>
      <c r="D122" s="2"/>
      <c r="E122" s="2"/>
      <c r="P122" s="19" t="str">
        <f>IF(W122&lt;&gt;"",MAX(P$1:P121)+1,IF(AND(_xlfn.CONCAT(T122:AM122)&lt;&gt;"", OR(LEFT(_xlfn.CONCAT(T122:AM122),5)&lt;&gt;"FALSE",RIGHT(_xlfn.CONCAT(T122:AM122),5)&lt;&gt;"FALSE")),IF(AND(ISNUMBER(P121),P121&gt;0),P121,0),""))</f>
        <v/>
      </c>
      <c r="Q122" s="26"/>
      <c r="R122" s="19" t="str">
        <f t="shared" si="1"/>
        <v/>
      </c>
      <c r="T122" s="20"/>
      <c r="U122" s="20"/>
      <c r="V122" s="20"/>
      <c r="W122" s="21"/>
      <c r="X122" s="20"/>
      <c r="Y122" s="20"/>
      <c r="Z122" s="20"/>
      <c r="AA122" s="73"/>
      <c r="AB122" s="73"/>
      <c r="AC122" s="20"/>
      <c r="AD122" s="20"/>
      <c r="AE122" s="20"/>
      <c r="AF122" s="20"/>
      <c r="AG122" s="20"/>
      <c r="AH122" s="20"/>
      <c r="AI122" s="20" t="str">
        <f>IFERROR(IF(LEN(VLOOKUP(AC122, QUICKBOOKS_9130357949969096!$A:$B, 2, 0))=0,"",VLOOKUP(AC122, QUICKBOOKS_9130357949969096!$A:$B, 2, 0)),"")</f>
        <v/>
      </c>
      <c r="AJ122" s="20" t="str">
        <f>IFERROR(IF(LEN(VLOOKUP(AE122, QUICKBOOKS_9130357949969096!$C:$E, 3, 0))=0,"",VLOOKUP(AE122, QUICKBOOKS_9130357949969096!$C:$E, 3, 0)),"")</f>
        <v/>
      </c>
      <c r="AK122" s="20" t="str">
        <f>IFERROR(IF(LEN(VLOOKUP(AF122, QUICKBOOKS_9130357949969096!$F:$G, 2, 0))=0,"",VLOOKUP(AF122, QUICKBOOKS_9130357949969096!$F:$G, 2, 0)),"")</f>
        <v/>
      </c>
      <c r="AL122" s="20"/>
      <c r="AM122" s="20" t="str">
        <f>IFERROR(IF(LEN(VLOOKUP(AH122, QUICKBOOKS_9130357949969096!$J:$K, 2, 0))=0,"",VLOOKUP(AH122, QUICKBOOKS_9130357949969096!$J:$K, 2, 0)),"")</f>
        <v/>
      </c>
    </row>
    <row r="123" spans="2:39" x14ac:dyDescent="0.45">
      <c r="B123" s="2"/>
      <c r="C123" s="2"/>
      <c r="D123" s="2"/>
      <c r="E123" s="2"/>
      <c r="P123" s="19" t="str">
        <f>IF(W123&lt;&gt;"",MAX(P$1:P122)+1,IF(AND(_xlfn.CONCAT(T123:AM123)&lt;&gt;"", OR(LEFT(_xlfn.CONCAT(T123:AM123),5)&lt;&gt;"FALSE",RIGHT(_xlfn.CONCAT(T123:AM123),5)&lt;&gt;"FALSE")),IF(AND(ISNUMBER(P122),P122&gt;0),P122,0),""))</f>
        <v/>
      </c>
      <c r="Q123" s="26"/>
      <c r="R123" s="19" t="str">
        <f t="shared" si="1"/>
        <v/>
      </c>
      <c r="T123" s="20"/>
      <c r="U123" s="20"/>
      <c r="V123" s="20"/>
      <c r="W123" s="21"/>
      <c r="X123" s="20"/>
      <c r="Y123" s="20"/>
      <c r="Z123" s="20"/>
      <c r="AA123" s="73"/>
      <c r="AB123" s="73"/>
      <c r="AC123" s="20"/>
      <c r="AD123" s="20"/>
      <c r="AE123" s="20"/>
      <c r="AF123" s="20"/>
      <c r="AG123" s="20"/>
      <c r="AH123" s="20"/>
      <c r="AI123" s="20" t="str">
        <f>IFERROR(IF(LEN(VLOOKUP(AC123, QUICKBOOKS_9130357949969096!$A:$B, 2, 0))=0,"",VLOOKUP(AC123, QUICKBOOKS_9130357949969096!$A:$B, 2, 0)),"")</f>
        <v/>
      </c>
      <c r="AJ123" s="20" t="str">
        <f>IFERROR(IF(LEN(VLOOKUP(AE123, QUICKBOOKS_9130357949969096!$C:$E, 3, 0))=0,"",VLOOKUP(AE123, QUICKBOOKS_9130357949969096!$C:$E, 3, 0)),"")</f>
        <v/>
      </c>
      <c r="AK123" s="20" t="str">
        <f>IFERROR(IF(LEN(VLOOKUP(AF123, QUICKBOOKS_9130357949969096!$F:$G, 2, 0))=0,"",VLOOKUP(AF123, QUICKBOOKS_9130357949969096!$F:$G, 2, 0)),"")</f>
        <v/>
      </c>
      <c r="AL123" s="20"/>
      <c r="AM123" s="20" t="str">
        <f>IFERROR(IF(LEN(VLOOKUP(AH123, QUICKBOOKS_9130357949969096!$J:$K, 2, 0))=0,"",VLOOKUP(AH123, QUICKBOOKS_9130357949969096!$J:$K, 2, 0)),"")</f>
        <v/>
      </c>
    </row>
    <row r="124" spans="2:39" x14ac:dyDescent="0.45">
      <c r="B124" s="2"/>
      <c r="C124" s="2"/>
      <c r="D124" s="2"/>
      <c r="E124" s="2"/>
      <c r="P124" s="19" t="str">
        <f>IF(W124&lt;&gt;"",MAX(P$1:P123)+1,IF(AND(_xlfn.CONCAT(T124:AM124)&lt;&gt;"", OR(LEFT(_xlfn.CONCAT(T124:AM124),5)&lt;&gt;"FALSE",RIGHT(_xlfn.CONCAT(T124:AM124),5)&lt;&gt;"FALSE")),IF(AND(ISNUMBER(P123),P123&gt;0),P123,0),""))</f>
        <v/>
      </c>
      <c r="Q124" s="26"/>
      <c r="R124" s="19" t="str">
        <f t="shared" si="1"/>
        <v/>
      </c>
      <c r="T124" s="20"/>
      <c r="U124" s="20"/>
      <c r="V124" s="20"/>
      <c r="W124" s="21"/>
      <c r="X124" s="20"/>
      <c r="Y124" s="20"/>
      <c r="Z124" s="20"/>
      <c r="AA124" s="73"/>
      <c r="AB124" s="73"/>
      <c r="AC124" s="20"/>
      <c r="AD124" s="20"/>
      <c r="AE124" s="20"/>
      <c r="AF124" s="20"/>
      <c r="AG124" s="20"/>
      <c r="AH124" s="20"/>
      <c r="AI124" s="20" t="str">
        <f>IFERROR(IF(LEN(VLOOKUP(AC124, QUICKBOOKS_9130357949969096!$A:$B, 2, 0))=0,"",VLOOKUP(AC124, QUICKBOOKS_9130357949969096!$A:$B, 2, 0)),"")</f>
        <v/>
      </c>
      <c r="AJ124" s="20" t="str">
        <f>IFERROR(IF(LEN(VLOOKUP(AE124, QUICKBOOKS_9130357949969096!$C:$E, 3, 0))=0,"",VLOOKUP(AE124, QUICKBOOKS_9130357949969096!$C:$E, 3, 0)),"")</f>
        <v/>
      </c>
      <c r="AK124" s="20" t="str">
        <f>IFERROR(IF(LEN(VLOOKUP(AF124, QUICKBOOKS_9130357949969096!$F:$G, 2, 0))=0,"",VLOOKUP(AF124, QUICKBOOKS_9130357949969096!$F:$G, 2, 0)),"")</f>
        <v/>
      </c>
      <c r="AL124" s="20"/>
      <c r="AM124" s="20" t="str">
        <f>IFERROR(IF(LEN(VLOOKUP(AH124, QUICKBOOKS_9130357949969096!$J:$K, 2, 0))=0,"",VLOOKUP(AH124, QUICKBOOKS_9130357949969096!$J:$K, 2, 0)),"")</f>
        <v/>
      </c>
    </row>
    <row r="125" spans="2:39" x14ac:dyDescent="0.45">
      <c r="B125" s="2"/>
      <c r="C125" s="2"/>
      <c r="D125" s="2"/>
      <c r="E125" s="2"/>
      <c r="P125" s="19" t="str">
        <f>IF(W125&lt;&gt;"",MAX(P$1:P124)+1,IF(AND(_xlfn.CONCAT(T125:AM125)&lt;&gt;"", OR(LEFT(_xlfn.CONCAT(T125:AM125),5)&lt;&gt;"FALSE",RIGHT(_xlfn.CONCAT(T125:AM125),5)&lt;&gt;"FALSE")),IF(AND(ISNUMBER(P124),P124&gt;0),P124,0),""))</f>
        <v/>
      </c>
      <c r="Q125" s="26"/>
      <c r="R125" s="19" t="str">
        <f t="shared" si="1"/>
        <v/>
      </c>
      <c r="T125" s="20"/>
      <c r="U125" s="20"/>
      <c r="V125" s="20"/>
      <c r="W125" s="21"/>
      <c r="X125" s="20"/>
      <c r="Y125" s="20"/>
      <c r="Z125" s="20"/>
      <c r="AA125" s="73"/>
      <c r="AB125" s="73"/>
      <c r="AC125" s="20"/>
      <c r="AD125" s="20"/>
      <c r="AE125" s="20"/>
      <c r="AF125" s="20"/>
      <c r="AG125" s="20"/>
      <c r="AH125" s="20"/>
      <c r="AI125" s="20" t="str">
        <f>IFERROR(IF(LEN(VLOOKUP(AC125, QUICKBOOKS_9130357949969096!$A:$B, 2, 0))=0,"",VLOOKUP(AC125, QUICKBOOKS_9130357949969096!$A:$B, 2, 0)),"")</f>
        <v/>
      </c>
      <c r="AJ125" s="20" t="str">
        <f>IFERROR(IF(LEN(VLOOKUP(AE125, QUICKBOOKS_9130357949969096!$C:$E, 3, 0))=0,"",VLOOKUP(AE125, QUICKBOOKS_9130357949969096!$C:$E, 3, 0)),"")</f>
        <v/>
      </c>
      <c r="AK125" s="20" t="str">
        <f>IFERROR(IF(LEN(VLOOKUP(AF125, QUICKBOOKS_9130357949969096!$F:$G, 2, 0))=0,"",VLOOKUP(AF125, QUICKBOOKS_9130357949969096!$F:$G, 2, 0)),"")</f>
        <v/>
      </c>
      <c r="AL125" s="20"/>
      <c r="AM125" s="20" t="str">
        <f>IFERROR(IF(LEN(VLOOKUP(AH125, QUICKBOOKS_9130357949969096!$J:$K, 2, 0))=0,"",VLOOKUP(AH125, QUICKBOOKS_9130357949969096!$J:$K, 2, 0)),"")</f>
        <v/>
      </c>
    </row>
    <row r="126" spans="2:39" x14ac:dyDescent="0.45">
      <c r="B126" s="2"/>
      <c r="C126" s="2"/>
      <c r="D126" s="2"/>
      <c r="E126" s="2"/>
      <c r="P126" s="19" t="str">
        <f>IF(W126&lt;&gt;"",MAX(P$1:P125)+1,IF(AND(_xlfn.CONCAT(T126:AM126)&lt;&gt;"", OR(LEFT(_xlfn.CONCAT(T126:AM126),5)&lt;&gt;"FALSE",RIGHT(_xlfn.CONCAT(T126:AM126),5)&lt;&gt;"FALSE")),IF(AND(ISNUMBER(P125),P125&gt;0),P125,0),""))</f>
        <v/>
      </c>
      <c r="Q126" s="26"/>
      <c r="R126" s="19" t="str">
        <f t="shared" si="1"/>
        <v/>
      </c>
      <c r="T126" s="20"/>
      <c r="U126" s="20"/>
      <c r="V126" s="20"/>
      <c r="W126" s="21"/>
      <c r="X126" s="20"/>
      <c r="Y126" s="20"/>
      <c r="Z126" s="20"/>
      <c r="AA126" s="73"/>
      <c r="AB126" s="73"/>
      <c r="AC126" s="20"/>
      <c r="AD126" s="20"/>
      <c r="AE126" s="20"/>
      <c r="AF126" s="20"/>
      <c r="AG126" s="20"/>
      <c r="AH126" s="20"/>
      <c r="AI126" s="20" t="str">
        <f>IFERROR(IF(LEN(VLOOKUP(AC126, QUICKBOOKS_9130357949969096!$A:$B, 2, 0))=0,"",VLOOKUP(AC126, QUICKBOOKS_9130357949969096!$A:$B, 2, 0)),"")</f>
        <v/>
      </c>
      <c r="AJ126" s="20" t="str">
        <f>IFERROR(IF(LEN(VLOOKUP(AE126, QUICKBOOKS_9130357949969096!$C:$E, 3, 0))=0,"",VLOOKUP(AE126, QUICKBOOKS_9130357949969096!$C:$E, 3, 0)),"")</f>
        <v/>
      </c>
      <c r="AK126" s="20" t="str">
        <f>IFERROR(IF(LEN(VLOOKUP(AF126, QUICKBOOKS_9130357949969096!$F:$G, 2, 0))=0,"",VLOOKUP(AF126, QUICKBOOKS_9130357949969096!$F:$G, 2, 0)),"")</f>
        <v/>
      </c>
      <c r="AL126" s="20"/>
      <c r="AM126" s="20" t="str">
        <f>IFERROR(IF(LEN(VLOOKUP(AH126, QUICKBOOKS_9130357949969096!$J:$K, 2, 0))=0,"",VLOOKUP(AH126, QUICKBOOKS_9130357949969096!$J:$K, 2, 0)),"")</f>
        <v/>
      </c>
    </row>
    <row r="127" spans="2:39" x14ac:dyDescent="0.45">
      <c r="B127" s="2"/>
      <c r="C127" s="2"/>
      <c r="D127" s="2"/>
      <c r="E127" s="2"/>
      <c r="P127" s="19" t="str">
        <f>IF(W127&lt;&gt;"",MAX(P$1:P126)+1,IF(AND(_xlfn.CONCAT(T127:AM127)&lt;&gt;"", OR(LEFT(_xlfn.CONCAT(T127:AM127),5)&lt;&gt;"FALSE",RIGHT(_xlfn.CONCAT(T127:AM127),5)&lt;&gt;"FALSE")),IF(AND(ISNUMBER(P126),P126&gt;0),P126,0),""))</f>
        <v/>
      </c>
      <c r="Q127" s="26"/>
      <c r="R127" s="19" t="str">
        <f t="shared" si="1"/>
        <v/>
      </c>
      <c r="T127" s="20"/>
      <c r="U127" s="20"/>
      <c r="V127" s="20"/>
      <c r="W127" s="21"/>
      <c r="X127" s="20"/>
      <c r="Y127" s="20"/>
      <c r="Z127" s="20"/>
      <c r="AA127" s="73"/>
      <c r="AB127" s="73"/>
      <c r="AC127" s="20"/>
      <c r="AD127" s="20"/>
      <c r="AE127" s="20"/>
      <c r="AF127" s="20"/>
      <c r="AG127" s="20"/>
      <c r="AH127" s="20"/>
      <c r="AI127" s="20" t="str">
        <f>IFERROR(IF(LEN(VLOOKUP(AC127, QUICKBOOKS_9130357949969096!$A:$B, 2, 0))=0,"",VLOOKUP(AC127, QUICKBOOKS_9130357949969096!$A:$B, 2, 0)),"")</f>
        <v/>
      </c>
      <c r="AJ127" s="20" t="str">
        <f>IFERROR(IF(LEN(VLOOKUP(AE127, QUICKBOOKS_9130357949969096!$C:$E, 3, 0))=0,"",VLOOKUP(AE127, QUICKBOOKS_9130357949969096!$C:$E, 3, 0)),"")</f>
        <v/>
      </c>
      <c r="AK127" s="20" t="str">
        <f>IFERROR(IF(LEN(VLOOKUP(AF127, QUICKBOOKS_9130357949969096!$F:$G, 2, 0))=0,"",VLOOKUP(AF127, QUICKBOOKS_9130357949969096!$F:$G, 2, 0)),"")</f>
        <v/>
      </c>
      <c r="AL127" s="20"/>
      <c r="AM127" s="20" t="str">
        <f>IFERROR(IF(LEN(VLOOKUP(AH127, QUICKBOOKS_9130357949969096!$J:$K, 2, 0))=0,"",VLOOKUP(AH127, QUICKBOOKS_9130357949969096!$J:$K, 2, 0)),"")</f>
        <v/>
      </c>
    </row>
    <row r="128" spans="2:39" x14ac:dyDescent="0.45">
      <c r="B128" s="2"/>
      <c r="C128" s="2"/>
      <c r="D128" s="2"/>
      <c r="E128" s="2"/>
      <c r="P128" s="19" t="str">
        <f>IF(W128&lt;&gt;"",MAX(P$1:P127)+1,IF(AND(_xlfn.CONCAT(T128:AM128)&lt;&gt;"", OR(LEFT(_xlfn.CONCAT(T128:AM128),5)&lt;&gt;"FALSE",RIGHT(_xlfn.CONCAT(T128:AM128),5)&lt;&gt;"FALSE")),IF(AND(ISNUMBER(P127),P127&gt;0),P127,0),""))</f>
        <v/>
      </c>
      <c r="Q128" s="26"/>
      <c r="R128" s="19" t="str">
        <f t="shared" si="1"/>
        <v/>
      </c>
      <c r="T128" s="20"/>
      <c r="U128" s="20"/>
      <c r="V128" s="20"/>
      <c r="W128" s="21"/>
      <c r="X128" s="20"/>
      <c r="Y128" s="20"/>
      <c r="Z128" s="20"/>
      <c r="AA128" s="73"/>
      <c r="AB128" s="73"/>
      <c r="AC128" s="20"/>
      <c r="AD128" s="20"/>
      <c r="AE128" s="20"/>
      <c r="AF128" s="20"/>
      <c r="AG128" s="20"/>
      <c r="AH128" s="20"/>
      <c r="AI128" s="20" t="str">
        <f>IFERROR(IF(LEN(VLOOKUP(AC128, QUICKBOOKS_9130357949969096!$A:$B, 2, 0))=0,"",VLOOKUP(AC128, QUICKBOOKS_9130357949969096!$A:$B, 2, 0)),"")</f>
        <v/>
      </c>
      <c r="AJ128" s="20" t="str">
        <f>IFERROR(IF(LEN(VLOOKUP(AE128, QUICKBOOKS_9130357949969096!$C:$E, 3, 0))=0,"",VLOOKUP(AE128, QUICKBOOKS_9130357949969096!$C:$E, 3, 0)),"")</f>
        <v/>
      </c>
      <c r="AK128" s="20" t="str">
        <f>IFERROR(IF(LEN(VLOOKUP(AF128, QUICKBOOKS_9130357949969096!$F:$G, 2, 0))=0,"",VLOOKUP(AF128, QUICKBOOKS_9130357949969096!$F:$G, 2, 0)),"")</f>
        <v/>
      </c>
      <c r="AL128" s="20"/>
      <c r="AM128" s="20" t="str">
        <f>IFERROR(IF(LEN(VLOOKUP(AH128, QUICKBOOKS_9130357949969096!$J:$K, 2, 0))=0,"",VLOOKUP(AH128, QUICKBOOKS_9130357949969096!$J:$K, 2, 0)),"")</f>
        <v/>
      </c>
    </row>
    <row r="129" spans="2:39" x14ac:dyDescent="0.45">
      <c r="B129" s="2"/>
      <c r="C129" s="2"/>
      <c r="D129" s="2"/>
      <c r="E129" s="2"/>
      <c r="P129" s="19" t="str">
        <f>IF(W129&lt;&gt;"",MAX(P$1:P128)+1,IF(AND(_xlfn.CONCAT(T129:AM129)&lt;&gt;"", OR(LEFT(_xlfn.CONCAT(T129:AM129),5)&lt;&gt;"FALSE",RIGHT(_xlfn.CONCAT(T129:AM129),5)&lt;&gt;"FALSE")),IF(AND(ISNUMBER(P128),P128&gt;0),P128,0),""))</f>
        <v/>
      </c>
      <c r="Q129" s="26"/>
      <c r="R129" s="19" t="str">
        <f t="shared" si="1"/>
        <v/>
      </c>
      <c r="T129" s="20"/>
      <c r="U129" s="20"/>
      <c r="V129" s="20"/>
      <c r="W129" s="21"/>
      <c r="X129" s="20"/>
      <c r="Y129" s="20"/>
      <c r="Z129" s="20"/>
      <c r="AA129" s="73"/>
      <c r="AB129" s="73"/>
      <c r="AC129" s="20"/>
      <c r="AD129" s="20"/>
      <c r="AE129" s="20"/>
      <c r="AF129" s="20"/>
      <c r="AG129" s="20"/>
      <c r="AH129" s="20"/>
      <c r="AI129" s="20" t="str">
        <f>IFERROR(IF(LEN(VLOOKUP(AC129, QUICKBOOKS_9130357949969096!$A:$B, 2, 0))=0,"",VLOOKUP(AC129, QUICKBOOKS_9130357949969096!$A:$B, 2, 0)),"")</f>
        <v/>
      </c>
      <c r="AJ129" s="20" t="str">
        <f>IFERROR(IF(LEN(VLOOKUP(AE129, QUICKBOOKS_9130357949969096!$C:$E, 3, 0))=0,"",VLOOKUP(AE129, QUICKBOOKS_9130357949969096!$C:$E, 3, 0)),"")</f>
        <v/>
      </c>
      <c r="AK129" s="20" t="str">
        <f>IFERROR(IF(LEN(VLOOKUP(AF129, QUICKBOOKS_9130357949969096!$F:$G, 2, 0))=0,"",VLOOKUP(AF129, QUICKBOOKS_9130357949969096!$F:$G, 2, 0)),"")</f>
        <v/>
      </c>
      <c r="AL129" s="20"/>
      <c r="AM129" s="20" t="str">
        <f>IFERROR(IF(LEN(VLOOKUP(AH129, QUICKBOOKS_9130357949969096!$J:$K, 2, 0))=0,"",VLOOKUP(AH129, QUICKBOOKS_9130357949969096!$J:$K, 2, 0)),"")</f>
        <v/>
      </c>
    </row>
    <row r="130" spans="2:39" x14ac:dyDescent="0.45">
      <c r="B130" s="2"/>
      <c r="C130" s="2"/>
      <c r="D130" s="2"/>
      <c r="E130" s="2"/>
      <c r="P130" s="19" t="str">
        <f>IF(W130&lt;&gt;"",MAX(P$1:P129)+1,IF(AND(_xlfn.CONCAT(T130:AM130)&lt;&gt;"", OR(LEFT(_xlfn.CONCAT(T130:AM130),5)&lt;&gt;"FALSE",RIGHT(_xlfn.CONCAT(T130:AM130),5)&lt;&gt;"FALSE")),IF(AND(ISNUMBER(P129),P129&gt;0),P129,0),""))</f>
        <v/>
      </c>
      <c r="Q130" s="26"/>
      <c r="R130" s="19" t="str">
        <f t="shared" si="1"/>
        <v/>
      </c>
      <c r="T130" s="20"/>
      <c r="U130" s="20"/>
      <c r="V130" s="20"/>
      <c r="W130" s="21"/>
      <c r="X130" s="20"/>
      <c r="Y130" s="20"/>
      <c r="Z130" s="20"/>
      <c r="AA130" s="73"/>
      <c r="AB130" s="73"/>
      <c r="AC130" s="20"/>
      <c r="AD130" s="20"/>
      <c r="AE130" s="20"/>
      <c r="AF130" s="20"/>
      <c r="AG130" s="20"/>
      <c r="AH130" s="20"/>
      <c r="AI130" s="20" t="str">
        <f>IFERROR(IF(LEN(VLOOKUP(AC130, QUICKBOOKS_9130357949969096!$A:$B, 2, 0))=0,"",VLOOKUP(AC130, QUICKBOOKS_9130357949969096!$A:$B, 2, 0)),"")</f>
        <v/>
      </c>
      <c r="AJ130" s="20" t="str">
        <f>IFERROR(IF(LEN(VLOOKUP(AE130, QUICKBOOKS_9130357949969096!$C:$E, 3, 0))=0,"",VLOOKUP(AE130, QUICKBOOKS_9130357949969096!$C:$E, 3, 0)),"")</f>
        <v/>
      </c>
      <c r="AK130" s="20" t="str">
        <f>IFERROR(IF(LEN(VLOOKUP(AF130, QUICKBOOKS_9130357949969096!$F:$G, 2, 0))=0,"",VLOOKUP(AF130, QUICKBOOKS_9130357949969096!$F:$G, 2, 0)),"")</f>
        <v/>
      </c>
      <c r="AL130" s="20"/>
      <c r="AM130" s="20" t="str">
        <f>IFERROR(IF(LEN(VLOOKUP(AH130, QUICKBOOKS_9130357949969096!$J:$K, 2, 0))=0,"",VLOOKUP(AH130, QUICKBOOKS_9130357949969096!$J:$K, 2, 0)),"")</f>
        <v/>
      </c>
    </row>
    <row r="131" spans="2:39" x14ac:dyDescent="0.45">
      <c r="B131" s="2"/>
      <c r="C131" s="2"/>
      <c r="D131" s="2"/>
      <c r="E131" s="2"/>
      <c r="P131" s="19" t="str">
        <f>IF(W131&lt;&gt;"",MAX(P$1:P130)+1,IF(AND(_xlfn.CONCAT(T131:AM131)&lt;&gt;"", OR(LEFT(_xlfn.CONCAT(T131:AM131),5)&lt;&gt;"FALSE",RIGHT(_xlfn.CONCAT(T131:AM131),5)&lt;&gt;"FALSE")),IF(AND(ISNUMBER(P130),P130&gt;0),P130,0),""))</f>
        <v/>
      </c>
      <c r="Q131" s="26"/>
      <c r="R131" s="19" t="str">
        <f t="shared" ref="R131:R194" si="2">IF(T131&lt;&gt;"",IF(Q131&lt;&gt;"","Edited","Synced"),IF(P131="","",IF(OR(AC131 = "",AI131 = ""),"Invalid","New")))</f>
        <v/>
      </c>
      <c r="T131" s="20"/>
      <c r="U131" s="20"/>
      <c r="V131" s="20"/>
      <c r="W131" s="21"/>
      <c r="X131" s="20"/>
      <c r="Y131" s="20"/>
      <c r="Z131" s="20"/>
      <c r="AA131" s="73"/>
      <c r="AB131" s="73"/>
      <c r="AC131" s="20"/>
      <c r="AD131" s="20"/>
      <c r="AE131" s="20"/>
      <c r="AF131" s="20"/>
      <c r="AG131" s="20"/>
      <c r="AH131" s="20"/>
      <c r="AI131" s="20" t="str">
        <f>IFERROR(IF(LEN(VLOOKUP(AC131, QUICKBOOKS_9130357949969096!$A:$B, 2, 0))=0,"",VLOOKUP(AC131, QUICKBOOKS_9130357949969096!$A:$B, 2, 0)),"")</f>
        <v/>
      </c>
      <c r="AJ131" s="20" t="str">
        <f>IFERROR(IF(LEN(VLOOKUP(AE131, QUICKBOOKS_9130357949969096!$C:$E, 3, 0))=0,"",VLOOKUP(AE131, QUICKBOOKS_9130357949969096!$C:$E, 3, 0)),"")</f>
        <v/>
      </c>
      <c r="AK131" s="20" t="str">
        <f>IFERROR(IF(LEN(VLOOKUP(AF131, QUICKBOOKS_9130357949969096!$F:$G, 2, 0))=0,"",VLOOKUP(AF131, QUICKBOOKS_9130357949969096!$F:$G, 2, 0)),"")</f>
        <v/>
      </c>
      <c r="AL131" s="20"/>
      <c r="AM131" s="20" t="str">
        <f>IFERROR(IF(LEN(VLOOKUP(AH131, QUICKBOOKS_9130357949969096!$J:$K, 2, 0))=0,"",VLOOKUP(AH131, QUICKBOOKS_9130357949969096!$J:$K, 2, 0)),"")</f>
        <v/>
      </c>
    </row>
    <row r="132" spans="2:39" x14ac:dyDescent="0.45">
      <c r="B132" s="2"/>
      <c r="C132" s="2"/>
      <c r="D132" s="2"/>
      <c r="E132" s="2"/>
      <c r="P132" s="19" t="str">
        <f>IF(W132&lt;&gt;"",MAX(P$1:P131)+1,IF(AND(_xlfn.CONCAT(T132:AM132)&lt;&gt;"", OR(LEFT(_xlfn.CONCAT(T132:AM132),5)&lt;&gt;"FALSE",RIGHT(_xlfn.CONCAT(T132:AM132),5)&lt;&gt;"FALSE")),IF(AND(ISNUMBER(P131),P131&gt;0),P131,0),""))</f>
        <v/>
      </c>
      <c r="Q132" s="26"/>
      <c r="R132" s="19" t="str">
        <f t="shared" si="2"/>
        <v/>
      </c>
      <c r="T132" s="20"/>
      <c r="U132" s="20"/>
      <c r="V132" s="20"/>
      <c r="W132" s="21"/>
      <c r="X132" s="20"/>
      <c r="Y132" s="20"/>
      <c r="Z132" s="20"/>
      <c r="AA132" s="73"/>
      <c r="AB132" s="73"/>
      <c r="AC132" s="20"/>
      <c r="AD132" s="20"/>
      <c r="AE132" s="20"/>
      <c r="AF132" s="20"/>
      <c r="AG132" s="20"/>
      <c r="AH132" s="20"/>
      <c r="AI132" s="20" t="str">
        <f>IFERROR(IF(LEN(VLOOKUP(AC132, QUICKBOOKS_9130357949969096!$A:$B, 2, 0))=0,"",VLOOKUP(AC132, QUICKBOOKS_9130357949969096!$A:$B, 2, 0)),"")</f>
        <v/>
      </c>
      <c r="AJ132" s="20" t="str">
        <f>IFERROR(IF(LEN(VLOOKUP(AE132, QUICKBOOKS_9130357949969096!$C:$E, 3, 0))=0,"",VLOOKUP(AE132, QUICKBOOKS_9130357949969096!$C:$E, 3, 0)),"")</f>
        <v/>
      </c>
      <c r="AK132" s="20" t="str">
        <f>IFERROR(IF(LEN(VLOOKUP(AF132, QUICKBOOKS_9130357949969096!$F:$G, 2, 0))=0,"",VLOOKUP(AF132, QUICKBOOKS_9130357949969096!$F:$G, 2, 0)),"")</f>
        <v/>
      </c>
      <c r="AL132" s="20"/>
      <c r="AM132" s="20" t="str">
        <f>IFERROR(IF(LEN(VLOOKUP(AH132, QUICKBOOKS_9130357949969096!$J:$K, 2, 0))=0,"",VLOOKUP(AH132, QUICKBOOKS_9130357949969096!$J:$K, 2, 0)),"")</f>
        <v/>
      </c>
    </row>
    <row r="133" spans="2:39" x14ac:dyDescent="0.45">
      <c r="B133" s="2"/>
      <c r="C133" s="2"/>
      <c r="D133" s="2"/>
      <c r="E133" s="2"/>
      <c r="P133" s="19" t="str">
        <f>IF(W133&lt;&gt;"",MAX(P$1:P132)+1,IF(AND(_xlfn.CONCAT(T133:AM133)&lt;&gt;"", OR(LEFT(_xlfn.CONCAT(T133:AM133),5)&lt;&gt;"FALSE",RIGHT(_xlfn.CONCAT(T133:AM133),5)&lt;&gt;"FALSE")),IF(AND(ISNUMBER(P132),P132&gt;0),P132,0),""))</f>
        <v/>
      </c>
      <c r="Q133" s="26"/>
      <c r="R133" s="19" t="str">
        <f t="shared" si="2"/>
        <v/>
      </c>
      <c r="T133" s="20"/>
      <c r="U133" s="20"/>
      <c r="V133" s="20"/>
      <c r="W133" s="21"/>
      <c r="X133" s="20"/>
      <c r="Y133" s="20"/>
      <c r="Z133" s="20"/>
      <c r="AA133" s="73"/>
      <c r="AB133" s="73"/>
      <c r="AC133" s="20"/>
      <c r="AD133" s="20"/>
      <c r="AE133" s="20"/>
      <c r="AF133" s="20"/>
      <c r="AG133" s="20"/>
      <c r="AH133" s="20"/>
      <c r="AI133" s="20" t="str">
        <f>IFERROR(IF(LEN(VLOOKUP(AC133, QUICKBOOKS_9130357949969096!$A:$B, 2, 0))=0,"",VLOOKUP(AC133, QUICKBOOKS_9130357949969096!$A:$B, 2, 0)),"")</f>
        <v/>
      </c>
      <c r="AJ133" s="20" t="str">
        <f>IFERROR(IF(LEN(VLOOKUP(AE133, QUICKBOOKS_9130357949969096!$C:$E, 3, 0))=0,"",VLOOKUP(AE133, QUICKBOOKS_9130357949969096!$C:$E, 3, 0)),"")</f>
        <v/>
      </c>
      <c r="AK133" s="20" t="str">
        <f>IFERROR(IF(LEN(VLOOKUP(AF133, QUICKBOOKS_9130357949969096!$F:$G, 2, 0))=0,"",VLOOKUP(AF133, QUICKBOOKS_9130357949969096!$F:$G, 2, 0)),"")</f>
        <v/>
      </c>
      <c r="AL133" s="20"/>
      <c r="AM133" s="20" t="str">
        <f>IFERROR(IF(LEN(VLOOKUP(AH133, QUICKBOOKS_9130357949969096!$J:$K, 2, 0))=0,"",VLOOKUP(AH133, QUICKBOOKS_9130357949969096!$J:$K, 2, 0)),"")</f>
        <v/>
      </c>
    </row>
    <row r="134" spans="2:39" x14ac:dyDescent="0.45">
      <c r="B134" s="2"/>
      <c r="C134" s="2"/>
      <c r="D134" s="2"/>
      <c r="E134" s="2"/>
      <c r="P134" s="19" t="str">
        <f>IF(W134&lt;&gt;"",MAX(P$1:P133)+1,IF(AND(_xlfn.CONCAT(T134:AM134)&lt;&gt;"", OR(LEFT(_xlfn.CONCAT(T134:AM134),5)&lt;&gt;"FALSE",RIGHT(_xlfn.CONCAT(T134:AM134),5)&lt;&gt;"FALSE")),IF(AND(ISNUMBER(P133),P133&gt;0),P133,0),""))</f>
        <v/>
      </c>
      <c r="Q134" s="26"/>
      <c r="R134" s="19" t="str">
        <f t="shared" si="2"/>
        <v/>
      </c>
      <c r="T134" s="20"/>
      <c r="U134" s="20"/>
      <c r="V134" s="20"/>
      <c r="W134" s="21"/>
      <c r="X134" s="20"/>
      <c r="Y134" s="20"/>
      <c r="Z134" s="20"/>
      <c r="AA134" s="73"/>
      <c r="AB134" s="73"/>
      <c r="AC134" s="20"/>
      <c r="AD134" s="20"/>
      <c r="AE134" s="20"/>
      <c r="AF134" s="20"/>
      <c r="AG134" s="20"/>
      <c r="AH134" s="20"/>
      <c r="AI134" s="20" t="str">
        <f>IFERROR(IF(LEN(VLOOKUP(AC134, QUICKBOOKS_9130357949969096!$A:$B, 2, 0))=0,"",VLOOKUP(AC134, QUICKBOOKS_9130357949969096!$A:$B, 2, 0)),"")</f>
        <v/>
      </c>
      <c r="AJ134" s="20" t="str">
        <f>IFERROR(IF(LEN(VLOOKUP(AE134, QUICKBOOKS_9130357949969096!$C:$E, 3, 0))=0,"",VLOOKUP(AE134, QUICKBOOKS_9130357949969096!$C:$E, 3, 0)),"")</f>
        <v/>
      </c>
      <c r="AK134" s="20" t="str">
        <f>IFERROR(IF(LEN(VLOOKUP(AF134, QUICKBOOKS_9130357949969096!$F:$G, 2, 0))=0,"",VLOOKUP(AF134, QUICKBOOKS_9130357949969096!$F:$G, 2, 0)),"")</f>
        <v/>
      </c>
      <c r="AL134" s="20"/>
      <c r="AM134" s="20" t="str">
        <f>IFERROR(IF(LEN(VLOOKUP(AH134, QUICKBOOKS_9130357949969096!$J:$K, 2, 0))=0,"",VLOOKUP(AH134, QUICKBOOKS_9130357949969096!$J:$K, 2, 0)),"")</f>
        <v/>
      </c>
    </row>
    <row r="135" spans="2:39" x14ac:dyDescent="0.45">
      <c r="B135" s="2"/>
      <c r="C135" s="2"/>
      <c r="D135" s="2"/>
      <c r="E135" s="2"/>
      <c r="P135" s="19" t="str">
        <f>IF(W135&lt;&gt;"",MAX(P$1:P134)+1,IF(AND(_xlfn.CONCAT(T135:AM135)&lt;&gt;"", OR(LEFT(_xlfn.CONCAT(T135:AM135),5)&lt;&gt;"FALSE",RIGHT(_xlfn.CONCAT(T135:AM135),5)&lt;&gt;"FALSE")),IF(AND(ISNUMBER(P134),P134&gt;0),P134,0),""))</f>
        <v/>
      </c>
      <c r="Q135" s="26"/>
      <c r="R135" s="19" t="str">
        <f t="shared" si="2"/>
        <v/>
      </c>
      <c r="T135" s="20"/>
      <c r="U135" s="20"/>
      <c r="V135" s="20"/>
      <c r="W135" s="21"/>
      <c r="X135" s="20"/>
      <c r="Y135" s="20"/>
      <c r="Z135" s="20"/>
      <c r="AA135" s="73"/>
      <c r="AB135" s="73"/>
      <c r="AC135" s="20"/>
      <c r="AD135" s="20"/>
      <c r="AE135" s="20"/>
      <c r="AF135" s="20"/>
      <c r="AG135" s="20"/>
      <c r="AH135" s="20"/>
      <c r="AI135" s="20" t="str">
        <f>IFERROR(IF(LEN(VLOOKUP(AC135, QUICKBOOKS_9130357949969096!$A:$B, 2, 0))=0,"",VLOOKUP(AC135, QUICKBOOKS_9130357949969096!$A:$B, 2, 0)),"")</f>
        <v/>
      </c>
      <c r="AJ135" s="20" t="str">
        <f>IFERROR(IF(LEN(VLOOKUP(AE135, QUICKBOOKS_9130357949969096!$C:$E, 3, 0))=0,"",VLOOKUP(AE135, QUICKBOOKS_9130357949969096!$C:$E, 3, 0)),"")</f>
        <v/>
      </c>
      <c r="AK135" s="20" t="str">
        <f>IFERROR(IF(LEN(VLOOKUP(AF135, QUICKBOOKS_9130357949969096!$F:$G, 2, 0))=0,"",VLOOKUP(AF135, QUICKBOOKS_9130357949969096!$F:$G, 2, 0)),"")</f>
        <v/>
      </c>
      <c r="AL135" s="20"/>
      <c r="AM135" s="20" t="str">
        <f>IFERROR(IF(LEN(VLOOKUP(AH135, QUICKBOOKS_9130357949969096!$J:$K, 2, 0))=0,"",VLOOKUP(AH135, QUICKBOOKS_9130357949969096!$J:$K, 2, 0)),"")</f>
        <v/>
      </c>
    </row>
    <row r="136" spans="2:39" x14ac:dyDescent="0.45">
      <c r="B136" s="2"/>
      <c r="C136" s="2"/>
      <c r="D136" s="2"/>
      <c r="E136" s="2"/>
      <c r="P136" s="19" t="str">
        <f>IF(W136&lt;&gt;"",MAX(P$1:P135)+1,IF(AND(_xlfn.CONCAT(T136:AM136)&lt;&gt;"", OR(LEFT(_xlfn.CONCAT(T136:AM136),5)&lt;&gt;"FALSE",RIGHT(_xlfn.CONCAT(T136:AM136),5)&lt;&gt;"FALSE")),IF(AND(ISNUMBER(P135),P135&gt;0),P135,0),""))</f>
        <v/>
      </c>
      <c r="Q136" s="26"/>
      <c r="R136" s="19" t="str">
        <f t="shared" si="2"/>
        <v/>
      </c>
      <c r="T136" s="20"/>
      <c r="U136" s="20"/>
      <c r="V136" s="20"/>
      <c r="W136" s="21"/>
      <c r="X136" s="20"/>
      <c r="Y136" s="20"/>
      <c r="Z136" s="20"/>
      <c r="AA136" s="73"/>
      <c r="AB136" s="73"/>
      <c r="AC136" s="20"/>
      <c r="AD136" s="20"/>
      <c r="AE136" s="20"/>
      <c r="AF136" s="20"/>
      <c r="AG136" s="20"/>
      <c r="AH136" s="20"/>
      <c r="AI136" s="20" t="str">
        <f>IFERROR(IF(LEN(VLOOKUP(AC136, QUICKBOOKS_9130357949969096!$A:$B, 2, 0))=0,"",VLOOKUP(AC136, QUICKBOOKS_9130357949969096!$A:$B, 2, 0)),"")</f>
        <v/>
      </c>
      <c r="AJ136" s="20" t="str">
        <f>IFERROR(IF(LEN(VLOOKUP(AE136, QUICKBOOKS_9130357949969096!$C:$E, 3, 0))=0,"",VLOOKUP(AE136, QUICKBOOKS_9130357949969096!$C:$E, 3, 0)),"")</f>
        <v/>
      </c>
      <c r="AK136" s="20" t="str">
        <f>IFERROR(IF(LEN(VLOOKUP(AF136, QUICKBOOKS_9130357949969096!$F:$G, 2, 0))=0,"",VLOOKUP(AF136, QUICKBOOKS_9130357949969096!$F:$G, 2, 0)),"")</f>
        <v/>
      </c>
      <c r="AL136" s="20"/>
      <c r="AM136" s="20" t="str">
        <f>IFERROR(IF(LEN(VLOOKUP(AH136, QUICKBOOKS_9130357949969096!$J:$K, 2, 0))=0,"",VLOOKUP(AH136, QUICKBOOKS_9130357949969096!$J:$K, 2, 0)),"")</f>
        <v/>
      </c>
    </row>
    <row r="137" spans="2:39" x14ac:dyDescent="0.45">
      <c r="B137" s="2"/>
      <c r="C137" s="2"/>
      <c r="D137" s="2"/>
      <c r="E137" s="2"/>
      <c r="P137" s="19" t="str">
        <f>IF(W137&lt;&gt;"",MAX(P$1:P136)+1,IF(AND(_xlfn.CONCAT(T137:AM137)&lt;&gt;"", OR(LEFT(_xlfn.CONCAT(T137:AM137),5)&lt;&gt;"FALSE",RIGHT(_xlfn.CONCAT(T137:AM137),5)&lt;&gt;"FALSE")),IF(AND(ISNUMBER(P136),P136&gt;0),P136,0),""))</f>
        <v/>
      </c>
      <c r="Q137" s="26"/>
      <c r="R137" s="19" t="str">
        <f t="shared" si="2"/>
        <v/>
      </c>
      <c r="T137" s="20"/>
      <c r="U137" s="20"/>
      <c r="V137" s="20"/>
      <c r="W137" s="21"/>
      <c r="X137" s="20"/>
      <c r="Y137" s="20"/>
      <c r="Z137" s="20"/>
      <c r="AA137" s="73"/>
      <c r="AB137" s="73"/>
      <c r="AC137" s="20"/>
      <c r="AD137" s="20"/>
      <c r="AE137" s="20"/>
      <c r="AF137" s="20"/>
      <c r="AG137" s="20"/>
      <c r="AH137" s="20"/>
      <c r="AI137" s="20" t="str">
        <f>IFERROR(IF(LEN(VLOOKUP(AC137, QUICKBOOKS_9130357949969096!$A:$B, 2, 0))=0,"",VLOOKUP(AC137, QUICKBOOKS_9130357949969096!$A:$B, 2, 0)),"")</f>
        <v/>
      </c>
      <c r="AJ137" s="20" t="str">
        <f>IFERROR(IF(LEN(VLOOKUP(AE137, QUICKBOOKS_9130357949969096!$C:$E, 3, 0))=0,"",VLOOKUP(AE137, QUICKBOOKS_9130357949969096!$C:$E, 3, 0)),"")</f>
        <v/>
      </c>
      <c r="AK137" s="20" t="str">
        <f>IFERROR(IF(LEN(VLOOKUP(AF137, QUICKBOOKS_9130357949969096!$F:$G, 2, 0))=0,"",VLOOKUP(AF137, QUICKBOOKS_9130357949969096!$F:$G, 2, 0)),"")</f>
        <v/>
      </c>
      <c r="AL137" s="20"/>
      <c r="AM137" s="20" t="str">
        <f>IFERROR(IF(LEN(VLOOKUP(AH137, QUICKBOOKS_9130357949969096!$J:$K, 2, 0))=0,"",VLOOKUP(AH137, QUICKBOOKS_9130357949969096!$J:$K, 2, 0)),"")</f>
        <v/>
      </c>
    </row>
    <row r="138" spans="2:39" x14ac:dyDescent="0.45">
      <c r="B138" s="2"/>
      <c r="C138" s="2"/>
      <c r="D138" s="2"/>
      <c r="E138" s="2"/>
      <c r="P138" s="19" t="str">
        <f>IF(W138&lt;&gt;"",MAX(P$1:P137)+1,IF(AND(_xlfn.CONCAT(T138:AM138)&lt;&gt;"", OR(LEFT(_xlfn.CONCAT(T138:AM138),5)&lt;&gt;"FALSE",RIGHT(_xlfn.CONCAT(T138:AM138),5)&lt;&gt;"FALSE")),IF(AND(ISNUMBER(P137),P137&gt;0),P137,0),""))</f>
        <v/>
      </c>
      <c r="Q138" s="26"/>
      <c r="R138" s="19" t="str">
        <f t="shared" si="2"/>
        <v/>
      </c>
      <c r="T138" s="20"/>
      <c r="U138" s="20"/>
      <c r="V138" s="20"/>
      <c r="W138" s="21"/>
      <c r="X138" s="20"/>
      <c r="Y138" s="20"/>
      <c r="Z138" s="20"/>
      <c r="AA138" s="73"/>
      <c r="AB138" s="73"/>
      <c r="AC138" s="20"/>
      <c r="AD138" s="20"/>
      <c r="AE138" s="20"/>
      <c r="AF138" s="20"/>
      <c r="AG138" s="20"/>
      <c r="AH138" s="20"/>
      <c r="AI138" s="20" t="str">
        <f>IFERROR(IF(LEN(VLOOKUP(AC138, QUICKBOOKS_9130357949969096!$A:$B, 2, 0))=0,"",VLOOKUP(AC138, QUICKBOOKS_9130357949969096!$A:$B, 2, 0)),"")</f>
        <v/>
      </c>
      <c r="AJ138" s="20" t="str">
        <f>IFERROR(IF(LEN(VLOOKUP(AE138, QUICKBOOKS_9130357949969096!$C:$E, 3, 0))=0,"",VLOOKUP(AE138, QUICKBOOKS_9130357949969096!$C:$E, 3, 0)),"")</f>
        <v/>
      </c>
      <c r="AK138" s="20" t="str">
        <f>IFERROR(IF(LEN(VLOOKUP(AF138, QUICKBOOKS_9130357949969096!$F:$G, 2, 0))=0,"",VLOOKUP(AF138, QUICKBOOKS_9130357949969096!$F:$G, 2, 0)),"")</f>
        <v/>
      </c>
      <c r="AL138" s="20"/>
      <c r="AM138" s="20" t="str">
        <f>IFERROR(IF(LEN(VLOOKUP(AH138, QUICKBOOKS_9130357949969096!$J:$K, 2, 0))=0,"",VLOOKUP(AH138, QUICKBOOKS_9130357949969096!$J:$K, 2, 0)),"")</f>
        <v/>
      </c>
    </row>
    <row r="139" spans="2:39" x14ac:dyDescent="0.45">
      <c r="B139" s="2"/>
      <c r="C139" s="2"/>
      <c r="D139" s="2"/>
      <c r="E139" s="2"/>
      <c r="P139" s="19" t="str">
        <f>IF(W139&lt;&gt;"",MAX(P$1:P138)+1,IF(AND(_xlfn.CONCAT(T139:AM139)&lt;&gt;"", OR(LEFT(_xlfn.CONCAT(T139:AM139),5)&lt;&gt;"FALSE",RIGHT(_xlfn.CONCAT(T139:AM139),5)&lt;&gt;"FALSE")),IF(AND(ISNUMBER(P138),P138&gt;0),P138,0),""))</f>
        <v/>
      </c>
      <c r="Q139" s="26"/>
      <c r="R139" s="19" t="str">
        <f t="shared" si="2"/>
        <v/>
      </c>
      <c r="T139" s="20"/>
      <c r="U139" s="20"/>
      <c r="V139" s="20"/>
      <c r="W139" s="21"/>
      <c r="X139" s="20"/>
      <c r="Y139" s="20"/>
      <c r="Z139" s="20"/>
      <c r="AA139" s="73"/>
      <c r="AB139" s="73"/>
      <c r="AC139" s="20"/>
      <c r="AD139" s="20"/>
      <c r="AE139" s="20"/>
      <c r="AF139" s="20"/>
      <c r="AG139" s="20"/>
      <c r="AH139" s="20"/>
      <c r="AI139" s="20" t="str">
        <f>IFERROR(IF(LEN(VLOOKUP(AC139, QUICKBOOKS_9130357949969096!$A:$B, 2, 0))=0,"",VLOOKUP(AC139, QUICKBOOKS_9130357949969096!$A:$B, 2, 0)),"")</f>
        <v/>
      </c>
      <c r="AJ139" s="20" t="str">
        <f>IFERROR(IF(LEN(VLOOKUP(AE139, QUICKBOOKS_9130357949969096!$C:$E, 3, 0))=0,"",VLOOKUP(AE139, QUICKBOOKS_9130357949969096!$C:$E, 3, 0)),"")</f>
        <v/>
      </c>
      <c r="AK139" s="20" t="str">
        <f>IFERROR(IF(LEN(VLOOKUP(AF139, QUICKBOOKS_9130357949969096!$F:$G, 2, 0))=0,"",VLOOKUP(AF139, QUICKBOOKS_9130357949969096!$F:$G, 2, 0)),"")</f>
        <v/>
      </c>
      <c r="AL139" s="20"/>
      <c r="AM139" s="20" t="str">
        <f>IFERROR(IF(LEN(VLOOKUP(AH139, QUICKBOOKS_9130357949969096!$J:$K, 2, 0))=0,"",VLOOKUP(AH139, QUICKBOOKS_9130357949969096!$J:$K, 2, 0)),"")</f>
        <v/>
      </c>
    </row>
    <row r="140" spans="2:39" x14ac:dyDescent="0.45">
      <c r="B140" s="2"/>
      <c r="C140" s="2"/>
      <c r="D140" s="2"/>
      <c r="E140" s="2"/>
      <c r="P140" s="19" t="str">
        <f>IF(W140&lt;&gt;"",MAX(P$1:P139)+1,IF(AND(_xlfn.CONCAT(T140:AM140)&lt;&gt;"", OR(LEFT(_xlfn.CONCAT(T140:AM140),5)&lt;&gt;"FALSE",RIGHT(_xlfn.CONCAT(T140:AM140),5)&lt;&gt;"FALSE")),IF(AND(ISNUMBER(P139),P139&gt;0),P139,0),""))</f>
        <v/>
      </c>
      <c r="Q140" s="26"/>
      <c r="R140" s="19" t="str">
        <f t="shared" si="2"/>
        <v/>
      </c>
      <c r="T140" s="20"/>
      <c r="U140" s="20"/>
      <c r="V140" s="20"/>
      <c r="W140" s="21"/>
      <c r="X140" s="20"/>
      <c r="Y140" s="20"/>
      <c r="Z140" s="20"/>
      <c r="AA140" s="73"/>
      <c r="AB140" s="73"/>
      <c r="AC140" s="20"/>
      <c r="AD140" s="20"/>
      <c r="AE140" s="20"/>
      <c r="AF140" s="20"/>
      <c r="AG140" s="20"/>
      <c r="AH140" s="20"/>
      <c r="AI140" s="20" t="str">
        <f>IFERROR(IF(LEN(VLOOKUP(AC140, QUICKBOOKS_9130357949969096!$A:$B, 2, 0))=0,"",VLOOKUP(AC140, QUICKBOOKS_9130357949969096!$A:$B, 2, 0)),"")</f>
        <v/>
      </c>
      <c r="AJ140" s="20" t="str">
        <f>IFERROR(IF(LEN(VLOOKUP(AE140, QUICKBOOKS_9130357949969096!$C:$E, 3, 0))=0,"",VLOOKUP(AE140, QUICKBOOKS_9130357949969096!$C:$E, 3, 0)),"")</f>
        <v/>
      </c>
      <c r="AK140" s="20" t="str">
        <f>IFERROR(IF(LEN(VLOOKUP(AF140, QUICKBOOKS_9130357949969096!$F:$G, 2, 0))=0,"",VLOOKUP(AF140, QUICKBOOKS_9130357949969096!$F:$G, 2, 0)),"")</f>
        <v/>
      </c>
      <c r="AL140" s="20"/>
      <c r="AM140" s="20" t="str">
        <f>IFERROR(IF(LEN(VLOOKUP(AH140, QUICKBOOKS_9130357949969096!$J:$K, 2, 0))=0,"",VLOOKUP(AH140, QUICKBOOKS_9130357949969096!$J:$K, 2, 0)),"")</f>
        <v/>
      </c>
    </row>
    <row r="141" spans="2:39" x14ac:dyDescent="0.45">
      <c r="B141" s="2"/>
      <c r="C141" s="2"/>
      <c r="D141" s="2"/>
      <c r="E141" s="2"/>
      <c r="P141" s="19" t="str">
        <f>IF(W141&lt;&gt;"",MAX(P$1:P140)+1,IF(AND(_xlfn.CONCAT(T141:AM141)&lt;&gt;"", OR(LEFT(_xlfn.CONCAT(T141:AM141),5)&lt;&gt;"FALSE",RIGHT(_xlfn.CONCAT(T141:AM141),5)&lt;&gt;"FALSE")),IF(AND(ISNUMBER(P140),P140&gt;0),P140,0),""))</f>
        <v/>
      </c>
      <c r="Q141" s="26"/>
      <c r="R141" s="19" t="str">
        <f t="shared" si="2"/>
        <v/>
      </c>
      <c r="T141" s="20"/>
      <c r="U141" s="20"/>
      <c r="V141" s="20"/>
      <c r="W141" s="21"/>
      <c r="X141" s="20"/>
      <c r="Y141" s="20"/>
      <c r="Z141" s="20"/>
      <c r="AA141" s="73"/>
      <c r="AB141" s="73"/>
      <c r="AC141" s="20"/>
      <c r="AD141" s="20"/>
      <c r="AE141" s="20"/>
      <c r="AF141" s="20"/>
      <c r="AG141" s="20"/>
      <c r="AH141" s="20"/>
      <c r="AI141" s="20" t="str">
        <f>IFERROR(IF(LEN(VLOOKUP(AC141, QUICKBOOKS_9130357949969096!$A:$B, 2, 0))=0,"",VLOOKUP(AC141, QUICKBOOKS_9130357949969096!$A:$B, 2, 0)),"")</f>
        <v/>
      </c>
      <c r="AJ141" s="20" t="str">
        <f>IFERROR(IF(LEN(VLOOKUP(AE141, QUICKBOOKS_9130357949969096!$C:$E, 3, 0))=0,"",VLOOKUP(AE141, QUICKBOOKS_9130357949969096!$C:$E, 3, 0)),"")</f>
        <v/>
      </c>
      <c r="AK141" s="20" t="str">
        <f>IFERROR(IF(LEN(VLOOKUP(AF141, QUICKBOOKS_9130357949969096!$F:$G, 2, 0))=0,"",VLOOKUP(AF141, QUICKBOOKS_9130357949969096!$F:$G, 2, 0)),"")</f>
        <v/>
      </c>
      <c r="AL141" s="20"/>
      <c r="AM141" s="20" t="str">
        <f>IFERROR(IF(LEN(VLOOKUP(AH141, QUICKBOOKS_9130357949969096!$J:$K, 2, 0))=0,"",VLOOKUP(AH141, QUICKBOOKS_9130357949969096!$J:$K, 2, 0)),"")</f>
        <v/>
      </c>
    </row>
    <row r="142" spans="2:39" x14ac:dyDescent="0.45">
      <c r="B142" s="2"/>
      <c r="C142" s="2"/>
      <c r="D142" s="2"/>
      <c r="E142" s="2"/>
      <c r="P142" s="19" t="str">
        <f>IF(W142&lt;&gt;"",MAX(P$1:P141)+1,IF(AND(_xlfn.CONCAT(T142:AM142)&lt;&gt;"", OR(LEFT(_xlfn.CONCAT(T142:AM142),5)&lt;&gt;"FALSE",RIGHT(_xlfn.CONCAT(T142:AM142),5)&lt;&gt;"FALSE")),IF(AND(ISNUMBER(P141),P141&gt;0),P141,0),""))</f>
        <v/>
      </c>
      <c r="Q142" s="26"/>
      <c r="R142" s="19" t="str">
        <f t="shared" si="2"/>
        <v/>
      </c>
      <c r="T142" s="20"/>
      <c r="U142" s="20"/>
      <c r="V142" s="20"/>
      <c r="W142" s="21"/>
      <c r="X142" s="20"/>
      <c r="Y142" s="20"/>
      <c r="Z142" s="20"/>
      <c r="AA142" s="73"/>
      <c r="AB142" s="73"/>
      <c r="AC142" s="20"/>
      <c r="AD142" s="20"/>
      <c r="AE142" s="20"/>
      <c r="AF142" s="20"/>
      <c r="AG142" s="20"/>
      <c r="AH142" s="20"/>
      <c r="AI142" s="20" t="str">
        <f>IFERROR(IF(LEN(VLOOKUP(AC142, QUICKBOOKS_9130357949969096!$A:$B, 2, 0))=0,"",VLOOKUP(AC142, QUICKBOOKS_9130357949969096!$A:$B, 2, 0)),"")</f>
        <v/>
      </c>
      <c r="AJ142" s="20" t="str">
        <f>IFERROR(IF(LEN(VLOOKUP(AE142, QUICKBOOKS_9130357949969096!$C:$E, 3, 0))=0,"",VLOOKUP(AE142, QUICKBOOKS_9130357949969096!$C:$E, 3, 0)),"")</f>
        <v/>
      </c>
      <c r="AK142" s="20" t="str">
        <f>IFERROR(IF(LEN(VLOOKUP(AF142, QUICKBOOKS_9130357949969096!$F:$G, 2, 0))=0,"",VLOOKUP(AF142, QUICKBOOKS_9130357949969096!$F:$G, 2, 0)),"")</f>
        <v/>
      </c>
      <c r="AL142" s="20"/>
      <c r="AM142" s="20" t="str">
        <f>IFERROR(IF(LEN(VLOOKUP(AH142, QUICKBOOKS_9130357949969096!$J:$K, 2, 0))=0,"",VLOOKUP(AH142, QUICKBOOKS_9130357949969096!$J:$K, 2, 0)),"")</f>
        <v/>
      </c>
    </row>
    <row r="143" spans="2:39" x14ac:dyDescent="0.45">
      <c r="B143" s="2"/>
      <c r="C143" s="2"/>
      <c r="D143" s="2"/>
      <c r="E143" s="2"/>
      <c r="P143" s="19" t="str">
        <f>IF(W143&lt;&gt;"",MAX(P$1:P142)+1,IF(AND(_xlfn.CONCAT(T143:AM143)&lt;&gt;"", OR(LEFT(_xlfn.CONCAT(T143:AM143),5)&lt;&gt;"FALSE",RIGHT(_xlfn.CONCAT(T143:AM143),5)&lt;&gt;"FALSE")),IF(AND(ISNUMBER(P142),P142&gt;0),P142,0),""))</f>
        <v/>
      </c>
      <c r="Q143" s="26"/>
      <c r="R143" s="19" t="str">
        <f t="shared" si="2"/>
        <v/>
      </c>
      <c r="T143" s="20"/>
      <c r="U143" s="20"/>
      <c r="V143" s="20"/>
      <c r="W143" s="21"/>
      <c r="X143" s="20"/>
      <c r="Y143" s="20"/>
      <c r="Z143" s="20"/>
      <c r="AA143" s="73"/>
      <c r="AB143" s="73"/>
      <c r="AC143" s="20"/>
      <c r="AD143" s="20"/>
      <c r="AE143" s="20"/>
      <c r="AF143" s="20"/>
      <c r="AG143" s="20"/>
      <c r="AH143" s="20"/>
      <c r="AI143" s="20" t="str">
        <f>IFERROR(IF(LEN(VLOOKUP(AC143, QUICKBOOKS_9130357949969096!$A:$B, 2, 0))=0,"",VLOOKUP(AC143, QUICKBOOKS_9130357949969096!$A:$B, 2, 0)),"")</f>
        <v/>
      </c>
      <c r="AJ143" s="20" t="str">
        <f>IFERROR(IF(LEN(VLOOKUP(AE143, QUICKBOOKS_9130357949969096!$C:$E, 3, 0))=0,"",VLOOKUP(AE143, QUICKBOOKS_9130357949969096!$C:$E, 3, 0)),"")</f>
        <v/>
      </c>
      <c r="AK143" s="20" t="str">
        <f>IFERROR(IF(LEN(VLOOKUP(AF143, QUICKBOOKS_9130357949969096!$F:$G, 2, 0))=0,"",VLOOKUP(AF143, QUICKBOOKS_9130357949969096!$F:$G, 2, 0)),"")</f>
        <v/>
      </c>
      <c r="AL143" s="20"/>
      <c r="AM143" s="20" t="str">
        <f>IFERROR(IF(LEN(VLOOKUP(AH143, QUICKBOOKS_9130357949969096!$J:$K, 2, 0))=0,"",VLOOKUP(AH143, QUICKBOOKS_9130357949969096!$J:$K, 2, 0)),"")</f>
        <v/>
      </c>
    </row>
    <row r="144" spans="2:39" x14ac:dyDescent="0.45">
      <c r="B144" s="2"/>
      <c r="C144" s="2"/>
      <c r="D144" s="2"/>
      <c r="E144" s="2"/>
      <c r="P144" s="19" t="str">
        <f>IF(W144&lt;&gt;"",MAX(P$1:P143)+1,IF(AND(_xlfn.CONCAT(T144:AM144)&lt;&gt;"", OR(LEFT(_xlfn.CONCAT(T144:AM144),5)&lt;&gt;"FALSE",RIGHT(_xlfn.CONCAT(T144:AM144),5)&lt;&gt;"FALSE")),IF(AND(ISNUMBER(P143),P143&gt;0),P143,0),""))</f>
        <v/>
      </c>
      <c r="Q144" s="26"/>
      <c r="R144" s="19" t="str">
        <f t="shared" si="2"/>
        <v/>
      </c>
      <c r="T144" s="20"/>
      <c r="U144" s="20"/>
      <c r="V144" s="20"/>
      <c r="W144" s="21"/>
      <c r="X144" s="20"/>
      <c r="Y144" s="20"/>
      <c r="Z144" s="20"/>
      <c r="AA144" s="73"/>
      <c r="AB144" s="73"/>
      <c r="AC144" s="20"/>
      <c r="AD144" s="20"/>
      <c r="AE144" s="20"/>
      <c r="AF144" s="20"/>
      <c r="AG144" s="20"/>
      <c r="AH144" s="20"/>
      <c r="AI144" s="20" t="str">
        <f>IFERROR(IF(LEN(VLOOKUP(AC144, QUICKBOOKS_9130357949969096!$A:$B, 2, 0))=0,"",VLOOKUP(AC144, QUICKBOOKS_9130357949969096!$A:$B, 2, 0)),"")</f>
        <v/>
      </c>
      <c r="AJ144" s="20" t="str">
        <f>IFERROR(IF(LEN(VLOOKUP(AE144, QUICKBOOKS_9130357949969096!$C:$E, 3, 0))=0,"",VLOOKUP(AE144, QUICKBOOKS_9130357949969096!$C:$E, 3, 0)),"")</f>
        <v/>
      </c>
      <c r="AK144" s="20" t="str">
        <f>IFERROR(IF(LEN(VLOOKUP(AF144, QUICKBOOKS_9130357949969096!$F:$G, 2, 0))=0,"",VLOOKUP(AF144, QUICKBOOKS_9130357949969096!$F:$G, 2, 0)),"")</f>
        <v/>
      </c>
      <c r="AL144" s="20"/>
      <c r="AM144" s="20" t="str">
        <f>IFERROR(IF(LEN(VLOOKUP(AH144, QUICKBOOKS_9130357949969096!$J:$K, 2, 0))=0,"",VLOOKUP(AH144, QUICKBOOKS_9130357949969096!$J:$K, 2, 0)),"")</f>
        <v/>
      </c>
    </row>
    <row r="145" spans="2:39" x14ac:dyDescent="0.45">
      <c r="B145" s="2"/>
      <c r="C145" s="2"/>
      <c r="D145" s="2"/>
      <c r="E145" s="2"/>
      <c r="P145" s="19" t="str">
        <f>IF(W145&lt;&gt;"",MAX(P$1:P144)+1,IF(AND(_xlfn.CONCAT(T145:AM145)&lt;&gt;"", OR(LEFT(_xlfn.CONCAT(T145:AM145),5)&lt;&gt;"FALSE",RIGHT(_xlfn.CONCAT(T145:AM145),5)&lt;&gt;"FALSE")),IF(AND(ISNUMBER(P144),P144&gt;0),P144,0),""))</f>
        <v/>
      </c>
      <c r="Q145" s="26"/>
      <c r="R145" s="19" t="str">
        <f t="shared" si="2"/>
        <v/>
      </c>
      <c r="T145" s="20"/>
      <c r="U145" s="20"/>
      <c r="V145" s="20"/>
      <c r="W145" s="21"/>
      <c r="X145" s="20"/>
      <c r="Y145" s="20"/>
      <c r="Z145" s="20"/>
      <c r="AA145" s="73"/>
      <c r="AB145" s="73"/>
      <c r="AC145" s="20"/>
      <c r="AD145" s="20"/>
      <c r="AE145" s="20"/>
      <c r="AF145" s="20"/>
      <c r="AG145" s="20"/>
      <c r="AH145" s="20"/>
      <c r="AI145" s="20" t="str">
        <f>IFERROR(IF(LEN(VLOOKUP(AC145, QUICKBOOKS_9130357949969096!$A:$B, 2, 0))=0,"",VLOOKUP(AC145, QUICKBOOKS_9130357949969096!$A:$B, 2, 0)),"")</f>
        <v/>
      </c>
      <c r="AJ145" s="20" t="str">
        <f>IFERROR(IF(LEN(VLOOKUP(AE145, QUICKBOOKS_9130357949969096!$C:$E, 3, 0))=0,"",VLOOKUP(AE145, QUICKBOOKS_9130357949969096!$C:$E, 3, 0)),"")</f>
        <v/>
      </c>
      <c r="AK145" s="20" t="str">
        <f>IFERROR(IF(LEN(VLOOKUP(AF145, QUICKBOOKS_9130357949969096!$F:$G, 2, 0))=0,"",VLOOKUP(AF145, QUICKBOOKS_9130357949969096!$F:$G, 2, 0)),"")</f>
        <v/>
      </c>
      <c r="AL145" s="20"/>
      <c r="AM145" s="20" t="str">
        <f>IFERROR(IF(LEN(VLOOKUP(AH145, QUICKBOOKS_9130357949969096!$J:$K, 2, 0))=0,"",VLOOKUP(AH145, QUICKBOOKS_9130357949969096!$J:$K, 2, 0)),"")</f>
        <v/>
      </c>
    </row>
    <row r="146" spans="2:39" x14ac:dyDescent="0.45">
      <c r="B146" s="2"/>
      <c r="C146" s="2"/>
      <c r="D146" s="2"/>
      <c r="E146" s="2"/>
      <c r="P146" s="19" t="str">
        <f>IF(W146&lt;&gt;"",MAX(P$1:P145)+1,IF(AND(_xlfn.CONCAT(T146:AM146)&lt;&gt;"", OR(LEFT(_xlfn.CONCAT(T146:AM146),5)&lt;&gt;"FALSE",RIGHT(_xlfn.CONCAT(T146:AM146),5)&lt;&gt;"FALSE")),IF(AND(ISNUMBER(P145),P145&gt;0),P145,0),""))</f>
        <v/>
      </c>
      <c r="Q146" s="26"/>
      <c r="R146" s="19" t="str">
        <f t="shared" si="2"/>
        <v/>
      </c>
      <c r="T146" s="20"/>
      <c r="U146" s="20"/>
      <c r="V146" s="20"/>
      <c r="W146" s="21"/>
      <c r="X146" s="20"/>
      <c r="Y146" s="20"/>
      <c r="Z146" s="20"/>
      <c r="AA146" s="73"/>
      <c r="AB146" s="73"/>
      <c r="AC146" s="20"/>
      <c r="AD146" s="20"/>
      <c r="AE146" s="20"/>
      <c r="AF146" s="20"/>
      <c r="AG146" s="20"/>
      <c r="AH146" s="20"/>
      <c r="AI146" s="20" t="str">
        <f>IFERROR(IF(LEN(VLOOKUP(AC146, QUICKBOOKS_9130357949969096!$A:$B, 2, 0))=0,"",VLOOKUP(AC146, QUICKBOOKS_9130357949969096!$A:$B, 2, 0)),"")</f>
        <v/>
      </c>
      <c r="AJ146" s="20" t="str">
        <f>IFERROR(IF(LEN(VLOOKUP(AE146, QUICKBOOKS_9130357949969096!$C:$E, 3, 0))=0,"",VLOOKUP(AE146, QUICKBOOKS_9130357949969096!$C:$E, 3, 0)),"")</f>
        <v/>
      </c>
      <c r="AK146" s="20" t="str">
        <f>IFERROR(IF(LEN(VLOOKUP(AF146, QUICKBOOKS_9130357949969096!$F:$G, 2, 0))=0,"",VLOOKUP(AF146, QUICKBOOKS_9130357949969096!$F:$G, 2, 0)),"")</f>
        <v/>
      </c>
      <c r="AL146" s="20"/>
      <c r="AM146" s="20" t="str">
        <f>IFERROR(IF(LEN(VLOOKUP(AH146, QUICKBOOKS_9130357949969096!$J:$K, 2, 0))=0,"",VLOOKUP(AH146, QUICKBOOKS_9130357949969096!$J:$K, 2, 0)),"")</f>
        <v/>
      </c>
    </row>
    <row r="147" spans="2:39" x14ac:dyDescent="0.45">
      <c r="B147" s="2"/>
      <c r="C147" s="2"/>
      <c r="D147" s="2"/>
      <c r="E147" s="2"/>
      <c r="P147" s="19" t="str">
        <f>IF(W147&lt;&gt;"",MAX(P$1:P146)+1,IF(AND(_xlfn.CONCAT(T147:AM147)&lt;&gt;"", OR(LEFT(_xlfn.CONCAT(T147:AM147),5)&lt;&gt;"FALSE",RIGHT(_xlfn.CONCAT(T147:AM147),5)&lt;&gt;"FALSE")),IF(AND(ISNUMBER(P146),P146&gt;0),P146,0),""))</f>
        <v/>
      </c>
      <c r="Q147" s="26"/>
      <c r="R147" s="19" t="str">
        <f t="shared" si="2"/>
        <v/>
      </c>
      <c r="T147" s="20"/>
      <c r="U147" s="20"/>
      <c r="V147" s="20"/>
      <c r="W147" s="21"/>
      <c r="X147" s="20"/>
      <c r="Y147" s="20"/>
      <c r="Z147" s="20"/>
      <c r="AA147" s="73"/>
      <c r="AB147" s="73"/>
      <c r="AC147" s="20"/>
      <c r="AD147" s="20"/>
      <c r="AE147" s="20"/>
      <c r="AF147" s="20"/>
      <c r="AG147" s="20"/>
      <c r="AH147" s="20"/>
      <c r="AI147" s="20" t="str">
        <f>IFERROR(IF(LEN(VLOOKUP(AC147, QUICKBOOKS_9130357949969096!$A:$B, 2, 0))=0,"",VLOOKUP(AC147, QUICKBOOKS_9130357949969096!$A:$B, 2, 0)),"")</f>
        <v/>
      </c>
      <c r="AJ147" s="20" t="str">
        <f>IFERROR(IF(LEN(VLOOKUP(AE147, QUICKBOOKS_9130357949969096!$C:$E, 3, 0))=0,"",VLOOKUP(AE147, QUICKBOOKS_9130357949969096!$C:$E, 3, 0)),"")</f>
        <v/>
      </c>
      <c r="AK147" s="20" t="str">
        <f>IFERROR(IF(LEN(VLOOKUP(AF147, QUICKBOOKS_9130357949969096!$F:$G, 2, 0))=0,"",VLOOKUP(AF147, QUICKBOOKS_9130357949969096!$F:$G, 2, 0)),"")</f>
        <v/>
      </c>
      <c r="AL147" s="20"/>
      <c r="AM147" s="20" t="str">
        <f>IFERROR(IF(LEN(VLOOKUP(AH147, QUICKBOOKS_9130357949969096!$J:$K, 2, 0))=0,"",VLOOKUP(AH147, QUICKBOOKS_9130357949969096!$J:$K, 2, 0)),"")</f>
        <v/>
      </c>
    </row>
    <row r="148" spans="2:39" x14ac:dyDescent="0.45">
      <c r="B148" s="2"/>
      <c r="C148" s="2"/>
      <c r="D148" s="2"/>
      <c r="E148" s="2"/>
      <c r="P148" s="19" t="str">
        <f>IF(W148&lt;&gt;"",MAX(P$1:P147)+1,IF(AND(_xlfn.CONCAT(T148:AM148)&lt;&gt;"", OR(LEFT(_xlfn.CONCAT(T148:AM148),5)&lt;&gt;"FALSE",RIGHT(_xlfn.CONCAT(T148:AM148),5)&lt;&gt;"FALSE")),IF(AND(ISNUMBER(P147),P147&gt;0),P147,0),""))</f>
        <v/>
      </c>
      <c r="Q148" s="26"/>
      <c r="R148" s="19" t="str">
        <f t="shared" si="2"/>
        <v/>
      </c>
      <c r="T148" s="20"/>
      <c r="U148" s="20"/>
      <c r="V148" s="20"/>
      <c r="W148" s="21"/>
      <c r="X148" s="20"/>
      <c r="Y148" s="20"/>
      <c r="Z148" s="20"/>
      <c r="AA148" s="73"/>
      <c r="AB148" s="73"/>
      <c r="AC148" s="20"/>
      <c r="AD148" s="20"/>
      <c r="AE148" s="20"/>
      <c r="AF148" s="20"/>
      <c r="AG148" s="20"/>
      <c r="AH148" s="20"/>
      <c r="AI148" s="20" t="str">
        <f>IFERROR(IF(LEN(VLOOKUP(AC148, QUICKBOOKS_9130357949969096!$A:$B, 2, 0))=0,"",VLOOKUP(AC148, QUICKBOOKS_9130357949969096!$A:$B, 2, 0)),"")</f>
        <v/>
      </c>
      <c r="AJ148" s="20" t="str">
        <f>IFERROR(IF(LEN(VLOOKUP(AE148, QUICKBOOKS_9130357949969096!$C:$E, 3, 0))=0,"",VLOOKUP(AE148, QUICKBOOKS_9130357949969096!$C:$E, 3, 0)),"")</f>
        <v/>
      </c>
      <c r="AK148" s="20" t="str">
        <f>IFERROR(IF(LEN(VLOOKUP(AF148, QUICKBOOKS_9130357949969096!$F:$G, 2, 0))=0,"",VLOOKUP(AF148, QUICKBOOKS_9130357949969096!$F:$G, 2, 0)),"")</f>
        <v/>
      </c>
      <c r="AL148" s="20"/>
      <c r="AM148" s="20" t="str">
        <f>IFERROR(IF(LEN(VLOOKUP(AH148, QUICKBOOKS_9130357949969096!$J:$K, 2, 0))=0,"",VLOOKUP(AH148, QUICKBOOKS_9130357949969096!$J:$K, 2, 0)),"")</f>
        <v/>
      </c>
    </row>
    <row r="149" spans="2:39" x14ac:dyDescent="0.45">
      <c r="B149" s="2"/>
      <c r="C149" s="2"/>
      <c r="D149" s="2"/>
      <c r="E149" s="2"/>
      <c r="P149" s="19" t="str">
        <f>IF(W149&lt;&gt;"",MAX(P$1:P148)+1,IF(AND(_xlfn.CONCAT(T149:AM149)&lt;&gt;"", OR(LEFT(_xlfn.CONCAT(T149:AM149),5)&lt;&gt;"FALSE",RIGHT(_xlfn.CONCAT(T149:AM149),5)&lt;&gt;"FALSE")),IF(AND(ISNUMBER(P148),P148&gt;0),P148,0),""))</f>
        <v/>
      </c>
      <c r="Q149" s="26"/>
      <c r="R149" s="19" t="str">
        <f t="shared" si="2"/>
        <v/>
      </c>
      <c r="T149" s="20"/>
      <c r="U149" s="20"/>
      <c r="V149" s="20"/>
      <c r="W149" s="21"/>
      <c r="X149" s="20"/>
      <c r="Y149" s="20"/>
      <c r="Z149" s="20"/>
      <c r="AA149" s="73"/>
      <c r="AB149" s="73"/>
      <c r="AC149" s="20"/>
      <c r="AD149" s="20"/>
      <c r="AE149" s="20"/>
      <c r="AF149" s="20"/>
      <c r="AG149" s="20"/>
      <c r="AH149" s="20"/>
      <c r="AI149" s="20" t="str">
        <f>IFERROR(IF(LEN(VLOOKUP(AC149, QUICKBOOKS_9130357949969096!$A:$B, 2, 0))=0,"",VLOOKUP(AC149, QUICKBOOKS_9130357949969096!$A:$B, 2, 0)),"")</f>
        <v/>
      </c>
      <c r="AJ149" s="20" t="str">
        <f>IFERROR(IF(LEN(VLOOKUP(AE149, QUICKBOOKS_9130357949969096!$C:$E, 3, 0))=0,"",VLOOKUP(AE149, QUICKBOOKS_9130357949969096!$C:$E, 3, 0)),"")</f>
        <v/>
      </c>
      <c r="AK149" s="20" t="str">
        <f>IFERROR(IF(LEN(VLOOKUP(AF149, QUICKBOOKS_9130357949969096!$F:$G, 2, 0))=0,"",VLOOKUP(AF149, QUICKBOOKS_9130357949969096!$F:$G, 2, 0)),"")</f>
        <v/>
      </c>
      <c r="AL149" s="20"/>
      <c r="AM149" s="20" t="str">
        <f>IFERROR(IF(LEN(VLOOKUP(AH149, QUICKBOOKS_9130357949969096!$J:$K, 2, 0))=0,"",VLOOKUP(AH149, QUICKBOOKS_9130357949969096!$J:$K, 2, 0)),"")</f>
        <v/>
      </c>
    </row>
    <row r="150" spans="2:39" x14ac:dyDescent="0.45">
      <c r="B150" s="2"/>
      <c r="C150" s="2"/>
      <c r="D150" s="2"/>
      <c r="E150" s="2"/>
      <c r="P150" s="19" t="str">
        <f>IF(W150&lt;&gt;"",MAX(P$1:P149)+1,IF(AND(_xlfn.CONCAT(T150:AM150)&lt;&gt;"", OR(LEFT(_xlfn.CONCAT(T150:AM150),5)&lt;&gt;"FALSE",RIGHT(_xlfn.CONCAT(T150:AM150),5)&lt;&gt;"FALSE")),IF(AND(ISNUMBER(P149),P149&gt;0),P149,0),""))</f>
        <v/>
      </c>
      <c r="Q150" s="26"/>
      <c r="R150" s="19" t="str">
        <f t="shared" si="2"/>
        <v/>
      </c>
      <c r="T150" s="20"/>
      <c r="U150" s="20"/>
      <c r="V150" s="20"/>
      <c r="W150" s="21"/>
      <c r="X150" s="20"/>
      <c r="Y150" s="20"/>
      <c r="Z150" s="20"/>
      <c r="AA150" s="73"/>
      <c r="AB150" s="73"/>
      <c r="AC150" s="20"/>
      <c r="AD150" s="20"/>
      <c r="AE150" s="20"/>
      <c r="AF150" s="20"/>
      <c r="AG150" s="20"/>
      <c r="AH150" s="20"/>
      <c r="AI150" s="20" t="str">
        <f>IFERROR(IF(LEN(VLOOKUP(AC150, QUICKBOOKS_9130357949969096!$A:$B, 2, 0))=0,"",VLOOKUP(AC150, QUICKBOOKS_9130357949969096!$A:$B, 2, 0)),"")</f>
        <v/>
      </c>
      <c r="AJ150" s="20" t="str">
        <f>IFERROR(IF(LEN(VLOOKUP(AE150, QUICKBOOKS_9130357949969096!$C:$E, 3, 0))=0,"",VLOOKUP(AE150, QUICKBOOKS_9130357949969096!$C:$E, 3, 0)),"")</f>
        <v/>
      </c>
      <c r="AK150" s="20" t="str">
        <f>IFERROR(IF(LEN(VLOOKUP(AF150, QUICKBOOKS_9130357949969096!$F:$G, 2, 0))=0,"",VLOOKUP(AF150, QUICKBOOKS_9130357949969096!$F:$G, 2, 0)),"")</f>
        <v/>
      </c>
      <c r="AL150" s="20"/>
      <c r="AM150" s="20" t="str">
        <f>IFERROR(IF(LEN(VLOOKUP(AH150, QUICKBOOKS_9130357949969096!$J:$K, 2, 0))=0,"",VLOOKUP(AH150, QUICKBOOKS_9130357949969096!$J:$K, 2, 0)),"")</f>
        <v/>
      </c>
    </row>
    <row r="151" spans="2:39" x14ac:dyDescent="0.45">
      <c r="B151" s="2"/>
      <c r="C151" s="2"/>
      <c r="D151" s="2"/>
      <c r="E151" s="2"/>
      <c r="P151" s="19" t="str">
        <f>IF(W151&lt;&gt;"",MAX(P$1:P150)+1,IF(AND(_xlfn.CONCAT(T151:AM151)&lt;&gt;"", OR(LEFT(_xlfn.CONCAT(T151:AM151),5)&lt;&gt;"FALSE",RIGHT(_xlfn.CONCAT(T151:AM151),5)&lt;&gt;"FALSE")),IF(AND(ISNUMBER(P150),P150&gt;0),P150,0),""))</f>
        <v/>
      </c>
      <c r="Q151" s="26"/>
      <c r="R151" s="19" t="str">
        <f t="shared" si="2"/>
        <v/>
      </c>
      <c r="T151" s="20"/>
      <c r="U151" s="20"/>
      <c r="V151" s="20"/>
      <c r="W151" s="21"/>
      <c r="X151" s="20"/>
      <c r="Y151" s="20"/>
      <c r="Z151" s="20"/>
      <c r="AA151" s="73"/>
      <c r="AB151" s="73"/>
      <c r="AC151" s="20"/>
      <c r="AD151" s="20"/>
      <c r="AE151" s="20"/>
      <c r="AF151" s="20"/>
      <c r="AG151" s="20"/>
      <c r="AH151" s="20"/>
      <c r="AI151" s="20" t="str">
        <f>IFERROR(IF(LEN(VLOOKUP(AC151, QUICKBOOKS_9130357949969096!$A:$B, 2, 0))=0,"",VLOOKUP(AC151, QUICKBOOKS_9130357949969096!$A:$B, 2, 0)),"")</f>
        <v/>
      </c>
      <c r="AJ151" s="20" t="str">
        <f>IFERROR(IF(LEN(VLOOKUP(AE151, QUICKBOOKS_9130357949969096!$C:$E, 3, 0))=0,"",VLOOKUP(AE151, QUICKBOOKS_9130357949969096!$C:$E, 3, 0)),"")</f>
        <v/>
      </c>
      <c r="AK151" s="20" t="str">
        <f>IFERROR(IF(LEN(VLOOKUP(AF151, QUICKBOOKS_9130357949969096!$F:$G, 2, 0))=0,"",VLOOKUP(AF151, QUICKBOOKS_9130357949969096!$F:$G, 2, 0)),"")</f>
        <v/>
      </c>
      <c r="AL151" s="20"/>
      <c r="AM151" s="20" t="str">
        <f>IFERROR(IF(LEN(VLOOKUP(AH151, QUICKBOOKS_9130357949969096!$J:$K, 2, 0))=0,"",VLOOKUP(AH151, QUICKBOOKS_9130357949969096!$J:$K, 2, 0)),"")</f>
        <v/>
      </c>
    </row>
    <row r="152" spans="2:39" x14ac:dyDescent="0.45">
      <c r="B152" s="2"/>
      <c r="C152" s="2"/>
      <c r="D152" s="2"/>
      <c r="E152" s="2"/>
      <c r="P152" s="19" t="str">
        <f>IF(W152&lt;&gt;"",MAX(P$1:P151)+1,IF(AND(_xlfn.CONCAT(T152:AM152)&lt;&gt;"", OR(LEFT(_xlfn.CONCAT(T152:AM152),5)&lt;&gt;"FALSE",RIGHT(_xlfn.CONCAT(T152:AM152),5)&lt;&gt;"FALSE")),IF(AND(ISNUMBER(P151),P151&gt;0),P151,0),""))</f>
        <v/>
      </c>
      <c r="Q152" s="26"/>
      <c r="R152" s="19" t="str">
        <f t="shared" si="2"/>
        <v/>
      </c>
      <c r="T152" s="20"/>
      <c r="U152" s="20"/>
      <c r="V152" s="20"/>
      <c r="W152" s="21"/>
      <c r="X152" s="20"/>
      <c r="Y152" s="20"/>
      <c r="Z152" s="20"/>
      <c r="AA152" s="73"/>
      <c r="AB152" s="73"/>
      <c r="AC152" s="20"/>
      <c r="AD152" s="20"/>
      <c r="AE152" s="20"/>
      <c r="AF152" s="20"/>
      <c r="AG152" s="20"/>
      <c r="AH152" s="20"/>
      <c r="AI152" s="20" t="str">
        <f>IFERROR(IF(LEN(VLOOKUP(AC152, QUICKBOOKS_9130357949969096!$A:$B, 2, 0))=0,"",VLOOKUP(AC152, QUICKBOOKS_9130357949969096!$A:$B, 2, 0)),"")</f>
        <v/>
      </c>
      <c r="AJ152" s="20" t="str">
        <f>IFERROR(IF(LEN(VLOOKUP(AE152, QUICKBOOKS_9130357949969096!$C:$E, 3, 0))=0,"",VLOOKUP(AE152, QUICKBOOKS_9130357949969096!$C:$E, 3, 0)),"")</f>
        <v/>
      </c>
      <c r="AK152" s="20" t="str">
        <f>IFERROR(IF(LEN(VLOOKUP(AF152, QUICKBOOKS_9130357949969096!$F:$G, 2, 0))=0,"",VLOOKUP(AF152, QUICKBOOKS_9130357949969096!$F:$G, 2, 0)),"")</f>
        <v/>
      </c>
      <c r="AL152" s="20"/>
      <c r="AM152" s="20" t="str">
        <f>IFERROR(IF(LEN(VLOOKUP(AH152, QUICKBOOKS_9130357949969096!$J:$K, 2, 0))=0,"",VLOOKUP(AH152, QUICKBOOKS_9130357949969096!$J:$K, 2, 0)),"")</f>
        <v/>
      </c>
    </row>
    <row r="153" spans="2:39" x14ac:dyDescent="0.45">
      <c r="B153" s="2"/>
      <c r="C153" s="2"/>
      <c r="D153" s="2"/>
      <c r="E153" s="2"/>
      <c r="P153" s="19" t="str">
        <f>IF(W153&lt;&gt;"",MAX(P$1:P152)+1,IF(AND(_xlfn.CONCAT(T153:AM153)&lt;&gt;"", OR(LEFT(_xlfn.CONCAT(T153:AM153),5)&lt;&gt;"FALSE",RIGHT(_xlfn.CONCAT(T153:AM153),5)&lt;&gt;"FALSE")),IF(AND(ISNUMBER(P152),P152&gt;0),P152,0),""))</f>
        <v/>
      </c>
      <c r="Q153" s="26"/>
      <c r="R153" s="19" t="str">
        <f t="shared" si="2"/>
        <v/>
      </c>
      <c r="T153" s="20"/>
      <c r="U153" s="20"/>
      <c r="V153" s="20"/>
      <c r="W153" s="21"/>
      <c r="X153" s="20"/>
      <c r="Y153" s="20"/>
      <c r="Z153" s="20"/>
      <c r="AA153" s="73"/>
      <c r="AB153" s="73"/>
      <c r="AC153" s="20"/>
      <c r="AD153" s="20"/>
      <c r="AE153" s="20"/>
      <c r="AF153" s="20"/>
      <c r="AG153" s="20"/>
      <c r="AH153" s="20"/>
      <c r="AI153" s="20" t="str">
        <f>IFERROR(IF(LEN(VLOOKUP(AC153, QUICKBOOKS_9130357949969096!$A:$B, 2, 0))=0,"",VLOOKUP(AC153, QUICKBOOKS_9130357949969096!$A:$B, 2, 0)),"")</f>
        <v/>
      </c>
      <c r="AJ153" s="20" t="str">
        <f>IFERROR(IF(LEN(VLOOKUP(AE153, QUICKBOOKS_9130357949969096!$C:$E, 3, 0))=0,"",VLOOKUP(AE153, QUICKBOOKS_9130357949969096!$C:$E, 3, 0)),"")</f>
        <v/>
      </c>
      <c r="AK153" s="20" t="str">
        <f>IFERROR(IF(LEN(VLOOKUP(AF153, QUICKBOOKS_9130357949969096!$F:$G, 2, 0))=0,"",VLOOKUP(AF153, QUICKBOOKS_9130357949969096!$F:$G, 2, 0)),"")</f>
        <v/>
      </c>
      <c r="AL153" s="20"/>
      <c r="AM153" s="20" t="str">
        <f>IFERROR(IF(LEN(VLOOKUP(AH153, QUICKBOOKS_9130357949969096!$J:$K, 2, 0))=0,"",VLOOKUP(AH153, QUICKBOOKS_9130357949969096!$J:$K, 2, 0)),"")</f>
        <v/>
      </c>
    </row>
    <row r="154" spans="2:39" x14ac:dyDescent="0.45">
      <c r="B154" s="2"/>
      <c r="C154" s="2"/>
      <c r="D154" s="2"/>
      <c r="E154" s="2"/>
      <c r="P154" s="19" t="str">
        <f>IF(W154&lt;&gt;"",MAX(P$1:P153)+1,IF(AND(_xlfn.CONCAT(T154:AM154)&lt;&gt;"", OR(LEFT(_xlfn.CONCAT(T154:AM154),5)&lt;&gt;"FALSE",RIGHT(_xlfn.CONCAT(T154:AM154),5)&lt;&gt;"FALSE")),IF(AND(ISNUMBER(P153),P153&gt;0),P153,0),""))</f>
        <v/>
      </c>
      <c r="Q154" s="26"/>
      <c r="R154" s="19" t="str">
        <f t="shared" si="2"/>
        <v/>
      </c>
      <c r="T154" s="20"/>
      <c r="U154" s="20"/>
      <c r="V154" s="20"/>
      <c r="W154" s="21"/>
      <c r="X154" s="20"/>
      <c r="Y154" s="20"/>
      <c r="Z154" s="20"/>
      <c r="AA154" s="73"/>
      <c r="AB154" s="73"/>
      <c r="AC154" s="20"/>
      <c r="AD154" s="20"/>
      <c r="AE154" s="20"/>
      <c r="AF154" s="20"/>
      <c r="AG154" s="20"/>
      <c r="AH154" s="20"/>
      <c r="AI154" s="20" t="str">
        <f>IFERROR(IF(LEN(VLOOKUP(AC154, QUICKBOOKS_9130357949969096!$A:$B, 2, 0))=0,"",VLOOKUP(AC154, QUICKBOOKS_9130357949969096!$A:$B, 2, 0)),"")</f>
        <v/>
      </c>
      <c r="AJ154" s="20" t="str">
        <f>IFERROR(IF(LEN(VLOOKUP(AE154, QUICKBOOKS_9130357949969096!$C:$E, 3, 0))=0,"",VLOOKUP(AE154, QUICKBOOKS_9130357949969096!$C:$E, 3, 0)),"")</f>
        <v/>
      </c>
      <c r="AK154" s="20" t="str">
        <f>IFERROR(IF(LEN(VLOOKUP(AF154, QUICKBOOKS_9130357949969096!$F:$G, 2, 0))=0,"",VLOOKUP(AF154, QUICKBOOKS_9130357949969096!$F:$G, 2, 0)),"")</f>
        <v/>
      </c>
      <c r="AL154" s="20"/>
      <c r="AM154" s="20" t="str">
        <f>IFERROR(IF(LEN(VLOOKUP(AH154, QUICKBOOKS_9130357949969096!$J:$K, 2, 0))=0,"",VLOOKUP(AH154, QUICKBOOKS_9130357949969096!$J:$K, 2, 0)),"")</f>
        <v/>
      </c>
    </row>
    <row r="155" spans="2:39" x14ac:dyDescent="0.45">
      <c r="B155" s="2"/>
      <c r="C155" s="2"/>
      <c r="D155" s="2"/>
      <c r="E155" s="2"/>
      <c r="P155" s="19" t="str">
        <f>IF(W155&lt;&gt;"",MAX(P$1:P154)+1,IF(AND(_xlfn.CONCAT(T155:AM155)&lt;&gt;"", OR(LEFT(_xlfn.CONCAT(T155:AM155),5)&lt;&gt;"FALSE",RIGHT(_xlfn.CONCAT(T155:AM155),5)&lt;&gt;"FALSE")),IF(AND(ISNUMBER(P154),P154&gt;0),P154,0),""))</f>
        <v/>
      </c>
      <c r="Q155" s="26"/>
      <c r="R155" s="19" t="str">
        <f t="shared" si="2"/>
        <v/>
      </c>
      <c r="T155" s="20"/>
      <c r="U155" s="20"/>
      <c r="V155" s="20"/>
      <c r="W155" s="21"/>
      <c r="X155" s="20"/>
      <c r="Y155" s="20"/>
      <c r="Z155" s="20"/>
      <c r="AA155" s="73"/>
      <c r="AB155" s="73"/>
      <c r="AC155" s="20"/>
      <c r="AD155" s="20"/>
      <c r="AE155" s="20"/>
      <c r="AF155" s="20"/>
      <c r="AG155" s="20"/>
      <c r="AH155" s="20"/>
      <c r="AI155" s="20" t="str">
        <f>IFERROR(IF(LEN(VLOOKUP(AC155, QUICKBOOKS_9130357949969096!$A:$B, 2, 0))=0,"",VLOOKUP(AC155, QUICKBOOKS_9130357949969096!$A:$B, 2, 0)),"")</f>
        <v/>
      </c>
      <c r="AJ155" s="20" t="str">
        <f>IFERROR(IF(LEN(VLOOKUP(AE155, QUICKBOOKS_9130357949969096!$C:$E, 3, 0))=0,"",VLOOKUP(AE155, QUICKBOOKS_9130357949969096!$C:$E, 3, 0)),"")</f>
        <v/>
      </c>
      <c r="AK155" s="20" t="str">
        <f>IFERROR(IF(LEN(VLOOKUP(AF155, QUICKBOOKS_9130357949969096!$F:$G, 2, 0))=0,"",VLOOKUP(AF155, QUICKBOOKS_9130357949969096!$F:$G, 2, 0)),"")</f>
        <v/>
      </c>
      <c r="AL155" s="20"/>
      <c r="AM155" s="20" t="str">
        <f>IFERROR(IF(LEN(VLOOKUP(AH155, QUICKBOOKS_9130357949969096!$J:$K, 2, 0))=0,"",VLOOKUP(AH155, QUICKBOOKS_9130357949969096!$J:$K, 2, 0)),"")</f>
        <v/>
      </c>
    </row>
    <row r="156" spans="2:39" x14ac:dyDescent="0.45">
      <c r="B156" s="2"/>
      <c r="C156" s="2"/>
      <c r="D156" s="2"/>
      <c r="E156" s="2"/>
      <c r="P156" s="19" t="str">
        <f>IF(W156&lt;&gt;"",MAX(P$1:P155)+1,IF(AND(_xlfn.CONCAT(T156:AM156)&lt;&gt;"", OR(LEFT(_xlfn.CONCAT(T156:AM156),5)&lt;&gt;"FALSE",RIGHT(_xlfn.CONCAT(T156:AM156),5)&lt;&gt;"FALSE")),IF(AND(ISNUMBER(P155),P155&gt;0),P155,0),""))</f>
        <v/>
      </c>
      <c r="Q156" s="26"/>
      <c r="R156" s="19" t="str">
        <f t="shared" si="2"/>
        <v/>
      </c>
      <c r="T156" s="20"/>
      <c r="U156" s="20"/>
      <c r="V156" s="20"/>
      <c r="W156" s="21"/>
      <c r="X156" s="20"/>
      <c r="Y156" s="20"/>
      <c r="Z156" s="20"/>
      <c r="AA156" s="73"/>
      <c r="AB156" s="73"/>
      <c r="AC156" s="20"/>
      <c r="AD156" s="20"/>
      <c r="AE156" s="20"/>
      <c r="AF156" s="20"/>
      <c r="AG156" s="20"/>
      <c r="AH156" s="20"/>
      <c r="AI156" s="20" t="str">
        <f>IFERROR(IF(LEN(VLOOKUP(AC156, QUICKBOOKS_9130357949969096!$A:$B, 2, 0))=0,"",VLOOKUP(AC156, QUICKBOOKS_9130357949969096!$A:$B, 2, 0)),"")</f>
        <v/>
      </c>
      <c r="AJ156" s="20" t="str">
        <f>IFERROR(IF(LEN(VLOOKUP(AE156, QUICKBOOKS_9130357949969096!$C:$E, 3, 0))=0,"",VLOOKUP(AE156, QUICKBOOKS_9130357949969096!$C:$E, 3, 0)),"")</f>
        <v/>
      </c>
      <c r="AK156" s="20" t="str">
        <f>IFERROR(IF(LEN(VLOOKUP(AF156, QUICKBOOKS_9130357949969096!$F:$G, 2, 0))=0,"",VLOOKUP(AF156, QUICKBOOKS_9130357949969096!$F:$G, 2, 0)),"")</f>
        <v/>
      </c>
      <c r="AL156" s="20"/>
      <c r="AM156" s="20" t="str">
        <f>IFERROR(IF(LEN(VLOOKUP(AH156, QUICKBOOKS_9130357949969096!$J:$K, 2, 0))=0,"",VLOOKUP(AH156, QUICKBOOKS_9130357949969096!$J:$K, 2, 0)),"")</f>
        <v/>
      </c>
    </row>
    <row r="157" spans="2:39" x14ac:dyDescent="0.45">
      <c r="B157" s="2"/>
      <c r="C157" s="2"/>
      <c r="D157" s="2"/>
      <c r="E157" s="2"/>
      <c r="P157" s="19" t="str">
        <f>IF(W157&lt;&gt;"",MAX(P$1:P156)+1,IF(AND(_xlfn.CONCAT(T157:AM157)&lt;&gt;"", OR(LEFT(_xlfn.CONCAT(T157:AM157),5)&lt;&gt;"FALSE",RIGHT(_xlfn.CONCAT(T157:AM157),5)&lt;&gt;"FALSE")),IF(AND(ISNUMBER(P156),P156&gt;0),P156,0),""))</f>
        <v/>
      </c>
      <c r="Q157" s="26"/>
      <c r="R157" s="19" t="str">
        <f t="shared" si="2"/>
        <v/>
      </c>
      <c r="T157" s="20"/>
      <c r="U157" s="20"/>
      <c r="V157" s="20"/>
      <c r="W157" s="21"/>
      <c r="X157" s="20"/>
      <c r="Y157" s="20"/>
      <c r="Z157" s="20"/>
      <c r="AA157" s="73"/>
      <c r="AB157" s="73"/>
      <c r="AC157" s="20"/>
      <c r="AD157" s="20"/>
      <c r="AE157" s="20"/>
      <c r="AF157" s="20"/>
      <c r="AG157" s="20"/>
      <c r="AH157" s="20"/>
      <c r="AI157" s="20" t="str">
        <f>IFERROR(IF(LEN(VLOOKUP(AC157, QUICKBOOKS_9130357949969096!$A:$B, 2, 0))=0,"",VLOOKUP(AC157, QUICKBOOKS_9130357949969096!$A:$B, 2, 0)),"")</f>
        <v/>
      </c>
      <c r="AJ157" s="20" t="str">
        <f>IFERROR(IF(LEN(VLOOKUP(AE157, QUICKBOOKS_9130357949969096!$C:$E, 3, 0))=0,"",VLOOKUP(AE157, QUICKBOOKS_9130357949969096!$C:$E, 3, 0)),"")</f>
        <v/>
      </c>
      <c r="AK157" s="20" t="str">
        <f>IFERROR(IF(LEN(VLOOKUP(AF157, QUICKBOOKS_9130357949969096!$F:$G, 2, 0))=0,"",VLOOKUP(AF157, QUICKBOOKS_9130357949969096!$F:$G, 2, 0)),"")</f>
        <v/>
      </c>
      <c r="AL157" s="20"/>
      <c r="AM157" s="20" t="str">
        <f>IFERROR(IF(LEN(VLOOKUP(AH157, QUICKBOOKS_9130357949969096!$J:$K, 2, 0))=0,"",VLOOKUP(AH157, QUICKBOOKS_9130357949969096!$J:$K, 2, 0)),"")</f>
        <v/>
      </c>
    </row>
    <row r="158" spans="2:39" x14ac:dyDescent="0.45">
      <c r="B158" s="2"/>
      <c r="C158" s="2"/>
      <c r="D158" s="2"/>
      <c r="E158" s="2"/>
      <c r="P158" s="19" t="str">
        <f>IF(W158&lt;&gt;"",MAX(P$1:P157)+1,IF(AND(_xlfn.CONCAT(T158:AM158)&lt;&gt;"", OR(LEFT(_xlfn.CONCAT(T158:AM158),5)&lt;&gt;"FALSE",RIGHT(_xlfn.CONCAT(T158:AM158),5)&lt;&gt;"FALSE")),IF(AND(ISNUMBER(P157),P157&gt;0),P157,0),""))</f>
        <v/>
      </c>
      <c r="Q158" s="26"/>
      <c r="R158" s="19" t="str">
        <f t="shared" si="2"/>
        <v/>
      </c>
      <c r="T158" s="20"/>
      <c r="U158" s="20"/>
      <c r="V158" s="20"/>
      <c r="W158" s="21"/>
      <c r="X158" s="20"/>
      <c r="Y158" s="20"/>
      <c r="Z158" s="20"/>
      <c r="AA158" s="73"/>
      <c r="AB158" s="73"/>
      <c r="AC158" s="20"/>
      <c r="AD158" s="20"/>
      <c r="AE158" s="20"/>
      <c r="AF158" s="20"/>
      <c r="AG158" s="20"/>
      <c r="AH158" s="20"/>
      <c r="AI158" s="20" t="str">
        <f>IFERROR(IF(LEN(VLOOKUP(AC158, QUICKBOOKS_9130357949969096!$A:$B, 2, 0))=0,"",VLOOKUP(AC158, QUICKBOOKS_9130357949969096!$A:$B, 2, 0)),"")</f>
        <v/>
      </c>
      <c r="AJ158" s="20" t="str">
        <f>IFERROR(IF(LEN(VLOOKUP(AE158, QUICKBOOKS_9130357949969096!$C:$E, 3, 0))=0,"",VLOOKUP(AE158, QUICKBOOKS_9130357949969096!$C:$E, 3, 0)),"")</f>
        <v/>
      </c>
      <c r="AK158" s="20" t="str">
        <f>IFERROR(IF(LEN(VLOOKUP(AF158, QUICKBOOKS_9130357949969096!$F:$G, 2, 0))=0,"",VLOOKUP(AF158, QUICKBOOKS_9130357949969096!$F:$G, 2, 0)),"")</f>
        <v/>
      </c>
      <c r="AL158" s="20"/>
      <c r="AM158" s="20" t="str">
        <f>IFERROR(IF(LEN(VLOOKUP(AH158, QUICKBOOKS_9130357949969096!$J:$K, 2, 0))=0,"",VLOOKUP(AH158, QUICKBOOKS_9130357949969096!$J:$K, 2, 0)),"")</f>
        <v/>
      </c>
    </row>
    <row r="159" spans="2:39" x14ac:dyDescent="0.45">
      <c r="B159" s="2"/>
      <c r="C159" s="2"/>
      <c r="D159" s="2"/>
      <c r="E159" s="2"/>
      <c r="P159" s="19" t="str">
        <f>IF(W159&lt;&gt;"",MAX(P$1:P158)+1,IF(AND(_xlfn.CONCAT(T159:AM159)&lt;&gt;"", OR(LEFT(_xlfn.CONCAT(T159:AM159),5)&lt;&gt;"FALSE",RIGHT(_xlfn.CONCAT(T159:AM159),5)&lt;&gt;"FALSE")),IF(AND(ISNUMBER(P158),P158&gt;0),P158,0),""))</f>
        <v/>
      </c>
      <c r="Q159" s="26"/>
      <c r="R159" s="19" t="str">
        <f t="shared" si="2"/>
        <v/>
      </c>
      <c r="T159" s="20"/>
      <c r="U159" s="20"/>
      <c r="V159" s="20"/>
      <c r="W159" s="21"/>
      <c r="X159" s="20"/>
      <c r="Y159" s="20"/>
      <c r="Z159" s="20"/>
      <c r="AA159" s="73"/>
      <c r="AB159" s="73"/>
      <c r="AC159" s="20"/>
      <c r="AD159" s="20"/>
      <c r="AE159" s="20"/>
      <c r="AF159" s="20"/>
      <c r="AG159" s="20"/>
      <c r="AH159" s="20"/>
      <c r="AI159" s="20" t="str">
        <f>IFERROR(IF(LEN(VLOOKUP(AC159, QUICKBOOKS_9130357949969096!$A:$B, 2, 0))=0,"",VLOOKUP(AC159, QUICKBOOKS_9130357949969096!$A:$B, 2, 0)),"")</f>
        <v/>
      </c>
      <c r="AJ159" s="20" t="str">
        <f>IFERROR(IF(LEN(VLOOKUP(AE159, QUICKBOOKS_9130357949969096!$C:$E, 3, 0))=0,"",VLOOKUP(AE159, QUICKBOOKS_9130357949969096!$C:$E, 3, 0)),"")</f>
        <v/>
      </c>
      <c r="AK159" s="20" t="str">
        <f>IFERROR(IF(LEN(VLOOKUP(AF159, QUICKBOOKS_9130357949969096!$F:$G, 2, 0))=0,"",VLOOKUP(AF159, QUICKBOOKS_9130357949969096!$F:$G, 2, 0)),"")</f>
        <v/>
      </c>
      <c r="AL159" s="20"/>
      <c r="AM159" s="20" t="str">
        <f>IFERROR(IF(LEN(VLOOKUP(AH159, QUICKBOOKS_9130357949969096!$J:$K, 2, 0))=0,"",VLOOKUP(AH159, QUICKBOOKS_9130357949969096!$J:$K, 2, 0)),"")</f>
        <v/>
      </c>
    </row>
    <row r="160" spans="2:39" x14ac:dyDescent="0.45">
      <c r="B160" s="2"/>
      <c r="C160" s="2"/>
      <c r="D160" s="2"/>
      <c r="E160" s="2"/>
      <c r="P160" s="19" t="str">
        <f>IF(W160&lt;&gt;"",MAX(P$1:P159)+1,IF(AND(_xlfn.CONCAT(T160:AM160)&lt;&gt;"", OR(LEFT(_xlfn.CONCAT(T160:AM160),5)&lt;&gt;"FALSE",RIGHT(_xlfn.CONCAT(T160:AM160),5)&lt;&gt;"FALSE")),IF(AND(ISNUMBER(P159),P159&gt;0),P159,0),""))</f>
        <v/>
      </c>
      <c r="Q160" s="26"/>
      <c r="R160" s="19" t="str">
        <f t="shared" si="2"/>
        <v/>
      </c>
      <c r="T160" s="20"/>
      <c r="U160" s="20"/>
      <c r="V160" s="20"/>
      <c r="W160" s="21"/>
      <c r="X160" s="20"/>
      <c r="Y160" s="20"/>
      <c r="Z160" s="20"/>
      <c r="AA160" s="73"/>
      <c r="AB160" s="73"/>
      <c r="AC160" s="20"/>
      <c r="AD160" s="20"/>
      <c r="AE160" s="20"/>
      <c r="AF160" s="20"/>
      <c r="AG160" s="20"/>
      <c r="AH160" s="20"/>
      <c r="AI160" s="20" t="str">
        <f>IFERROR(IF(LEN(VLOOKUP(AC160, QUICKBOOKS_9130357949969096!$A:$B, 2, 0))=0,"",VLOOKUP(AC160, QUICKBOOKS_9130357949969096!$A:$B, 2, 0)),"")</f>
        <v/>
      </c>
      <c r="AJ160" s="20" t="str">
        <f>IFERROR(IF(LEN(VLOOKUP(AE160, QUICKBOOKS_9130357949969096!$C:$E, 3, 0))=0,"",VLOOKUP(AE160, QUICKBOOKS_9130357949969096!$C:$E, 3, 0)),"")</f>
        <v/>
      </c>
      <c r="AK160" s="20" t="str">
        <f>IFERROR(IF(LEN(VLOOKUP(AF160, QUICKBOOKS_9130357949969096!$F:$G, 2, 0))=0,"",VLOOKUP(AF160, QUICKBOOKS_9130357949969096!$F:$G, 2, 0)),"")</f>
        <v/>
      </c>
      <c r="AL160" s="20"/>
      <c r="AM160" s="20" t="str">
        <f>IFERROR(IF(LEN(VLOOKUP(AH160, QUICKBOOKS_9130357949969096!$J:$K, 2, 0))=0,"",VLOOKUP(AH160, QUICKBOOKS_9130357949969096!$J:$K, 2, 0)),"")</f>
        <v/>
      </c>
    </row>
    <row r="161" spans="2:39" x14ac:dyDescent="0.45">
      <c r="B161" s="2"/>
      <c r="C161" s="2"/>
      <c r="D161" s="2"/>
      <c r="E161" s="2"/>
      <c r="P161" s="19" t="str">
        <f>IF(W161&lt;&gt;"",MAX(P$1:P160)+1,IF(AND(_xlfn.CONCAT(T161:AM161)&lt;&gt;"", OR(LEFT(_xlfn.CONCAT(T161:AM161),5)&lt;&gt;"FALSE",RIGHT(_xlfn.CONCAT(T161:AM161),5)&lt;&gt;"FALSE")),IF(AND(ISNUMBER(P160),P160&gt;0),P160,0),""))</f>
        <v/>
      </c>
      <c r="Q161" s="26"/>
      <c r="R161" s="19" t="str">
        <f t="shared" si="2"/>
        <v/>
      </c>
      <c r="T161" s="20"/>
      <c r="U161" s="20"/>
      <c r="V161" s="20"/>
      <c r="W161" s="21"/>
      <c r="X161" s="20"/>
      <c r="Y161" s="20"/>
      <c r="Z161" s="20"/>
      <c r="AA161" s="73"/>
      <c r="AB161" s="73"/>
      <c r="AC161" s="20"/>
      <c r="AD161" s="20"/>
      <c r="AE161" s="20"/>
      <c r="AF161" s="20"/>
      <c r="AG161" s="20"/>
      <c r="AH161" s="20"/>
      <c r="AI161" s="20" t="str">
        <f>IFERROR(IF(LEN(VLOOKUP(AC161, QUICKBOOKS_9130357949969096!$A:$B, 2, 0))=0,"",VLOOKUP(AC161, QUICKBOOKS_9130357949969096!$A:$B, 2, 0)),"")</f>
        <v/>
      </c>
      <c r="AJ161" s="20" t="str">
        <f>IFERROR(IF(LEN(VLOOKUP(AE161, QUICKBOOKS_9130357949969096!$C:$E, 3, 0))=0,"",VLOOKUP(AE161, QUICKBOOKS_9130357949969096!$C:$E, 3, 0)),"")</f>
        <v/>
      </c>
      <c r="AK161" s="20" t="str">
        <f>IFERROR(IF(LEN(VLOOKUP(AF161, QUICKBOOKS_9130357949969096!$F:$G, 2, 0))=0,"",VLOOKUP(AF161, QUICKBOOKS_9130357949969096!$F:$G, 2, 0)),"")</f>
        <v/>
      </c>
      <c r="AL161" s="20"/>
      <c r="AM161" s="20" t="str">
        <f>IFERROR(IF(LEN(VLOOKUP(AH161, QUICKBOOKS_9130357949969096!$J:$K, 2, 0))=0,"",VLOOKUP(AH161, QUICKBOOKS_9130357949969096!$J:$K, 2, 0)),"")</f>
        <v/>
      </c>
    </row>
    <row r="162" spans="2:39" x14ac:dyDescent="0.45">
      <c r="B162" s="2"/>
      <c r="C162" s="2"/>
      <c r="D162" s="2"/>
      <c r="E162" s="2"/>
      <c r="P162" s="19" t="str">
        <f>IF(W162&lt;&gt;"",MAX(P$1:P161)+1,IF(AND(_xlfn.CONCAT(T162:AM162)&lt;&gt;"", OR(LEFT(_xlfn.CONCAT(T162:AM162),5)&lt;&gt;"FALSE",RIGHT(_xlfn.CONCAT(T162:AM162),5)&lt;&gt;"FALSE")),IF(AND(ISNUMBER(P161),P161&gt;0),P161,0),""))</f>
        <v/>
      </c>
      <c r="Q162" s="26"/>
      <c r="R162" s="19" t="str">
        <f t="shared" si="2"/>
        <v/>
      </c>
      <c r="T162" s="20"/>
      <c r="U162" s="20"/>
      <c r="V162" s="20"/>
      <c r="W162" s="21"/>
      <c r="X162" s="20"/>
      <c r="Y162" s="20"/>
      <c r="Z162" s="20"/>
      <c r="AA162" s="73"/>
      <c r="AB162" s="73"/>
      <c r="AC162" s="20"/>
      <c r="AD162" s="20"/>
      <c r="AE162" s="20"/>
      <c r="AF162" s="20"/>
      <c r="AG162" s="20"/>
      <c r="AH162" s="20"/>
      <c r="AI162" s="20" t="str">
        <f>IFERROR(IF(LEN(VLOOKUP(AC162, QUICKBOOKS_9130357949969096!$A:$B, 2, 0))=0,"",VLOOKUP(AC162, QUICKBOOKS_9130357949969096!$A:$B, 2, 0)),"")</f>
        <v/>
      </c>
      <c r="AJ162" s="20" t="str">
        <f>IFERROR(IF(LEN(VLOOKUP(AE162, QUICKBOOKS_9130357949969096!$C:$E, 3, 0))=0,"",VLOOKUP(AE162, QUICKBOOKS_9130357949969096!$C:$E, 3, 0)),"")</f>
        <v/>
      </c>
      <c r="AK162" s="20" t="str">
        <f>IFERROR(IF(LEN(VLOOKUP(AF162, QUICKBOOKS_9130357949969096!$F:$G, 2, 0))=0,"",VLOOKUP(AF162, QUICKBOOKS_9130357949969096!$F:$G, 2, 0)),"")</f>
        <v/>
      </c>
      <c r="AL162" s="20"/>
      <c r="AM162" s="20" t="str">
        <f>IFERROR(IF(LEN(VLOOKUP(AH162, QUICKBOOKS_9130357949969096!$J:$K, 2, 0))=0,"",VLOOKUP(AH162, QUICKBOOKS_9130357949969096!$J:$K, 2, 0)),"")</f>
        <v/>
      </c>
    </row>
    <row r="163" spans="2:39" x14ac:dyDescent="0.45">
      <c r="B163" s="2"/>
      <c r="C163" s="2"/>
      <c r="D163" s="2"/>
      <c r="E163" s="2"/>
      <c r="P163" s="19" t="str">
        <f>IF(W163&lt;&gt;"",MAX(P$1:P162)+1,IF(AND(_xlfn.CONCAT(T163:AM163)&lt;&gt;"", OR(LEFT(_xlfn.CONCAT(T163:AM163),5)&lt;&gt;"FALSE",RIGHT(_xlfn.CONCAT(T163:AM163),5)&lt;&gt;"FALSE")),IF(AND(ISNUMBER(P162),P162&gt;0),P162,0),""))</f>
        <v/>
      </c>
      <c r="Q163" s="26"/>
      <c r="R163" s="19" t="str">
        <f t="shared" si="2"/>
        <v/>
      </c>
      <c r="T163" s="20"/>
      <c r="U163" s="20"/>
      <c r="V163" s="20"/>
      <c r="W163" s="21"/>
      <c r="X163" s="20"/>
      <c r="Y163" s="20"/>
      <c r="Z163" s="20"/>
      <c r="AA163" s="73"/>
      <c r="AB163" s="73"/>
      <c r="AC163" s="20"/>
      <c r="AD163" s="20"/>
      <c r="AE163" s="20"/>
      <c r="AF163" s="20"/>
      <c r="AG163" s="20"/>
      <c r="AH163" s="20"/>
      <c r="AI163" s="20" t="str">
        <f>IFERROR(IF(LEN(VLOOKUP(AC163, QUICKBOOKS_9130357949969096!$A:$B, 2, 0))=0,"",VLOOKUP(AC163, QUICKBOOKS_9130357949969096!$A:$B, 2, 0)),"")</f>
        <v/>
      </c>
      <c r="AJ163" s="20" t="str">
        <f>IFERROR(IF(LEN(VLOOKUP(AE163, QUICKBOOKS_9130357949969096!$C:$E, 3, 0))=0,"",VLOOKUP(AE163, QUICKBOOKS_9130357949969096!$C:$E, 3, 0)),"")</f>
        <v/>
      </c>
      <c r="AK163" s="20" t="str">
        <f>IFERROR(IF(LEN(VLOOKUP(AF163, QUICKBOOKS_9130357949969096!$F:$G, 2, 0))=0,"",VLOOKUP(AF163, QUICKBOOKS_9130357949969096!$F:$G, 2, 0)),"")</f>
        <v/>
      </c>
      <c r="AL163" s="20"/>
      <c r="AM163" s="20" t="str">
        <f>IFERROR(IF(LEN(VLOOKUP(AH163, QUICKBOOKS_9130357949969096!$J:$K, 2, 0))=0,"",VLOOKUP(AH163, QUICKBOOKS_9130357949969096!$J:$K, 2, 0)),"")</f>
        <v/>
      </c>
    </row>
    <row r="164" spans="2:39" x14ac:dyDescent="0.45">
      <c r="B164" s="2"/>
      <c r="C164" s="2"/>
      <c r="D164" s="2"/>
      <c r="E164" s="2"/>
      <c r="P164" s="19" t="str">
        <f>IF(W164&lt;&gt;"",MAX(P$1:P163)+1,IF(AND(_xlfn.CONCAT(T164:AM164)&lt;&gt;"", OR(LEFT(_xlfn.CONCAT(T164:AM164),5)&lt;&gt;"FALSE",RIGHT(_xlfn.CONCAT(T164:AM164),5)&lt;&gt;"FALSE")),IF(AND(ISNUMBER(P163),P163&gt;0),P163,0),""))</f>
        <v/>
      </c>
      <c r="Q164" s="26"/>
      <c r="R164" s="19" t="str">
        <f t="shared" si="2"/>
        <v/>
      </c>
      <c r="T164" s="20"/>
      <c r="U164" s="20"/>
      <c r="V164" s="20"/>
      <c r="W164" s="21"/>
      <c r="X164" s="20"/>
      <c r="Y164" s="20"/>
      <c r="Z164" s="20"/>
      <c r="AA164" s="73"/>
      <c r="AB164" s="73"/>
      <c r="AC164" s="20"/>
      <c r="AD164" s="20"/>
      <c r="AE164" s="20"/>
      <c r="AF164" s="20"/>
      <c r="AG164" s="20"/>
      <c r="AH164" s="20"/>
      <c r="AI164" s="20" t="str">
        <f>IFERROR(IF(LEN(VLOOKUP(AC164, QUICKBOOKS_9130357949969096!$A:$B, 2, 0))=0,"",VLOOKUP(AC164, QUICKBOOKS_9130357949969096!$A:$B, 2, 0)),"")</f>
        <v/>
      </c>
      <c r="AJ164" s="20" t="str">
        <f>IFERROR(IF(LEN(VLOOKUP(AE164, QUICKBOOKS_9130357949969096!$C:$E, 3, 0))=0,"",VLOOKUP(AE164, QUICKBOOKS_9130357949969096!$C:$E, 3, 0)),"")</f>
        <v/>
      </c>
      <c r="AK164" s="20" t="str">
        <f>IFERROR(IF(LEN(VLOOKUP(AF164, QUICKBOOKS_9130357949969096!$F:$G, 2, 0))=0,"",VLOOKUP(AF164, QUICKBOOKS_9130357949969096!$F:$G, 2, 0)),"")</f>
        <v/>
      </c>
      <c r="AL164" s="20"/>
      <c r="AM164" s="20" t="str">
        <f>IFERROR(IF(LEN(VLOOKUP(AH164, QUICKBOOKS_9130357949969096!$J:$K, 2, 0))=0,"",VLOOKUP(AH164, QUICKBOOKS_9130357949969096!$J:$K, 2, 0)),"")</f>
        <v/>
      </c>
    </row>
    <row r="165" spans="2:39" x14ac:dyDescent="0.45">
      <c r="B165" s="2"/>
      <c r="C165" s="2"/>
      <c r="D165" s="2"/>
      <c r="E165" s="2"/>
      <c r="P165" s="19" t="str">
        <f>IF(W165&lt;&gt;"",MAX(P$1:P164)+1,IF(AND(_xlfn.CONCAT(T165:AM165)&lt;&gt;"", OR(LEFT(_xlfn.CONCAT(T165:AM165),5)&lt;&gt;"FALSE",RIGHT(_xlfn.CONCAT(T165:AM165),5)&lt;&gt;"FALSE")),IF(AND(ISNUMBER(P164),P164&gt;0),P164,0),""))</f>
        <v/>
      </c>
      <c r="Q165" s="26"/>
      <c r="R165" s="19" t="str">
        <f t="shared" si="2"/>
        <v/>
      </c>
      <c r="T165" s="20"/>
      <c r="U165" s="20"/>
      <c r="V165" s="20"/>
      <c r="W165" s="21"/>
      <c r="X165" s="20"/>
      <c r="Y165" s="20"/>
      <c r="Z165" s="20"/>
      <c r="AA165" s="73"/>
      <c r="AB165" s="73"/>
      <c r="AC165" s="20"/>
      <c r="AD165" s="20"/>
      <c r="AE165" s="20"/>
      <c r="AF165" s="20"/>
      <c r="AG165" s="20"/>
      <c r="AH165" s="20"/>
      <c r="AI165" s="20" t="str">
        <f>IFERROR(IF(LEN(VLOOKUP(AC165, QUICKBOOKS_9130357949969096!$A:$B, 2, 0))=0,"",VLOOKUP(AC165, QUICKBOOKS_9130357949969096!$A:$B, 2, 0)),"")</f>
        <v/>
      </c>
      <c r="AJ165" s="20" t="str">
        <f>IFERROR(IF(LEN(VLOOKUP(AE165, QUICKBOOKS_9130357949969096!$C:$E, 3, 0))=0,"",VLOOKUP(AE165, QUICKBOOKS_9130357949969096!$C:$E, 3, 0)),"")</f>
        <v/>
      </c>
      <c r="AK165" s="20" t="str">
        <f>IFERROR(IF(LEN(VLOOKUP(AF165, QUICKBOOKS_9130357949969096!$F:$G, 2, 0))=0,"",VLOOKUP(AF165, QUICKBOOKS_9130357949969096!$F:$G, 2, 0)),"")</f>
        <v/>
      </c>
      <c r="AL165" s="20"/>
      <c r="AM165" s="20" t="str">
        <f>IFERROR(IF(LEN(VLOOKUP(AH165, QUICKBOOKS_9130357949969096!$J:$K, 2, 0))=0,"",VLOOKUP(AH165, QUICKBOOKS_9130357949969096!$J:$K, 2, 0)),"")</f>
        <v/>
      </c>
    </row>
    <row r="166" spans="2:39" x14ac:dyDescent="0.45">
      <c r="B166" s="2"/>
      <c r="C166" s="2"/>
      <c r="D166" s="2"/>
      <c r="E166" s="2"/>
      <c r="P166" s="19" t="str">
        <f>IF(W166&lt;&gt;"",MAX(P$1:P165)+1,IF(AND(_xlfn.CONCAT(T166:AM166)&lt;&gt;"", OR(LEFT(_xlfn.CONCAT(T166:AM166),5)&lt;&gt;"FALSE",RIGHT(_xlfn.CONCAT(T166:AM166),5)&lt;&gt;"FALSE")),IF(AND(ISNUMBER(P165),P165&gt;0),P165,0),""))</f>
        <v/>
      </c>
      <c r="Q166" s="26"/>
      <c r="R166" s="19" t="str">
        <f t="shared" si="2"/>
        <v/>
      </c>
      <c r="T166" s="20"/>
      <c r="U166" s="20"/>
      <c r="V166" s="20"/>
      <c r="W166" s="21"/>
      <c r="X166" s="20"/>
      <c r="Y166" s="20"/>
      <c r="Z166" s="20"/>
      <c r="AA166" s="73"/>
      <c r="AB166" s="73"/>
      <c r="AC166" s="20"/>
      <c r="AD166" s="20"/>
      <c r="AE166" s="20"/>
      <c r="AF166" s="20"/>
      <c r="AG166" s="20"/>
      <c r="AH166" s="20"/>
      <c r="AI166" s="20" t="str">
        <f>IFERROR(IF(LEN(VLOOKUP(AC166, QUICKBOOKS_9130357949969096!$A:$B, 2, 0))=0,"",VLOOKUP(AC166, QUICKBOOKS_9130357949969096!$A:$B, 2, 0)),"")</f>
        <v/>
      </c>
      <c r="AJ166" s="20" t="str">
        <f>IFERROR(IF(LEN(VLOOKUP(AE166, QUICKBOOKS_9130357949969096!$C:$E, 3, 0))=0,"",VLOOKUP(AE166, QUICKBOOKS_9130357949969096!$C:$E, 3, 0)),"")</f>
        <v/>
      </c>
      <c r="AK166" s="20" t="str">
        <f>IFERROR(IF(LEN(VLOOKUP(AF166, QUICKBOOKS_9130357949969096!$F:$G, 2, 0))=0,"",VLOOKUP(AF166, QUICKBOOKS_9130357949969096!$F:$G, 2, 0)),"")</f>
        <v/>
      </c>
      <c r="AL166" s="20"/>
      <c r="AM166" s="20" t="str">
        <f>IFERROR(IF(LEN(VLOOKUP(AH166, QUICKBOOKS_9130357949969096!$J:$K, 2, 0))=0,"",VLOOKUP(AH166, QUICKBOOKS_9130357949969096!$J:$K, 2, 0)),"")</f>
        <v/>
      </c>
    </row>
    <row r="167" spans="2:39" x14ac:dyDescent="0.45">
      <c r="B167" s="2"/>
      <c r="C167" s="2"/>
      <c r="D167" s="2"/>
      <c r="E167" s="2"/>
      <c r="P167" s="19" t="str">
        <f>IF(W167&lt;&gt;"",MAX(P$1:P166)+1,IF(AND(_xlfn.CONCAT(T167:AM167)&lt;&gt;"", OR(LEFT(_xlfn.CONCAT(T167:AM167),5)&lt;&gt;"FALSE",RIGHT(_xlfn.CONCAT(T167:AM167),5)&lt;&gt;"FALSE")),IF(AND(ISNUMBER(P166),P166&gt;0),P166,0),""))</f>
        <v/>
      </c>
      <c r="Q167" s="26"/>
      <c r="R167" s="19" t="str">
        <f t="shared" si="2"/>
        <v/>
      </c>
      <c r="T167" s="20"/>
      <c r="U167" s="20"/>
      <c r="V167" s="20"/>
      <c r="W167" s="21"/>
      <c r="X167" s="20"/>
      <c r="Y167" s="20"/>
      <c r="Z167" s="20"/>
      <c r="AA167" s="73"/>
      <c r="AB167" s="73"/>
      <c r="AC167" s="20"/>
      <c r="AD167" s="20"/>
      <c r="AE167" s="20"/>
      <c r="AF167" s="20"/>
      <c r="AG167" s="20"/>
      <c r="AH167" s="20"/>
      <c r="AI167" s="20" t="str">
        <f>IFERROR(IF(LEN(VLOOKUP(AC167, QUICKBOOKS_9130357949969096!$A:$B, 2, 0))=0,"",VLOOKUP(AC167, QUICKBOOKS_9130357949969096!$A:$B, 2, 0)),"")</f>
        <v/>
      </c>
      <c r="AJ167" s="20" t="str">
        <f>IFERROR(IF(LEN(VLOOKUP(AE167, QUICKBOOKS_9130357949969096!$C:$E, 3, 0))=0,"",VLOOKUP(AE167, QUICKBOOKS_9130357949969096!$C:$E, 3, 0)),"")</f>
        <v/>
      </c>
      <c r="AK167" s="20" t="str">
        <f>IFERROR(IF(LEN(VLOOKUP(AF167, QUICKBOOKS_9130357949969096!$F:$G, 2, 0))=0,"",VLOOKUP(AF167, QUICKBOOKS_9130357949969096!$F:$G, 2, 0)),"")</f>
        <v/>
      </c>
      <c r="AL167" s="20"/>
      <c r="AM167" s="20" t="str">
        <f>IFERROR(IF(LEN(VLOOKUP(AH167, QUICKBOOKS_9130357949969096!$J:$K, 2, 0))=0,"",VLOOKUP(AH167, QUICKBOOKS_9130357949969096!$J:$K, 2, 0)),"")</f>
        <v/>
      </c>
    </row>
    <row r="168" spans="2:39" x14ac:dyDescent="0.45">
      <c r="B168" s="2"/>
      <c r="C168" s="2"/>
      <c r="D168" s="2"/>
      <c r="E168" s="2"/>
      <c r="P168" s="19" t="str">
        <f>IF(W168&lt;&gt;"",MAX(P$1:P167)+1,IF(AND(_xlfn.CONCAT(T168:AM168)&lt;&gt;"", OR(LEFT(_xlfn.CONCAT(T168:AM168),5)&lt;&gt;"FALSE",RIGHT(_xlfn.CONCAT(T168:AM168),5)&lt;&gt;"FALSE")),IF(AND(ISNUMBER(P167),P167&gt;0),P167,0),""))</f>
        <v/>
      </c>
      <c r="Q168" s="26"/>
      <c r="R168" s="19" t="str">
        <f t="shared" si="2"/>
        <v/>
      </c>
      <c r="T168" s="20"/>
      <c r="U168" s="20"/>
      <c r="V168" s="20"/>
      <c r="W168" s="21"/>
      <c r="X168" s="20"/>
      <c r="Y168" s="20"/>
      <c r="Z168" s="20"/>
      <c r="AA168" s="73"/>
      <c r="AB168" s="73"/>
      <c r="AC168" s="20"/>
      <c r="AD168" s="20"/>
      <c r="AE168" s="20"/>
      <c r="AF168" s="20"/>
      <c r="AG168" s="20"/>
      <c r="AH168" s="20"/>
      <c r="AI168" s="20" t="str">
        <f>IFERROR(IF(LEN(VLOOKUP(AC168, QUICKBOOKS_9130357949969096!$A:$B, 2, 0))=0,"",VLOOKUP(AC168, QUICKBOOKS_9130357949969096!$A:$B, 2, 0)),"")</f>
        <v/>
      </c>
      <c r="AJ168" s="20" t="str">
        <f>IFERROR(IF(LEN(VLOOKUP(AE168, QUICKBOOKS_9130357949969096!$C:$E, 3, 0))=0,"",VLOOKUP(AE168, QUICKBOOKS_9130357949969096!$C:$E, 3, 0)),"")</f>
        <v/>
      </c>
      <c r="AK168" s="20" t="str">
        <f>IFERROR(IF(LEN(VLOOKUP(AF168, QUICKBOOKS_9130357949969096!$F:$G, 2, 0))=0,"",VLOOKUP(AF168, QUICKBOOKS_9130357949969096!$F:$G, 2, 0)),"")</f>
        <v/>
      </c>
      <c r="AL168" s="20"/>
      <c r="AM168" s="20" t="str">
        <f>IFERROR(IF(LEN(VLOOKUP(AH168, QUICKBOOKS_9130357949969096!$J:$K, 2, 0))=0,"",VLOOKUP(AH168, QUICKBOOKS_9130357949969096!$J:$K, 2, 0)),"")</f>
        <v/>
      </c>
    </row>
    <row r="169" spans="2:39" x14ac:dyDescent="0.45">
      <c r="B169" s="2"/>
      <c r="C169" s="2"/>
      <c r="D169" s="2"/>
      <c r="E169" s="2"/>
      <c r="P169" s="19" t="str">
        <f>IF(W169&lt;&gt;"",MAX(P$1:P168)+1,IF(AND(_xlfn.CONCAT(T169:AM169)&lt;&gt;"", OR(LEFT(_xlfn.CONCAT(T169:AM169),5)&lt;&gt;"FALSE",RIGHT(_xlfn.CONCAT(T169:AM169),5)&lt;&gt;"FALSE")),IF(AND(ISNUMBER(P168),P168&gt;0),P168,0),""))</f>
        <v/>
      </c>
      <c r="Q169" s="26"/>
      <c r="R169" s="19" t="str">
        <f t="shared" si="2"/>
        <v/>
      </c>
      <c r="T169" s="20"/>
      <c r="U169" s="20"/>
      <c r="V169" s="20"/>
      <c r="W169" s="21"/>
      <c r="X169" s="20"/>
      <c r="Y169" s="20"/>
      <c r="Z169" s="20"/>
      <c r="AA169" s="73"/>
      <c r="AB169" s="73"/>
      <c r="AC169" s="20"/>
      <c r="AD169" s="20"/>
      <c r="AE169" s="20"/>
      <c r="AF169" s="20"/>
      <c r="AG169" s="20"/>
      <c r="AH169" s="20"/>
      <c r="AI169" s="20" t="str">
        <f>IFERROR(IF(LEN(VLOOKUP(AC169, QUICKBOOKS_9130357949969096!$A:$B, 2, 0))=0,"",VLOOKUP(AC169, QUICKBOOKS_9130357949969096!$A:$B, 2, 0)),"")</f>
        <v/>
      </c>
      <c r="AJ169" s="20" t="str">
        <f>IFERROR(IF(LEN(VLOOKUP(AE169, QUICKBOOKS_9130357949969096!$C:$E, 3, 0))=0,"",VLOOKUP(AE169, QUICKBOOKS_9130357949969096!$C:$E, 3, 0)),"")</f>
        <v/>
      </c>
      <c r="AK169" s="20" t="str">
        <f>IFERROR(IF(LEN(VLOOKUP(AF169, QUICKBOOKS_9130357949969096!$F:$G, 2, 0))=0,"",VLOOKUP(AF169, QUICKBOOKS_9130357949969096!$F:$G, 2, 0)),"")</f>
        <v/>
      </c>
      <c r="AL169" s="20"/>
      <c r="AM169" s="20" t="str">
        <f>IFERROR(IF(LEN(VLOOKUP(AH169, QUICKBOOKS_9130357949969096!$J:$K, 2, 0))=0,"",VLOOKUP(AH169, QUICKBOOKS_9130357949969096!$J:$K, 2, 0)),"")</f>
        <v/>
      </c>
    </row>
    <row r="170" spans="2:39" x14ac:dyDescent="0.45">
      <c r="B170" s="2"/>
      <c r="C170" s="2"/>
      <c r="D170" s="2"/>
      <c r="E170" s="2"/>
      <c r="P170" s="19" t="str">
        <f>IF(W170&lt;&gt;"",MAX(P$1:P169)+1,IF(AND(_xlfn.CONCAT(T170:AM170)&lt;&gt;"", OR(LEFT(_xlfn.CONCAT(T170:AM170),5)&lt;&gt;"FALSE",RIGHT(_xlfn.CONCAT(T170:AM170),5)&lt;&gt;"FALSE")),IF(AND(ISNUMBER(P169),P169&gt;0),P169,0),""))</f>
        <v/>
      </c>
      <c r="Q170" s="26"/>
      <c r="R170" s="19" t="str">
        <f t="shared" si="2"/>
        <v/>
      </c>
      <c r="T170" s="20"/>
      <c r="U170" s="20"/>
      <c r="V170" s="20"/>
      <c r="W170" s="21"/>
      <c r="X170" s="20"/>
      <c r="Y170" s="20"/>
      <c r="Z170" s="20"/>
      <c r="AA170" s="73"/>
      <c r="AB170" s="73"/>
      <c r="AC170" s="20"/>
      <c r="AD170" s="20"/>
      <c r="AE170" s="20"/>
      <c r="AF170" s="20"/>
      <c r="AG170" s="20"/>
      <c r="AH170" s="20"/>
      <c r="AI170" s="20" t="str">
        <f>IFERROR(IF(LEN(VLOOKUP(AC170, QUICKBOOKS_9130357949969096!$A:$B, 2, 0))=0,"",VLOOKUP(AC170, QUICKBOOKS_9130357949969096!$A:$B, 2, 0)),"")</f>
        <v/>
      </c>
      <c r="AJ170" s="20" t="str">
        <f>IFERROR(IF(LEN(VLOOKUP(AE170, QUICKBOOKS_9130357949969096!$C:$E, 3, 0))=0,"",VLOOKUP(AE170, QUICKBOOKS_9130357949969096!$C:$E, 3, 0)),"")</f>
        <v/>
      </c>
      <c r="AK170" s="20" t="str">
        <f>IFERROR(IF(LEN(VLOOKUP(AF170, QUICKBOOKS_9130357949969096!$F:$G, 2, 0))=0,"",VLOOKUP(AF170, QUICKBOOKS_9130357949969096!$F:$G, 2, 0)),"")</f>
        <v/>
      </c>
      <c r="AL170" s="20"/>
      <c r="AM170" s="20" t="str">
        <f>IFERROR(IF(LEN(VLOOKUP(AH170, QUICKBOOKS_9130357949969096!$J:$K, 2, 0))=0,"",VLOOKUP(AH170, QUICKBOOKS_9130357949969096!$J:$K, 2, 0)),"")</f>
        <v/>
      </c>
    </row>
    <row r="171" spans="2:39" x14ac:dyDescent="0.45">
      <c r="B171" s="2"/>
      <c r="C171" s="2"/>
      <c r="D171" s="2"/>
      <c r="E171" s="2"/>
      <c r="P171" s="19" t="str">
        <f>IF(W171&lt;&gt;"",MAX(P$1:P170)+1,IF(AND(_xlfn.CONCAT(T171:AM171)&lt;&gt;"", OR(LEFT(_xlfn.CONCAT(T171:AM171),5)&lt;&gt;"FALSE",RIGHT(_xlfn.CONCAT(T171:AM171),5)&lt;&gt;"FALSE")),IF(AND(ISNUMBER(P170),P170&gt;0),P170,0),""))</f>
        <v/>
      </c>
      <c r="Q171" s="26"/>
      <c r="R171" s="19" t="str">
        <f t="shared" si="2"/>
        <v/>
      </c>
      <c r="T171" s="20"/>
      <c r="U171" s="20"/>
      <c r="V171" s="20"/>
      <c r="W171" s="21"/>
      <c r="X171" s="20"/>
      <c r="Y171" s="20"/>
      <c r="Z171" s="20"/>
      <c r="AA171" s="73"/>
      <c r="AB171" s="73"/>
      <c r="AC171" s="20"/>
      <c r="AD171" s="20"/>
      <c r="AE171" s="20"/>
      <c r="AF171" s="20"/>
      <c r="AG171" s="20"/>
      <c r="AH171" s="20"/>
      <c r="AI171" s="20" t="str">
        <f>IFERROR(IF(LEN(VLOOKUP(AC171, QUICKBOOKS_9130357949969096!$A:$B, 2, 0))=0,"",VLOOKUP(AC171, QUICKBOOKS_9130357949969096!$A:$B, 2, 0)),"")</f>
        <v/>
      </c>
      <c r="AJ171" s="20" t="str">
        <f>IFERROR(IF(LEN(VLOOKUP(AE171, QUICKBOOKS_9130357949969096!$C:$E, 3, 0))=0,"",VLOOKUP(AE171, QUICKBOOKS_9130357949969096!$C:$E, 3, 0)),"")</f>
        <v/>
      </c>
      <c r="AK171" s="20" t="str">
        <f>IFERROR(IF(LEN(VLOOKUP(AF171, QUICKBOOKS_9130357949969096!$F:$G, 2, 0))=0,"",VLOOKUP(AF171, QUICKBOOKS_9130357949969096!$F:$G, 2, 0)),"")</f>
        <v/>
      </c>
      <c r="AL171" s="20"/>
      <c r="AM171" s="20" t="str">
        <f>IFERROR(IF(LEN(VLOOKUP(AH171, QUICKBOOKS_9130357949969096!$J:$K, 2, 0))=0,"",VLOOKUP(AH171, QUICKBOOKS_9130357949969096!$J:$K, 2, 0)),"")</f>
        <v/>
      </c>
    </row>
    <row r="172" spans="2:39" x14ac:dyDescent="0.45">
      <c r="B172" s="2"/>
      <c r="C172" s="2"/>
      <c r="D172" s="2"/>
      <c r="E172" s="2"/>
      <c r="P172" s="19" t="str">
        <f>IF(W172&lt;&gt;"",MAX(P$1:P171)+1,IF(AND(_xlfn.CONCAT(T172:AM172)&lt;&gt;"", OR(LEFT(_xlfn.CONCAT(T172:AM172),5)&lt;&gt;"FALSE",RIGHT(_xlfn.CONCAT(T172:AM172),5)&lt;&gt;"FALSE")),IF(AND(ISNUMBER(P171),P171&gt;0),P171,0),""))</f>
        <v/>
      </c>
      <c r="Q172" s="26"/>
      <c r="R172" s="19" t="str">
        <f t="shared" si="2"/>
        <v/>
      </c>
      <c r="T172" s="20"/>
      <c r="U172" s="20"/>
      <c r="V172" s="20"/>
      <c r="W172" s="21"/>
      <c r="X172" s="20"/>
      <c r="Y172" s="20"/>
      <c r="Z172" s="20"/>
      <c r="AA172" s="73"/>
      <c r="AB172" s="73"/>
      <c r="AC172" s="20"/>
      <c r="AD172" s="20"/>
      <c r="AE172" s="20"/>
      <c r="AF172" s="20"/>
      <c r="AG172" s="20"/>
      <c r="AH172" s="20"/>
      <c r="AI172" s="20" t="str">
        <f>IFERROR(IF(LEN(VLOOKUP(AC172, QUICKBOOKS_9130357949969096!$A:$B, 2, 0))=0,"",VLOOKUP(AC172, QUICKBOOKS_9130357949969096!$A:$B, 2, 0)),"")</f>
        <v/>
      </c>
      <c r="AJ172" s="20" t="str">
        <f>IFERROR(IF(LEN(VLOOKUP(AE172, QUICKBOOKS_9130357949969096!$C:$E, 3, 0))=0,"",VLOOKUP(AE172, QUICKBOOKS_9130357949969096!$C:$E, 3, 0)),"")</f>
        <v/>
      </c>
      <c r="AK172" s="20" t="str">
        <f>IFERROR(IF(LEN(VLOOKUP(AF172, QUICKBOOKS_9130357949969096!$F:$G, 2, 0))=0,"",VLOOKUP(AF172, QUICKBOOKS_9130357949969096!$F:$G, 2, 0)),"")</f>
        <v/>
      </c>
      <c r="AL172" s="20"/>
      <c r="AM172" s="20" t="str">
        <f>IFERROR(IF(LEN(VLOOKUP(AH172, QUICKBOOKS_9130357949969096!$J:$K, 2, 0))=0,"",VLOOKUP(AH172, QUICKBOOKS_9130357949969096!$J:$K, 2, 0)),"")</f>
        <v/>
      </c>
    </row>
    <row r="173" spans="2:39" x14ac:dyDescent="0.45">
      <c r="B173" s="2"/>
      <c r="C173" s="2"/>
      <c r="D173" s="2"/>
      <c r="E173" s="2"/>
      <c r="P173" s="19" t="str">
        <f>IF(W173&lt;&gt;"",MAX(P$1:P172)+1,IF(AND(_xlfn.CONCAT(T173:AM173)&lt;&gt;"", OR(LEFT(_xlfn.CONCAT(T173:AM173),5)&lt;&gt;"FALSE",RIGHT(_xlfn.CONCAT(T173:AM173),5)&lt;&gt;"FALSE")),IF(AND(ISNUMBER(P172),P172&gt;0),P172,0),""))</f>
        <v/>
      </c>
      <c r="Q173" s="26"/>
      <c r="R173" s="19" t="str">
        <f t="shared" si="2"/>
        <v/>
      </c>
      <c r="T173" s="20"/>
      <c r="U173" s="20"/>
      <c r="V173" s="20"/>
      <c r="W173" s="21"/>
      <c r="X173" s="20"/>
      <c r="Y173" s="20"/>
      <c r="Z173" s="20"/>
      <c r="AA173" s="73"/>
      <c r="AB173" s="73"/>
      <c r="AC173" s="20"/>
      <c r="AD173" s="20"/>
      <c r="AE173" s="20"/>
      <c r="AF173" s="20"/>
      <c r="AG173" s="20"/>
      <c r="AH173" s="20"/>
      <c r="AI173" s="20" t="str">
        <f>IFERROR(IF(LEN(VLOOKUP(AC173, QUICKBOOKS_9130357949969096!$A:$B, 2, 0))=0,"",VLOOKUP(AC173, QUICKBOOKS_9130357949969096!$A:$B, 2, 0)),"")</f>
        <v/>
      </c>
      <c r="AJ173" s="20" t="str">
        <f>IFERROR(IF(LEN(VLOOKUP(AE173, QUICKBOOKS_9130357949969096!$C:$E, 3, 0))=0,"",VLOOKUP(AE173, QUICKBOOKS_9130357949969096!$C:$E, 3, 0)),"")</f>
        <v/>
      </c>
      <c r="AK173" s="20" t="str">
        <f>IFERROR(IF(LEN(VLOOKUP(AF173, QUICKBOOKS_9130357949969096!$F:$G, 2, 0))=0,"",VLOOKUP(AF173, QUICKBOOKS_9130357949969096!$F:$G, 2, 0)),"")</f>
        <v/>
      </c>
      <c r="AL173" s="20"/>
      <c r="AM173" s="20" t="str">
        <f>IFERROR(IF(LEN(VLOOKUP(AH173, QUICKBOOKS_9130357949969096!$J:$K, 2, 0))=0,"",VLOOKUP(AH173, QUICKBOOKS_9130357949969096!$J:$K, 2, 0)),"")</f>
        <v/>
      </c>
    </row>
    <row r="174" spans="2:39" x14ac:dyDescent="0.45">
      <c r="B174" s="2"/>
      <c r="C174" s="2"/>
      <c r="D174" s="2"/>
      <c r="E174" s="2"/>
      <c r="P174" s="19" t="str">
        <f>IF(W174&lt;&gt;"",MAX(P$1:P173)+1,IF(AND(_xlfn.CONCAT(T174:AM174)&lt;&gt;"", OR(LEFT(_xlfn.CONCAT(T174:AM174),5)&lt;&gt;"FALSE",RIGHT(_xlfn.CONCAT(T174:AM174),5)&lt;&gt;"FALSE")),IF(AND(ISNUMBER(P173),P173&gt;0),P173,0),""))</f>
        <v/>
      </c>
      <c r="Q174" s="26"/>
      <c r="R174" s="19" t="str">
        <f t="shared" si="2"/>
        <v/>
      </c>
      <c r="T174" s="20"/>
      <c r="U174" s="20"/>
      <c r="V174" s="20"/>
      <c r="W174" s="21"/>
      <c r="X174" s="20"/>
      <c r="Y174" s="20"/>
      <c r="Z174" s="20"/>
      <c r="AA174" s="73"/>
      <c r="AB174" s="73"/>
      <c r="AC174" s="20"/>
      <c r="AD174" s="20"/>
      <c r="AE174" s="20"/>
      <c r="AF174" s="20"/>
      <c r="AG174" s="20"/>
      <c r="AH174" s="20"/>
      <c r="AI174" s="20" t="str">
        <f>IFERROR(IF(LEN(VLOOKUP(AC174, QUICKBOOKS_9130357949969096!$A:$B, 2, 0))=0,"",VLOOKUP(AC174, QUICKBOOKS_9130357949969096!$A:$B, 2, 0)),"")</f>
        <v/>
      </c>
      <c r="AJ174" s="20" t="str">
        <f>IFERROR(IF(LEN(VLOOKUP(AE174, QUICKBOOKS_9130357949969096!$C:$E, 3, 0))=0,"",VLOOKUP(AE174, QUICKBOOKS_9130357949969096!$C:$E, 3, 0)),"")</f>
        <v/>
      </c>
      <c r="AK174" s="20" t="str">
        <f>IFERROR(IF(LEN(VLOOKUP(AF174, QUICKBOOKS_9130357949969096!$F:$G, 2, 0))=0,"",VLOOKUP(AF174, QUICKBOOKS_9130357949969096!$F:$G, 2, 0)),"")</f>
        <v/>
      </c>
      <c r="AL174" s="20"/>
      <c r="AM174" s="20" t="str">
        <f>IFERROR(IF(LEN(VLOOKUP(AH174, QUICKBOOKS_9130357949969096!$J:$K, 2, 0))=0,"",VLOOKUP(AH174, QUICKBOOKS_9130357949969096!$J:$K, 2, 0)),"")</f>
        <v/>
      </c>
    </row>
    <row r="175" spans="2:39" x14ac:dyDescent="0.45">
      <c r="B175" s="2"/>
      <c r="C175" s="2"/>
      <c r="D175" s="2"/>
      <c r="E175" s="2"/>
      <c r="P175" s="19" t="str">
        <f>IF(W175&lt;&gt;"",MAX(P$1:P174)+1,IF(AND(_xlfn.CONCAT(T175:AM175)&lt;&gt;"", OR(LEFT(_xlfn.CONCAT(T175:AM175),5)&lt;&gt;"FALSE",RIGHT(_xlfn.CONCAT(T175:AM175),5)&lt;&gt;"FALSE")),IF(AND(ISNUMBER(P174),P174&gt;0),P174,0),""))</f>
        <v/>
      </c>
      <c r="Q175" s="26"/>
      <c r="R175" s="19" t="str">
        <f t="shared" si="2"/>
        <v/>
      </c>
      <c r="T175" s="20"/>
      <c r="U175" s="20"/>
      <c r="V175" s="20"/>
      <c r="W175" s="21"/>
      <c r="X175" s="20"/>
      <c r="Y175" s="20"/>
      <c r="Z175" s="20"/>
      <c r="AA175" s="73"/>
      <c r="AB175" s="73"/>
      <c r="AC175" s="20"/>
      <c r="AD175" s="20"/>
      <c r="AE175" s="20"/>
      <c r="AF175" s="20"/>
      <c r="AG175" s="20"/>
      <c r="AH175" s="20"/>
      <c r="AI175" s="20" t="str">
        <f>IFERROR(IF(LEN(VLOOKUP(AC175, QUICKBOOKS_9130357949969096!$A:$B, 2, 0))=0,"",VLOOKUP(AC175, QUICKBOOKS_9130357949969096!$A:$B, 2, 0)),"")</f>
        <v/>
      </c>
      <c r="AJ175" s="20" t="str">
        <f>IFERROR(IF(LEN(VLOOKUP(AE175, QUICKBOOKS_9130357949969096!$C:$E, 3, 0))=0,"",VLOOKUP(AE175, QUICKBOOKS_9130357949969096!$C:$E, 3, 0)),"")</f>
        <v/>
      </c>
      <c r="AK175" s="20" t="str">
        <f>IFERROR(IF(LEN(VLOOKUP(AF175, QUICKBOOKS_9130357949969096!$F:$G, 2, 0))=0,"",VLOOKUP(AF175, QUICKBOOKS_9130357949969096!$F:$G, 2, 0)),"")</f>
        <v/>
      </c>
      <c r="AL175" s="20"/>
      <c r="AM175" s="20" t="str">
        <f>IFERROR(IF(LEN(VLOOKUP(AH175, QUICKBOOKS_9130357949969096!$J:$K, 2, 0))=0,"",VLOOKUP(AH175, QUICKBOOKS_9130357949969096!$J:$K, 2, 0)),"")</f>
        <v/>
      </c>
    </row>
    <row r="176" spans="2:39" x14ac:dyDescent="0.45">
      <c r="B176" s="2"/>
      <c r="C176" s="2"/>
      <c r="D176" s="2"/>
      <c r="E176" s="2"/>
      <c r="P176" s="19" t="str">
        <f>IF(W176&lt;&gt;"",MAX(P$1:P175)+1,IF(AND(_xlfn.CONCAT(T176:AM176)&lt;&gt;"", OR(LEFT(_xlfn.CONCAT(T176:AM176),5)&lt;&gt;"FALSE",RIGHT(_xlfn.CONCAT(T176:AM176),5)&lt;&gt;"FALSE")),IF(AND(ISNUMBER(P175),P175&gt;0),P175,0),""))</f>
        <v/>
      </c>
      <c r="Q176" s="26"/>
      <c r="R176" s="19" t="str">
        <f t="shared" si="2"/>
        <v/>
      </c>
      <c r="T176" s="20"/>
      <c r="U176" s="20"/>
      <c r="V176" s="20"/>
      <c r="W176" s="21"/>
      <c r="X176" s="20"/>
      <c r="Y176" s="20"/>
      <c r="Z176" s="20"/>
      <c r="AA176" s="73"/>
      <c r="AB176" s="73"/>
      <c r="AC176" s="20"/>
      <c r="AD176" s="20"/>
      <c r="AE176" s="20"/>
      <c r="AF176" s="20"/>
      <c r="AG176" s="20"/>
      <c r="AH176" s="20"/>
      <c r="AI176" s="20" t="str">
        <f>IFERROR(IF(LEN(VLOOKUP(AC176, QUICKBOOKS_9130357949969096!$A:$B, 2, 0))=0,"",VLOOKUP(AC176, QUICKBOOKS_9130357949969096!$A:$B, 2, 0)),"")</f>
        <v/>
      </c>
      <c r="AJ176" s="20" t="str">
        <f>IFERROR(IF(LEN(VLOOKUP(AE176, QUICKBOOKS_9130357949969096!$C:$E, 3, 0))=0,"",VLOOKUP(AE176, QUICKBOOKS_9130357949969096!$C:$E, 3, 0)),"")</f>
        <v/>
      </c>
      <c r="AK176" s="20" t="str">
        <f>IFERROR(IF(LEN(VLOOKUP(AF176, QUICKBOOKS_9130357949969096!$F:$G, 2, 0))=0,"",VLOOKUP(AF176, QUICKBOOKS_9130357949969096!$F:$G, 2, 0)),"")</f>
        <v/>
      </c>
      <c r="AL176" s="20"/>
      <c r="AM176" s="20" t="str">
        <f>IFERROR(IF(LEN(VLOOKUP(AH176, QUICKBOOKS_9130357949969096!$J:$K, 2, 0))=0,"",VLOOKUP(AH176, QUICKBOOKS_9130357949969096!$J:$K, 2, 0)),"")</f>
        <v/>
      </c>
    </row>
    <row r="177" spans="2:39" x14ac:dyDescent="0.45">
      <c r="B177" s="2"/>
      <c r="C177" s="2"/>
      <c r="D177" s="2"/>
      <c r="E177" s="2"/>
      <c r="P177" s="19" t="str">
        <f>IF(W177&lt;&gt;"",MAX(P$1:P176)+1,IF(AND(_xlfn.CONCAT(T177:AM177)&lt;&gt;"", OR(LEFT(_xlfn.CONCAT(T177:AM177),5)&lt;&gt;"FALSE",RIGHT(_xlfn.CONCAT(T177:AM177),5)&lt;&gt;"FALSE")),IF(AND(ISNUMBER(P176),P176&gt;0),P176,0),""))</f>
        <v/>
      </c>
      <c r="Q177" s="26"/>
      <c r="R177" s="19" t="str">
        <f t="shared" si="2"/>
        <v/>
      </c>
      <c r="T177" s="20"/>
      <c r="U177" s="20"/>
      <c r="V177" s="20"/>
      <c r="W177" s="21"/>
      <c r="X177" s="20"/>
      <c r="Y177" s="20"/>
      <c r="Z177" s="20"/>
      <c r="AA177" s="73"/>
      <c r="AB177" s="73"/>
      <c r="AC177" s="20"/>
      <c r="AD177" s="20"/>
      <c r="AE177" s="20"/>
      <c r="AF177" s="20"/>
      <c r="AG177" s="20"/>
      <c r="AH177" s="20"/>
      <c r="AI177" s="20" t="str">
        <f>IFERROR(IF(LEN(VLOOKUP(AC177, QUICKBOOKS_9130357949969096!$A:$B, 2, 0))=0,"",VLOOKUP(AC177, QUICKBOOKS_9130357949969096!$A:$B, 2, 0)),"")</f>
        <v/>
      </c>
      <c r="AJ177" s="20" t="str">
        <f>IFERROR(IF(LEN(VLOOKUP(AE177, QUICKBOOKS_9130357949969096!$C:$E, 3, 0))=0,"",VLOOKUP(AE177, QUICKBOOKS_9130357949969096!$C:$E, 3, 0)),"")</f>
        <v/>
      </c>
      <c r="AK177" s="20" t="str">
        <f>IFERROR(IF(LEN(VLOOKUP(AF177, QUICKBOOKS_9130357949969096!$F:$G, 2, 0))=0,"",VLOOKUP(AF177, QUICKBOOKS_9130357949969096!$F:$G, 2, 0)),"")</f>
        <v/>
      </c>
      <c r="AL177" s="20"/>
      <c r="AM177" s="20" t="str">
        <f>IFERROR(IF(LEN(VLOOKUP(AH177, QUICKBOOKS_9130357949969096!$J:$K, 2, 0))=0,"",VLOOKUP(AH177, QUICKBOOKS_9130357949969096!$J:$K, 2, 0)),"")</f>
        <v/>
      </c>
    </row>
    <row r="178" spans="2:39" x14ac:dyDescent="0.45">
      <c r="B178" s="2"/>
      <c r="C178" s="2"/>
      <c r="D178" s="2"/>
      <c r="E178" s="2"/>
      <c r="P178" s="19" t="str">
        <f>IF(W178&lt;&gt;"",MAX(P$1:P177)+1,IF(AND(_xlfn.CONCAT(T178:AM178)&lt;&gt;"", OR(LEFT(_xlfn.CONCAT(T178:AM178),5)&lt;&gt;"FALSE",RIGHT(_xlfn.CONCAT(T178:AM178),5)&lt;&gt;"FALSE")),IF(AND(ISNUMBER(P177),P177&gt;0),P177,0),""))</f>
        <v/>
      </c>
      <c r="Q178" s="26"/>
      <c r="R178" s="19" t="str">
        <f t="shared" si="2"/>
        <v/>
      </c>
      <c r="T178" s="20"/>
      <c r="U178" s="20"/>
      <c r="V178" s="20"/>
      <c r="W178" s="21"/>
      <c r="X178" s="20"/>
      <c r="Y178" s="20"/>
      <c r="Z178" s="20"/>
      <c r="AA178" s="73"/>
      <c r="AB178" s="73"/>
      <c r="AC178" s="20"/>
      <c r="AD178" s="20"/>
      <c r="AE178" s="20"/>
      <c r="AF178" s="20"/>
      <c r="AG178" s="20"/>
      <c r="AH178" s="20"/>
      <c r="AI178" s="20" t="str">
        <f>IFERROR(IF(LEN(VLOOKUP(AC178, QUICKBOOKS_9130357949969096!$A:$B, 2, 0))=0,"",VLOOKUP(AC178, QUICKBOOKS_9130357949969096!$A:$B, 2, 0)),"")</f>
        <v/>
      </c>
      <c r="AJ178" s="20" t="str">
        <f>IFERROR(IF(LEN(VLOOKUP(AE178, QUICKBOOKS_9130357949969096!$C:$E, 3, 0))=0,"",VLOOKUP(AE178, QUICKBOOKS_9130357949969096!$C:$E, 3, 0)),"")</f>
        <v/>
      </c>
      <c r="AK178" s="20" t="str">
        <f>IFERROR(IF(LEN(VLOOKUP(AF178, QUICKBOOKS_9130357949969096!$F:$G, 2, 0))=0,"",VLOOKUP(AF178, QUICKBOOKS_9130357949969096!$F:$G, 2, 0)),"")</f>
        <v/>
      </c>
      <c r="AL178" s="20"/>
      <c r="AM178" s="20" t="str">
        <f>IFERROR(IF(LEN(VLOOKUP(AH178, QUICKBOOKS_9130357949969096!$J:$K, 2, 0))=0,"",VLOOKUP(AH178, QUICKBOOKS_9130357949969096!$J:$K, 2, 0)),"")</f>
        <v/>
      </c>
    </row>
    <row r="179" spans="2:39" x14ac:dyDescent="0.45">
      <c r="B179" s="2"/>
      <c r="C179" s="2"/>
      <c r="D179" s="2"/>
      <c r="E179" s="2"/>
      <c r="P179" s="19" t="str">
        <f>IF(W179&lt;&gt;"",MAX(P$1:P178)+1,IF(AND(_xlfn.CONCAT(T179:AM179)&lt;&gt;"", OR(LEFT(_xlfn.CONCAT(T179:AM179),5)&lt;&gt;"FALSE",RIGHT(_xlfn.CONCAT(T179:AM179),5)&lt;&gt;"FALSE")),IF(AND(ISNUMBER(P178),P178&gt;0),P178,0),""))</f>
        <v/>
      </c>
      <c r="Q179" s="26"/>
      <c r="R179" s="19" t="str">
        <f t="shared" si="2"/>
        <v/>
      </c>
      <c r="T179" s="20"/>
      <c r="U179" s="20"/>
      <c r="V179" s="20"/>
      <c r="W179" s="21"/>
      <c r="X179" s="20"/>
      <c r="Y179" s="20"/>
      <c r="Z179" s="20"/>
      <c r="AA179" s="73"/>
      <c r="AB179" s="73"/>
      <c r="AC179" s="20"/>
      <c r="AD179" s="20"/>
      <c r="AE179" s="20"/>
      <c r="AF179" s="20"/>
      <c r="AG179" s="20"/>
      <c r="AH179" s="20"/>
      <c r="AI179" s="20" t="str">
        <f>IFERROR(IF(LEN(VLOOKUP(AC179, QUICKBOOKS_9130357949969096!$A:$B, 2, 0))=0,"",VLOOKUP(AC179, QUICKBOOKS_9130357949969096!$A:$B, 2, 0)),"")</f>
        <v/>
      </c>
      <c r="AJ179" s="20" t="str">
        <f>IFERROR(IF(LEN(VLOOKUP(AE179, QUICKBOOKS_9130357949969096!$C:$E, 3, 0))=0,"",VLOOKUP(AE179, QUICKBOOKS_9130357949969096!$C:$E, 3, 0)),"")</f>
        <v/>
      </c>
      <c r="AK179" s="20" t="str">
        <f>IFERROR(IF(LEN(VLOOKUP(AF179, QUICKBOOKS_9130357949969096!$F:$G, 2, 0))=0,"",VLOOKUP(AF179, QUICKBOOKS_9130357949969096!$F:$G, 2, 0)),"")</f>
        <v/>
      </c>
      <c r="AL179" s="20"/>
      <c r="AM179" s="20" t="str">
        <f>IFERROR(IF(LEN(VLOOKUP(AH179, QUICKBOOKS_9130357949969096!$J:$K, 2, 0))=0,"",VLOOKUP(AH179, QUICKBOOKS_9130357949969096!$J:$K, 2, 0)),"")</f>
        <v/>
      </c>
    </row>
    <row r="180" spans="2:39" x14ac:dyDescent="0.45">
      <c r="B180" s="2"/>
      <c r="C180" s="2"/>
      <c r="D180" s="2"/>
      <c r="E180" s="2"/>
      <c r="P180" s="19" t="str">
        <f>IF(W180&lt;&gt;"",MAX(P$1:P179)+1,IF(AND(_xlfn.CONCAT(T180:AM180)&lt;&gt;"", OR(LEFT(_xlfn.CONCAT(T180:AM180),5)&lt;&gt;"FALSE",RIGHT(_xlfn.CONCAT(T180:AM180),5)&lt;&gt;"FALSE")),IF(AND(ISNUMBER(P179),P179&gt;0),P179,0),""))</f>
        <v/>
      </c>
      <c r="Q180" s="26"/>
      <c r="R180" s="19" t="str">
        <f t="shared" si="2"/>
        <v/>
      </c>
      <c r="T180" s="20"/>
      <c r="U180" s="20"/>
      <c r="V180" s="20"/>
      <c r="W180" s="21"/>
      <c r="X180" s="20"/>
      <c r="Y180" s="20"/>
      <c r="Z180" s="20"/>
      <c r="AA180" s="73"/>
      <c r="AB180" s="73"/>
      <c r="AC180" s="20"/>
      <c r="AD180" s="20"/>
      <c r="AE180" s="20"/>
      <c r="AF180" s="20"/>
      <c r="AG180" s="20"/>
      <c r="AH180" s="20"/>
      <c r="AI180" s="20" t="str">
        <f>IFERROR(IF(LEN(VLOOKUP(AC180, QUICKBOOKS_9130357949969096!$A:$B, 2, 0))=0,"",VLOOKUP(AC180, QUICKBOOKS_9130357949969096!$A:$B, 2, 0)),"")</f>
        <v/>
      </c>
      <c r="AJ180" s="20" t="str">
        <f>IFERROR(IF(LEN(VLOOKUP(AE180, QUICKBOOKS_9130357949969096!$C:$E, 3, 0))=0,"",VLOOKUP(AE180, QUICKBOOKS_9130357949969096!$C:$E, 3, 0)),"")</f>
        <v/>
      </c>
      <c r="AK180" s="20" t="str">
        <f>IFERROR(IF(LEN(VLOOKUP(AF180, QUICKBOOKS_9130357949969096!$F:$G, 2, 0))=0,"",VLOOKUP(AF180, QUICKBOOKS_9130357949969096!$F:$G, 2, 0)),"")</f>
        <v/>
      </c>
      <c r="AL180" s="20"/>
      <c r="AM180" s="20" t="str">
        <f>IFERROR(IF(LEN(VLOOKUP(AH180, QUICKBOOKS_9130357949969096!$J:$K, 2, 0))=0,"",VLOOKUP(AH180, QUICKBOOKS_9130357949969096!$J:$K, 2, 0)),"")</f>
        <v/>
      </c>
    </row>
    <row r="181" spans="2:39" x14ac:dyDescent="0.45">
      <c r="B181" s="2"/>
      <c r="C181" s="2"/>
      <c r="D181" s="2"/>
      <c r="E181" s="2"/>
      <c r="P181" s="19" t="str">
        <f>IF(W181&lt;&gt;"",MAX(P$1:P180)+1,IF(AND(_xlfn.CONCAT(T181:AM181)&lt;&gt;"", OR(LEFT(_xlfn.CONCAT(T181:AM181),5)&lt;&gt;"FALSE",RIGHT(_xlfn.CONCAT(T181:AM181),5)&lt;&gt;"FALSE")),IF(AND(ISNUMBER(P180),P180&gt;0),P180,0),""))</f>
        <v/>
      </c>
      <c r="Q181" s="26"/>
      <c r="R181" s="19" t="str">
        <f t="shared" si="2"/>
        <v/>
      </c>
      <c r="T181" s="20"/>
      <c r="U181" s="20"/>
      <c r="V181" s="20"/>
      <c r="W181" s="21"/>
      <c r="X181" s="20"/>
      <c r="Y181" s="20"/>
      <c r="Z181" s="20"/>
      <c r="AA181" s="73"/>
      <c r="AB181" s="73"/>
      <c r="AC181" s="20"/>
      <c r="AD181" s="20"/>
      <c r="AE181" s="20"/>
      <c r="AF181" s="20"/>
      <c r="AG181" s="20"/>
      <c r="AH181" s="20"/>
      <c r="AI181" s="20" t="str">
        <f>IFERROR(IF(LEN(VLOOKUP(AC181, QUICKBOOKS_9130357949969096!$A:$B, 2, 0))=0,"",VLOOKUP(AC181, QUICKBOOKS_9130357949969096!$A:$B, 2, 0)),"")</f>
        <v/>
      </c>
      <c r="AJ181" s="20" t="str">
        <f>IFERROR(IF(LEN(VLOOKUP(AE181, QUICKBOOKS_9130357949969096!$C:$E, 3, 0))=0,"",VLOOKUP(AE181, QUICKBOOKS_9130357949969096!$C:$E, 3, 0)),"")</f>
        <v/>
      </c>
      <c r="AK181" s="20" t="str">
        <f>IFERROR(IF(LEN(VLOOKUP(AF181, QUICKBOOKS_9130357949969096!$F:$G, 2, 0))=0,"",VLOOKUP(AF181, QUICKBOOKS_9130357949969096!$F:$G, 2, 0)),"")</f>
        <v/>
      </c>
      <c r="AL181" s="20"/>
      <c r="AM181" s="20" t="str">
        <f>IFERROR(IF(LEN(VLOOKUP(AH181, QUICKBOOKS_9130357949969096!$J:$K, 2, 0))=0,"",VLOOKUP(AH181, QUICKBOOKS_9130357949969096!$J:$K, 2, 0)),"")</f>
        <v/>
      </c>
    </row>
    <row r="182" spans="2:39" x14ac:dyDescent="0.45">
      <c r="B182" s="2"/>
      <c r="C182" s="2"/>
      <c r="D182" s="2"/>
      <c r="E182" s="2"/>
      <c r="P182" s="19" t="str">
        <f>IF(W182&lt;&gt;"",MAX(P$1:P181)+1,IF(AND(_xlfn.CONCAT(T182:AM182)&lt;&gt;"", OR(LEFT(_xlfn.CONCAT(T182:AM182),5)&lt;&gt;"FALSE",RIGHT(_xlfn.CONCAT(T182:AM182),5)&lt;&gt;"FALSE")),IF(AND(ISNUMBER(P181),P181&gt;0),P181,0),""))</f>
        <v/>
      </c>
      <c r="Q182" s="26"/>
      <c r="R182" s="19" t="str">
        <f t="shared" si="2"/>
        <v/>
      </c>
      <c r="T182" s="20"/>
      <c r="U182" s="20"/>
      <c r="V182" s="20"/>
      <c r="W182" s="21"/>
      <c r="X182" s="20"/>
      <c r="Y182" s="20"/>
      <c r="Z182" s="20"/>
      <c r="AA182" s="73"/>
      <c r="AB182" s="73"/>
      <c r="AC182" s="20"/>
      <c r="AD182" s="20"/>
      <c r="AE182" s="20"/>
      <c r="AF182" s="20"/>
      <c r="AG182" s="20"/>
      <c r="AH182" s="20"/>
      <c r="AI182" s="20" t="str">
        <f>IFERROR(IF(LEN(VLOOKUP(AC182, QUICKBOOKS_9130357949969096!$A:$B, 2, 0))=0,"",VLOOKUP(AC182, QUICKBOOKS_9130357949969096!$A:$B, 2, 0)),"")</f>
        <v/>
      </c>
      <c r="AJ182" s="20" t="str">
        <f>IFERROR(IF(LEN(VLOOKUP(AE182, QUICKBOOKS_9130357949969096!$C:$E, 3, 0))=0,"",VLOOKUP(AE182, QUICKBOOKS_9130357949969096!$C:$E, 3, 0)),"")</f>
        <v/>
      </c>
      <c r="AK182" s="20" t="str">
        <f>IFERROR(IF(LEN(VLOOKUP(AF182, QUICKBOOKS_9130357949969096!$F:$G, 2, 0))=0,"",VLOOKUP(AF182, QUICKBOOKS_9130357949969096!$F:$G, 2, 0)),"")</f>
        <v/>
      </c>
      <c r="AL182" s="20"/>
      <c r="AM182" s="20" t="str">
        <f>IFERROR(IF(LEN(VLOOKUP(AH182, QUICKBOOKS_9130357949969096!$J:$K, 2, 0))=0,"",VLOOKUP(AH182, QUICKBOOKS_9130357949969096!$J:$K, 2, 0)),"")</f>
        <v/>
      </c>
    </row>
    <row r="183" spans="2:39" x14ac:dyDescent="0.45">
      <c r="B183" s="2"/>
      <c r="C183" s="2"/>
      <c r="D183" s="2"/>
      <c r="E183" s="2"/>
      <c r="P183" s="19" t="str">
        <f>IF(W183&lt;&gt;"",MAX(P$1:P182)+1,IF(AND(_xlfn.CONCAT(T183:AM183)&lt;&gt;"", OR(LEFT(_xlfn.CONCAT(T183:AM183),5)&lt;&gt;"FALSE",RIGHT(_xlfn.CONCAT(T183:AM183),5)&lt;&gt;"FALSE")),IF(AND(ISNUMBER(P182),P182&gt;0),P182,0),""))</f>
        <v/>
      </c>
      <c r="Q183" s="26"/>
      <c r="R183" s="19" t="str">
        <f t="shared" si="2"/>
        <v/>
      </c>
      <c r="T183" s="20"/>
      <c r="U183" s="20"/>
      <c r="V183" s="20"/>
      <c r="W183" s="21"/>
      <c r="X183" s="20"/>
      <c r="Y183" s="20"/>
      <c r="Z183" s="20"/>
      <c r="AA183" s="73"/>
      <c r="AB183" s="73"/>
      <c r="AC183" s="20"/>
      <c r="AD183" s="20"/>
      <c r="AE183" s="20"/>
      <c r="AF183" s="20"/>
      <c r="AG183" s="20"/>
      <c r="AH183" s="20"/>
      <c r="AI183" s="20" t="str">
        <f>IFERROR(IF(LEN(VLOOKUP(AC183, QUICKBOOKS_9130357949969096!$A:$B, 2, 0))=0,"",VLOOKUP(AC183, QUICKBOOKS_9130357949969096!$A:$B, 2, 0)),"")</f>
        <v/>
      </c>
      <c r="AJ183" s="20" t="str">
        <f>IFERROR(IF(LEN(VLOOKUP(AE183, QUICKBOOKS_9130357949969096!$C:$E, 3, 0))=0,"",VLOOKUP(AE183, QUICKBOOKS_9130357949969096!$C:$E, 3, 0)),"")</f>
        <v/>
      </c>
      <c r="AK183" s="20" t="str">
        <f>IFERROR(IF(LEN(VLOOKUP(AF183, QUICKBOOKS_9130357949969096!$F:$G, 2, 0))=0,"",VLOOKUP(AF183, QUICKBOOKS_9130357949969096!$F:$G, 2, 0)),"")</f>
        <v/>
      </c>
      <c r="AL183" s="20"/>
      <c r="AM183" s="20" t="str">
        <f>IFERROR(IF(LEN(VLOOKUP(AH183, QUICKBOOKS_9130357949969096!$J:$K, 2, 0))=0,"",VLOOKUP(AH183, QUICKBOOKS_9130357949969096!$J:$K, 2, 0)),"")</f>
        <v/>
      </c>
    </row>
    <row r="184" spans="2:39" x14ac:dyDescent="0.45">
      <c r="B184" s="2"/>
      <c r="C184" s="2"/>
      <c r="D184" s="2"/>
      <c r="E184" s="2"/>
      <c r="P184" s="19" t="str">
        <f>IF(W184&lt;&gt;"",MAX(P$1:P183)+1,IF(AND(_xlfn.CONCAT(T184:AM184)&lt;&gt;"", OR(LEFT(_xlfn.CONCAT(T184:AM184),5)&lt;&gt;"FALSE",RIGHT(_xlfn.CONCAT(T184:AM184),5)&lt;&gt;"FALSE")),IF(AND(ISNUMBER(P183),P183&gt;0),P183,0),""))</f>
        <v/>
      </c>
      <c r="Q184" s="26"/>
      <c r="R184" s="19" t="str">
        <f t="shared" si="2"/>
        <v/>
      </c>
      <c r="T184" s="20"/>
      <c r="U184" s="20"/>
      <c r="V184" s="20"/>
      <c r="W184" s="21"/>
      <c r="X184" s="20"/>
      <c r="Y184" s="20"/>
      <c r="Z184" s="20"/>
      <c r="AA184" s="73"/>
      <c r="AB184" s="73"/>
      <c r="AC184" s="20"/>
      <c r="AD184" s="20"/>
      <c r="AE184" s="20"/>
      <c r="AF184" s="20"/>
      <c r="AG184" s="20"/>
      <c r="AH184" s="20"/>
      <c r="AI184" s="20" t="str">
        <f>IFERROR(IF(LEN(VLOOKUP(AC184, QUICKBOOKS_9130357949969096!$A:$B, 2, 0))=0,"",VLOOKUP(AC184, QUICKBOOKS_9130357949969096!$A:$B, 2, 0)),"")</f>
        <v/>
      </c>
      <c r="AJ184" s="20" t="str">
        <f>IFERROR(IF(LEN(VLOOKUP(AE184, QUICKBOOKS_9130357949969096!$C:$E, 3, 0))=0,"",VLOOKUP(AE184, QUICKBOOKS_9130357949969096!$C:$E, 3, 0)),"")</f>
        <v/>
      </c>
      <c r="AK184" s="20" t="str">
        <f>IFERROR(IF(LEN(VLOOKUP(AF184, QUICKBOOKS_9130357949969096!$F:$G, 2, 0))=0,"",VLOOKUP(AF184, QUICKBOOKS_9130357949969096!$F:$G, 2, 0)),"")</f>
        <v/>
      </c>
      <c r="AL184" s="20"/>
      <c r="AM184" s="20" t="str">
        <f>IFERROR(IF(LEN(VLOOKUP(AH184, QUICKBOOKS_9130357949969096!$J:$K, 2, 0))=0,"",VLOOKUP(AH184, QUICKBOOKS_9130357949969096!$J:$K, 2, 0)),"")</f>
        <v/>
      </c>
    </row>
    <row r="185" spans="2:39" x14ac:dyDescent="0.45">
      <c r="B185" s="2"/>
      <c r="C185" s="2"/>
      <c r="D185" s="2"/>
      <c r="E185" s="2"/>
      <c r="P185" s="19" t="str">
        <f>IF(W185&lt;&gt;"",MAX(P$1:P184)+1,IF(AND(_xlfn.CONCAT(T185:AM185)&lt;&gt;"", OR(LEFT(_xlfn.CONCAT(T185:AM185),5)&lt;&gt;"FALSE",RIGHT(_xlfn.CONCAT(T185:AM185),5)&lt;&gt;"FALSE")),IF(AND(ISNUMBER(P184),P184&gt;0),P184,0),""))</f>
        <v/>
      </c>
      <c r="Q185" s="26"/>
      <c r="R185" s="19" t="str">
        <f t="shared" si="2"/>
        <v/>
      </c>
      <c r="T185" s="20"/>
      <c r="U185" s="20"/>
      <c r="V185" s="20"/>
      <c r="W185" s="21"/>
      <c r="X185" s="20"/>
      <c r="Y185" s="20"/>
      <c r="Z185" s="20"/>
      <c r="AA185" s="73"/>
      <c r="AB185" s="73"/>
      <c r="AC185" s="20"/>
      <c r="AD185" s="20"/>
      <c r="AE185" s="20"/>
      <c r="AF185" s="20"/>
      <c r="AG185" s="20"/>
      <c r="AH185" s="20"/>
      <c r="AI185" s="20" t="str">
        <f>IFERROR(IF(LEN(VLOOKUP(AC185, QUICKBOOKS_9130357949969096!$A:$B, 2, 0))=0,"",VLOOKUP(AC185, QUICKBOOKS_9130357949969096!$A:$B, 2, 0)),"")</f>
        <v/>
      </c>
      <c r="AJ185" s="20" t="str">
        <f>IFERROR(IF(LEN(VLOOKUP(AE185, QUICKBOOKS_9130357949969096!$C:$E, 3, 0))=0,"",VLOOKUP(AE185, QUICKBOOKS_9130357949969096!$C:$E, 3, 0)),"")</f>
        <v/>
      </c>
      <c r="AK185" s="20" t="str">
        <f>IFERROR(IF(LEN(VLOOKUP(AF185, QUICKBOOKS_9130357949969096!$F:$G, 2, 0))=0,"",VLOOKUP(AF185, QUICKBOOKS_9130357949969096!$F:$G, 2, 0)),"")</f>
        <v/>
      </c>
      <c r="AL185" s="20"/>
      <c r="AM185" s="20" t="str">
        <f>IFERROR(IF(LEN(VLOOKUP(AH185, QUICKBOOKS_9130357949969096!$J:$K, 2, 0))=0,"",VLOOKUP(AH185, QUICKBOOKS_9130357949969096!$J:$K, 2, 0)),"")</f>
        <v/>
      </c>
    </row>
    <row r="186" spans="2:39" x14ac:dyDescent="0.45">
      <c r="B186" s="2"/>
      <c r="C186" s="2"/>
      <c r="D186" s="2"/>
      <c r="E186" s="2"/>
      <c r="P186" s="19" t="str">
        <f>IF(W186&lt;&gt;"",MAX(P$1:P185)+1,IF(AND(_xlfn.CONCAT(T186:AM186)&lt;&gt;"", OR(LEFT(_xlfn.CONCAT(T186:AM186),5)&lt;&gt;"FALSE",RIGHT(_xlfn.CONCAT(T186:AM186),5)&lt;&gt;"FALSE")),IF(AND(ISNUMBER(P185),P185&gt;0),P185,0),""))</f>
        <v/>
      </c>
      <c r="Q186" s="26"/>
      <c r="R186" s="19" t="str">
        <f t="shared" si="2"/>
        <v/>
      </c>
      <c r="T186" s="20"/>
      <c r="U186" s="20"/>
      <c r="V186" s="20"/>
      <c r="W186" s="21"/>
      <c r="X186" s="20"/>
      <c r="Y186" s="20"/>
      <c r="Z186" s="20"/>
      <c r="AA186" s="73"/>
      <c r="AB186" s="73"/>
      <c r="AC186" s="20"/>
      <c r="AD186" s="20"/>
      <c r="AE186" s="20"/>
      <c r="AF186" s="20"/>
      <c r="AG186" s="20"/>
      <c r="AH186" s="20"/>
      <c r="AI186" s="20" t="str">
        <f>IFERROR(IF(LEN(VLOOKUP(AC186, QUICKBOOKS_9130357949969096!$A:$B, 2, 0))=0,"",VLOOKUP(AC186, QUICKBOOKS_9130357949969096!$A:$B, 2, 0)),"")</f>
        <v/>
      </c>
      <c r="AJ186" s="20" t="str">
        <f>IFERROR(IF(LEN(VLOOKUP(AE186, QUICKBOOKS_9130357949969096!$C:$E, 3, 0))=0,"",VLOOKUP(AE186, QUICKBOOKS_9130357949969096!$C:$E, 3, 0)),"")</f>
        <v/>
      </c>
      <c r="AK186" s="20" t="str">
        <f>IFERROR(IF(LEN(VLOOKUP(AF186, QUICKBOOKS_9130357949969096!$F:$G, 2, 0))=0,"",VLOOKUP(AF186, QUICKBOOKS_9130357949969096!$F:$G, 2, 0)),"")</f>
        <v/>
      </c>
      <c r="AL186" s="20"/>
      <c r="AM186" s="20" t="str">
        <f>IFERROR(IF(LEN(VLOOKUP(AH186, QUICKBOOKS_9130357949969096!$J:$K, 2, 0))=0,"",VLOOKUP(AH186, QUICKBOOKS_9130357949969096!$J:$K, 2, 0)),"")</f>
        <v/>
      </c>
    </row>
    <row r="187" spans="2:39" x14ac:dyDescent="0.45">
      <c r="B187" s="2"/>
      <c r="C187" s="2"/>
      <c r="D187" s="2"/>
      <c r="E187" s="2"/>
      <c r="P187" s="19" t="str">
        <f>IF(W187&lt;&gt;"",MAX(P$1:P186)+1,IF(AND(_xlfn.CONCAT(T187:AM187)&lt;&gt;"", OR(LEFT(_xlfn.CONCAT(T187:AM187),5)&lt;&gt;"FALSE",RIGHT(_xlfn.CONCAT(T187:AM187),5)&lt;&gt;"FALSE")),IF(AND(ISNUMBER(P186),P186&gt;0),P186,0),""))</f>
        <v/>
      </c>
      <c r="Q187" s="26"/>
      <c r="R187" s="19" t="str">
        <f t="shared" si="2"/>
        <v/>
      </c>
      <c r="T187" s="20"/>
      <c r="U187" s="20"/>
      <c r="V187" s="20"/>
      <c r="W187" s="21"/>
      <c r="X187" s="20"/>
      <c r="Y187" s="20"/>
      <c r="Z187" s="20"/>
      <c r="AA187" s="73"/>
      <c r="AB187" s="73"/>
      <c r="AC187" s="20"/>
      <c r="AD187" s="20"/>
      <c r="AE187" s="20"/>
      <c r="AF187" s="20"/>
      <c r="AG187" s="20"/>
      <c r="AH187" s="20"/>
      <c r="AI187" s="20" t="str">
        <f>IFERROR(IF(LEN(VLOOKUP(AC187, QUICKBOOKS_9130357949969096!$A:$B, 2, 0))=0,"",VLOOKUP(AC187, QUICKBOOKS_9130357949969096!$A:$B, 2, 0)),"")</f>
        <v/>
      </c>
      <c r="AJ187" s="20" t="str">
        <f>IFERROR(IF(LEN(VLOOKUP(AE187, QUICKBOOKS_9130357949969096!$C:$E, 3, 0))=0,"",VLOOKUP(AE187, QUICKBOOKS_9130357949969096!$C:$E, 3, 0)),"")</f>
        <v/>
      </c>
      <c r="AK187" s="20" t="str">
        <f>IFERROR(IF(LEN(VLOOKUP(AF187, QUICKBOOKS_9130357949969096!$F:$G, 2, 0))=0,"",VLOOKUP(AF187, QUICKBOOKS_9130357949969096!$F:$G, 2, 0)),"")</f>
        <v/>
      </c>
      <c r="AL187" s="20"/>
      <c r="AM187" s="20" t="str">
        <f>IFERROR(IF(LEN(VLOOKUP(AH187, QUICKBOOKS_9130357949969096!$J:$K, 2, 0))=0,"",VLOOKUP(AH187, QUICKBOOKS_9130357949969096!$J:$K, 2, 0)),"")</f>
        <v/>
      </c>
    </row>
    <row r="188" spans="2:39" x14ac:dyDescent="0.45">
      <c r="B188" s="2"/>
      <c r="C188" s="2"/>
      <c r="D188" s="2"/>
      <c r="E188" s="2"/>
      <c r="P188" s="19" t="str">
        <f>IF(W188&lt;&gt;"",MAX(P$1:P187)+1,IF(AND(_xlfn.CONCAT(T188:AM188)&lt;&gt;"", OR(LEFT(_xlfn.CONCAT(T188:AM188),5)&lt;&gt;"FALSE",RIGHT(_xlfn.CONCAT(T188:AM188),5)&lt;&gt;"FALSE")),IF(AND(ISNUMBER(P187),P187&gt;0),P187,0),""))</f>
        <v/>
      </c>
      <c r="Q188" s="26"/>
      <c r="R188" s="19" t="str">
        <f t="shared" si="2"/>
        <v/>
      </c>
      <c r="T188" s="20"/>
      <c r="U188" s="20"/>
      <c r="V188" s="20"/>
      <c r="W188" s="21"/>
      <c r="X188" s="20"/>
      <c r="Y188" s="20"/>
      <c r="Z188" s="20"/>
      <c r="AA188" s="73"/>
      <c r="AB188" s="73"/>
      <c r="AC188" s="20"/>
      <c r="AD188" s="20"/>
      <c r="AE188" s="20"/>
      <c r="AF188" s="20"/>
      <c r="AG188" s="20"/>
      <c r="AH188" s="20"/>
      <c r="AI188" s="20" t="str">
        <f>IFERROR(IF(LEN(VLOOKUP(AC188, QUICKBOOKS_9130357949969096!$A:$B, 2, 0))=0,"",VLOOKUP(AC188, QUICKBOOKS_9130357949969096!$A:$B, 2, 0)),"")</f>
        <v/>
      </c>
      <c r="AJ188" s="20" t="str">
        <f>IFERROR(IF(LEN(VLOOKUP(AE188, QUICKBOOKS_9130357949969096!$C:$E, 3, 0))=0,"",VLOOKUP(AE188, QUICKBOOKS_9130357949969096!$C:$E, 3, 0)),"")</f>
        <v/>
      </c>
      <c r="AK188" s="20" t="str">
        <f>IFERROR(IF(LEN(VLOOKUP(AF188, QUICKBOOKS_9130357949969096!$F:$G, 2, 0))=0,"",VLOOKUP(AF188, QUICKBOOKS_9130357949969096!$F:$G, 2, 0)),"")</f>
        <v/>
      </c>
      <c r="AL188" s="20"/>
      <c r="AM188" s="20" t="str">
        <f>IFERROR(IF(LEN(VLOOKUP(AH188, QUICKBOOKS_9130357949969096!$J:$K, 2, 0))=0,"",VLOOKUP(AH188, QUICKBOOKS_9130357949969096!$J:$K, 2, 0)),"")</f>
        <v/>
      </c>
    </row>
    <row r="189" spans="2:39" x14ac:dyDescent="0.45">
      <c r="B189" s="2"/>
      <c r="C189" s="2"/>
      <c r="D189" s="2"/>
      <c r="E189" s="2"/>
      <c r="P189" s="19" t="str">
        <f>IF(W189&lt;&gt;"",MAX(P$1:P188)+1,IF(AND(_xlfn.CONCAT(T189:AM189)&lt;&gt;"", OR(LEFT(_xlfn.CONCAT(T189:AM189),5)&lt;&gt;"FALSE",RIGHT(_xlfn.CONCAT(T189:AM189),5)&lt;&gt;"FALSE")),IF(AND(ISNUMBER(P188),P188&gt;0),P188,0),""))</f>
        <v/>
      </c>
      <c r="Q189" s="26"/>
      <c r="R189" s="19" t="str">
        <f t="shared" si="2"/>
        <v/>
      </c>
      <c r="T189" s="20"/>
      <c r="U189" s="20"/>
      <c r="V189" s="20"/>
      <c r="W189" s="21"/>
      <c r="X189" s="20"/>
      <c r="Y189" s="20"/>
      <c r="Z189" s="20"/>
      <c r="AA189" s="73"/>
      <c r="AB189" s="73"/>
      <c r="AC189" s="20"/>
      <c r="AD189" s="20"/>
      <c r="AE189" s="20"/>
      <c r="AF189" s="20"/>
      <c r="AG189" s="20"/>
      <c r="AH189" s="20"/>
      <c r="AI189" s="20" t="str">
        <f>IFERROR(IF(LEN(VLOOKUP(AC189, QUICKBOOKS_9130357949969096!$A:$B, 2, 0))=0,"",VLOOKUP(AC189, QUICKBOOKS_9130357949969096!$A:$B, 2, 0)),"")</f>
        <v/>
      </c>
      <c r="AJ189" s="20" t="str">
        <f>IFERROR(IF(LEN(VLOOKUP(AE189, QUICKBOOKS_9130357949969096!$C:$E, 3, 0))=0,"",VLOOKUP(AE189, QUICKBOOKS_9130357949969096!$C:$E, 3, 0)),"")</f>
        <v/>
      </c>
      <c r="AK189" s="20" t="str">
        <f>IFERROR(IF(LEN(VLOOKUP(AF189, QUICKBOOKS_9130357949969096!$F:$G, 2, 0))=0,"",VLOOKUP(AF189, QUICKBOOKS_9130357949969096!$F:$G, 2, 0)),"")</f>
        <v/>
      </c>
      <c r="AL189" s="20"/>
      <c r="AM189" s="20" t="str">
        <f>IFERROR(IF(LEN(VLOOKUP(AH189, QUICKBOOKS_9130357949969096!$J:$K, 2, 0))=0,"",VLOOKUP(AH189, QUICKBOOKS_9130357949969096!$J:$K, 2, 0)),"")</f>
        <v/>
      </c>
    </row>
    <row r="190" spans="2:39" x14ac:dyDescent="0.45">
      <c r="B190" s="2"/>
      <c r="C190" s="2"/>
      <c r="D190" s="2"/>
      <c r="E190" s="2"/>
      <c r="P190" s="19" t="str">
        <f>IF(W190&lt;&gt;"",MAX(P$1:P189)+1,IF(AND(_xlfn.CONCAT(T190:AM190)&lt;&gt;"", OR(LEFT(_xlfn.CONCAT(T190:AM190),5)&lt;&gt;"FALSE",RIGHT(_xlfn.CONCAT(T190:AM190),5)&lt;&gt;"FALSE")),IF(AND(ISNUMBER(P189),P189&gt;0),P189,0),""))</f>
        <v/>
      </c>
      <c r="Q190" s="26"/>
      <c r="R190" s="19" t="str">
        <f t="shared" si="2"/>
        <v/>
      </c>
      <c r="T190" s="20"/>
      <c r="U190" s="20"/>
      <c r="V190" s="20"/>
      <c r="W190" s="21"/>
      <c r="X190" s="20"/>
      <c r="Y190" s="20"/>
      <c r="Z190" s="20"/>
      <c r="AA190" s="73"/>
      <c r="AB190" s="73"/>
      <c r="AC190" s="20"/>
      <c r="AD190" s="20"/>
      <c r="AE190" s="20"/>
      <c r="AF190" s="20"/>
      <c r="AG190" s="20"/>
      <c r="AH190" s="20"/>
      <c r="AI190" s="20" t="str">
        <f>IFERROR(IF(LEN(VLOOKUP(AC190, QUICKBOOKS_9130357949969096!$A:$B, 2, 0))=0,"",VLOOKUP(AC190, QUICKBOOKS_9130357949969096!$A:$B, 2, 0)),"")</f>
        <v/>
      </c>
      <c r="AJ190" s="20" t="str">
        <f>IFERROR(IF(LEN(VLOOKUP(AE190, QUICKBOOKS_9130357949969096!$C:$E, 3, 0))=0,"",VLOOKUP(AE190, QUICKBOOKS_9130357949969096!$C:$E, 3, 0)),"")</f>
        <v/>
      </c>
      <c r="AK190" s="20" t="str">
        <f>IFERROR(IF(LEN(VLOOKUP(AF190, QUICKBOOKS_9130357949969096!$F:$G, 2, 0))=0,"",VLOOKUP(AF190, QUICKBOOKS_9130357949969096!$F:$G, 2, 0)),"")</f>
        <v/>
      </c>
      <c r="AL190" s="20"/>
      <c r="AM190" s="20" t="str">
        <f>IFERROR(IF(LEN(VLOOKUP(AH190, QUICKBOOKS_9130357949969096!$J:$K, 2, 0))=0,"",VLOOKUP(AH190, QUICKBOOKS_9130357949969096!$J:$K, 2, 0)),"")</f>
        <v/>
      </c>
    </row>
    <row r="191" spans="2:39" x14ac:dyDescent="0.45">
      <c r="B191" s="2"/>
      <c r="C191" s="2"/>
      <c r="D191" s="2"/>
      <c r="E191" s="2"/>
      <c r="P191" s="19" t="str">
        <f>IF(W191&lt;&gt;"",MAX(P$1:P190)+1,IF(AND(_xlfn.CONCAT(T191:AM191)&lt;&gt;"", OR(LEFT(_xlfn.CONCAT(T191:AM191),5)&lt;&gt;"FALSE",RIGHT(_xlfn.CONCAT(T191:AM191),5)&lt;&gt;"FALSE")),IF(AND(ISNUMBER(P190),P190&gt;0),P190,0),""))</f>
        <v/>
      </c>
      <c r="Q191" s="26"/>
      <c r="R191" s="19" t="str">
        <f t="shared" si="2"/>
        <v/>
      </c>
      <c r="T191" s="20"/>
      <c r="U191" s="20"/>
      <c r="V191" s="20"/>
      <c r="W191" s="21"/>
      <c r="X191" s="20"/>
      <c r="Y191" s="20"/>
      <c r="Z191" s="20"/>
      <c r="AA191" s="73"/>
      <c r="AB191" s="73"/>
      <c r="AC191" s="20"/>
      <c r="AD191" s="20"/>
      <c r="AE191" s="20"/>
      <c r="AF191" s="20"/>
      <c r="AG191" s="20"/>
      <c r="AH191" s="20"/>
      <c r="AI191" s="20" t="str">
        <f>IFERROR(IF(LEN(VLOOKUP(AC191, QUICKBOOKS_9130357949969096!$A:$B, 2, 0))=0,"",VLOOKUP(AC191, QUICKBOOKS_9130357949969096!$A:$B, 2, 0)),"")</f>
        <v/>
      </c>
      <c r="AJ191" s="20" t="str">
        <f>IFERROR(IF(LEN(VLOOKUP(AE191, QUICKBOOKS_9130357949969096!$C:$E, 3, 0))=0,"",VLOOKUP(AE191, QUICKBOOKS_9130357949969096!$C:$E, 3, 0)),"")</f>
        <v/>
      </c>
      <c r="AK191" s="20" t="str">
        <f>IFERROR(IF(LEN(VLOOKUP(AF191, QUICKBOOKS_9130357949969096!$F:$G, 2, 0))=0,"",VLOOKUP(AF191, QUICKBOOKS_9130357949969096!$F:$G, 2, 0)),"")</f>
        <v/>
      </c>
      <c r="AL191" s="20"/>
      <c r="AM191" s="20" t="str">
        <f>IFERROR(IF(LEN(VLOOKUP(AH191, QUICKBOOKS_9130357949969096!$J:$K, 2, 0))=0,"",VLOOKUP(AH191, QUICKBOOKS_9130357949969096!$J:$K, 2, 0)),"")</f>
        <v/>
      </c>
    </row>
    <row r="192" spans="2:39" x14ac:dyDescent="0.45">
      <c r="B192" s="2"/>
      <c r="C192" s="2"/>
      <c r="D192" s="2"/>
      <c r="E192" s="2"/>
      <c r="P192" s="19" t="str">
        <f>IF(W192&lt;&gt;"",MAX(P$1:P191)+1,IF(AND(_xlfn.CONCAT(T192:AM192)&lt;&gt;"", OR(LEFT(_xlfn.CONCAT(T192:AM192),5)&lt;&gt;"FALSE",RIGHT(_xlfn.CONCAT(T192:AM192),5)&lt;&gt;"FALSE")),IF(AND(ISNUMBER(P191),P191&gt;0),P191,0),""))</f>
        <v/>
      </c>
      <c r="Q192" s="26"/>
      <c r="R192" s="19" t="str">
        <f t="shared" si="2"/>
        <v/>
      </c>
      <c r="T192" s="20"/>
      <c r="U192" s="20"/>
      <c r="V192" s="20"/>
      <c r="W192" s="21"/>
      <c r="X192" s="20"/>
      <c r="Y192" s="20"/>
      <c r="Z192" s="20"/>
      <c r="AA192" s="73"/>
      <c r="AB192" s="73"/>
      <c r="AC192" s="20"/>
      <c r="AD192" s="20"/>
      <c r="AE192" s="20"/>
      <c r="AF192" s="20"/>
      <c r="AG192" s="20"/>
      <c r="AH192" s="20"/>
      <c r="AI192" s="20" t="str">
        <f>IFERROR(IF(LEN(VLOOKUP(AC192, QUICKBOOKS_9130357949969096!$A:$B, 2, 0))=0,"",VLOOKUP(AC192, QUICKBOOKS_9130357949969096!$A:$B, 2, 0)),"")</f>
        <v/>
      </c>
      <c r="AJ192" s="20" t="str">
        <f>IFERROR(IF(LEN(VLOOKUP(AE192, QUICKBOOKS_9130357949969096!$C:$E, 3, 0))=0,"",VLOOKUP(AE192, QUICKBOOKS_9130357949969096!$C:$E, 3, 0)),"")</f>
        <v/>
      </c>
      <c r="AK192" s="20" t="str">
        <f>IFERROR(IF(LEN(VLOOKUP(AF192, QUICKBOOKS_9130357949969096!$F:$G, 2, 0))=0,"",VLOOKUP(AF192, QUICKBOOKS_9130357949969096!$F:$G, 2, 0)),"")</f>
        <v/>
      </c>
      <c r="AL192" s="20"/>
      <c r="AM192" s="20" t="str">
        <f>IFERROR(IF(LEN(VLOOKUP(AH192, QUICKBOOKS_9130357949969096!$J:$K, 2, 0))=0,"",VLOOKUP(AH192, QUICKBOOKS_9130357949969096!$J:$K, 2, 0)),"")</f>
        <v/>
      </c>
    </row>
    <row r="193" spans="2:39" x14ac:dyDescent="0.45">
      <c r="B193" s="2"/>
      <c r="C193" s="2"/>
      <c r="D193" s="2"/>
      <c r="E193" s="2"/>
      <c r="P193" s="19" t="str">
        <f>IF(W193&lt;&gt;"",MAX(P$1:P192)+1,IF(AND(_xlfn.CONCAT(T193:AM193)&lt;&gt;"", OR(LEFT(_xlfn.CONCAT(T193:AM193),5)&lt;&gt;"FALSE",RIGHT(_xlfn.CONCAT(T193:AM193),5)&lt;&gt;"FALSE")),IF(AND(ISNUMBER(P192),P192&gt;0),P192,0),""))</f>
        <v/>
      </c>
      <c r="Q193" s="26"/>
      <c r="R193" s="19" t="str">
        <f t="shared" si="2"/>
        <v/>
      </c>
      <c r="T193" s="20"/>
      <c r="U193" s="20"/>
      <c r="V193" s="20"/>
      <c r="W193" s="21"/>
      <c r="X193" s="20"/>
      <c r="Y193" s="20"/>
      <c r="Z193" s="20"/>
      <c r="AA193" s="73"/>
      <c r="AB193" s="73"/>
      <c r="AC193" s="20"/>
      <c r="AD193" s="20"/>
      <c r="AE193" s="20"/>
      <c r="AF193" s="20"/>
      <c r="AG193" s="20"/>
      <c r="AH193" s="20"/>
      <c r="AI193" s="20" t="str">
        <f>IFERROR(IF(LEN(VLOOKUP(AC193, QUICKBOOKS_9130357949969096!$A:$B, 2, 0))=0,"",VLOOKUP(AC193, QUICKBOOKS_9130357949969096!$A:$B, 2, 0)),"")</f>
        <v/>
      </c>
      <c r="AJ193" s="20" t="str">
        <f>IFERROR(IF(LEN(VLOOKUP(AE193, QUICKBOOKS_9130357949969096!$C:$E, 3, 0))=0,"",VLOOKUP(AE193, QUICKBOOKS_9130357949969096!$C:$E, 3, 0)),"")</f>
        <v/>
      </c>
      <c r="AK193" s="20" t="str">
        <f>IFERROR(IF(LEN(VLOOKUP(AF193, QUICKBOOKS_9130357949969096!$F:$G, 2, 0))=0,"",VLOOKUP(AF193, QUICKBOOKS_9130357949969096!$F:$G, 2, 0)),"")</f>
        <v/>
      </c>
      <c r="AL193" s="20"/>
      <c r="AM193" s="20" t="str">
        <f>IFERROR(IF(LEN(VLOOKUP(AH193, QUICKBOOKS_9130357949969096!$J:$K, 2, 0))=0,"",VLOOKUP(AH193, QUICKBOOKS_9130357949969096!$J:$K, 2, 0)),"")</f>
        <v/>
      </c>
    </row>
    <row r="194" spans="2:39" x14ac:dyDescent="0.45">
      <c r="B194" s="2"/>
      <c r="C194" s="2"/>
      <c r="D194" s="2"/>
      <c r="E194" s="2"/>
      <c r="P194" s="19" t="str">
        <f>IF(W194&lt;&gt;"",MAX(P$1:P193)+1,IF(AND(_xlfn.CONCAT(T194:AM194)&lt;&gt;"", OR(LEFT(_xlfn.CONCAT(T194:AM194),5)&lt;&gt;"FALSE",RIGHT(_xlfn.CONCAT(T194:AM194),5)&lt;&gt;"FALSE")),IF(AND(ISNUMBER(P193),P193&gt;0),P193,0),""))</f>
        <v/>
      </c>
      <c r="Q194" s="26"/>
      <c r="R194" s="19" t="str">
        <f t="shared" si="2"/>
        <v/>
      </c>
      <c r="T194" s="20"/>
      <c r="U194" s="20"/>
      <c r="V194" s="20"/>
      <c r="W194" s="21"/>
      <c r="X194" s="20"/>
      <c r="Y194" s="20"/>
      <c r="Z194" s="20"/>
      <c r="AA194" s="73"/>
      <c r="AB194" s="73"/>
      <c r="AC194" s="20"/>
      <c r="AD194" s="20"/>
      <c r="AE194" s="20"/>
      <c r="AF194" s="20"/>
      <c r="AG194" s="20"/>
      <c r="AH194" s="20"/>
      <c r="AI194" s="20" t="str">
        <f>IFERROR(IF(LEN(VLOOKUP(AC194, QUICKBOOKS_9130357949969096!$A:$B, 2, 0))=0,"",VLOOKUP(AC194, QUICKBOOKS_9130357949969096!$A:$B, 2, 0)),"")</f>
        <v/>
      </c>
      <c r="AJ194" s="20" t="str">
        <f>IFERROR(IF(LEN(VLOOKUP(AE194, QUICKBOOKS_9130357949969096!$C:$E, 3, 0))=0,"",VLOOKUP(AE194, QUICKBOOKS_9130357949969096!$C:$E, 3, 0)),"")</f>
        <v/>
      </c>
      <c r="AK194" s="20" t="str">
        <f>IFERROR(IF(LEN(VLOOKUP(AF194, QUICKBOOKS_9130357949969096!$F:$G, 2, 0))=0,"",VLOOKUP(AF194, QUICKBOOKS_9130357949969096!$F:$G, 2, 0)),"")</f>
        <v/>
      </c>
      <c r="AL194" s="20"/>
      <c r="AM194" s="20" t="str">
        <f>IFERROR(IF(LEN(VLOOKUP(AH194, QUICKBOOKS_9130357949969096!$J:$K, 2, 0))=0,"",VLOOKUP(AH194, QUICKBOOKS_9130357949969096!$J:$K, 2, 0)),"")</f>
        <v/>
      </c>
    </row>
    <row r="195" spans="2:39" x14ac:dyDescent="0.45">
      <c r="B195" s="2"/>
      <c r="C195" s="2"/>
      <c r="D195" s="2"/>
      <c r="E195" s="2"/>
      <c r="P195" s="19" t="str">
        <f>IF(W195&lt;&gt;"",MAX(P$1:P194)+1,IF(AND(_xlfn.CONCAT(T195:AM195)&lt;&gt;"", OR(LEFT(_xlfn.CONCAT(T195:AM195),5)&lt;&gt;"FALSE",RIGHT(_xlfn.CONCAT(T195:AM195),5)&lt;&gt;"FALSE")),IF(AND(ISNUMBER(P194),P194&gt;0),P194,0),""))</f>
        <v/>
      </c>
      <c r="Q195" s="26"/>
      <c r="R195" s="19" t="str">
        <f t="shared" ref="R195:R255" si="3">IF(T195&lt;&gt;"",IF(Q195&lt;&gt;"","Edited","Synced"),IF(P195="","",IF(OR(AC195 = "",AI195 = ""),"Invalid","New")))</f>
        <v/>
      </c>
      <c r="T195" s="20"/>
      <c r="U195" s="20"/>
      <c r="V195" s="20"/>
      <c r="W195" s="21"/>
      <c r="X195" s="20"/>
      <c r="Y195" s="20"/>
      <c r="Z195" s="20"/>
      <c r="AA195" s="73"/>
      <c r="AB195" s="73"/>
      <c r="AC195" s="20"/>
      <c r="AD195" s="20"/>
      <c r="AE195" s="20"/>
      <c r="AF195" s="20"/>
      <c r="AG195" s="20"/>
      <c r="AH195" s="20"/>
      <c r="AI195" s="20" t="str">
        <f>IFERROR(IF(LEN(VLOOKUP(AC195, QUICKBOOKS_9130357949969096!$A:$B, 2, 0))=0,"",VLOOKUP(AC195, QUICKBOOKS_9130357949969096!$A:$B, 2, 0)),"")</f>
        <v/>
      </c>
      <c r="AJ195" s="20" t="str">
        <f>IFERROR(IF(LEN(VLOOKUP(AE195, QUICKBOOKS_9130357949969096!$C:$E, 3, 0))=0,"",VLOOKUP(AE195, QUICKBOOKS_9130357949969096!$C:$E, 3, 0)),"")</f>
        <v/>
      </c>
      <c r="AK195" s="20" t="str">
        <f>IFERROR(IF(LEN(VLOOKUP(AF195, QUICKBOOKS_9130357949969096!$F:$G, 2, 0))=0,"",VLOOKUP(AF195, QUICKBOOKS_9130357949969096!$F:$G, 2, 0)),"")</f>
        <v/>
      </c>
      <c r="AL195" s="20"/>
      <c r="AM195" s="20" t="str">
        <f>IFERROR(IF(LEN(VLOOKUP(AH195, QUICKBOOKS_9130357949969096!$J:$K, 2, 0))=0,"",VLOOKUP(AH195, QUICKBOOKS_9130357949969096!$J:$K, 2, 0)),"")</f>
        <v/>
      </c>
    </row>
    <row r="196" spans="2:39" x14ac:dyDescent="0.45">
      <c r="B196" s="2"/>
      <c r="C196" s="2"/>
      <c r="D196" s="2"/>
      <c r="E196" s="2"/>
      <c r="P196" s="19" t="str">
        <f>IF(W196&lt;&gt;"",MAX(P$1:P195)+1,IF(AND(_xlfn.CONCAT(T196:AM196)&lt;&gt;"", OR(LEFT(_xlfn.CONCAT(T196:AM196),5)&lt;&gt;"FALSE",RIGHT(_xlfn.CONCAT(T196:AM196),5)&lt;&gt;"FALSE")),IF(AND(ISNUMBER(P195),P195&gt;0),P195,0),""))</f>
        <v/>
      </c>
      <c r="Q196" s="26"/>
      <c r="R196" s="19" t="str">
        <f t="shared" si="3"/>
        <v/>
      </c>
      <c r="T196" s="20"/>
      <c r="U196" s="20"/>
      <c r="V196" s="20"/>
      <c r="W196" s="21"/>
      <c r="X196" s="20"/>
      <c r="Y196" s="20"/>
      <c r="Z196" s="20"/>
      <c r="AA196" s="73"/>
      <c r="AB196" s="73"/>
      <c r="AC196" s="20"/>
      <c r="AD196" s="20"/>
      <c r="AE196" s="20"/>
      <c r="AF196" s="20"/>
      <c r="AG196" s="20"/>
      <c r="AH196" s="20"/>
      <c r="AI196" s="20" t="str">
        <f>IFERROR(IF(LEN(VLOOKUP(AC196, QUICKBOOKS_9130357949969096!$A:$B, 2, 0))=0,"",VLOOKUP(AC196, QUICKBOOKS_9130357949969096!$A:$B, 2, 0)),"")</f>
        <v/>
      </c>
      <c r="AJ196" s="20" t="str">
        <f>IFERROR(IF(LEN(VLOOKUP(AE196, QUICKBOOKS_9130357949969096!$C:$E, 3, 0))=0,"",VLOOKUP(AE196, QUICKBOOKS_9130357949969096!$C:$E, 3, 0)),"")</f>
        <v/>
      </c>
      <c r="AK196" s="20" t="str">
        <f>IFERROR(IF(LEN(VLOOKUP(AF196, QUICKBOOKS_9130357949969096!$F:$G, 2, 0))=0,"",VLOOKUP(AF196, QUICKBOOKS_9130357949969096!$F:$G, 2, 0)),"")</f>
        <v/>
      </c>
      <c r="AL196" s="20"/>
      <c r="AM196" s="20" t="str">
        <f>IFERROR(IF(LEN(VLOOKUP(AH196, QUICKBOOKS_9130357949969096!$J:$K, 2, 0))=0,"",VLOOKUP(AH196, QUICKBOOKS_9130357949969096!$J:$K, 2, 0)),"")</f>
        <v/>
      </c>
    </row>
    <row r="197" spans="2:39" x14ac:dyDescent="0.45">
      <c r="B197" s="2"/>
      <c r="C197" s="2"/>
      <c r="D197" s="2"/>
      <c r="E197" s="2"/>
      <c r="P197" s="19" t="str">
        <f>IF(W197&lt;&gt;"",MAX(P$1:P196)+1,IF(AND(_xlfn.CONCAT(T197:AM197)&lt;&gt;"", OR(LEFT(_xlfn.CONCAT(T197:AM197),5)&lt;&gt;"FALSE",RIGHT(_xlfn.CONCAT(T197:AM197),5)&lt;&gt;"FALSE")),IF(AND(ISNUMBER(P196),P196&gt;0),P196,0),""))</f>
        <v/>
      </c>
      <c r="Q197" s="26"/>
      <c r="R197" s="19" t="str">
        <f t="shared" si="3"/>
        <v/>
      </c>
      <c r="T197" s="20"/>
      <c r="U197" s="20"/>
      <c r="V197" s="20"/>
      <c r="W197" s="21"/>
      <c r="X197" s="20"/>
      <c r="Y197" s="20"/>
      <c r="Z197" s="20"/>
      <c r="AA197" s="73"/>
      <c r="AB197" s="73"/>
      <c r="AC197" s="20"/>
      <c r="AD197" s="20"/>
      <c r="AE197" s="20"/>
      <c r="AF197" s="20"/>
      <c r="AG197" s="20"/>
      <c r="AH197" s="20"/>
      <c r="AI197" s="20" t="str">
        <f>IFERROR(IF(LEN(VLOOKUP(AC197, QUICKBOOKS_9130357949969096!$A:$B, 2, 0))=0,"",VLOOKUP(AC197, QUICKBOOKS_9130357949969096!$A:$B, 2, 0)),"")</f>
        <v/>
      </c>
      <c r="AJ197" s="20" t="str">
        <f>IFERROR(IF(LEN(VLOOKUP(AE197, QUICKBOOKS_9130357949969096!$C:$E, 3, 0))=0,"",VLOOKUP(AE197, QUICKBOOKS_9130357949969096!$C:$E, 3, 0)),"")</f>
        <v/>
      </c>
      <c r="AK197" s="20" t="str">
        <f>IFERROR(IF(LEN(VLOOKUP(AF197, QUICKBOOKS_9130357949969096!$F:$G, 2, 0))=0,"",VLOOKUP(AF197, QUICKBOOKS_9130357949969096!$F:$G, 2, 0)),"")</f>
        <v/>
      </c>
      <c r="AL197" s="20"/>
      <c r="AM197" s="20" t="str">
        <f>IFERROR(IF(LEN(VLOOKUP(AH197, QUICKBOOKS_9130357949969096!$J:$K, 2, 0))=0,"",VLOOKUP(AH197, QUICKBOOKS_9130357949969096!$J:$K, 2, 0)),"")</f>
        <v/>
      </c>
    </row>
    <row r="198" spans="2:39" x14ac:dyDescent="0.45">
      <c r="B198" s="2"/>
      <c r="C198" s="2"/>
      <c r="D198" s="2"/>
      <c r="E198" s="2"/>
      <c r="P198" s="19" t="str">
        <f>IF(W198&lt;&gt;"",MAX(P$1:P197)+1,IF(AND(_xlfn.CONCAT(T198:AM198)&lt;&gt;"", OR(LEFT(_xlfn.CONCAT(T198:AM198),5)&lt;&gt;"FALSE",RIGHT(_xlfn.CONCAT(T198:AM198),5)&lt;&gt;"FALSE")),IF(AND(ISNUMBER(P197),P197&gt;0),P197,0),""))</f>
        <v/>
      </c>
      <c r="Q198" s="26"/>
      <c r="R198" s="19" t="str">
        <f t="shared" si="3"/>
        <v/>
      </c>
      <c r="T198" s="20"/>
      <c r="U198" s="20"/>
      <c r="V198" s="20"/>
      <c r="W198" s="21"/>
      <c r="X198" s="20"/>
      <c r="Y198" s="20"/>
      <c r="Z198" s="20"/>
      <c r="AA198" s="73"/>
      <c r="AB198" s="73"/>
      <c r="AC198" s="20"/>
      <c r="AD198" s="20"/>
      <c r="AE198" s="20"/>
      <c r="AF198" s="20"/>
      <c r="AG198" s="20"/>
      <c r="AH198" s="20"/>
      <c r="AI198" s="20" t="str">
        <f>IFERROR(IF(LEN(VLOOKUP(AC198, QUICKBOOKS_9130357949969096!$A:$B, 2, 0))=0,"",VLOOKUP(AC198, QUICKBOOKS_9130357949969096!$A:$B, 2, 0)),"")</f>
        <v/>
      </c>
      <c r="AJ198" s="20" t="str">
        <f>IFERROR(IF(LEN(VLOOKUP(AE198, QUICKBOOKS_9130357949969096!$C:$E, 3, 0))=0,"",VLOOKUP(AE198, QUICKBOOKS_9130357949969096!$C:$E, 3, 0)),"")</f>
        <v/>
      </c>
      <c r="AK198" s="20" t="str">
        <f>IFERROR(IF(LEN(VLOOKUP(AF198, QUICKBOOKS_9130357949969096!$F:$G, 2, 0))=0,"",VLOOKUP(AF198, QUICKBOOKS_9130357949969096!$F:$G, 2, 0)),"")</f>
        <v/>
      </c>
      <c r="AL198" s="20"/>
      <c r="AM198" s="20" t="str">
        <f>IFERROR(IF(LEN(VLOOKUP(AH198, QUICKBOOKS_9130357949969096!$J:$K, 2, 0))=0,"",VLOOKUP(AH198, QUICKBOOKS_9130357949969096!$J:$K, 2, 0)),"")</f>
        <v/>
      </c>
    </row>
    <row r="199" spans="2:39" x14ac:dyDescent="0.45">
      <c r="B199" s="2"/>
      <c r="C199" s="2"/>
      <c r="D199" s="2"/>
      <c r="E199" s="2"/>
      <c r="P199" s="19" t="str">
        <f>IF(W199&lt;&gt;"",MAX(P$1:P198)+1,IF(AND(_xlfn.CONCAT(T199:AM199)&lt;&gt;"", OR(LEFT(_xlfn.CONCAT(T199:AM199),5)&lt;&gt;"FALSE",RIGHT(_xlfn.CONCAT(T199:AM199),5)&lt;&gt;"FALSE")),IF(AND(ISNUMBER(P198),P198&gt;0),P198,0),""))</f>
        <v/>
      </c>
      <c r="Q199" s="26"/>
      <c r="R199" s="19" t="str">
        <f t="shared" si="3"/>
        <v/>
      </c>
      <c r="T199" s="20"/>
      <c r="U199" s="20"/>
      <c r="V199" s="20"/>
      <c r="W199" s="21"/>
      <c r="X199" s="20"/>
      <c r="Y199" s="20"/>
      <c r="Z199" s="20"/>
      <c r="AA199" s="73"/>
      <c r="AB199" s="73"/>
      <c r="AC199" s="20"/>
      <c r="AD199" s="20"/>
      <c r="AE199" s="20"/>
      <c r="AF199" s="20"/>
      <c r="AG199" s="20"/>
      <c r="AH199" s="20"/>
      <c r="AI199" s="20" t="str">
        <f>IFERROR(IF(LEN(VLOOKUP(AC199, QUICKBOOKS_9130357949969096!$A:$B, 2, 0))=0,"",VLOOKUP(AC199, QUICKBOOKS_9130357949969096!$A:$B, 2, 0)),"")</f>
        <v/>
      </c>
      <c r="AJ199" s="20" t="str">
        <f>IFERROR(IF(LEN(VLOOKUP(AE199, QUICKBOOKS_9130357949969096!$C:$E, 3, 0))=0,"",VLOOKUP(AE199, QUICKBOOKS_9130357949969096!$C:$E, 3, 0)),"")</f>
        <v/>
      </c>
      <c r="AK199" s="20" t="str">
        <f>IFERROR(IF(LEN(VLOOKUP(AF199, QUICKBOOKS_9130357949969096!$F:$G, 2, 0))=0,"",VLOOKUP(AF199, QUICKBOOKS_9130357949969096!$F:$G, 2, 0)),"")</f>
        <v/>
      </c>
      <c r="AL199" s="20"/>
      <c r="AM199" s="20" t="str">
        <f>IFERROR(IF(LEN(VLOOKUP(AH199, QUICKBOOKS_9130357949969096!$J:$K, 2, 0))=0,"",VLOOKUP(AH199, QUICKBOOKS_9130357949969096!$J:$K, 2, 0)),"")</f>
        <v/>
      </c>
    </row>
    <row r="200" spans="2:39" x14ac:dyDescent="0.45">
      <c r="B200" s="2"/>
      <c r="C200" s="2"/>
      <c r="D200" s="2"/>
      <c r="E200" s="2"/>
      <c r="P200" s="19" t="str">
        <f>IF(W200&lt;&gt;"",MAX(P$1:P199)+1,IF(AND(_xlfn.CONCAT(T200:AM200)&lt;&gt;"", OR(LEFT(_xlfn.CONCAT(T200:AM200),5)&lt;&gt;"FALSE",RIGHT(_xlfn.CONCAT(T200:AM200),5)&lt;&gt;"FALSE")),IF(AND(ISNUMBER(P199),P199&gt;0),P199,0),""))</f>
        <v/>
      </c>
      <c r="Q200" s="26"/>
      <c r="R200" s="19" t="str">
        <f t="shared" si="3"/>
        <v/>
      </c>
      <c r="T200" s="20"/>
      <c r="U200" s="20"/>
      <c r="V200" s="20"/>
      <c r="W200" s="21"/>
      <c r="X200" s="20"/>
      <c r="Y200" s="20"/>
      <c r="Z200" s="20"/>
      <c r="AA200" s="73"/>
      <c r="AB200" s="73"/>
      <c r="AC200" s="20"/>
      <c r="AD200" s="20"/>
      <c r="AE200" s="20"/>
      <c r="AF200" s="20"/>
      <c r="AG200" s="20"/>
      <c r="AH200" s="20"/>
      <c r="AI200" s="20" t="str">
        <f>IFERROR(IF(LEN(VLOOKUP(AC200, QUICKBOOKS_9130357949969096!$A:$B, 2, 0))=0,"",VLOOKUP(AC200, QUICKBOOKS_9130357949969096!$A:$B, 2, 0)),"")</f>
        <v/>
      </c>
      <c r="AJ200" s="20" t="str">
        <f>IFERROR(IF(LEN(VLOOKUP(AE200, QUICKBOOKS_9130357949969096!$C:$E, 3, 0))=0,"",VLOOKUP(AE200, QUICKBOOKS_9130357949969096!$C:$E, 3, 0)),"")</f>
        <v/>
      </c>
      <c r="AK200" s="20" t="str">
        <f>IFERROR(IF(LEN(VLOOKUP(AF200, QUICKBOOKS_9130357949969096!$F:$G, 2, 0))=0,"",VLOOKUP(AF200, QUICKBOOKS_9130357949969096!$F:$G, 2, 0)),"")</f>
        <v/>
      </c>
      <c r="AL200" s="20"/>
      <c r="AM200" s="20" t="str">
        <f>IFERROR(IF(LEN(VLOOKUP(AH200, QUICKBOOKS_9130357949969096!$J:$K, 2, 0))=0,"",VLOOKUP(AH200, QUICKBOOKS_9130357949969096!$J:$K, 2, 0)),"")</f>
        <v/>
      </c>
    </row>
    <row r="201" spans="2:39" x14ac:dyDescent="0.45">
      <c r="B201" s="2"/>
      <c r="C201" s="2"/>
      <c r="D201" s="2"/>
      <c r="E201" s="2"/>
      <c r="P201" s="19" t="str">
        <f>IF(W201&lt;&gt;"",MAX(P$1:P200)+1,IF(AND(_xlfn.CONCAT(T201:AM201)&lt;&gt;"", OR(LEFT(_xlfn.CONCAT(T201:AM201),5)&lt;&gt;"FALSE",RIGHT(_xlfn.CONCAT(T201:AM201),5)&lt;&gt;"FALSE")),IF(AND(ISNUMBER(P200),P200&gt;0),P200,0),""))</f>
        <v/>
      </c>
      <c r="Q201" s="26"/>
      <c r="R201" s="19" t="str">
        <f t="shared" si="3"/>
        <v/>
      </c>
      <c r="T201" s="20"/>
      <c r="U201" s="20"/>
      <c r="V201" s="20"/>
      <c r="W201" s="21"/>
      <c r="X201" s="20"/>
      <c r="Y201" s="20"/>
      <c r="Z201" s="20"/>
      <c r="AA201" s="73"/>
      <c r="AB201" s="73"/>
      <c r="AC201" s="20"/>
      <c r="AD201" s="20"/>
      <c r="AE201" s="20"/>
      <c r="AF201" s="20"/>
      <c r="AG201" s="20"/>
      <c r="AH201" s="20"/>
      <c r="AI201" s="20" t="str">
        <f>IFERROR(IF(LEN(VLOOKUP(AC201, QUICKBOOKS_9130357949969096!$A:$B, 2, 0))=0,"",VLOOKUP(AC201, QUICKBOOKS_9130357949969096!$A:$B, 2, 0)),"")</f>
        <v/>
      </c>
      <c r="AJ201" s="20" t="str">
        <f>IFERROR(IF(LEN(VLOOKUP(AE201, QUICKBOOKS_9130357949969096!$C:$E, 3, 0))=0,"",VLOOKUP(AE201, QUICKBOOKS_9130357949969096!$C:$E, 3, 0)),"")</f>
        <v/>
      </c>
      <c r="AK201" s="20" t="str">
        <f>IFERROR(IF(LEN(VLOOKUP(AF201, QUICKBOOKS_9130357949969096!$F:$G, 2, 0))=0,"",VLOOKUP(AF201, QUICKBOOKS_9130357949969096!$F:$G, 2, 0)),"")</f>
        <v/>
      </c>
      <c r="AL201" s="20"/>
      <c r="AM201" s="20" t="str">
        <f>IFERROR(IF(LEN(VLOOKUP(AH201, QUICKBOOKS_9130357949969096!$J:$K, 2, 0))=0,"",VLOOKUP(AH201, QUICKBOOKS_9130357949969096!$J:$K, 2, 0)),"")</f>
        <v/>
      </c>
    </row>
    <row r="202" spans="2:39" x14ac:dyDescent="0.45">
      <c r="B202" s="2"/>
      <c r="C202" s="2"/>
      <c r="D202" s="2"/>
      <c r="E202" s="2"/>
      <c r="P202" s="19" t="str">
        <f>IF(W202&lt;&gt;"",MAX(P$1:P201)+1,IF(AND(_xlfn.CONCAT(T202:AM202)&lt;&gt;"", OR(LEFT(_xlfn.CONCAT(T202:AM202),5)&lt;&gt;"FALSE",RIGHT(_xlfn.CONCAT(T202:AM202),5)&lt;&gt;"FALSE")),IF(AND(ISNUMBER(P201),P201&gt;0),P201,0),""))</f>
        <v/>
      </c>
      <c r="Q202" s="26"/>
      <c r="R202" s="19" t="str">
        <f t="shared" si="3"/>
        <v/>
      </c>
      <c r="T202" s="20"/>
      <c r="U202" s="20"/>
      <c r="V202" s="20"/>
      <c r="W202" s="21"/>
      <c r="X202" s="20"/>
      <c r="Y202" s="20"/>
      <c r="Z202" s="20"/>
      <c r="AA202" s="73"/>
      <c r="AB202" s="73"/>
      <c r="AC202" s="20"/>
      <c r="AD202" s="20"/>
      <c r="AE202" s="20"/>
      <c r="AF202" s="20"/>
      <c r="AG202" s="20"/>
      <c r="AH202" s="20"/>
      <c r="AI202" s="20" t="str">
        <f>IFERROR(IF(LEN(VLOOKUP(AC202, QUICKBOOKS_9130357949969096!$A:$B, 2, 0))=0,"",VLOOKUP(AC202, QUICKBOOKS_9130357949969096!$A:$B, 2, 0)),"")</f>
        <v/>
      </c>
      <c r="AJ202" s="20" t="str">
        <f>IFERROR(IF(LEN(VLOOKUP(AE202, QUICKBOOKS_9130357949969096!$C:$E, 3, 0))=0,"",VLOOKUP(AE202, QUICKBOOKS_9130357949969096!$C:$E, 3, 0)),"")</f>
        <v/>
      </c>
      <c r="AK202" s="20" t="str">
        <f>IFERROR(IF(LEN(VLOOKUP(AF202, QUICKBOOKS_9130357949969096!$F:$G, 2, 0))=0,"",VLOOKUP(AF202, QUICKBOOKS_9130357949969096!$F:$G, 2, 0)),"")</f>
        <v/>
      </c>
      <c r="AL202" s="20"/>
      <c r="AM202" s="20" t="str">
        <f>IFERROR(IF(LEN(VLOOKUP(AH202, QUICKBOOKS_9130357949969096!$J:$K, 2, 0))=0,"",VLOOKUP(AH202, QUICKBOOKS_9130357949969096!$J:$K, 2, 0)),"")</f>
        <v/>
      </c>
    </row>
    <row r="203" spans="2:39" x14ac:dyDescent="0.45">
      <c r="B203" s="2"/>
      <c r="C203" s="2"/>
      <c r="D203" s="2"/>
      <c r="E203" s="2"/>
      <c r="P203" s="19" t="str">
        <f>IF(W203&lt;&gt;"",MAX(P$1:P202)+1,IF(AND(_xlfn.CONCAT(T203:AM203)&lt;&gt;"", OR(LEFT(_xlfn.CONCAT(T203:AM203),5)&lt;&gt;"FALSE",RIGHT(_xlfn.CONCAT(T203:AM203),5)&lt;&gt;"FALSE")),IF(AND(ISNUMBER(P202),P202&gt;0),P202,0),""))</f>
        <v/>
      </c>
      <c r="Q203" s="26"/>
      <c r="R203" s="19" t="str">
        <f t="shared" si="3"/>
        <v/>
      </c>
      <c r="T203" s="20"/>
      <c r="U203" s="20"/>
      <c r="V203" s="20"/>
      <c r="W203" s="21"/>
      <c r="X203" s="20"/>
      <c r="Y203" s="20"/>
      <c r="Z203" s="20"/>
      <c r="AA203" s="73"/>
      <c r="AB203" s="73"/>
      <c r="AC203" s="20"/>
      <c r="AD203" s="20"/>
      <c r="AE203" s="20"/>
      <c r="AF203" s="20"/>
      <c r="AG203" s="20"/>
      <c r="AH203" s="20"/>
      <c r="AI203" s="20" t="str">
        <f>IFERROR(IF(LEN(VLOOKUP(AC203, QUICKBOOKS_9130357949969096!$A:$B, 2, 0))=0,"",VLOOKUP(AC203, QUICKBOOKS_9130357949969096!$A:$B, 2, 0)),"")</f>
        <v/>
      </c>
      <c r="AJ203" s="20" t="str">
        <f>IFERROR(IF(LEN(VLOOKUP(AE203, QUICKBOOKS_9130357949969096!$C:$E, 3, 0))=0,"",VLOOKUP(AE203, QUICKBOOKS_9130357949969096!$C:$E, 3, 0)),"")</f>
        <v/>
      </c>
      <c r="AK203" s="20" t="str">
        <f>IFERROR(IF(LEN(VLOOKUP(AF203, QUICKBOOKS_9130357949969096!$F:$G, 2, 0))=0,"",VLOOKUP(AF203, QUICKBOOKS_9130357949969096!$F:$G, 2, 0)),"")</f>
        <v/>
      </c>
      <c r="AL203" s="20"/>
      <c r="AM203" s="20" t="str">
        <f>IFERROR(IF(LEN(VLOOKUP(AH203, QUICKBOOKS_9130357949969096!$J:$K, 2, 0))=0,"",VLOOKUP(AH203, QUICKBOOKS_9130357949969096!$J:$K, 2, 0)),"")</f>
        <v/>
      </c>
    </row>
    <row r="204" spans="2:39" x14ac:dyDescent="0.45">
      <c r="B204" s="2"/>
      <c r="C204" s="2"/>
      <c r="D204" s="2"/>
      <c r="E204" s="2"/>
      <c r="P204" s="19" t="str">
        <f>IF(W204&lt;&gt;"",MAX(P$1:P203)+1,IF(AND(_xlfn.CONCAT(T204:AM204)&lt;&gt;"", OR(LEFT(_xlfn.CONCAT(T204:AM204),5)&lt;&gt;"FALSE",RIGHT(_xlfn.CONCAT(T204:AM204),5)&lt;&gt;"FALSE")),IF(AND(ISNUMBER(P203),P203&gt;0),P203,0),""))</f>
        <v/>
      </c>
      <c r="Q204" s="26"/>
      <c r="R204" s="19" t="str">
        <f t="shared" si="3"/>
        <v/>
      </c>
      <c r="T204" s="20"/>
      <c r="U204" s="20"/>
      <c r="V204" s="20"/>
      <c r="W204" s="21"/>
      <c r="X204" s="20"/>
      <c r="Y204" s="20"/>
      <c r="Z204" s="20"/>
      <c r="AA204" s="73"/>
      <c r="AB204" s="73"/>
      <c r="AC204" s="20"/>
      <c r="AD204" s="20"/>
      <c r="AE204" s="20"/>
      <c r="AF204" s="20"/>
      <c r="AG204" s="20"/>
      <c r="AH204" s="20"/>
      <c r="AI204" s="20" t="str">
        <f>IFERROR(IF(LEN(VLOOKUP(AC204, QUICKBOOKS_9130357949969096!$A:$B, 2, 0))=0,"",VLOOKUP(AC204, QUICKBOOKS_9130357949969096!$A:$B, 2, 0)),"")</f>
        <v/>
      </c>
      <c r="AJ204" s="20" t="str">
        <f>IFERROR(IF(LEN(VLOOKUP(AE204, QUICKBOOKS_9130357949969096!$C:$E, 3, 0))=0,"",VLOOKUP(AE204, QUICKBOOKS_9130357949969096!$C:$E, 3, 0)),"")</f>
        <v/>
      </c>
      <c r="AK204" s="20" t="str">
        <f>IFERROR(IF(LEN(VLOOKUP(AF204, QUICKBOOKS_9130357949969096!$F:$G, 2, 0))=0,"",VLOOKUP(AF204, QUICKBOOKS_9130357949969096!$F:$G, 2, 0)),"")</f>
        <v/>
      </c>
      <c r="AL204" s="20"/>
      <c r="AM204" s="20" t="str">
        <f>IFERROR(IF(LEN(VLOOKUP(AH204, QUICKBOOKS_9130357949969096!$J:$K, 2, 0))=0,"",VLOOKUP(AH204, QUICKBOOKS_9130357949969096!$J:$K, 2, 0)),"")</f>
        <v/>
      </c>
    </row>
    <row r="205" spans="2:39" x14ac:dyDescent="0.45">
      <c r="B205" s="2"/>
      <c r="C205" s="2"/>
      <c r="D205" s="2"/>
      <c r="E205" s="2"/>
      <c r="P205" s="19" t="str">
        <f>IF(W205&lt;&gt;"",MAX(P$1:P204)+1,IF(AND(_xlfn.CONCAT(T205:AM205)&lt;&gt;"", OR(LEFT(_xlfn.CONCAT(T205:AM205),5)&lt;&gt;"FALSE",RIGHT(_xlfn.CONCAT(T205:AM205),5)&lt;&gt;"FALSE")),IF(AND(ISNUMBER(P204),P204&gt;0),P204,0),""))</f>
        <v/>
      </c>
      <c r="Q205" s="26"/>
      <c r="R205" s="19" t="str">
        <f t="shared" si="3"/>
        <v/>
      </c>
      <c r="T205" s="20"/>
      <c r="U205" s="20"/>
      <c r="V205" s="20"/>
      <c r="W205" s="21"/>
      <c r="X205" s="20"/>
      <c r="Y205" s="20"/>
      <c r="Z205" s="20"/>
      <c r="AA205" s="73"/>
      <c r="AB205" s="73"/>
      <c r="AC205" s="20"/>
      <c r="AD205" s="20"/>
      <c r="AE205" s="20"/>
      <c r="AF205" s="20"/>
      <c r="AG205" s="20"/>
      <c r="AH205" s="20"/>
      <c r="AI205" s="20" t="str">
        <f>IFERROR(IF(LEN(VLOOKUP(AC205, QUICKBOOKS_9130357949969096!$A:$B, 2, 0))=0,"",VLOOKUP(AC205, QUICKBOOKS_9130357949969096!$A:$B, 2, 0)),"")</f>
        <v/>
      </c>
      <c r="AJ205" s="20" t="str">
        <f>IFERROR(IF(LEN(VLOOKUP(AE205, QUICKBOOKS_9130357949969096!$C:$E, 3, 0))=0,"",VLOOKUP(AE205, QUICKBOOKS_9130357949969096!$C:$E, 3, 0)),"")</f>
        <v/>
      </c>
      <c r="AK205" s="20" t="str">
        <f>IFERROR(IF(LEN(VLOOKUP(AF205, QUICKBOOKS_9130357949969096!$F:$G, 2, 0))=0,"",VLOOKUP(AF205, QUICKBOOKS_9130357949969096!$F:$G, 2, 0)),"")</f>
        <v/>
      </c>
      <c r="AL205" s="20"/>
      <c r="AM205" s="20" t="str">
        <f>IFERROR(IF(LEN(VLOOKUP(AH205, QUICKBOOKS_9130357949969096!$J:$K, 2, 0))=0,"",VLOOKUP(AH205, QUICKBOOKS_9130357949969096!$J:$K, 2, 0)),"")</f>
        <v/>
      </c>
    </row>
    <row r="206" spans="2:39" x14ac:dyDescent="0.45">
      <c r="B206" s="2"/>
      <c r="C206" s="2"/>
      <c r="D206" s="2"/>
      <c r="E206" s="2"/>
      <c r="P206" s="19" t="str">
        <f>IF(W206&lt;&gt;"",MAX(P$1:P205)+1,IF(AND(_xlfn.CONCAT(T206:AM206)&lt;&gt;"", OR(LEFT(_xlfn.CONCAT(T206:AM206),5)&lt;&gt;"FALSE",RIGHT(_xlfn.CONCAT(T206:AM206),5)&lt;&gt;"FALSE")),IF(AND(ISNUMBER(P205),P205&gt;0),P205,0),""))</f>
        <v/>
      </c>
      <c r="Q206" s="26"/>
      <c r="R206" s="19" t="str">
        <f t="shared" si="3"/>
        <v/>
      </c>
      <c r="T206" s="20"/>
      <c r="U206" s="20"/>
      <c r="V206" s="20"/>
      <c r="W206" s="21"/>
      <c r="X206" s="20"/>
      <c r="Y206" s="20"/>
      <c r="Z206" s="20"/>
      <c r="AA206" s="73"/>
      <c r="AB206" s="73"/>
      <c r="AC206" s="20"/>
      <c r="AD206" s="20"/>
      <c r="AE206" s="20"/>
      <c r="AF206" s="20"/>
      <c r="AG206" s="20"/>
      <c r="AH206" s="20"/>
      <c r="AI206" s="20" t="str">
        <f>IFERROR(IF(LEN(VLOOKUP(AC206, QUICKBOOKS_9130357949969096!$A:$B, 2, 0))=0,"",VLOOKUP(AC206, QUICKBOOKS_9130357949969096!$A:$B, 2, 0)),"")</f>
        <v/>
      </c>
      <c r="AJ206" s="20" t="str">
        <f>IFERROR(IF(LEN(VLOOKUP(AE206, QUICKBOOKS_9130357949969096!$C:$E, 3, 0))=0,"",VLOOKUP(AE206, QUICKBOOKS_9130357949969096!$C:$E, 3, 0)),"")</f>
        <v/>
      </c>
      <c r="AK206" s="20" t="str">
        <f>IFERROR(IF(LEN(VLOOKUP(AF206, QUICKBOOKS_9130357949969096!$F:$G, 2, 0))=0,"",VLOOKUP(AF206, QUICKBOOKS_9130357949969096!$F:$G, 2, 0)),"")</f>
        <v/>
      </c>
      <c r="AL206" s="20"/>
      <c r="AM206" s="20" t="str">
        <f>IFERROR(IF(LEN(VLOOKUP(AH206, QUICKBOOKS_9130357949969096!$J:$K, 2, 0))=0,"",VLOOKUP(AH206, QUICKBOOKS_9130357949969096!$J:$K, 2, 0)),"")</f>
        <v/>
      </c>
    </row>
    <row r="207" spans="2:39" x14ac:dyDescent="0.45">
      <c r="B207" s="2"/>
      <c r="C207" s="2"/>
      <c r="D207" s="2"/>
      <c r="E207" s="2"/>
      <c r="P207" s="19" t="str">
        <f>IF(W207&lt;&gt;"",MAX(P$1:P206)+1,IF(AND(_xlfn.CONCAT(T207:AM207)&lt;&gt;"", OR(LEFT(_xlfn.CONCAT(T207:AM207),5)&lt;&gt;"FALSE",RIGHT(_xlfn.CONCAT(T207:AM207),5)&lt;&gt;"FALSE")),IF(AND(ISNUMBER(P206),P206&gt;0),P206,0),""))</f>
        <v/>
      </c>
      <c r="Q207" s="26"/>
      <c r="R207" s="19" t="str">
        <f t="shared" si="3"/>
        <v/>
      </c>
      <c r="T207" s="20"/>
      <c r="U207" s="20"/>
      <c r="V207" s="20"/>
      <c r="W207" s="21"/>
      <c r="X207" s="20"/>
      <c r="Y207" s="20"/>
      <c r="Z207" s="20"/>
      <c r="AA207" s="73"/>
      <c r="AB207" s="73"/>
      <c r="AC207" s="20"/>
      <c r="AD207" s="20"/>
      <c r="AE207" s="20"/>
      <c r="AF207" s="20"/>
      <c r="AG207" s="20"/>
      <c r="AH207" s="20"/>
      <c r="AI207" s="20" t="str">
        <f>IFERROR(IF(LEN(VLOOKUP(AC207, QUICKBOOKS_9130357949969096!$A:$B, 2, 0))=0,"",VLOOKUP(AC207, QUICKBOOKS_9130357949969096!$A:$B, 2, 0)),"")</f>
        <v/>
      </c>
      <c r="AJ207" s="20" t="str">
        <f>IFERROR(IF(LEN(VLOOKUP(AE207, QUICKBOOKS_9130357949969096!$C:$E, 3, 0))=0,"",VLOOKUP(AE207, QUICKBOOKS_9130357949969096!$C:$E, 3, 0)),"")</f>
        <v/>
      </c>
      <c r="AK207" s="20" t="str">
        <f>IFERROR(IF(LEN(VLOOKUP(AF207, QUICKBOOKS_9130357949969096!$F:$G, 2, 0))=0,"",VLOOKUP(AF207, QUICKBOOKS_9130357949969096!$F:$G, 2, 0)),"")</f>
        <v/>
      </c>
      <c r="AL207" s="20"/>
      <c r="AM207" s="20" t="str">
        <f>IFERROR(IF(LEN(VLOOKUP(AH207, QUICKBOOKS_9130357949969096!$J:$K, 2, 0))=0,"",VLOOKUP(AH207, QUICKBOOKS_9130357949969096!$J:$K, 2, 0)),"")</f>
        <v/>
      </c>
    </row>
    <row r="208" spans="2:39" x14ac:dyDescent="0.45">
      <c r="B208" s="2"/>
      <c r="C208" s="2"/>
      <c r="D208" s="2"/>
      <c r="E208" s="2"/>
      <c r="P208" s="19" t="str">
        <f>IF(W208&lt;&gt;"",MAX(P$1:P207)+1,IF(AND(_xlfn.CONCAT(T208:AM208)&lt;&gt;"", OR(LEFT(_xlfn.CONCAT(T208:AM208),5)&lt;&gt;"FALSE",RIGHT(_xlfn.CONCAT(T208:AM208),5)&lt;&gt;"FALSE")),IF(AND(ISNUMBER(P207),P207&gt;0),P207,0),""))</f>
        <v/>
      </c>
      <c r="Q208" s="26"/>
      <c r="R208" s="19" t="str">
        <f t="shared" si="3"/>
        <v/>
      </c>
      <c r="T208" s="20"/>
      <c r="U208" s="20"/>
      <c r="V208" s="20"/>
      <c r="W208" s="21"/>
      <c r="X208" s="20"/>
      <c r="Y208" s="20"/>
      <c r="Z208" s="20"/>
      <c r="AA208" s="73"/>
      <c r="AB208" s="73"/>
      <c r="AC208" s="20"/>
      <c r="AD208" s="20"/>
      <c r="AE208" s="20"/>
      <c r="AF208" s="20"/>
      <c r="AG208" s="20"/>
      <c r="AH208" s="20"/>
      <c r="AI208" s="20" t="str">
        <f>IFERROR(IF(LEN(VLOOKUP(AC208, QUICKBOOKS_9130357949969096!$A:$B, 2, 0))=0,"",VLOOKUP(AC208, QUICKBOOKS_9130357949969096!$A:$B, 2, 0)),"")</f>
        <v/>
      </c>
      <c r="AJ208" s="20" t="str">
        <f>IFERROR(IF(LEN(VLOOKUP(AE208, QUICKBOOKS_9130357949969096!$C:$E, 3, 0))=0,"",VLOOKUP(AE208, QUICKBOOKS_9130357949969096!$C:$E, 3, 0)),"")</f>
        <v/>
      </c>
      <c r="AK208" s="20" t="str">
        <f>IFERROR(IF(LEN(VLOOKUP(AF208, QUICKBOOKS_9130357949969096!$F:$G, 2, 0))=0,"",VLOOKUP(AF208, QUICKBOOKS_9130357949969096!$F:$G, 2, 0)),"")</f>
        <v/>
      </c>
      <c r="AL208" s="20"/>
      <c r="AM208" s="20" t="str">
        <f>IFERROR(IF(LEN(VLOOKUP(AH208, QUICKBOOKS_9130357949969096!$J:$K, 2, 0))=0,"",VLOOKUP(AH208, QUICKBOOKS_9130357949969096!$J:$K, 2, 0)),"")</f>
        <v/>
      </c>
    </row>
    <row r="209" spans="2:39" x14ac:dyDescent="0.45">
      <c r="B209" s="2"/>
      <c r="C209" s="2"/>
      <c r="D209" s="2"/>
      <c r="E209" s="2"/>
      <c r="P209" s="19" t="str">
        <f>IF(W209&lt;&gt;"",MAX(P$1:P208)+1,IF(AND(_xlfn.CONCAT(T209:AM209)&lt;&gt;"", OR(LEFT(_xlfn.CONCAT(T209:AM209),5)&lt;&gt;"FALSE",RIGHT(_xlfn.CONCAT(T209:AM209),5)&lt;&gt;"FALSE")),IF(AND(ISNUMBER(P208),P208&gt;0),P208,0),""))</f>
        <v/>
      </c>
      <c r="Q209" s="26"/>
      <c r="R209" s="19" t="str">
        <f t="shared" si="3"/>
        <v/>
      </c>
      <c r="T209" s="20"/>
      <c r="U209" s="20"/>
      <c r="V209" s="20"/>
      <c r="W209" s="21"/>
      <c r="X209" s="20"/>
      <c r="Y209" s="20"/>
      <c r="Z209" s="20"/>
      <c r="AA209" s="73"/>
      <c r="AB209" s="73"/>
      <c r="AC209" s="20"/>
      <c r="AD209" s="20"/>
      <c r="AE209" s="20"/>
      <c r="AF209" s="20"/>
      <c r="AG209" s="20"/>
      <c r="AH209" s="20"/>
      <c r="AI209" s="20" t="str">
        <f>IFERROR(IF(LEN(VLOOKUP(AC209, QUICKBOOKS_9130357949969096!$A:$B, 2, 0))=0,"",VLOOKUP(AC209, QUICKBOOKS_9130357949969096!$A:$B, 2, 0)),"")</f>
        <v/>
      </c>
      <c r="AJ209" s="20" t="str">
        <f>IFERROR(IF(LEN(VLOOKUP(AE209, QUICKBOOKS_9130357949969096!$C:$E, 3, 0))=0,"",VLOOKUP(AE209, QUICKBOOKS_9130357949969096!$C:$E, 3, 0)),"")</f>
        <v/>
      </c>
      <c r="AK209" s="20" t="str">
        <f>IFERROR(IF(LEN(VLOOKUP(AF209, QUICKBOOKS_9130357949969096!$F:$G, 2, 0))=0,"",VLOOKUP(AF209, QUICKBOOKS_9130357949969096!$F:$G, 2, 0)),"")</f>
        <v/>
      </c>
      <c r="AL209" s="20"/>
      <c r="AM209" s="20" t="str">
        <f>IFERROR(IF(LEN(VLOOKUP(AH209, QUICKBOOKS_9130357949969096!$J:$K, 2, 0))=0,"",VLOOKUP(AH209, QUICKBOOKS_9130357949969096!$J:$K, 2, 0)),"")</f>
        <v/>
      </c>
    </row>
    <row r="210" spans="2:39" x14ac:dyDescent="0.45">
      <c r="B210" s="2"/>
      <c r="C210" s="2"/>
      <c r="D210" s="2"/>
      <c r="E210" s="2"/>
      <c r="P210" s="19" t="str">
        <f>IF(W210&lt;&gt;"",MAX(P$1:P209)+1,IF(AND(_xlfn.CONCAT(T210:AM210)&lt;&gt;"", OR(LEFT(_xlfn.CONCAT(T210:AM210),5)&lt;&gt;"FALSE",RIGHT(_xlfn.CONCAT(T210:AM210),5)&lt;&gt;"FALSE")),IF(AND(ISNUMBER(P209),P209&gt;0),P209,0),""))</f>
        <v/>
      </c>
      <c r="Q210" s="26"/>
      <c r="R210" s="19" t="str">
        <f t="shared" si="3"/>
        <v/>
      </c>
      <c r="T210" s="20"/>
      <c r="U210" s="20"/>
      <c r="V210" s="20"/>
      <c r="W210" s="21"/>
      <c r="X210" s="20"/>
      <c r="Y210" s="20"/>
      <c r="Z210" s="20"/>
      <c r="AA210" s="73"/>
      <c r="AB210" s="73"/>
      <c r="AC210" s="20"/>
      <c r="AD210" s="20"/>
      <c r="AE210" s="20"/>
      <c r="AF210" s="20"/>
      <c r="AG210" s="20"/>
      <c r="AH210" s="20"/>
      <c r="AI210" s="20" t="str">
        <f>IFERROR(IF(LEN(VLOOKUP(AC210, QUICKBOOKS_9130357949969096!$A:$B, 2, 0))=0,"",VLOOKUP(AC210, QUICKBOOKS_9130357949969096!$A:$B, 2, 0)),"")</f>
        <v/>
      </c>
      <c r="AJ210" s="20" t="str">
        <f>IFERROR(IF(LEN(VLOOKUP(AE210, QUICKBOOKS_9130357949969096!$C:$E, 3, 0))=0,"",VLOOKUP(AE210, QUICKBOOKS_9130357949969096!$C:$E, 3, 0)),"")</f>
        <v/>
      </c>
      <c r="AK210" s="20" t="str">
        <f>IFERROR(IF(LEN(VLOOKUP(AF210, QUICKBOOKS_9130357949969096!$F:$G, 2, 0))=0,"",VLOOKUP(AF210, QUICKBOOKS_9130357949969096!$F:$G, 2, 0)),"")</f>
        <v/>
      </c>
      <c r="AL210" s="20"/>
      <c r="AM210" s="20" t="str">
        <f>IFERROR(IF(LEN(VLOOKUP(AH210, QUICKBOOKS_9130357949969096!$J:$K, 2, 0))=0,"",VLOOKUP(AH210, QUICKBOOKS_9130357949969096!$J:$K, 2, 0)),"")</f>
        <v/>
      </c>
    </row>
    <row r="211" spans="2:39" x14ac:dyDescent="0.45">
      <c r="B211" s="2"/>
      <c r="C211" s="2"/>
      <c r="D211" s="2"/>
      <c r="E211" s="2"/>
      <c r="P211" s="19" t="str">
        <f>IF(W211&lt;&gt;"",MAX(P$1:P210)+1,IF(AND(_xlfn.CONCAT(T211:AM211)&lt;&gt;"", OR(LEFT(_xlfn.CONCAT(T211:AM211),5)&lt;&gt;"FALSE",RIGHT(_xlfn.CONCAT(T211:AM211),5)&lt;&gt;"FALSE")),IF(AND(ISNUMBER(P210),P210&gt;0),P210,0),""))</f>
        <v/>
      </c>
      <c r="Q211" s="26"/>
      <c r="R211" s="19" t="str">
        <f t="shared" si="3"/>
        <v/>
      </c>
      <c r="T211" s="20"/>
      <c r="U211" s="20"/>
      <c r="V211" s="20"/>
      <c r="W211" s="21"/>
      <c r="X211" s="20"/>
      <c r="Y211" s="20"/>
      <c r="Z211" s="20"/>
      <c r="AA211" s="73"/>
      <c r="AB211" s="73"/>
      <c r="AC211" s="20"/>
      <c r="AD211" s="20"/>
      <c r="AE211" s="20"/>
      <c r="AF211" s="20"/>
      <c r="AG211" s="20"/>
      <c r="AH211" s="20"/>
      <c r="AI211" s="20" t="str">
        <f>IFERROR(IF(LEN(VLOOKUP(AC211, QUICKBOOKS_9130357949969096!$A:$B, 2, 0))=0,"",VLOOKUP(AC211, QUICKBOOKS_9130357949969096!$A:$B, 2, 0)),"")</f>
        <v/>
      </c>
      <c r="AJ211" s="20" t="str">
        <f>IFERROR(IF(LEN(VLOOKUP(AE211, QUICKBOOKS_9130357949969096!$C:$E, 3, 0))=0,"",VLOOKUP(AE211, QUICKBOOKS_9130357949969096!$C:$E, 3, 0)),"")</f>
        <v/>
      </c>
      <c r="AK211" s="20" t="str">
        <f>IFERROR(IF(LEN(VLOOKUP(AF211, QUICKBOOKS_9130357949969096!$F:$G, 2, 0))=0,"",VLOOKUP(AF211, QUICKBOOKS_9130357949969096!$F:$G, 2, 0)),"")</f>
        <v/>
      </c>
      <c r="AL211" s="20"/>
      <c r="AM211" s="20" t="str">
        <f>IFERROR(IF(LEN(VLOOKUP(AH211, QUICKBOOKS_9130357949969096!$J:$K, 2, 0))=0,"",VLOOKUP(AH211, QUICKBOOKS_9130357949969096!$J:$K, 2, 0)),"")</f>
        <v/>
      </c>
    </row>
    <row r="212" spans="2:39" x14ac:dyDescent="0.45">
      <c r="B212" s="2"/>
      <c r="C212" s="2"/>
      <c r="D212" s="2"/>
      <c r="E212" s="2"/>
      <c r="P212" s="19" t="str">
        <f>IF(W212&lt;&gt;"",MAX(P$1:P211)+1,IF(AND(_xlfn.CONCAT(T212:AM212)&lt;&gt;"", OR(LEFT(_xlfn.CONCAT(T212:AM212),5)&lt;&gt;"FALSE",RIGHT(_xlfn.CONCAT(T212:AM212),5)&lt;&gt;"FALSE")),IF(AND(ISNUMBER(P211),P211&gt;0),P211,0),""))</f>
        <v/>
      </c>
      <c r="Q212" s="26"/>
      <c r="R212" s="19" t="str">
        <f t="shared" si="3"/>
        <v/>
      </c>
      <c r="T212" s="20"/>
      <c r="U212" s="20"/>
      <c r="V212" s="20"/>
      <c r="W212" s="21"/>
      <c r="X212" s="20"/>
      <c r="Y212" s="20"/>
      <c r="Z212" s="20"/>
      <c r="AA212" s="73"/>
      <c r="AB212" s="73"/>
      <c r="AC212" s="20"/>
      <c r="AD212" s="20"/>
      <c r="AE212" s="20"/>
      <c r="AF212" s="20"/>
      <c r="AG212" s="20"/>
      <c r="AH212" s="20"/>
      <c r="AI212" s="20" t="str">
        <f>IFERROR(IF(LEN(VLOOKUP(AC212, QUICKBOOKS_9130357949969096!$A:$B, 2, 0))=0,"",VLOOKUP(AC212, QUICKBOOKS_9130357949969096!$A:$B, 2, 0)),"")</f>
        <v/>
      </c>
      <c r="AJ212" s="20" t="str">
        <f>IFERROR(IF(LEN(VLOOKUP(AE212, QUICKBOOKS_9130357949969096!$C:$E, 3, 0))=0,"",VLOOKUP(AE212, QUICKBOOKS_9130357949969096!$C:$E, 3, 0)),"")</f>
        <v/>
      </c>
      <c r="AK212" s="20" t="str">
        <f>IFERROR(IF(LEN(VLOOKUP(AF212, QUICKBOOKS_9130357949969096!$F:$G, 2, 0))=0,"",VLOOKUP(AF212, QUICKBOOKS_9130357949969096!$F:$G, 2, 0)),"")</f>
        <v/>
      </c>
      <c r="AL212" s="20"/>
      <c r="AM212" s="20" t="str">
        <f>IFERROR(IF(LEN(VLOOKUP(AH212, QUICKBOOKS_9130357949969096!$J:$K, 2, 0))=0,"",VLOOKUP(AH212, QUICKBOOKS_9130357949969096!$J:$K, 2, 0)),"")</f>
        <v/>
      </c>
    </row>
    <row r="213" spans="2:39" x14ac:dyDescent="0.45">
      <c r="B213" s="2"/>
      <c r="C213" s="2"/>
      <c r="D213" s="2"/>
      <c r="E213" s="2"/>
      <c r="P213" s="19" t="str">
        <f>IF(W213&lt;&gt;"",MAX(P$1:P212)+1,IF(AND(_xlfn.CONCAT(T213:AM213)&lt;&gt;"", OR(LEFT(_xlfn.CONCAT(T213:AM213),5)&lt;&gt;"FALSE",RIGHT(_xlfn.CONCAT(T213:AM213),5)&lt;&gt;"FALSE")),IF(AND(ISNUMBER(P212),P212&gt;0),P212,0),""))</f>
        <v/>
      </c>
      <c r="Q213" s="26"/>
      <c r="R213" s="19" t="str">
        <f t="shared" si="3"/>
        <v/>
      </c>
      <c r="T213" s="20"/>
      <c r="U213" s="20"/>
      <c r="V213" s="20"/>
      <c r="W213" s="21"/>
      <c r="X213" s="20"/>
      <c r="Y213" s="20"/>
      <c r="Z213" s="20"/>
      <c r="AA213" s="73"/>
      <c r="AB213" s="73"/>
      <c r="AC213" s="20"/>
      <c r="AD213" s="20"/>
      <c r="AE213" s="20"/>
      <c r="AF213" s="20"/>
      <c r="AG213" s="20"/>
      <c r="AH213" s="20"/>
      <c r="AI213" s="20" t="str">
        <f>IFERROR(IF(LEN(VLOOKUP(AC213, QUICKBOOKS_9130357949969096!$A:$B, 2, 0))=0,"",VLOOKUP(AC213, QUICKBOOKS_9130357949969096!$A:$B, 2, 0)),"")</f>
        <v/>
      </c>
      <c r="AJ213" s="20" t="str">
        <f>IFERROR(IF(LEN(VLOOKUP(AE213, QUICKBOOKS_9130357949969096!$C:$E, 3, 0))=0,"",VLOOKUP(AE213, QUICKBOOKS_9130357949969096!$C:$E, 3, 0)),"")</f>
        <v/>
      </c>
      <c r="AK213" s="20" t="str">
        <f>IFERROR(IF(LEN(VLOOKUP(AF213, QUICKBOOKS_9130357949969096!$F:$G, 2, 0))=0,"",VLOOKUP(AF213, QUICKBOOKS_9130357949969096!$F:$G, 2, 0)),"")</f>
        <v/>
      </c>
      <c r="AL213" s="20"/>
      <c r="AM213" s="20" t="str">
        <f>IFERROR(IF(LEN(VLOOKUP(AH213, QUICKBOOKS_9130357949969096!$J:$K, 2, 0))=0,"",VLOOKUP(AH213, QUICKBOOKS_9130357949969096!$J:$K, 2, 0)),"")</f>
        <v/>
      </c>
    </row>
    <row r="214" spans="2:39" x14ac:dyDescent="0.45">
      <c r="B214" s="2"/>
      <c r="C214" s="2"/>
      <c r="D214" s="2"/>
      <c r="E214" s="2"/>
      <c r="P214" s="19" t="str">
        <f>IF(W214&lt;&gt;"",MAX(P$1:P213)+1,IF(AND(_xlfn.CONCAT(T214:AM214)&lt;&gt;"", OR(LEFT(_xlfn.CONCAT(T214:AM214),5)&lt;&gt;"FALSE",RIGHT(_xlfn.CONCAT(T214:AM214),5)&lt;&gt;"FALSE")),IF(AND(ISNUMBER(P213),P213&gt;0),P213,0),""))</f>
        <v/>
      </c>
      <c r="Q214" s="26"/>
      <c r="R214" s="19" t="str">
        <f t="shared" si="3"/>
        <v/>
      </c>
      <c r="T214" s="20"/>
      <c r="U214" s="20"/>
      <c r="V214" s="20"/>
      <c r="W214" s="21"/>
      <c r="X214" s="20"/>
      <c r="Y214" s="20"/>
      <c r="Z214" s="20"/>
      <c r="AA214" s="73"/>
      <c r="AB214" s="73"/>
      <c r="AC214" s="20"/>
      <c r="AD214" s="20"/>
      <c r="AE214" s="20"/>
      <c r="AF214" s="20"/>
      <c r="AG214" s="20"/>
      <c r="AH214" s="20"/>
      <c r="AI214" s="20" t="str">
        <f>IFERROR(IF(LEN(VLOOKUP(AC214, QUICKBOOKS_9130357949969096!$A:$B, 2, 0))=0,"",VLOOKUP(AC214, QUICKBOOKS_9130357949969096!$A:$B, 2, 0)),"")</f>
        <v/>
      </c>
      <c r="AJ214" s="20" t="str">
        <f>IFERROR(IF(LEN(VLOOKUP(AE214, QUICKBOOKS_9130357949969096!$C:$E, 3, 0))=0,"",VLOOKUP(AE214, QUICKBOOKS_9130357949969096!$C:$E, 3, 0)),"")</f>
        <v/>
      </c>
      <c r="AK214" s="20" t="str">
        <f>IFERROR(IF(LEN(VLOOKUP(AF214, QUICKBOOKS_9130357949969096!$F:$G, 2, 0))=0,"",VLOOKUP(AF214, QUICKBOOKS_9130357949969096!$F:$G, 2, 0)),"")</f>
        <v/>
      </c>
      <c r="AL214" s="20"/>
      <c r="AM214" s="20" t="str">
        <f>IFERROR(IF(LEN(VLOOKUP(AH214, QUICKBOOKS_9130357949969096!$J:$K, 2, 0))=0,"",VLOOKUP(AH214, QUICKBOOKS_9130357949969096!$J:$K, 2, 0)),"")</f>
        <v/>
      </c>
    </row>
    <row r="215" spans="2:39" x14ac:dyDescent="0.45">
      <c r="B215" s="2"/>
      <c r="C215" s="2"/>
      <c r="D215" s="2"/>
      <c r="E215" s="2"/>
      <c r="P215" s="19" t="str">
        <f>IF(W215&lt;&gt;"",MAX(P$1:P214)+1,IF(AND(_xlfn.CONCAT(T215:AM215)&lt;&gt;"", OR(LEFT(_xlfn.CONCAT(T215:AM215),5)&lt;&gt;"FALSE",RIGHT(_xlfn.CONCAT(T215:AM215),5)&lt;&gt;"FALSE")),IF(AND(ISNUMBER(P214),P214&gt;0),P214,0),""))</f>
        <v/>
      </c>
      <c r="Q215" s="26"/>
      <c r="R215" s="19" t="str">
        <f t="shared" si="3"/>
        <v/>
      </c>
      <c r="T215" s="20"/>
      <c r="U215" s="20"/>
      <c r="V215" s="20"/>
      <c r="W215" s="21"/>
      <c r="X215" s="20"/>
      <c r="Y215" s="20"/>
      <c r="Z215" s="20"/>
      <c r="AA215" s="73"/>
      <c r="AB215" s="73"/>
      <c r="AC215" s="20"/>
      <c r="AD215" s="20"/>
      <c r="AE215" s="20"/>
      <c r="AF215" s="20"/>
      <c r="AG215" s="20"/>
      <c r="AH215" s="20"/>
      <c r="AI215" s="20" t="str">
        <f>IFERROR(IF(LEN(VLOOKUP(AC215, QUICKBOOKS_9130357949969096!$A:$B, 2, 0))=0,"",VLOOKUP(AC215, QUICKBOOKS_9130357949969096!$A:$B, 2, 0)),"")</f>
        <v/>
      </c>
      <c r="AJ215" s="20" t="str">
        <f>IFERROR(IF(LEN(VLOOKUP(AE215, QUICKBOOKS_9130357949969096!$C:$E, 3, 0))=0,"",VLOOKUP(AE215, QUICKBOOKS_9130357949969096!$C:$E, 3, 0)),"")</f>
        <v/>
      </c>
      <c r="AK215" s="20" t="str">
        <f>IFERROR(IF(LEN(VLOOKUP(AF215, QUICKBOOKS_9130357949969096!$F:$G, 2, 0))=0,"",VLOOKUP(AF215, QUICKBOOKS_9130357949969096!$F:$G, 2, 0)),"")</f>
        <v/>
      </c>
      <c r="AL215" s="20"/>
      <c r="AM215" s="20" t="str">
        <f>IFERROR(IF(LEN(VLOOKUP(AH215, QUICKBOOKS_9130357949969096!$J:$K, 2, 0))=0,"",VLOOKUP(AH215, QUICKBOOKS_9130357949969096!$J:$K, 2, 0)),"")</f>
        <v/>
      </c>
    </row>
    <row r="216" spans="2:39" x14ac:dyDescent="0.45">
      <c r="B216" s="2"/>
      <c r="C216" s="2"/>
      <c r="D216" s="2"/>
      <c r="E216" s="2"/>
      <c r="P216" s="19" t="str">
        <f>IF(W216&lt;&gt;"",MAX(P$1:P215)+1,IF(AND(_xlfn.CONCAT(T216:AM216)&lt;&gt;"", OR(LEFT(_xlfn.CONCAT(T216:AM216),5)&lt;&gt;"FALSE",RIGHT(_xlfn.CONCAT(T216:AM216),5)&lt;&gt;"FALSE")),IF(AND(ISNUMBER(P215),P215&gt;0),P215,0),""))</f>
        <v/>
      </c>
      <c r="Q216" s="26"/>
      <c r="R216" s="19" t="str">
        <f t="shared" si="3"/>
        <v/>
      </c>
      <c r="T216" s="20"/>
      <c r="U216" s="20"/>
      <c r="V216" s="20"/>
      <c r="W216" s="21"/>
      <c r="X216" s="20"/>
      <c r="Y216" s="20"/>
      <c r="Z216" s="20"/>
      <c r="AA216" s="73"/>
      <c r="AB216" s="73"/>
      <c r="AC216" s="20"/>
      <c r="AD216" s="20"/>
      <c r="AE216" s="20"/>
      <c r="AF216" s="20"/>
      <c r="AG216" s="20"/>
      <c r="AH216" s="20"/>
      <c r="AI216" s="20" t="str">
        <f>IFERROR(IF(LEN(VLOOKUP(AC216, QUICKBOOKS_9130357949969096!$A:$B, 2, 0))=0,"",VLOOKUP(AC216, QUICKBOOKS_9130357949969096!$A:$B, 2, 0)),"")</f>
        <v/>
      </c>
      <c r="AJ216" s="20" t="str">
        <f>IFERROR(IF(LEN(VLOOKUP(AE216, QUICKBOOKS_9130357949969096!$C:$E, 3, 0))=0,"",VLOOKUP(AE216, QUICKBOOKS_9130357949969096!$C:$E, 3, 0)),"")</f>
        <v/>
      </c>
      <c r="AK216" s="20" t="str">
        <f>IFERROR(IF(LEN(VLOOKUP(AF216, QUICKBOOKS_9130357949969096!$F:$G, 2, 0))=0,"",VLOOKUP(AF216, QUICKBOOKS_9130357949969096!$F:$G, 2, 0)),"")</f>
        <v/>
      </c>
      <c r="AL216" s="20"/>
      <c r="AM216" s="20" t="str">
        <f>IFERROR(IF(LEN(VLOOKUP(AH216, QUICKBOOKS_9130357949969096!$J:$K, 2, 0))=0,"",VLOOKUP(AH216, QUICKBOOKS_9130357949969096!$J:$K, 2, 0)),"")</f>
        <v/>
      </c>
    </row>
    <row r="217" spans="2:39" x14ac:dyDescent="0.45">
      <c r="B217" s="2"/>
      <c r="C217" s="2"/>
      <c r="D217" s="2"/>
      <c r="E217" s="2"/>
      <c r="P217" s="19" t="str">
        <f>IF(W217&lt;&gt;"",MAX(P$1:P216)+1,IF(AND(_xlfn.CONCAT(T217:AM217)&lt;&gt;"", OR(LEFT(_xlfn.CONCAT(T217:AM217),5)&lt;&gt;"FALSE",RIGHT(_xlfn.CONCAT(T217:AM217),5)&lt;&gt;"FALSE")),IF(AND(ISNUMBER(P216),P216&gt;0),P216,0),""))</f>
        <v/>
      </c>
      <c r="Q217" s="26"/>
      <c r="R217" s="19" t="str">
        <f t="shared" si="3"/>
        <v/>
      </c>
      <c r="T217" s="20"/>
      <c r="U217" s="20"/>
      <c r="V217" s="20"/>
      <c r="W217" s="21"/>
      <c r="X217" s="20"/>
      <c r="Y217" s="20"/>
      <c r="Z217" s="20"/>
      <c r="AA217" s="73"/>
      <c r="AB217" s="73"/>
      <c r="AC217" s="20"/>
      <c r="AD217" s="20"/>
      <c r="AE217" s="20"/>
      <c r="AF217" s="20"/>
      <c r="AG217" s="20"/>
      <c r="AH217" s="20"/>
      <c r="AI217" s="20" t="str">
        <f>IFERROR(IF(LEN(VLOOKUP(AC217, QUICKBOOKS_9130357949969096!$A:$B, 2, 0))=0,"",VLOOKUP(AC217, QUICKBOOKS_9130357949969096!$A:$B, 2, 0)),"")</f>
        <v/>
      </c>
      <c r="AJ217" s="20" t="str">
        <f>IFERROR(IF(LEN(VLOOKUP(AE217, QUICKBOOKS_9130357949969096!$C:$E, 3, 0))=0,"",VLOOKUP(AE217, QUICKBOOKS_9130357949969096!$C:$E, 3, 0)),"")</f>
        <v/>
      </c>
      <c r="AK217" s="20" t="str">
        <f>IFERROR(IF(LEN(VLOOKUP(AF217, QUICKBOOKS_9130357949969096!$F:$G, 2, 0))=0,"",VLOOKUP(AF217, QUICKBOOKS_9130357949969096!$F:$G, 2, 0)),"")</f>
        <v/>
      </c>
      <c r="AL217" s="20"/>
      <c r="AM217" s="20" t="str">
        <f>IFERROR(IF(LEN(VLOOKUP(AH217, QUICKBOOKS_9130357949969096!$J:$K, 2, 0))=0,"",VLOOKUP(AH217, QUICKBOOKS_9130357949969096!$J:$K, 2, 0)),"")</f>
        <v/>
      </c>
    </row>
    <row r="218" spans="2:39" x14ac:dyDescent="0.45">
      <c r="B218" s="2"/>
      <c r="C218" s="2"/>
      <c r="D218" s="2"/>
      <c r="E218" s="2"/>
      <c r="P218" s="19" t="str">
        <f>IF(W218&lt;&gt;"",MAX(P$1:P217)+1,IF(AND(_xlfn.CONCAT(T218:AM218)&lt;&gt;"", OR(LEFT(_xlfn.CONCAT(T218:AM218),5)&lt;&gt;"FALSE",RIGHT(_xlfn.CONCAT(T218:AM218),5)&lt;&gt;"FALSE")),IF(AND(ISNUMBER(P217),P217&gt;0),P217,0),""))</f>
        <v/>
      </c>
      <c r="Q218" s="26"/>
      <c r="R218" s="19" t="str">
        <f t="shared" si="3"/>
        <v/>
      </c>
      <c r="T218" s="20"/>
      <c r="U218" s="20"/>
      <c r="V218" s="20"/>
      <c r="W218" s="21"/>
      <c r="X218" s="20"/>
      <c r="Y218" s="20"/>
      <c r="Z218" s="20"/>
      <c r="AA218" s="73"/>
      <c r="AB218" s="73"/>
      <c r="AC218" s="20"/>
      <c r="AD218" s="20"/>
      <c r="AE218" s="20"/>
      <c r="AF218" s="20"/>
      <c r="AG218" s="20"/>
      <c r="AH218" s="20"/>
      <c r="AI218" s="20" t="str">
        <f>IFERROR(IF(LEN(VLOOKUP(AC218, QUICKBOOKS_9130357949969096!$A:$B, 2, 0))=0,"",VLOOKUP(AC218, QUICKBOOKS_9130357949969096!$A:$B, 2, 0)),"")</f>
        <v/>
      </c>
      <c r="AJ218" s="20" t="str">
        <f>IFERROR(IF(LEN(VLOOKUP(AE218, QUICKBOOKS_9130357949969096!$C:$E, 3, 0))=0,"",VLOOKUP(AE218, QUICKBOOKS_9130357949969096!$C:$E, 3, 0)),"")</f>
        <v/>
      </c>
      <c r="AK218" s="20" t="str">
        <f>IFERROR(IF(LEN(VLOOKUP(AF218, QUICKBOOKS_9130357949969096!$F:$G, 2, 0))=0,"",VLOOKUP(AF218, QUICKBOOKS_9130357949969096!$F:$G, 2, 0)),"")</f>
        <v/>
      </c>
      <c r="AL218" s="20"/>
      <c r="AM218" s="20" t="str">
        <f>IFERROR(IF(LEN(VLOOKUP(AH218, QUICKBOOKS_9130357949969096!$J:$K, 2, 0))=0,"",VLOOKUP(AH218, QUICKBOOKS_9130357949969096!$J:$K, 2, 0)),"")</f>
        <v/>
      </c>
    </row>
    <row r="219" spans="2:39" x14ac:dyDescent="0.45">
      <c r="B219" s="2"/>
      <c r="C219" s="2"/>
      <c r="D219" s="2"/>
      <c r="E219" s="2"/>
      <c r="P219" s="19" t="str">
        <f>IF(W219&lt;&gt;"",MAX(P$1:P218)+1,IF(AND(_xlfn.CONCAT(T219:AM219)&lt;&gt;"", OR(LEFT(_xlfn.CONCAT(T219:AM219),5)&lt;&gt;"FALSE",RIGHT(_xlfn.CONCAT(T219:AM219),5)&lt;&gt;"FALSE")),IF(AND(ISNUMBER(P218),P218&gt;0),P218,0),""))</f>
        <v/>
      </c>
      <c r="Q219" s="26"/>
      <c r="R219" s="19" t="str">
        <f t="shared" si="3"/>
        <v/>
      </c>
      <c r="T219" s="20"/>
      <c r="U219" s="20"/>
      <c r="V219" s="20"/>
      <c r="W219" s="21"/>
      <c r="X219" s="20"/>
      <c r="Y219" s="20"/>
      <c r="Z219" s="20"/>
      <c r="AA219" s="73"/>
      <c r="AB219" s="73"/>
      <c r="AC219" s="20"/>
      <c r="AD219" s="20"/>
      <c r="AE219" s="20"/>
      <c r="AF219" s="20"/>
      <c r="AG219" s="20"/>
      <c r="AH219" s="20"/>
      <c r="AI219" s="20" t="str">
        <f>IFERROR(IF(LEN(VLOOKUP(AC219, QUICKBOOKS_9130357949969096!$A:$B, 2, 0))=0,"",VLOOKUP(AC219, QUICKBOOKS_9130357949969096!$A:$B, 2, 0)),"")</f>
        <v/>
      </c>
      <c r="AJ219" s="20" t="str">
        <f>IFERROR(IF(LEN(VLOOKUP(AE219, QUICKBOOKS_9130357949969096!$C:$E, 3, 0))=0,"",VLOOKUP(AE219, QUICKBOOKS_9130357949969096!$C:$E, 3, 0)),"")</f>
        <v/>
      </c>
      <c r="AK219" s="20" t="str">
        <f>IFERROR(IF(LEN(VLOOKUP(AF219, QUICKBOOKS_9130357949969096!$F:$G, 2, 0))=0,"",VLOOKUP(AF219, QUICKBOOKS_9130357949969096!$F:$G, 2, 0)),"")</f>
        <v/>
      </c>
      <c r="AL219" s="20"/>
      <c r="AM219" s="20" t="str">
        <f>IFERROR(IF(LEN(VLOOKUP(AH219, QUICKBOOKS_9130357949969096!$J:$K, 2, 0))=0,"",VLOOKUP(AH219, QUICKBOOKS_9130357949969096!$J:$K, 2, 0)),"")</f>
        <v/>
      </c>
    </row>
    <row r="220" spans="2:39" x14ac:dyDescent="0.45">
      <c r="B220" s="2"/>
      <c r="C220" s="2"/>
      <c r="D220" s="2"/>
      <c r="E220" s="2"/>
      <c r="P220" s="19" t="str">
        <f>IF(W220&lt;&gt;"",MAX(P$1:P219)+1,IF(AND(_xlfn.CONCAT(T220:AM220)&lt;&gt;"", OR(LEFT(_xlfn.CONCAT(T220:AM220),5)&lt;&gt;"FALSE",RIGHT(_xlfn.CONCAT(T220:AM220),5)&lt;&gt;"FALSE")),IF(AND(ISNUMBER(P219),P219&gt;0),P219,0),""))</f>
        <v/>
      </c>
      <c r="Q220" s="26"/>
      <c r="R220" s="19" t="str">
        <f t="shared" si="3"/>
        <v/>
      </c>
      <c r="T220" s="20"/>
      <c r="U220" s="20"/>
      <c r="V220" s="20"/>
      <c r="W220" s="21"/>
      <c r="X220" s="20"/>
      <c r="Y220" s="20"/>
      <c r="Z220" s="20"/>
      <c r="AA220" s="73"/>
      <c r="AB220" s="73"/>
      <c r="AC220" s="20"/>
      <c r="AD220" s="20"/>
      <c r="AE220" s="20"/>
      <c r="AF220" s="20"/>
      <c r="AG220" s="20"/>
      <c r="AH220" s="20"/>
      <c r="AI220" s="20" t="str">
        <f>IFERROR(IF(LEN(VLOOKUP(AC220, QUICKBOOKS_9130357949969096!$A:$B, 2, 0))=0,"",VLOOKUP(AC220, QUICKBOOKS_9130357949969096!$A:$B, 2, 0)),"")</f>
        <v/>
      </c>
      <c r="AJ220" s="20" t="str">
        <f>IFERROR(IF(LEN(VLOOKUP(AE220, QUICKBOOKS_9130357949969096!$C:$E, 3, 0))=0,"",VLOOKUP(AE220, QUICKBOOKS_9130357949969096!$C:$E, 3, 0)),"")</f>
        <v/>
      </c>
      <c r="AK220" s="20" t="str">
        <f>IFERROR(IF(LEN(VLOOKUP(AF220, QUICKBOOKS_9130357949969096!$F:$G, 2, 0))=0,"",VLOOKUP(AF220, QUICKBOOKS_9130357949969096!$F:$G, 2, 0)),"")</f>
        <v/>
      </c>
      <c r="AL220" s="20"/>
      <c r="AM220" s="20" t="str">
        <f>IFERROR(IF(LEN(VLOOKUP(AH220, QUICKBOOKS_9130357949969096!$J:$K, 2, 0))=0,"",VLOOKUP(AH220, QUICKBOOKS_9130357949969096!$J:$K, 2, 0)),"")</f>
        <v/>
      </c>
    </row>
    <row r="221" spans="2:39" x14ac:dyDescent="0.45">
      <c r="B221" s="2"/>
      <c r="C221" s="2"/>
      <c r="D221" s="2"/>
      <c r="E221" s="2"/>
      <c r="P221" s="19" t="str">
        <f>IF(W221&lt;&gt;"",MAX(P$1:P220)+1,IF(AND(_xlfn.CONCAT(T221:AM221)&lt;&gt;"", OR(LEFT(_xlfn.CONCAT(T221:AM221),5)&lt;&gt;"FALSE",RIGHT(_xlfn.CONCAT(T221:AM221),5)&lt;&gt;"FALSE")),IF(AND(ISNUMBER(P220),P220&gt;0),P220,0),""))</f>
        <v/>
      </c>
      <c r="Q221" s="26"/>
      <c r="R221" s="19" t="str">
        <f t="shared" si="3"/>
        <v/>
      </c>
      <c r="T221" s="20"/>
      <c r="U221" s="20"/>
      <c r="V221" s="20"/>
      <c r="W221" s="21"/>
      <c r="X221" s="20"/>
      <c r="Y221" s="20"/>
      <c r="Z221" s="20"/>
      <c r="AA221" s="73"/>
      <c r="AB221" s="73"/>
      <c r="AC221" s="20"/>
      <c r="AD221" s="20"/>
      <c r="AE221" s="20"/>
      <c r="AF221" s="20"/>
      <c r="AG221" s="20"/>
      <c r="AH221" s="20"/>
      <c r="AI221" s="20" t="str">
        <f>IFERROR(IF(LEN(VLOOKUP(AC221, QUICKBOOKS_9130357949969096!$A:$B, 2, 0))=0,"",VLOOKUP(AC221, QUICKBOOKS_9130357949969096!$A:$B, 2, 0)),"")</f>
        <v/>
      </c>
      <c r="AJ221" s="20" t="str">
        <f>IFERROR(IF(LEN(VLOOKUP(AE221, QUICKBOOKS_9130357949969096!$C:$E, 3, 0))=0,"",VLOOKUP(AE221, QUICKBOOKS_9130357949969096!$C:$E, 3, 0)),"")</f>
        <v/>
      </c>
      <c r="AK221" s="20" t="str">
        <f>IFERROR(IF(LEN(VLOOKUP(AF221, QUICKBOOKS_9130357949969096!$F:$G, 2, 0))=0,"",VLOOKUP(AF221, QUICKBOOKS_9130357949969096!$F:$G, 2, 0)),"")</f>
        <v/>
      </c>
      <c r="AL221" s="20"/>
      <c r="AM221" s="20" t="str">
        <f>IFERROR(IF(LEN(VLOOKUP(AH221, QUICKBOOKS_9130357949969096!$J:$K, 2, 0))=0,"",VLOOKUP(AH221, QUICKBOOKS_9130357949969096!$J:$K, 2, 0)),"")</f>
        <v/>
      </c>
    </row>
    <row r="222" spans="2:39" x14ac:dyDescent="0.45">
      <c r="B222" s="2"/>
      <c r="C222" s="2"/>
      <c r="D222" s="2"/>
      <c r="E222" s="2"/>
      <c r="P222" s="19" t="str">
        <f>IF(W222&lt;&gt;"",MAX(P$1:P221)+1,IF(AND(_xlfn.CONCAT(T222:AM222)&lt;&gt;"", OR(LEFT(_xlfn.CONCAT(T222:AM222),5)&lt;&gt;"FALSE",RIGHT(_xlfn.CONCAT(T222:AM222),5)&lt;&gt;"FALSE")),IF(AND(ISNUMBER(P221),P221&gt;0),P221,0),""))</f>
        <v/>
      </c>
      <c r="Q222" s="26"/>
      <c r="R222" s="19" t="str">
        <f t="shared" si="3"/>
        <v/>
      </c>
      <c r="T222" s="20"/>
      <c r="U222" s="20"/>
      <c r="V222" s="20"/>
      <c r="W222" s="21"/>
      <c r="X222" s="20"/>
      <c r="Y222" s="20"/>
      <c r="Z222" s="20"/>
      <c r="AA222" s="73"/>
      <c r="AB222" s="73"/>
      <c r="AC222" s="20"/>
      <c r="AD222" s="20"/>
      <c r="AE222" s="20"/>
      <c r="AF222" s="20"/>
      <c r="AG222" s="20"/>
      <c r="AH222" s="20"/>
      <c r="AI222" s="20" t="str">
        <f>IFERROR(IF(LEN(VLOOKUP(AC222, QUICKBOOKS_9130357949969096!$A:$B, 2, 0))=0,"",VLOOKUP(AC222, QUICKBOOKS_9130357949969096!$A:$B, 2, 0)),"")</f>
        <v/>
      </c>
      <c r="AJ222" s="20" t="str">
        <f>IFERROR(IF(LEN(VLOOKUP(AE222, QUICKBOOKS_9130357949969096!$C:$E, 3, 0))=0,"",VLOOKUP(AE222, QUICKBOOKS_9130357949969096!$C:$E, 3, 0)),"")</f>
        <v/>
      </c>
      <c r="AK222" s="20" t="str">
        <f>IFERROR(IF(LEN(VLOOKUP(AF222, QUICKBOOKS_9130357949969096!$F:$G, 2, 0))=0,"",VLOOKUP(AF222, QUICKBOOKS_9130357949969096!$F:$G, 2, 0)),"")</f>
        <v/>
      </c>
      <c r="AL222" s="20"/>
      <c r="AM222" s="20" t="str">
        <f>IFERROR(IF(LEN(VLOOKUP(AH222, QUICKBOOKS_9130357949969096!$J:$K, 2, 0))=0,"",VLOOKUP(AH222, QUICKBOOKS_9130357949969096!$J:$K, 2, 0)),"")</f>
        <v/>
      </c>
    </row>
    <row r="223" spans="2:39" x14ac:dyDescent="0.45">
      <c r="B223" s="2"/>
      <c r="C223" s="2"/>
      <c r="D223" s="2"/>
      <c r="E223" s="2"/>
      <c r="P223" s="19" t="str">
        <f>IF(W223&lt;&gt;"",MAX(P$1:P222)+1,IF(AND(_xlfn.CONCAT(T223:AM223)&lt;&gt;"", OR(LEFT(_xlfn.CONCAT(T223:AM223),5)&lt;&gt;"FALSE",RIGHT(_xlfn.CONCAT(T223:AM223),5)&lt;&gt;"FALSE")),IF(AND(ISNUMBER(P222),P222&gt;0),P222,0),""))</f>
        <v/>
      </c>
      <c r="Q223" s="26"/>
      <c r="R223" s="19" t="str">
        <f t="shared" si="3"/>
        <v/>
      </c>
      <c r="T223" s="20"/>
      <c r="U223" s="20"/>
      <c r="V223" s="20"/>
      <c r="W223" s="21"/>
      <c r="X223" s="20"/>
      <c r="Y223" s="20"/>
      <c r="Z223" s="20"/>
      <c r="AA223" s="73"/>
      <c r="AB223" s="73"/>
      <c r="AC223" s="20"/>
      <c r="AD223" s="20"/>
      <c r="AE223" s="20"/>
      <c r="AF223" s="20"/>
      <c r="AG223" s="20"/>
      <c r="AH223" s="20"/>
      <c r="AI223" s="20" t="str">
        <f>IFERROR(IF(LEN(VLOOKUP(AC223, QUICKBOOKS_9130357949969096!$A:$B, 2, 0))=0,"",VLOOKUP(AC223, QUICKBOOKS_9130357949969096!$A:$B, 2, 0)),"")</f>
        <v/>
      </c>
      <c r="AJ223" s="20" t="str">
        <f>IFERROR(IF(LEN(VLOOKUP(AE223, QUICKBOOKS_9130357949969096!$C:$E, 3, 0))=0,"",VLOOKUP(AE223, QUICKBOOKS_9130357949969096!$C:$E, 3, 0)),"")</f>
        <v/>
      </c>
      <c r="AK223" s="20" t="str">
        <f>IFERROR(IF(LEN(VLOOKUP(AF223, QUICKBOOKS_9130357949969096!$F:$G, 2, 0))=0,"",VLOOKUP(AF223, QUICKBOOKS_9130357949969096!$F:$G, 2, 0)),"")</f>
        <v/>
      </c>
      <c r="AL223" s="20"/>
      <c r="AM223" s="20" t="str">
        <f>IFERROR(IF(LEN(VLOOKUP(AH223, QUICKBOOKS_9130357949969096!$J:$K, 2, 0))=0,"",VLOOKUP(AH223, QUICKBOOKS_9130357949969096!$J:$K, 2, 0)),"")</f>
        <v/>
      </c>
    </row>
    <row r="224" spans="2:39" x14ac:dyDescent="0.45">
      <c r="B224" s="2"/>
      <c r="C224" s="2"/>
      <c r="D224" s="2"/>
      <c r="E224" s="2"/>
      <c r="P224" s="19" t="str">
        <f>IF(W224&lt;&gt;"",MAX(P$1:P223)+1,IF(AND(_xlfn.CONCAT(T224:AM224)&lt;&gt;"", OR(LEFT(_xlfn.CONCAT(T224:AM224),5)&lt;&gt;"FALSE",RIGHT(_xlfn.CONCAT(T224:AM224),5)&lt;&gt;"FALSE")),IF(AND(ISNUMBER(P223),P223&gt;0),P223,0),""))</f>
        <v/>
      </c>
      <c r="Q224" s="26"/>
      <c r="R224" s="19" t="str">
        <f t="shared" si="3"/>
        <v/>
      </c>
      <c r="T224" s="20"/>
      <c r="U224" s="20"/>
      <c r="V224" s="20"/>
      <c r="W224" s="21"/>
      <c r="X224" s="20"/>
      <c r="Y224" s="20"/>
      <c r="Z224" s="20"/>
      <c r="AA224" s="73"/>
      <c r="AB224" s="73"/>
      <c r="AC224" s="20"/>
      <c r="AD224" s="20"/>
      <c r="AE224" s="20"/>
      <c r="AF224" s="20"/>
      <c r="AG224" s="20"/>
      <c r="AH224" s="20"/>
      <c r="AI224" s="20" t="str">
        <f>IFERROR(IF(LEN(VLOOKUP(AC224, QUICKBOOKS_9130357949969096!$A:$B, 2, 0))=0,"",VLOOKUP(AC224, QUICKBOOKS_9130357949969096!$A:$B, 2, 0)),"")</f>
        <v/>
      </c>
      <c r="AJ224" s="20" t="str">
        <f>IFERROR(IF(LEN(VLOOKUP(AE224, QUICKBOOKS_9130357949969096!$C:$E, 3, 0))=0,"",VLOOKUP(AE224, QUICKBOOKS_9130357949969096!$C:$E, 3, 0)),"")</f>
        <v/>
      </c>
      <c r="AK224" s="20" t="str">
        <f>IFERROR(IF(LEN(VLOOKUP(AF224, QUICKBOOKS_9130357949969096!$F:$G, 2, 0))=0,"",VLOOKUP(AF224, QUICKBOOKS_9130357949969096!$F:$G, 2, 0)),"")</f>
        <v/>
      </c>
      <c r="AL224" s="20"/>
      <c r="AM224" s="20" t="str">
        <f>IFERROR(IF(LEN(VLOOKUP(AH224, QUICKBOOKS_9130357949969096!$J:$K, 2, 0))=0,"",VLOOKUP(AH224, QUICKBOOKS_9130357949969096!$J:$K, 2, 0)),"")</f>
        <v/>
      </c>
    </row>
    <row r="225" spans="2:39" x14ac:dyDescent="0.45">
      <c r="B225" s="2"/>
      <c r="C225" s="2"/>
      <c r="D225" s="2"/>
      <c r="E225" s="2"/>
      <c r="P225" s="19" t="str">
        <f>IF(W225&lt;&gt;"",MAX(P$1:P224)+1,IF(AND(_xlfn.CONCAT(T225:AM225)&lt;&gt;"", OR(LEFT(_xlfn.CONCAT(T225:AM225),5)&lt;&gt;"FALSE",RIGHT(_xlfn.CONCAT(T225:AM225),5)&lt;&gt;"FALSE")),IF(AND(ISNUMBER(P224),P224&gt;0),P224,0),""))</f>
        <v/>
      </c>
      <c r="Q225" s="26"/>
      <c r="R225" s="19" t="str">
        <f t="shared" si="3"/>
        <v/>
      </c>
      <c r="T225" s="20"/>
      <c r="U225" s="20"/>
      <c r="V225" s="20"/>
      <c r="W225" s="21"/>
      <c r="X225" s="20"/>
      <c r="Y225" s="20"/>
      <c r="Z225" s="20"/>
      <c r="AA225" s="73"/>
      <c r="AB225" s="73"/>
      <c r="AC225" s="20"/>
      <c r="AD225" s="20"/>
      <c r="AE225" s="20"/>
      <c r="AF225" s="20"/>
      <c r="AG225" s="20"/>
      <c r="AH225" s="20"/>
      <c r="AI225" s="20" t="str">
        <f>IFERROR(IF(LEN(VLOOKUP(AC225, QUICKBOOKS_9130357949969096!$A:$B, 2, 0))=0,"",VLOOKUP(AC225, QUICKBOOKS_9130357949969096!$A:$B, 2, 0)),"")</f>
        <v/>
      </c>
      <c r="AJ225" s="20" t="str">
        <f>IFERROR(IF(LEN(VLOOKUP(AE225, QUICKBOOKS_9130357949969096!$C:$E, 3, 0))=0,"",VLOOKUP(AE225, QUICKBOOKS_9130357949969096!$C:$E, 3, 0)),"")</f>
        <v/>
      </c>
      <c r="AK225" s="20" t="str">
        <f>IFERROR(IF(LEN(VLOOKUP(AF225, QUICKBOOKS_9130357949969096!$F:$G, 2, 0))=0,"",VLOOKUP(AF225, QUICKBOOKS_9130357949969096!$F:$G, 2, 0)),"")</f>
        <v/>
      </c>
      <c r="AL225" s="20"/>
      <c r="AM225" s="20" t="str">
        <f>IFERROR(IF(LEN(VLOOKUP(AH225, QUICKBOOKS_9130357949969096!$J:$K, 2, 0))=0,"",VLOOKUP(AH225, QUICKBOOKS_9130357949969096!$J:$K, 2, 0)),"")</f>
        <v/>
      </c>
    </row>
    <row r="226" spans="2:39" x14ac:dyDescent="0.45">
      <c r="B226" s="2"/>
      <c r="C226" s="2"/>
      <c r="D226" s="2"/>
      <c r="E226" s="2"/>
      <c r="P226" s="19" t="str">
        <f>IF(W226&lt;&gt;"",MAX(P$1:P225)+1,IF(AND(_xlfn.CONCAT(T226:AM226)&lt;&gt;"", OR(LEFT(_xlfn.CONCAT(T226:AM226),5)&lt;&gt;"FALSE",RIGHT(_xlfn.CONCAT(T226:AM226),5)&lt;&gt;"FALSE")),IF(AND(ISNUMBER(P225),P225&gt;0),P225,0),""))</f>
        <v/>
      </c>
      <c r="Q226" s="26"/>
      <c r="R226" s="19" t="str">
        <f t="shared" si="3"/>
        <v/>
      </c>
      <c r="T226" s="20"/>
      <c r="U226" s="20"/>
      <c r="V226" s="20"/>
      <c r="W226" s="21"/>
      <c r="X226" s="20"/>
      <c r="Y226" s="20"/>
      <c r="Z226" s="20"/>
      <c r="AA226" s="73"/>
      <c r="AB226" s="73"/>
      <c r="AC226" s="20"/>
      <c r="AD226" s="20"/>
      <c r="AE226" s="20"/>
      <c r="AF226" s="20"/>
      <c r="AG226" s="20"/>
      <c r="AH226" s="20"/>
      <c r="AI226" s="20" t="str">
        <f>IFERROR(IF(LEN(VLOOKUP(AC226, QUICKBOOKS_9130357949969096!$A:$B, 2, 0))=0,"",VLOOKUP(AC226, QUICKBOOKS_9130357949969096!$A:$B, 2, 0)),"")</f>
        <v/>
      </c>
      <c r="AJ226" s="20" t="str">
        <f>IFERROR(IF(LEN(VLOOKUP(AE226, QUICKBOOKS_9130357949969096!$C:$E, 3, 0))=0,"",VLOOKUP(AE226, QUICKBOOKS_9130357949969096!$C:$E, 3, 0)),"")</f>
        <v/>
      </c>
      <c r="AK226" s="20" t="str">
        <f>IFERROR(IF(LEN(VLOOKUP(AF226, QUICKBOOKS_9130357949969096!$F:$G, 2, 0))=0,"",VLOOKUP(AF226, QUICKBOOKS_9130357949969096!$F:$G, 2, 0)),"")</f>
        <v/>
      </c>
      <c r="AL226" s="20"/>
      <c r="AM226" s="20" t="str">
        <f>IFERROR(IF(LEN(VLOOKUP(AH226, QUICKBOOKS_9130357949969096!$J:$K, 2, 0))=0,"",VLOOKUP(AH226, QUICKBOOKS_9130357949969096!$J:$K, 2, 0)),"")</f>
        <v/>
      </c>
    </row>
    <row r="227" spans="2:39" x14ac:dyDescent="0.45">
      <c r="B227" s="2"/>
      <c r="C227" s="2"/>
      <c r="D227" s="2"/>
      <c r="E227" s="2"/>
      <c r="P227" s="19" t="str">
        <f>IF(W227&lt;&gt;"",MAX(P$1:P226)+1,IF(AND(_xlfn.CONCAT(T227:AM227)&lt;&gt;"", OR(LEFT(_xlfn.CONCAT(T227:AM227),5)&lt;&gt;"FALSE",RIGHT(_xlfn.CONCAT(T227:AM227),5)&lt;&gt;"FALSE")),IF(AND(ISNUMBER(P226),P226&gt;0),P226,0),""))</f>
        <v/>
      </c>
      <c r="Q227" s="26"/>
      <c r="R227" s="19" t="str">
        <f t="shared" si="3"/>
        <v/>
      </c>
      <c r="T227" s="20"/>
      <c r="U227" s="20"/>
      <c r="V227" s="20"/>
      <c r="W227" s="21"/>
      <c r="X227" s="20"/>
      <c r="Y227" s="20"/>
      <c r="Z227" s="20"/>
      <c r="AA227" s="73"/>
      <c r="AB227" s="73"/>
      <c r="AC227" s="20"/>
      <c r="AD227" s="20"/>
      <c r="AE227" s="20"/>
      <c r="AF227" s="20"/>
      <c r="AG227" s="20"/>
      <c r="AH227" s="20"/>
      <c r="AI227" s="20" t="str">
        <f>IFERROR(IF(LEN(VLOOKUP(AC227, QUICKBOOKS_9130357949969096!$A:$B, 2, 0))=0,"",VLOOKUP(AC227, QUICKBOOKS_9130357949969096!$A:$B, 2, 0)),"")</f>
        <v/>
      </c>
      <c r="AJ227" s="20" t="str">
        <f>IFERROR(IF(LEN(VLOOKUP(AE227, QUICKBOOKS_9130357949969096!$C:$E, 3, 0))=0,"",VLOOKUP(AE227, QUICKBOOKS_9130357949969096!$C:$E, 3, 0)),"")</f>
        <v/>
      </c>
      <c r="AK227" s="20" t="str">
        <f>IFERROR(IF(LEN(VLOOKUP(AF227, QUICKBOOKS_9130357949969096!$F:$G, 2, 0))=0,"",VLOOKUP(AF227, QUICKBOOKS_9130357949969096!$F:$G, 2, 0)),"")</f>
        <v/>
      </c>
      <c r="AL227" s="20"/>
      <c r="AM227" s="20" t="str">
        <f>IFERROR(IF(LEN(VLOOKUP(AH227, QUICKBOOKS_9130357949969096!$J:$K, 2, 0))=0,"",VLOOKUP(AH227, QUICKBOOKS_9130357949969096!$J:$K, 2, 0)),"")</f>
        <v/>
      </c>
    </row>
    <row r="228" spans="2:39" x14ac:dyDescent="0.45">
      <c r="B228" s="2"/>
      <c r="C228" s="2"/>
      <c r="D228" s="2"/>
      <c r="E228" s="2"/>
      <c r="P228" s="19" t="str">
        <f>IF(W228&lt;&gt;"",MAX(P$1:P227)+1,IF(AND(_xlfn.CONCAT(T228:AM228)&lt;&gt;"", OR(LEFT(_xlfn.CONCAT(T228:AM228),5)&lt;&gt;"FALSE",RIGHT(_xlfn.CONCAT(T228:AM228),5)&lt;&gt;"FALSE")),IF(AND(ISNUMBER(P227),P227&gt;0),P227,0),""))</f>
        <v/>
      </c>
      <c r="Q228" s="26"/>
      <c r="R228" s="19" t="str">
        <f t="shared" si="3"/>
        <v/>
      </c>
      <c r="T228" s="20"/>
      <c r="U228" s="20"/>
      <c r="V228" s="20"/>
      <c r="W228" s="21"/>
      <c r="X228" s="20"/>
      <c r="Y228" s="20"/>
      <c r="Z228" s="20"/>
      <c r="AA228" s="73"/>
      <c r="AB228" s="73"/>
      <c r="AC228" s="20"/>
      <c r="AD228" s="20"/>
      <c r="AE228" s="20"/>
      <c r="AF228" s="20"/>
      <c r="AG228" s="20"/>
      <c r="AH228" s="20"/>
      <c r="AI228" s="20" t="str">
        <f>IFERROR(IF(LEN(VLOOKUP(AC228, QUICKBOOKS_9130357949969096!$A:$B, 2, 0))=0,"",VLOOKUP(AC228, QUICKBOOKS_9130357949969096!$A:$B, 2, 0)),"")</f>
        <v/>
      </c>
      <c r="AJ228" s="20" t="str">
        <f>IFERROR(IF(LEN(VLOOKUP(AE228, QUICKBOOKS_9130357949969096!$C:$E, 3, 0))=0,"",VLOOKUP(AE228, QUICKBOOKS_9130357949969096!$C:$E, 3, 0)),"")</f>
        <v/>
      </c>
      <c r="AK228" s="20" t="str">
        <f>IFERROR(IF(LEN(VLOOKUP(AF228, QUICKBOOKS_9130357949969096!$F:$G, 2, 0))=0,"",VLOOKUP(AF228, QUICKBOOKS_9130357949969096!$F:$G, 2, 0)),"")</f>
        <v/>
      </c>
      <c r="AL228" s="20"/>
      <c r="AM228" s="20" t="str">
        <f>IFERROR(IF(LEN(VLOOKUP(AH228, QUICKBOOKS_9130357949969096!$J:$K, 2, 0))=0,"",VLOOKUP(AH228, QUICKBOOKS_9130357949969096!$J:$K, 2, 0)),"")</f>
        <v/>
      </c>
    </row>
    <row r="229" spans="2:39" x14ac:dyDescent="0.45">
      <c r="B229" s="2"/>
      <c r="C229" s="2"/>
      <c r="D229" s="2"/>
      <c r="E229" s="2"/>
      <c r="P229" s="19" t="str">
        <f>IF(W229&lt;&gt;"",MAX(P$1:P228)+1,IF(AND(_xlfn.CONCAT(T229:AM229)&lt;&gt;"", OR(LEFT(_xlfn.CONCAT(T229:AM229),5)&lt;&gt;"FALSE",RIGHT(_xlfn.CONCAT(T229:AM229),5)&lt;&gt;"FALSE")),IF(AND(ISNUMBER(P228),P228&gt;0),P228,0),""))</f>
        <v/>
      </c>
      <c r="Q229" s="26"/>
      <c r="R229" s="19" t="str">
        <f t="shared" si="3"/>
        <v/>
      </c>
      <c r="T229" s="20"/>
      <c r="U229" s="20"/>
      <c r="V229" s="20"/>
      <c r="W229" s="21"/>
      <c r="X229" s="20"/>
      <c r="Y229" s="20"/>
      <c r="Z229" s="20"/>
      <c r="AA229" s="73"/>
      <c r="AB229" s="73"/>
      <c r="AC229" s="20"/>
      <c r="AD229" s="20"/>
      <c r="AE229" s="20"/>
      <c r="AF229" s="20"/>
      <c r="AG229" s="20"/>
      <c r="AH229" s="20"/>
      <c r="AI229" s="20" t="str">
        <f>IFERROR(IF(LEN(VLOOKUP(AC229, QUICKBOOKS_9130357949969096!$A:$B, 2, 0))=0,"",VLOOKUP(AC229, QUICKBOOKS_9130357949969096!$A:$B, 2, 0)),"")</f>
        <v/>
      </c>
      <c r="AJ229" s="20" t="str">
        <f>IFERROR(IF(LEN(VLOOKUP(AE229, QUICKBOOKS_9130357949969096!$C:$E, 3, 0))=0,"",VLOOKUP(AE229, QUICKBOOKS_9130357949969096!$C:$E, 3, 0)),"")</f>
        <v/>
      </c>
      <c r="AK229" s="20" t="str">
        <f>IFERROR(IF(LEN(VLOOKUP(AF229, QUICKBOOKS_9130357949969096!$F:$G, 2, 0))=0,"",VLOOKUP(AF229, QUICKBOOKS_9130357949969096!$F:$G, 2, 0)),"")</f>
        <v/>
      </c>
      <c r="AL229" s="20"/>
      <c r="AM229" s="20" t="str">
        <f>IFERROR(IF(LEN(VLOOKUP(AH229, QUICKBOOKS_9130357949969096!$J:$K, 2, 0))=0,"",VLOOKUP(AH229, QUICKBOOKS_9130357949969096!$J:$K, 2, 0)),"")</f>
        <v/>
      </c>
    </row>
    <row r="230" spans="2:39" x14ac:dyDescent="0.45">
      <c r="B230" s="2"/>
      <c r="C230" s="2"/>
      <c r="D230" s="2"/>
      <c r="E230" s="2"/>
      <c r="P230" s="19" t="str">
        <f>IF(W230&lt;&gt;"",MAX(P$1:P229)+1,IF(AND(_xlfn.CONCAT(T230:AM230)&lt;&gt;"", OR(LEFT(_xlfn.CONCAT(T230:AM230),5)&lt;&gt;"FALSE",RIGHT(_xlfn.CONCAT(T230:AM230),5)&lt;&gt;"FALSE")),IF(AND(ISNUMBER(P229),P229&gt;0),P229,0),""))</f>
        <v/>
      </c>
      <c r="Q230" s="26"/>
      <c r="R230" s="19" t="str">
        <f t="shared" si="3"/>
        <v/>
      </c>
      <c r="T230" s="20"/>
      <c r="U230" s="20"/>
      <c r="V230" s="20"/>
      <c r="W230" s="21"/>
      <c r="X230" s="20"/>
      <c r="Y230" s="20"/>
      <c r="Z230" s="20"/>
      <c r="AA230" s="73"/>
      <c r="AB230" s="73"/>
      <c r="AC230" s="20"/>
      <c r="AD230" s="20"/>
      <c r="AE230" s="20"/>
      <c r="AF230" s="20"/>
      <c r="AG230" s="20"/>
      <c r="AH230" s="20"/>
      <c r="AI230" s="20" t="str">
        <f>IFERROR(IF(LEN(VLOOKUP(AC230, QUICKBOOKS_9130357949969096!$A:$B, 2, 0))=0,"",VLOOKUP(AC230, QUICKBOOKS_9130357949969096!$A:$B, 2, 0)),"")</f>
        <v/>
      </c>
      <c r="AJ230" s="20" t="str">
        <f>IFERROR(IF(LEN(VLOOKUP(AE230, QUICKBOOKS_9130357949969096!$C:$E, 3, 0))=0,"",VLOOKUP(AE230, QUICKBOOKS_9130357949969096!$C:$E, 3, 0)),"")</f>
        <v/>
      </c>
      <c r="AK230" s="20" t="str">
        <f>IFERROR(IF(LEN(VLOOKUP(AF230, QUICKBOOKS_9130357949969096!$F:$G, 2, 0))=0,"",VLOOKUP(AF230, QUICKBOOKS_9130357949969096!$F:$G, 2, 0)),"")</f>
        <v/>
      </c>
      <c r="AL230" s="20"/>
      <c r="AM230" s="20" t="str">
        <f>IFERROR(IF(LEN(VLOOKUP(AH230, QUICKBOOKS_9130357949969096!$J:$K, 2, 0))=0,"",VLOOKUP(AH230, QUICKBOOKS_9130357949969096!$J:$K, 2, 0)),"")</f>
        <v/>
      </c>
    </row>
    <row r="231" spans="2:39" x14ac:dyDescent="0.45">
      <c r="B231" s="2"/>
      <c r="C231" s="2"/>
      <c r="D231" s="2"/>
      <c r="E231" s="2"/>
      <c r="P231" s="19" t="str">
        <f>IF(W231&lt;&gt;"",MAX(P$1:P230)+1,IF(AND(_xlfn.CONCAT(T231:AM231)&lt;&gt;"", OR(LEFT(_xlfn.CONCAT(T231:AM231),5)&lt;&gt;"FALSE",RIGHT(_xlfn.CONCAT(T231:AM231),5)&lt;&gt;"FALSE")),IF(AND(ISNUMBER(P230),P230&gt;0),P230,0),""))</f>
        <v/>
      </c>
      <c r="Q231" s="26"/>
      <c r="R231" s="19" t="str">
        <f t="shared" si="3"/>
        <v/>
      </c>
      <c r="T231" s="20"/>
      <c r="U231" s="20"/>
      <c r="V231" s="20"/>
      <c r="W231" s="21"/>
      <c r="X231" s="20"/>
      <c r="Y231" s="20"/>
      <c r="Z231" s="20"/>
      <c r="AA231" s="73"/>
      <c r="AB231" s="73"/>
      <c r="AC231" s="20"/>
      <c r="AD231" s="20"/>
      <c r="AE231" s="20"/>
      <c r="AF231" s="20"/>
      <c r="AG231" s="20"/>
      <c r="AH231" s="20"/>
      <c r="AI231" s="20" t="str">
        <f>IFERROR(IF(LEN(VLOOKUP(AC231, QUICKBOOKS_9130357949969096!$A:$B, 2, 0))=0,"",VLOOKUP(AC231, QUICKBOOKS_9130357949969096!$A:$B, 2, 0)),"")</f>
        <v/>
      </c>
      <c r="AJ231" s="20" t="str">
        <f>IFERROR(IF(LEN(VLOOKUP(AE231, QUICKBOOKS_9130357949969096!$C:$E, 3, 0))=0,"",VLOOKUP(AE231, QUICKBOOKS_9130357949969096!$C:$E, 3, 0)),"")</f>
        <v/>
      </c>
      <c r="AK231" s="20" t="str">
        <f>IFERROR(IF(LEN(VLOOKUP(AF231, QUICKBOOKS_9130357949969096!$F:$G, 2, 0))=0,"",VLOOKUP(AF231, QUICKBOOKS_9130357949969096!$F:$G, 2, 0)),"")</f>
        <v/>
      </c>
      <c r="AL231" s="20"/>
      <c r="AM231" s="20" t="str">
        <f>IFERROR(IF(LEN(VLOOKUP(AH231, QUICKBOOKS_9130357949969096!$J:$K, 2, 0))=0,"",VLOOKUP(AH231, QUICKBOOKS_9130357949969096!$J:$K, 2, 0)),"")</f>
        <v/>
      </c>
    </row>
    <row r="232" spans="2:39" x14ac:dyDescent="0.45">
      <c r="B232" s="2"/>
      <c r="C232" s="2"/>
      <c r="D232" s="2"/>
      <c r="E232" s="2"/>
      <c r="P232" s="19" t="str">
        <f>IF(W232&lt;&gt;"",MAX(P$1:P231)+1,IF(AND(_xlfn.CONCAT(T232:AM232)&lt;&gt;"", OR(LEFT(_xlfn.CONCAT(T232:AM232),5)&lt;&gt;"FALSE",RIGHT(_xlfn.CONCAT(T232:AM232),5)&lt;&gt;"FALSE")),IF(AND(ISNUMBER(P231),P231&gt;0),P231,0),""))</f>
        <v/>
      </c>
      <c r="Q232" s="26"/>
      <c r="R232" s="19" t="str">
        <f t="shared" si="3"/>
        <v/>
      </c>
      <c r="T232" s="20"/>
      <c r="U232" s="20"/>
      <c r="V232" s="20"/>
      <c r="W232" s="21"/>
      <c r="X232" s="20"/>
      <c r="Y232" s="20"/>
      <c r="Z232" s="20"/>
      <c r="AA232" s="73"/>
      <c r="AB232" s="73"/>
      <c r="AC232" s="20"/>
      <c r="AD232" s="20"/>
      <c r="AE232" s="20"/>
      <c r="AF232" s="20"/>
      <c r="AG232" s="20"/>
      <c r="AH232" s="20"/>
      <c r="AI232" s="20" t="str">
        <f>IFERROR(IF(LEN(VLOOKUP(AC232, QUICKBOOKS_9130357949969096!$A:$B, 2, 0))=0,"",VLOOKUP(AC232, QUICKBOOKS_9130357949969096!$A:$B, 2, 0)),"")</f>
        <v/>
      </c>
      <c r="AJ232" s="20" t="str">
        <f>IFERROR(IF(LEN(VLOOKUP(AE232, QUICKBOOKS_9130357949969096!$C:$E, 3, 0))=0,"",VLOOKUP(AE232, QUICKBOOKS_9130357949969096!$C:$E, 3, 0)),"")</f>
        <v/>
      </c>
      <c r="AK232" s="20" t="str">
        <f>IFERROR(IF(LEN(VLOOKUP(AF232, QUICKBOOKS_9130357949969096!$F:$G, 2, 0))=0,"",VLOOKUP(AF232, QUICKBOOKS_9130357949969096!$F:$G, 2, 0)),"")</f>
        <v/>
      </c>
      <c r="AL232" s="20"/>
      <c r="AM232" s="20" t="str">
        <f>IFERROR(IF(LEN(VLOOKUP(AH232, QUICKBOOKS_9130357949969096!$J:$K, 2, 0))=0,"",VLOOKUP(AH232, QUICKBOOKS_9130357949969096!$J:$K, 2, 0)),"")</f>
        <v/>
      </c>
    </row>
    <row r="233" spans="2:39" x14ac:dyDescent="0.45">
      <c r="B233" s="2"/>
      <c r="C233" s="2"/>
      <c r="D233" s="2"/>
      <c r="E233" s="2"/>
      <c r="P233" s="19" t="str">
        <f>IF(W233&lt;&gt;"",MAX(P$1:P232)+1,IF(AND(_xlfn.CONCAT(T233:AM233)&lt;&gt;"", OR(LEFT(_xlfn.CONCAT(T233:AM233),5)&lt;&gt;"FALSE",RIGHT(_xlfn.CONCAT(T233:AM233),5)&lt;&gt;"FALSE")),IF(AND(ISNUMBER(P232),P232&gt;0),P232,0),""))</f>
        <v/>
      </c>
      <c r="Q233" s="26"/>
      <c r="R233" s="19" t="str">
        <f t="shared" si="3"/>
        <v/>
      </c>
      <c r="T233" s="20"/>
      <c r="U233" s="20"/>
      <c r="V233" s="20"/>
      <c r="W233" s="21"/>
      <c r="X233" s="20"/>
      <c r="Y233" s="20"/>
      <c r="Z233" s="20"/>
      <c r="AA233" s="73"/>
      <c r="AB233" s="73"/>
      <c r="AC233" s="20"/>
      <c r="AD233" s="20"/>
      <c r="AE233" s="20"/>
      <c r="AF233" s="20"/>
      <c r="AG233" s="20"/>
      <c r="AH233" s="20"/>
      <c r="AI233" s="20" t="str">
        <f>IFERROR(IF(LEN(VLOOKUP(AC233, QUICKBOOKS_9130357949969096!$A:$B, 2, 0))=0,"",VLOOKUP(AC233, QUICKBOOKS_9130357949969096!$A:$B, 2, 0)),"")</f>
        <v/>
      </c>
      <c r="AJ233" s="20" t="str">
        <f>IFERROR(IF(LEN(VLOOKUP(AE233, QUICKBOOKS_9130357949969096!$C:$E, 3, 0))=0,"",VLOOKUP(AE233, QUICKBOOKS_9130357949969096!$C:$E, 3, 0)),"")</f>
        <v/>
      </c>
      <c r="AK233" s="20" t="str">
        <f>IFERROR(IF(LEN(VLOOKUP(AF233, QUICKBOOKS_9130357949969096!$F:$G, 2, 0))=0,"",VLOOKUP(AF233, QUICKBOOKS_9130357949969096!$F:$G, 2, 0)),"")</f>
        <v/>
      </c>
      <c r="AL233" s="20"/>
      <c r="AM233" s="20" t="str">
        <f>IFERROR(IF(LEN(VLOOKUP(AH233, QUICKBOOKS_9130357949969096!$J:$K, 2, 0))=0,"",VLOOKUP(AH233, QUICKBOOKS_9130357949969096!$J:$K, 2, 0)),"")</f>
        <v/>
      </c>
    </row>
    <row r="234" spans="2:39" x14ac:dyDescent="0.45">
      <c r="B234" s="2"/>
      <c r="C234" s="2"/>
      <c r="D234" s="2"/>
      <c r="E234" s="2"/>
      <c r="P234" s="19" t="str">
        <f>IF(W234&lt;&gt;"",MAX(P$1:P233)+1,IF(AND(_xlfn.CONCAT(T234:AM234)&lt;&gt;"", OR(LEFT(_xlfn.CONCAT(T234:AM234),5)&lt;&gt;"FALSE",RIGHT(_xlfn.CONCAT(T234:AM234),5)&lt;&gt;"FALSE")),IF(AND(ISNUMBER(P233),P233&gt;0),P233,0),""))</f>
        <v/>
      </c>
      <c r="Q234" s="26"/>
      <c r="R234" s="19" t="str">
        <f t="shared" si="3"/>
        <v/>
      </c>
      <c r="T234" s="20"/>
      <c r="U234" s="20"/>
      <c r="V234" s="20"/>
      <c r="W234" s="21"/>
      <c r="X234" s="20"/>
      <c r="Y234" s="20"/>
      <c r="Z234" s="20"/>
      <c r="AA234" s="73"/>
      <c r="AB234" s="73"/>
      <c r="AC234" s="20"/>
      <c r="AD234" s="20"/>
      <c r="AE234" s="20"/>
      <c r="AF234" s="20"/>
      <c r="AG234" s="20"/>
      <c r="AH234" s="20"/>
      <c r="AI234" s="20" t="str">
        <f>IFERROR(IF(LEN(VLOOKUP(AC234, QUICKBOOKS_9130357949969096!$A:$B, 2, 0))=0,"",VLOOKUP(AC234, QUICKBOOKS_9130357949969096!$A:$B, 2, 0)),"")</f>
        <v/>
      </c>
      <c r="AJ234" s="20" t="str">
        <f>IFERROR(IF(LEN(VLOOKUP(AE234, QUICKBOOKS_9130357949969096!$C:$E, 3, 0))=0,"",VLOOKUP(AE234, QUICKBOOKS_9130357949969096!$C:$E, 3, 0)),"")</f>
        <v/>
      </c>
      <c r="AK234" s="20" t="str">
        <f>IFERROR(IF(LEN(VLOOKUP(AF234, QUICKBOOKS_9130357949969096!$F:$G, 2, 0))=0,"",VLOOKUP(AF234, QUICKBOOKS_9130357949969096!$F:$G, 2, 0)),"")</f>
        <v/>
      </c>
      <c r="AL234" s="20"/>
      <c r="AM234" s="20" t="str">
        <f>IFERROR(IF(LEN(VLOOKUP(AH234, QUICKBOOKS_9130357949969096!$J:$K, 2, 0))=0,"",VLOOKUP(AH234, QUICKBOOKS_9130357949969096!$J:$K, 2, 0)),"")</f>
        <v/>
      </c>
    </row>
    <row r="235" spans="2:39" x14ac:dyDescent="0.45">
      <c r="B235" s="2"/>
      <c r="C235" s="2"/>
      <c r="D235" s="2"/>
      <c r="E235" s="2"/>
      <c r="P235" s="19" t="str">
        <f>IF(W235&lt;&gt;"",MAX(P$1:P234)+1,IF(AND(_xlfn.CONCAT(T235:AM235)&lt;&gt;"", OR(LEFT(_xlfn.CONCAT(T235:AM235),5)&lt;&gt;"FALSE",RIGHT(_xlfn.CONCAT(T235:AM235),5)&lt;&gt;"FALSE")),IF(AND(ISNUMBER(P234),P234&gt;0),P234,0),""))</f>
        <v/>
      </c>
      <c r="Q235" s="26"/>
      <c r="R235" s="19" t="str">
        <f t="shared" si="3"/>
        <v/>
      </c>
      <c r="T235" s="20"/>
      <c r="U235" s="20"/>
      <c r="V235" s="20"/>
      <c r="W235" s="21"/>
      <c r="X235" s="20"/>
      <c r="Y235" s="20"/>
      <c r="Z235" s="20"/>
      <c r="AA235" s="73"/>
      <c r="AB235" s="73"/>
      <c r="AC235" s="20"/>
      <c r="AD235" s="20"/>
      <c r="AE235" s="20"/>
      <c r="AF235" s="20"/>
      <c r="AG235" s="20"/>
      <c r="AH235" s="20"/>
      <c r="AI235" s="20" t="str">
        <f>IFERROR(IF(LEN(VLOOKUP(AC235, QUICKBOOKS_9130357949969096!$A:$B, 2, 0))=0,"",VLOOKUP(AC235, QUICKBOOKS_9130357949969096!$A:$B, 2, 0)),"")</f>
        <v/>
      </c>
      <c r="AJ235" s="20" t="str">
        <f>IFERROR(IF(LEN(VLOOKUP(AE235, QUICKBOOKS_9130357949969096!$C:$E, 3, 0))=0,"",VLOOKUP(AE235, QUICKBOOKS_9130357949969096!$C:$E, 3, 0)),"")</f>
        <v/>
      </c>
      <c r="AK235" s="20" t="str">
        <f>IFERROR(IF(LEN(VLOOKUP(AF235, QUICKBOOKS_9130357949969096!$F:$G, 2, 0))=0,"",VLOOKUP(AF235, QUICKBOOKS_9130357949969096!$F:$G, 2, 0)),"")</f>
        <v/>
      </c>
      <c r="AL235" s="20"/>
      <c r="AM235" s="20" t="str">
        <f>IFERROR(IF(LEN(VLOOKUP(AH235, QUICKBOOKS_9130357949969096!$J:$K, 2, 0))=0,"",VLOOKUP(AH235, QUICKBOOKS_9130357949969096!$J:$K, 2, 0)),"")</f>
        <v/>
      </c>
    </row>
    <row r="236" spans="2:39" x14ac:dyDescent="0.45">
      <c r="B236" s="2"/>
      <c r="C236" s="2"/>
      <c r="D236" s="2"/>
      <c r="E236" s="2"/>
      <c r="P236" s="19" t="str">
        <f>IF(W236&lt;&gt;"",MAX(P$1:P235)+1,IF(AND(_xlfn.CONCAT(T236:AM236)&lt;&gt;"", OR(LEFT(_xlfn.CONCAT(T236:AM236),5)&lt;&gt;"FALSE",RIGHT(_xlfn.CONCAT(T236:AM236),5)&lt;&gt;"FALSE")),IF(AND(ISNUMBER(P235),P235&gt;0),P235,0),""))</f>
        <v/>
      </c>
      <c r="Q236" s="26"/>
      <c r="R236" s="19" t="str">
        <f t="shared" si="3"/>
        <v/>
      </c>
      <c r="T236" s="20"/>
      <c r="U236" s="20"/>
      <c r="V236" s="20"/>
      <c r="W236" s="21"/>
      <c r="X236" s="20"/>
      <c r="Y236" s="20"/>
      <c r="Z236" s="20"/>
      <c r="AA236" s="73"/>
      <c r="AB236" s="73"/>
      <c r="AC236" s="20"/>
      <c r="AD236" s="20"/>
      <c r="AE236" s="20"/>
      <c r="AF236" s="20"/>
      <c r="AG236" s="20"/>
      <c r="AH236" s="20"/>
      <c r="AI236" s="20" t="str">
        <f>IFERROR(IF(LEN(VLOOKUP(AC236, QUICKBOOKS_9130357949969096!$A:$B, 2, 0))=0,"",VLOOKUP(AC236, QUICKBOOKS_9130357949969096!$A:$B, 2, 0)),"")</f>
        <v/>
      </c>
      <c r="AJ236" s="20" t="str">
        <f>IFERROR(IF(LEN(VLOOKUP(AE236, QUICKBOOKS_9130357949969096!$C:$E, 3, 0))=0,"",VLOOKUP(AE236, QUICKBOOKS_9130357949969096!$C:$E, 3, 0)),"")</f>
        <v/>
      </c>
      <c r="AK236" s="20" t="str">
        <f>IFERROR(IF(LEN(VLOOKUP(AF236, QUICKBOOKS_9130357949969096!$F:$G, 2, 0))=0,"",VLOOKUP(AF236, QUICKBOOKS_9130357949969096!$F:$G, 2, 0)),"")</f>
        <v/>
      </c>
      <c r="AL236" s="20"/>
      <c r="AM236" s="20" t="str">
        <f>IFERROR(IF(LEN(VLOOKUP(AH236, QUICKBOOKS_9130357949969096!$J:$K, 2, 0))=0,"",VLOOKUP(AH236, QUICKBOOKS_9130357949969096!$J:$K, 2, 0)),"")</f>
        <v/>
      </c>
    </row>
    <row r="237" spans="2:39" x14ac:dyDescent="0.45">
      <c r="B237" s="2"/>
      <c r="C237" s="2"/>
      <c r="D237" s="2"/>
      <c r="E237" s="2"/>
      <c r="P237" s="19" t="str">
        <f>IF(W237&lt;&gt;"",MAX(P$1:P236)+1,IF(AND(_xlfn.CONCAT(T237:AM237)&lt;&gt;"", OR(LEFT(_xlfn.CONCAT(T237:AM237),5)&lt;&gt;"FALSE",RIGHT(_xlfn.CONCAT(T237:AM237),5)&lt;&gt;"FALSE")),IF(AND(ISNUMBER(P236),P236&gt;0),P236,0),""))</f>
        <v/>
      </c>
      <c r="Q237" s="26"/>
      <c r="R237" s="19" t="str">
        <f t="shared" si="3"/>
        <v/>
      </c>
      <c r="T237" s="20"/>
      <c r="U237" s="20"/>
      <c r="V237" s="20"/>
      <c r="W237" s="21"/>
      <c r="X237" s="20"/>
      <c r="Y237" s="20"/>
      <c r="Z237" s="20"/>
      <c r="AA237" s="73"/>
      <c r="AB237" s="73"/>
      <c r="AC237" s="20"/>
      <c r="AD237" s="20"/>
      <c r="AE237" s="20"/>
      <c r="AF237" s="20"/>
      <c r="AG237" s="20"/>
      <c r="AH237" s="20"/>
      <c r="AI237" s="20" t="str">
        <f>IFERROR(IF(LEN(VLOOKUP(AC237, QUICKBOOKS_9130357949969096!$A:$B, 2, 0))=0,"",VLOOKUP(AC237, QUICKBOOKS_9130357949969096!$A:$B, 2, 0)),"")</f>
        <v/>
      </c>
      <c r="AJ237" s="20" t="str">
        <f>IFERROR(IF(LEN(VLOOKUP(AE237, QUICKBOOKS_9130357949969096!$C:$E, 3, 0))=0,"",VLOOKUP(AE237, QUICKBOOKS_9130357949969096!$C:$E, 3, 0)),"")</f>
        <v/>
      </c>
      <c r="AK237" s="20" t="str">
        <f>IFERROR(IF(LEN(VLOOKUP(AF237, QUICKBOOKS_9130357949969096!$F:$G, 2, 0))=0,"",VLOOKUP(AF237, QUICKBOOKS_9130357949969096!$F:$G, 2, 0)),"")</f>
        <v/>
      </c>
      <c r="AL237" s="20"/>
      <c r="AM237" s="20" t="str">
        <f>IFERROR(IF(LEN(VLOOKUP(AH237, QUICKBOOKS_9130357949969096!$J:$K, 2, 0))=0,"",VLOOKUP(AH237, QUICKBOOKS_9130357949969096!$J:$K, 2, 0)),"")</f>
        <v/>
      </c>
    </row>
    <row r="238" spans="2:39" x14ac:dyDescent="0.45">
      <c r="B238" s="2"/>
      <c r="C238" s="2"/>
      <c r="D238" s="2"/>
      <c r="E238" s="2"/>
      <c r="P238" s="19" t="str">
        <f>IF(W238&lt;&gt;"",MAX(P$1:P237)+1,IF(AND(_xlfn.CONCAT(T238:AM238)&lt;&gt;"", OR(LEFT(_xlfn.CONCAT(T238:AM238),5)&lt;&gt;"FALSE",RIGHT(_xlfn.CONCAT(T238:AM238),5)&lt;&gt;"FALSE")),IF(AND(ISNUMBER(P237),P237&gt;0),P237,0),""))</f>
        <v/>
      </c>
      <c r="Q238" s="26"/>
      <c r="R238" s="19" t="str">
        <f t="shared" si="3"/>
        <v/>
      </c>
      <c r="T238" s="20"/>
      <c r="U238" s="20"/>
      <c r="V238" s="20"/>
      <c r="W238" s="21"/>
      <c r="X238" s="20"/>
      <c r="Y238" s="20"/>
      <c r="Z238" s="20"/>
      <c r="AA238" s="73"/>
      <c r="AB238" s="73"/>
      <c r="AC238" s="20"/>
      <c r="AD238" s="20"/>
      <c r="AE238" s="20"/>
      <c r="AF238" s="20"/>
      <c r="AG238" s="20"/>
      <c r="AH238" s="20"/>
      <c r="AI238" s="20" t="str">
        <f>IFERROR(IF(LEN(VLOOKUP(AC238, QUICKBOOKS_9130357949969096!$A:$B, 2, 0))=0,"",VLOOKUP(AC238, QUICKBOOKS_9130357949969096!$A:$B, 2, 0)),"")</f>
        <v/>
      </c>
      <c r="AJ238" s="20" t="str">
        <f>IFERROR(IF(LEN(VLOOKUP(AE238, QUICKBOOKS_9130357949969096!$C:$E, 3, 0))=0,"",VLOOKUP(AE238, QUICKBOOKS_9130357949969096!$C:$E, 3, 0)),"")</f>
        <v/>
      </c>
      <c r="AK238" s="20" t="str">
        <f>IFERROR(IF(LEN(VLOOKUP(AF238, QUICKBOOKS_9130357949969096!$F:$G, 2, 0))=0,"",VLOOKUP(AF238, QUICKBOOKS_9130357949969096!$F:$G, 2, 0)),"")</f>
        <v/>
      </c>
      <c r="AL238" s="20"/>
      <c r="AM238" s="20" t="str">
        <f>IFERROR(IF(LEN(VLOOKUP(AH238, QUICKBOOKS_9130357949969096!$J:$K, 2, 0))=0,"",VLOOKUP(AH238, QUICKBOOKS_9130357949969096!$J:$K, 2, 0)),"")</f>
        <v/>
      </c>
    </row>
    <row r="239" spans="2:39" x14ac:dyDescent="0.45">
      <c r="B239" s="2"/>
      <c r="C239" s="2"/>
      <c r="D239" s="2"/>
      <c r="E239" s="2"/>
      <c r="P239" s="19" t="str">
        <f>IF(W239&lt;&gt;"",MAX(P$1:P238)+1,IF(AND(_xlfn.CONCAT(T239:AM239)&lt;&gt;"", OR(LEFT(_xlfn.CONCAT(T239:AM239),5)&lt;&gt;"FALSE",RIGHT(_xlfn.CONCAT(T239:AM239),5)&lt;&gt;"FALSE")),IF(AND(ISNUMBER(P238),P238&gt;0),P238,0),""))</f>
        <v/>
      </c>
      <c r="Q239" s="26"/>
      <c r="R239" s="19" t="str">
        <f t="shared" si="3"/>
        <v/>
      </c>
      <c r="T239" s="20"/>
      <c r="U239" s="20"/>
      <c r="V239" s="20"/>
      <c r="W239" s="21"/>
      <c r="X239" s="20"/>
      <c r="Y239" s="20"/>
      <c r="Z239" s="20"/>
      <c r="AA239" s="73"/>
      <c r="AB239" s="73"/>
      <c r="AC239" s="20"/>
      <c r="AD239" s="20"/>
      <c r="AE239" s="20"/>
      <c r="AF239" s="20"/>
      <c r="AG239" s="20"/>
      <c r="AH239" s="20"/>
      <c r="AI239" s="20" t="str">
        <f>IFERROR(IF(LEN(VLOOKUP(AC239, QUICKBOOKS_9130357949969096!$A:$B, 2, 0))=0,"",VLOOKUP(AC239, QUICKBOOKS_9130357949969096!$A:$B, 2, 0)),"")</f>
        <v/>
      </c>
      <c r="AJ239" s="20" t="str">
        <f>IFERROR(IF(LEN(VLOOKUP(AE239, QUICKBOOKS_9130357949969096!$C:$E, 3, 0))=0,"",VLOOKUP(AE239, QUICKBOOKS_9130357949969096!$C:$E, 3, 0)),"")</f>
        <v/>
      </c>
      <c r="AK239" s="20" t="str">
        <f>IFERROR(IF(LEN(VLOOKUP(AF239, QUICKBOOKS_9130357949969096!$F:$G, 2, 0))=0,"",VLOOKUP(AF239, QUICKBOOKS_9130357949969096!$F:$G, 2, 0)),"")</f>
        <v/>
      </c>
      <c r="AL239" s="20"/>
      <c r="AM239" s="20" t="str">
        <f>IFERROR(IF(LEN(VLOOKUP(AH239, QUICKBOOKS_9130357949969096!$J:$K, 2, 0))=0,"",VLOOKUP(AH239, QUICKBOOKS_9130357949969096!$J:$K, 2, 0)),"")</f>
        <v/>
      </c>
    </row>
    <row r="240" spans="2:39" x14ac:dyDescent="0.45">
      <c r="B240" s="2"/>
      <c r="C240" s="2"/>
      <c r="D240" s="2"/>
      <c r="E240" s="2"/>
      <c r="P240" s="19" t="str">
        <f>IF(W240&lt;&gt;"",MAX(P$1:P239)+1,IF(AND(_xlfn.CONCAT(T240:AM240)&lt;&gt;"", OR(LEFT(_xlfn.CONCAT(T240:AM240),5)&lt;&gt;"FALSE",RIGHT(_xlfn.CONCAT(T240:AM240),5)&lt;&gt;"FALSE")),IF(AND(ISNUMBER(P239),P239&gt;0),P239,0),""))</f>
        <v/>
      </c>
      <c r="Q240" s="26"/>
      <c r="R240" s="19" t="str">
        <f t="shared" si="3"/>
        <v/>
      </c>
      <c r="T240" s="20"/>
      <c r="U240" s="20"/>
      <c r="V240" s="20"/>
      <c r="W240" s="21"/>
      <c r="X240" s="20"/>
      <c r="Y240" s="20"/>
      <c r="Z240" s="20"/>
      <c r="AA240" s="73"/>
      <c r="AB240" s="73"/>
      <c r="AC240" s="20"/>
      <c r="AD240" s="20"/>
      <c r="AE240" s="20"/>
      <c r="AF240" s="20"/>
      <c r="AG240" s="20"/>
      <c r="AH240" s="20"/>
      <c r="AI240" s="20" t="str">
        <f>IFERROR(IF(LEN(VLOOKUP(AC240, QUICKBOOKS_9130357949969096!$A:$B, 2, 0))=0,"",VLOOKUP(AC240, QUICKBOOKS_9130357949969096!$A:$B, 2, 0)),"")</f>
        <v/>
      </c>
      <c r="AJ240" s="20" t="str">
        <f>IFERROR(IF(LEN(VLOOKUP(AE240, QUICKBOOKS_9130357949969096!$C:$E, 3, 0))=0,"",VLOOKUP(AE240, QUICKBOOKS_9130357949969096!$C:$E, 3, 0)),"")</f>
        <v/>
      </c>
      <c r="AK240" s="20" t="str">
        <f>IFERROR(IF(LEN(VLOOKUP(AF240, QUICKBOOKS_9130357949969096!$F:$G, 2, 0))=0,"",VLOOKUP(AF240, QUICKBOOKS_9130357949969096!$F:$G, 2, 0)),"")</f>
        <v/>
      </c>
      <c r="AL240" s="20"/>
      <c r="AM240" s="20" t="str">
        <f>IFERROR(IF(LEN(VLOOKUP(AH240, QUICKBOOKS_9130357949969096!$J:$K, 2, 0))=0,"",VLOOKUP(AH240, QUICKBOOKS_9130357949969096!$J:$K, 2, 0)),"")</f>
        <v/>
      </c>
    </row>
    <row r="241" spans="2:39" x14ac:dyDescent="0.45">
      <c r="B241" s="2"/>
      <c r="C241" s="2"/>
      <c r="D241" s="2"/>
      <c r="E241" s="2"/>
      <c r="P241" s="19" t="str">
        <f>IF(W241&lt;&gt;"",MAX(P$1:P240)+1,IF(AND(_xlfn.CONCAT(T241:AM241)&lt;&gt;"", OR(LEFT(_xlfn.CONCAT(T241:AM241),5)&lt;&gt;"FALSE",RIGHT(_xlfn.CONCAT(T241:AM241),5)&lt;&gt;"FALSE")),IF(AND(ISNUMBER(P240),P240&gt;0),P240,0),""))</f>
        <v/>
      </c>
      <c r="Q241" s="26"/>
      <c r="R241" s="19" t="str">
        <f t="shared" si="3"/>
        <v/>
      </c>
      <c r="T241" s="20"/>
      <c r="U241" s="20"/>
      <c r="V241" s="20"/>
      <c r="W241" s="21"/>
      <c r="X241" s="20"/>
      <c r="Y241" s="20"/>
      <c r="Z241" s="20"/>
      <c r="AA241" s="73"/>
      <c r="AB241" s="73"/>
      <c r="AC241" s="20"/>
      <c r="AD241" s="20"/>
      <c r="AE241" s="20"/>
      <c r="AF241" s="20"/>
      <c r="AG241" s="20"/>
      <c r="AH241" s="20"/>
      <c r="AI241" s="20" t="str">
        <f>IFERROR(IF(LEN(VLOOKUP(AC241, QUICKBOOKS_9130357949969096!$A:$B, 2, 0))=0,"",VLOOKUP(AC241, QUICKBOOKS_9130357949969096!$A:$B, 2, 0)),"")</f>
        <v/>
      </c>
      <c r="AJ241" s="20" t="str">
        <f>IFERROR(IF(LEN(VLOOKUP(AE241, QUICKBOOKS_9130357949969096!$C:$E, 3, 0))=0,"",VLOOKUP(AE241, QUICKBOOKS_9130357949969096!$C:$E, 3, 0)),"")</f>
        <v/>
      </c>
      <c r="AK241" s="20" t="str">
        <f>IFERROR(IF(LEN(VLOOKUP(AF241, QUICKBOOKS_9130357949969096!$F:$G, 2, 0))=0,"",VLOOKUP(AF241, QUICKBOOKS_9130357949969096!$F:$G, 2, 0)),"")</f>
        <v/>
      </c>
      <c r="AL241" s="20"/>
      <c r="AM241" s="20" t="str">
        <f>IFERROR(IF(LEN(VLOOKUP(AH241, QUICKBOOKS_9130357949969096!$J:$K, 2, 0))=0,"",VLOOKUP(AH241, QUICKBOOKS_9130357949969096!$J:$K, 2, 0)),"")</f>
        <v/>
      </c>
    </row>
    <row r="242" spans="2:39" x14ac:dyDescent="0.45">
      <c r="B242" s="2"/>
      <c r="C242" s="2"/>
      <c r="D242" s="2"/>
      <c r="E242" s="2"/>
      <c r="P242" s="19" t="str">
        <f>IF(W242&lt;&gt;"",MAX(P$1:P241)+1,IF(AND(_xlfn.CONCAT(T242:AM242)&lt;&gt;"", OR(LEFT(_xlfn.CONCAT(T242:AM242),5)&lt;&gt;"FALSE",RIGHT(_xlfn.CONCAT(T242:AM242),5)&lt;&gt;"FALSE")),IF(AND(ISNUMBER(P241),P241&gt;0),P241,0),""))</f>
        <v/>
      </c>
      <c r="Q242" s="26"/>
      <c r="R242" s="19" t="str">
        <f t="shared" si="3"/>
        <v/>
      </c>
      <c r="T242" s="20"/>
      <c r="U242" s="20"/>
      <c r="V242" s="20"/>
      <c r="W242" s="21"/>
      <c r="X242" s="20"/>
      <c r="Y242" s="20"/>
      <c r="Z242" s="20"/>
      <c r="AA242" s="73"/>
      <c r="AB242" s="73"/>
      <c r="AC242" s="20"/>
      <c r="AD242" s="20"/>
      <c r="AE242" s="20"/>
      <c r="AF242" s="20"/>
      <c r="AG242" s="20"/>
      <c r="AH242" s="20"/>
      <c r="AI242" s="20" t="str">
        <f>IFERROR(IF(LEN(VLOOKUP(AC242, QUICKBOOKS_9130357949969096!$A:$B, 2, 0))=0,"",VLOOKUP(AC242, QUICKBOOKS_9130357949969096!$A:$B, 2, 0)),"")</f>
        <v/>
      </c>
      <c r="AJ242" s="20" t="str">
        <f>IFERROR(IF(LEN(VLOOKUP(AE242, QUICKBOOKS_9130357949969096!$C:$E, 3, 0))=0,"",VLOOKUP(AE242, QUICKBOOKS_9130357949969096!$C:$E, 3, 0)),"")</f>
        <v/>
      </c>
      <c r="AK242" s="20" t="str">
        <f>IFERROR(IF(LEN(VLOOKUP(AF242, QUICKBOOKS_9130357949969096!$F:$G, 2, 0))=0,"",VLOOKUP(AF242, QUICKBOOKS_9130357949969096!$F:$G, 2, 0)),"")</f>
        <v/>
      </c>
      <c r="AL242" s="20"/>
      <c r="AM242" s="20" t="str">
        <f>IFERROR(IF(LEN(VLOOKUP(AH242, QUICKBOOKS_9130357949969096!$J:$K, 2, 0))=0,"",VLOOKUP(AH242, QUICKBOOKS_9130357949969096!$J:$K, 2, 0)),"")</f>
        <v/>
      </c>
    </row>
    <row r="243" spans="2:39" x14ac:dyDescent="0.45">
      <c r="B243" s="2"/>
      <c r="C243" s="2"/>
      <c r="D243" s="2"/>
      <c r="E243" s="2"/>
      <c r="P243" s="19" t="str">
        <f>IF(W243&lt;&gt;"",MAX(P$1:P242)+1,IF(AND(_xlfn.CONCAT(T243:AM243)&lt;&gt;"", OR(LEFT(_xlfn.CONCAT(T243:AM243),5)&lt;&gt;"FALSE",RIGHT(_xlfn.CONCAT(T243:AM243),5)&lt;&gt;"FALSE")),IF(AND(ISNUMBER(P242),P242&gt;0),P242,0),""))</f>
        <v/>
      </c>
      <c r="Q243" s="26"/>
      <c r="R243" s="19" t="str">
        <f t="shared" si="3"/>
        <v/>
      </c>
      <c r="T243" s="20"/>
      <c r="U243" s="20"/>
      <c r="V243" s="20"/>
      <c r="W243" s="21"/>
      <c r="X243" s="20"/>
      <c r="Y243" s="20"/>
      <c r="Z243" s="20"/>
      <c r="AA243" s="73"/>
      <c r="AB243" s="73"/>
      <c r="AC243" s="20"/>
      <c r="AD243" s="20"/>
      <c r="AE243" s="20"/>
      <c r="AF243" s="20"/>
      <c r="AG243" s="20"/>
      <c r="AH243" s="20"/>
      <c r="AI243" s="20" t="str">
        <f>IFERROR(IF(LEN(VLOOKUP(AC243, QUICKBOOKS_9130357949969096!$A:$B, 2, 0))=0,"",VLOOKUP(AC243, QUICKBOOKS_9130357949969096!$A:$B, 2, 0)),"")</f>
        <v/>
      </c>
      <c r="AJ243" s="20" t="str">
        <f>IFERROR(IF(LEN(VLOOKUP(AE243, QUICKBOOKS_9130357949969096!$C:$E, 3, 0))=0,"",VLOOKUP(AE243, QUICKBOOKS_9130357949969096!$C:$E, 3, 0)),"")</f>
        <v/>
      </c>
      <c r="AK243" s="20" t="str">
        <f>IFERROR(IF(LEN(VLOOKUP(AF243, QUICKBOOKS_9130357949969096!$F:$G, 2, 0))=0,"",VLOOKUP(AF243, QUICKBOOKS_9130357949969096!$F:$G, 2, 0)),"")</f>
        <v/>
      </c>
      <c r="AL243" s="20"/>
      <c r="AM243" s="20" t="str">
        <f>IFERROR(IF(LEN(VLOOKUP(AH243, QUICKBOOKS_9130357949969096!$J:$K, 2, 0))=0,"",VLOOKUP(AH243, QUICKBOOKS_9130357949969096!$J:$K, 2, 0)),"")</f>
        <v/>
      </c>
    </row>
    <row r="244" spans="2:39" x14ac:dyDescent="0.45">
      <c r="B244" s="2"/>
      <c r="C244" s="2"/>
      <c r="D244" s="2"/>
      <c r="E244" s="2"/>
      <c r="P244" s="19" t="str">
        <f>IF(W244&lt;&gt;"",MAX(P$1:P243)+1,IF(AND(_xlfn.CONCAT(T244:AM244)&lt;&gt;"", OR(LEFT(_xlfn.CONCAT(T244:AM244),5)&lt;&gt;"FALSE",RIGHT(_xlfn.CONCAT(T244:AM244),5)&lt;&gt;"FALSE")),IF(AND(ISNUMBER(P243),P243&gt;0),P243,0),""))</f>
        <v/>
      </c>
      <c r="Q244" s="26"/>
      <c r="R244" s="19" t="str">
        <f t="shared" si="3"/>
        <v/>
      </c>
      <c r="T244" s="20"/>
      <c r="U244" s="20"/>
      <c r="V244" s="20"/>
      <c r="W244" s="21"/>
      <c r="X244" s="20"/>
      <c r="Y244" s="20"/>
      <c r="Z244" s="20"/>
      <c r="AA244" s="73"/>
      <c r="AB244" s="73"/>
      <c r="AC244" s="20"/>
      <c r="AD244" s="20"/>
      <c r="AE244" s="20"/>
      <c r="AF244" s="20"/>
      <c r="AG244" s="20"/>
      <c r="AH244" s="20"/>
      <c r="AI244" s="20" t="str">
        <f>IFERROR(IF(LEN(VLOOKUP(AC244, QUICKBOOKS_9130357949969096!$A:$B, 2, 0))=0,"",VLOOKUP(AC244, QUICKBOOKS_9130357949969096!$A:$B, 2, 0)),"")</f>
        <v/>
      </c>
      <c r="AJ244" s="20" t="str">
        <f>IFERROR(IF(LEN(VLOOKUP(AE244, QUICKBOOKS_9130357949969096!$C:$E, 3, 0))=0,"",VLOOKUP(AE244, QUICKBOOKS_9130357949969096!$C:$E, 3, 0)),"")</f>
        <v/>
      </c>
      <c r="AK244" s="20" t="str">
        <f>IFERROR(IF(LEN(VLOOKUP(AF244, QUICKBOOKS_9130357949969096!$F:$G, 2, 0))=0,"",VLOOKUP(AF244, QUICKBOOKS_9130357949969096!$F:$G, 2, 0)),"")</f>
        <v/>
      </c>
      <c r="AL244" s="20"/>
      <c r="AM244" s="20" t="str">
        <f>IFERROR(IF(LEN(VLOOKUP(AH244, QUICKBOOKS_9130357949969096!$J:$K, 2, 0))=0,"",VLOOKUP(AH244, QUICKBOOKS_9130357949969096!$J:$K, 2, 0)),"")</f>
        <v/>
      </c>
    </row>
    <row r="245" spans="2:39" x14ac:dyDescent="0.45">
      <c r="B245" s="2"/>
      <c r="C245" s="2"/>
      <c r="D245" s="2"/>
      <c r="E245" s="2"/>
      <c r="P245" s="19" t="str">
        <f>IF(W245&lt;&gt;"",MAX(P$1:P244)+1,IF(AND(_xlfn.CONCAT(T245:AM245)&lt;&gt;"", OR(LEFT(_xlfn.CONCAT(T245:AM245),5)&lt;&gt;"FALSE",RIGHT(_xlfn.CONCAT(T245:AM245),5)&lt;&gt;"FALSE")),IF(AND(ISNUMBER(P244),P244&gt;0),P244,0),""))</f>
        <v/>
      </c>
      <c r="Q245" s="26"/>
      <c r="R245" s="19" t="str">
        <f t="shared" si="3"/>
        <v/>
      </c>
      <c r="T245" s="20"/>
      <c r="U245" s="20"/>
      <c r="V245" s="20"/>
      <c r="W245" s="21"/>
      <c r="X245" s="20"/>
      <c r="Y245" s="20"/>
      <c r="Z245" s="20"/>
      <c r="AA245" s="73"/>
      <c r="AB245" s="73"/>
      <c r="AC245" s="20"/>
      <c r="AD245" s="20"/>
      <c r="AE245" s="20"/>
      <c r="AF245" s="20"/>
      <c r="AG245" s="20"/>
      <c r="AH245" s="20"/>
      <c r="AI245" s="20" t="str">
        <f>IFERROR(IF(LEN(VLOOKUP(AC245, QUICKBOOKS_9130357949969096!$A:$B, 2, 0))=0,"",VLOOKUP(AC245, QUICKBOOKS_9130357949969096!$A:$B, 2, 0)),"")</f>
        <v/>
      </c>
      <c r="AJ245" s="20" t="str">
        <f>IFERROR(IF(LEN(VLOOKUP(AE245, QUICKBOOKS_9130357949969096!$C:$E, 3, 0))=0,"",VLOOKUP(AE245, QUICKBOOKS_9130357949969096!$C:$E, 3, 0)),"")</f>
        <v/>
      </c>
      <c r="AK245" s="20" t="str">
        <f>IFERROR(IF(LEN(VLOOKUP(AF245, QUICKBOOKS_9130357949969096!$F:$G, 2, 0))=0,"",VLOOKUP(AF245, QUICKBOOKS_9130357949969096!$F:$G, 2, 0)),"")</f>
        <v/>
      </c>
      <c r="AL245" s="20"/>
      <c r="AM245" s="20" t="str">
        <f>IFERROR(IF(LEN(VLOOKUP(AH245, QUICKBOOKS_9130357949969096!$J:$K, 2, 0))=0,"",VLOOKUP(AH245, QUICKBOOKS_9130357949969096!$J:$K, 2, 0)),"")</f>
        <v/>
      </c>
    </row>
    <row r="246" spans="2:39" x14ac:dyDescent="0.45">
      <c r="B246" s="2"/>
      <c r="C246" s="2"/>
      <c r="D246" s="2"/>
      <c r="E246" s="2"/>
      <c r="P246" s="19" t="str">
        <f>IF(W246&lt;&gt;"",MAX(P$1:P245)+1,IF(AND(_xlfn.CONCAT(T246:AM246)&lt;&gt;"", OR(LEFT(_xlfn.CONCAT(T246:AM246),5)&lt;&gt;"FALSE",RIGHT(_xlfn.CONCAT(T246:AM246),5)&lt;&gt;"FALSE")),IF(AND(ISNUMBER(P245),P245&gt;0),P245,0),""))</f>
        <v/>
      </c>
      <c r="Q246" s="26"/>
      <c r="R246" s="19" t="str">
        <f t="shared" si="3"/>
        <v/>
      </c>
      <c r="T246" s="20"/>
      <c r="U246" s="20"/>
      <c r="V246" s="20"/>
      <c r="W246" s="21"/>
      <c r="X246" s="20"/>
      <c r="Y246" s="20"/>
      <c r="Z246" s="20"/>
      <c r="AA246" s="73"/>
      <c r="AB246" s="73"/>
      <c r="AC246" s="20"/>
      <c r="AD246" s="20"/>
      <c r="AE246" s="20"/>
      <c r="AF246" s="20"/>
      <c r="AG246" s="20"/>
      <c r="AH246" s="20"/>
      <c r="AI246" s="20" t="str">
        <f>IFERROR(IF(LEN(VLOOKUP(AC246, QUICKBOOKS_9130357949969096!$A:$B, 2, 0))=0,"",VLOOKUP(AC246, QUICKBOOKS_9130357949969096!$A:$B, 2, 0)),"")</f>
        <v/>
      </c>
      <c r="AJ246" s="20" t="str">
        <f>IFERROR(IF(LEN(VLOOKUP(AE246, QUICKBOOKS_9130357949969096!$C:$E, 3, 0))=0,"",VLOOKUP(AE246, QUICKBOOKS_9130357949969096!$C:$E, 3, 0)),"")</f>
        <v/>
      </c>
      <c r="AK246" s="20" t="str">
        <f>IFERROR(IF(LEN(VLOOKUP(AF246, QUICKBOOKS_9130357949969096!$F:$G, 2, 0))=0,"",VLOOKUP(AF246, QUICKBOOKS_9130357949969096!$F:$G, 2, 0)),"")</f>
        <v/>
      </c>
      <c r="AL246" s="20"/>
      <c r="AM246" s="20" t="str">
        <f>IFERROR(IF(LEN(VLOOKUP(AH246, QUICKBOOKS_9130357949969096!$J:$K, 2, 0))=0,"",VLOOKUP(AH246, QUICKBOOKS_9130357949969096!$J:$K, 2, 0)),"")</f>
        <v/>
      </c>
    </row>
    <row r="247" spans="2:39" x14ac:dyDescent="0.45">
      <c r="B247" s="2"/>
      <c r="C247" s="2"/>
      <c r="D247" s="2"/>
      <c r="E247" s="2"/>
      <c r="P247" s="19" t="str">
        <f>IF(W247&lt;&gt;"",MAX(P$1:P246)+1,IF(AND(_xlfn.CONCAT(T247:AM247)&lt;&gt;"", OR(LEFT(_xlfn.CONCAT(T247:AM247),5)&lt;&gt;"FALSE",RIGHT(_xlfn.CONCAT(T247:AM247),5)&lt;&gt;"FALSE")),IF(AND(ISNUMBER(P246),P246&gt;0),P246,0),""))</f>
        <v/>
      </c>
      <c r="Q247" s="26"/>
      <c r="R247" s="19" t="str">
        <f t="shared" si="3"/>
        <v/>
      </c>
      <c r="T247" s="20"/>
      <c r="U247" s="20"/>
      <c r="V247" s="20"/>
      <c r="W247" s="21"/>
      <c r="X247" s="20"/>
      <c r="Y247" s="20"/>
      <c r="Z247" s="20"/>
      <c r="AA247" s="73"/>
      <c r="AB247" s="73"/>
      <c r="AC247" s="20"/>
      <c r="AD247" s="20"/>
      <c r="AE247" s="20"/>
      <c r="AF247" s="20"/>
      <c r="AG247" s="20"/>
      <c r="AH247" s="20"/>
      <c r="AI247" s="20" t="str">
        <f>IFERROR(IF(LEN(VLOOKUP(AC247, QUICKBOOKS_9130357949969096!$A:$B, 2, 0))=0,"",VLOOKUP(AC247, QUICKBOOKS_9130357949969096!$A:$B, 2, 0)),"")</f>
        <v/>
      </c>
      <c r="AJ247" s="20" t="str">
        <f>IFERROR(IF(LEN(VLOOKUP(AE247, QUICKBOOKS_9130357949969096!$C:$E, 3, 0))=0,"",VLOOKUP(AE247, QUICKBOOKS_9130357949969096!$C:$E, 3, 0)),"")</f>
        <v/>
      </c>
      <c r="AK247" s="20" t="str">
        <f>IFERROR(IF(LEN(VLOOKUP(AF247, QUICKBOOKS_9130357949969096!$F:$G, 2, 0))=0,"",VLOOKUP(AF247, QUICKBOOKS_9130357949969096!$F:$G, 2, 0)),"")</f>
        <v/>
      </c>
      <c r="AL247" s="20"/>
      <c r="AM247" s="20" t="str">
        <f>IFERROR(IF(LEN(VLOOKUP(AH247, QUICKBOOKS_9130357949969096!$J:$K, 2, 0))=0,"",VLOOKUP(AH247, QUICKBOOKS_9130357949969096!$J:$K, 2, 0)),"")</f>
        <v/>
      </c>
    </row>
    <row r="248" spans="2:39" x14ac:dyDescent="0.45">
      <c r="B248" s="2"/>
      <c r="C248" s="2"/>
      <c r="D248" s="2"/>
      <c r="E248" s="2"/>
      <c r="P248" s="19" t="str">
        <f>IF(W248&lt;&gt;"",MAX(P$1:P247)+1,IF(AND(_xlfn.CONCAT(T248:AM248)&lt;&gt;"", OR(LEFT(_xlfn.CONCAT(T248:AM248),5)&lt;&gt;"FALSE",RIGHT(_xlfn.CONCAT(T248:AM248),5)&lt;&gt;"FALSE")),IF(AND(ISNUMBER(P247),P247&gt;0),P247,0),""))</f>
        <v/>
      </c>
      <c r="Q248" s="26"/>
      <c r="R248" s="19" t="str">
        <f t="shared" si="3"/>
        <v/>
      </c>
      <c r="T248" s="20"/>
      <c r="U248" s="20"/>
      <c r="V248" s="20"/>
      <c r="W248" s="21"/>
      <c r="X248" s="20"/>
      <c r="Y248" s="20"/>
      <c r="Z248" s="20"/>
      <c r="AA248" s="73"/>
      <c r="AB248" s="73"/>
      <c r="AC248" s="20"/>
      <c r="AD248" s="20"/>
      <c r="AE248" s="20"/>
      <c r="AF248" s="20"/>
      <c r="AG248" s="20"/>
      <c r="AH248" s="20"/>
      <c r="AI248" s="20" t="str">
        <f>IFERROR(IF(LEN(VLOOKUP(AC248, QUICKBOOKS_9130357949969096!$A:$B, 2, 0))=0,"",VLOOKUP(AC248, QUICKBOOKS_9130357949969096!$A:$B, 2, 0)),"")</f>
        <v/>
      </c>
      <c r="AJ248" s="20" t="str">
        <f>IFERROR(IF(LEN(VLOOKUP(AE248, QUICKBOOKS_9130357949969096!$C:$E, 3, 0))=0,"",VLOOKUP(AE248, QUICKBOOKS_9130357949969096!$C:$E, 3, 0)),"")</f>
        <v/>
      </c>
      <c r="AK248" s="20" t="str">
        <f>IFERROR(IF(LEN(VLOOKUP(AF248, QUICKBOOKS_9130357949969096!$F:$G, 2, 0))=0,"",VLOOKUP(AF248, QUICKBOOKS_9130357949969096!$F:$G, 2, 0)),"")</f>
        <v/>
      </c>
      <c r="AL248" s="20"/>
      <c r="AM248" s="20" t="str">
        <f>IFERROR(IF(LEN(VLOOKUP(AH248, QUICKBOOKS_9130357949969096!$J:$K, 2, 0))=0,"",VLOOKUP(AH248, QUICKBOOKS_9130357949969096!$J:$K, 2, 0)),"")</f>
        <v/>
      </c>
    </row>
    <row r="249" spans="2:39" x14ac:dyDescent="0.45">
      <c r="B249" s="2"/>
      <c r="C249" s="2"/>
      <c r="D249" s="2"/>
      <c r="E249" s="2"/>
      <c r="P249" s="19" t="str">
        <f>IF(W249&lt;&gt;"",MAX(P$1:P248)+1,IF(AND(_xlfn.CONCAT(T249:AM249)&lt;&gt;"", OR(LEFT(_xlfn.CONCAT(T249:AM249),5)&lt;&gt;"FALSE",RIGHT(_xlfn.CONCAT(T249:AM249),5)&lt;&gt;"FALSE")),IF(AND(ISNUMBER(P248),P248&gt;0),P248,0),""))</f>
        <v/>
      </c>
      <c r="Q249" s="26"/>
      <c r="R249" s="19" t="str">
        <f t="shared" si="3"/>
        <v/>
      </c>
      <c r="T249" s="20"/>
      <c r="U249" s="20"/>
      <c r="V249" s="20"/>
      <c r="W249" s="21"/>
      <c r="X249" s="20"/>
      <c r="Y249" s="20"/>
      <c r="Z249" s="20"/>
      <c r="AA249" s="73"/>
      <c r="AB249" s="73"/>
      <c r="AC249" s="20"/>
      <c r="AD249" s="20"/>
      <c r="AE249" s="20"/>
      <c r="AF249" s="20"/>
      <c r="AG249" s="20"/>
      <c r="AH249" s="20"/>
      <c r="AI249" s="20" t="str">
        <f>IFERROR(IF(LEN(VLOOKUP(AC249, QUICKBOOKS_9130357949969096!$A:$B, 2, 0))=0,"",VLOOKUP(AC249, QUICKBOOKS_9130357949969096!$A:$B, 2, 0)),"")</f>
        <v/>
      </c>
      <c r="AJ249" s="20" t="str">
        <f>IFERROR(IF(LEN(VLOOKUP(AE249, QUICKBOOKS_9130357949969096!$C:$E, 3, 0))=0,"",VLOOKUP(AE249, QUICKBOOKS_9130357949969096!$C:$E, 3, 0)),"")</f>
        <v/>
      </c>
      <c r="AK249" s="20" t="str">
        <f>IFERROR(IF(LEN(VLOOKUP(AF249, QUICKBOOKS_9130357949969096!$F:$G, 2, 0))=0,"",VLOOKUP(AF249, QUICKBOOKS_9130357949969096!$F:$G, 2, 0)),"")</f>
        <v/>
      </c>
      <c r="AL249" s="20"/>
      <c r="AM249" s="20" t="str">
        <f>IFERROR(IF(LEN(VLOOKUP(AH249, QUICKBOOKS_9130357949969096!$J:$K, 2, 0))=0,"",VLOOKUP(AH249, QUICKBOOKS_9130357949969096!$J:$K, 2, 0)),"")</f>
        <v/>
      </c>
    </row>
    <row r="250" spans="2:39" x14ac:dyDescent="0.45">
      <c r="B250" s="2"/>
      <c r="C250" s="2"/>
      <c r="D250" s="2"/>
      <c r="E250" s="2"/>
      <c r="P250" s="19" t="str">
        <f>IF(W250&lt;&gt;"",MAX(P$1:P249)+1,IF(AND(_xlfn.CONCAT(T250:AM250)&lt;&gt;"", OR(LEFT(_xlfn.CONCAT(T250:AM250),5)&lt;&gt;"FALSE",RIGHT(_xlfn.CONCAT(T250:AM250),5)&lt;&gt;"FALSE")),IF(AND(ISNUMBER(P249),P249&gt;0),P249,0),""))</f>
        <v/>
      </c>
      <c r="Q250" s="26"/>
      <c r="R250" s="19" t="str">
        <f t="shared" si="3"/>
        <v/>
      </c>
      <c r="T250" s="20"/>
      <c r="U250" s="20"/>
      <c r="V250" s="20"/>
      <c r="W250" s="21"/>
      <c r="X250" s="20"/>
      <c r="Y250" s="20"/>
      <c r="Z250" s="20"/>
      <c r="AA250" s="73"/>
      <c r="AB250" s="73"/>
      <c r="AC250" s="20"/>
      <c r="AD250" s="20"/>
      <c r="AE250" s="20"/>
      <c r="AF250" s="20"/>
      <c r="AG250" s="20"/>
      <c r="AH250" s="20"/>
      <c r="AI250" s="20" t="str">
        <f>IFERROR(IF(LEN(VLOOKUP(AC250, QUICKBOOKS_9130357949969096!$A:$B, 2, 0))=0,"",VLOOKUP(AC250, QUICKBOOKS_9130357949969096!$A:$B, 2, 0)),"")</f>
        <v/>
      </c>
      <c r="AJ250" s="20" t="str">
        <f>IFERROR(IF(LEN(VLOOKUP(AE250, QUICKBOOKS_9130357949969096!$C:$E, 3, 0))=0,"",VLOOKUP(AE250, QUICKBOOKS_9130357949969096!$C:$E, 3, 0)),"")</f>
        <v/>
      </c>
      <c r="AK250" s="20" t="str">
        <f>IFERROR(IF(LEN(VLOOKUP(AF250, QUICKBOOKS_9130357949969096!$F:$G, 2, 0))=0,"",VLOOKUP(AF250, QUICKBOOKS_9130357949969096!$F:$G, 2, 0)),"")</f>
        <v/>
      </c>
      <c r="AL250" s="20"/>
      <c r="AM250" s="20" t="str">
        <f>IFERROR(IF(LEN(VLOOKUP(AH250, QUICKBOOKS_9130357949969096!$J:$K, 2, 0))=0,"",VLOOKUP(AH250, QUICKBOOKS_9130357949969096!$J:$K, 2, 0)),"")</f>
        <v/>
      </c>
    </row>
    <row r="251" spans="2:39" x14ac:dyDescent="0.45">
      <c r="B251" s="2"/>
      <c r="C251" s="2"/>
      <c r="D251" s="2"/>
      <c r="E251" s="2"/>
      <c r="P251" s="19" t="str">
        <f>IF(W251&lt;&gt;"",MAX(P$1:P250)+1,IF(AND(_xlfn.CONCAT(T251:AM251)&lt;&gt;"", OR(LEFT(_xlfn.CONCAT(T251:AM251),5)&lt;&gt;"FALSE",RIGHT(_xlfn.CONCAT(T251:AM251),5)&lt;&gt;"FALSE")),IF(AND(ISNUMBER(P250),P250&gt;0),P250,0),""))</f>
        <v/>
      </c>
      <c r="Q251" s="26"/>
      <c r="R251" s="19" t="str">
        <f t="shared" si="3"/>
        <v/>
      </c>
      <c r="T251" s="20"/>
      <c r="U251" s="20"/>
      <c r="V251" s="20"/>
      <c r="W251" s="21"/>
      <c r="X251" s="20"/>
      <c r="Y251" s="20"/>
      <c r="Z251" s="20"/>
      <c r="AA251" s="73"/>
      <c r="AB251" s="73"/>
      <c r="AC251" s="20"/>
      <c r="AD251" s="20"/>
      <c r="AE251" s="20"/>
      <c r="AF251" s="20"/>
      <c r="AG251" s="20"/>
      <c r="AH251" s="20"/>
      <c r="AI251" s="20" t="str">
        <f>IFERROR(IF(LEN(VLOOKUP(AC251, QUICKBOOKS_9130357949969096!$A:$B, 2, 0))=0,"",VLOOKUP(AC251, QUICKBOOKS_9130357949969096!$A:$B, 2, 0)),"")</f>
        <v/>
      </c>
      <c r="AJ251" s="20" t="str">
        <f>IFERROR(IF(LEN(VLOOKUP(AE251, QUICKBOOKS_9130357949969096!$C:$E, 3, 0))=0,"",VLOOKUP(AE251, QUICKBOOKS_9130357949969096!$C:$E, 3, 0)),"")</f>
        <v/>
      </c>
      <c r="AK251" s="20" t="str">
        <f>IFERROR(IF(LEN(VLOOKUP(AF251, QUICKBOOKS_9130357949969096!$F:$G, 2, 0))=0,"",VLOOKUP(AF251, QUICKBOOKS_9130357949969096!$F:$G, 2, 0)),"")</f>
        <v/>
      </c>
      <c r="AL251" s="20"/>
      <c r="AM251" s="20" t="str">
        <f>IFERROR(IF(LEN(VLOOKUP(AH251, QUICKBOOKS_9130357949969096!$J:$K, 2, 0))=0,"",VLOOKUP(AH251, QUICKBOOKS_9130357949969096!$J:$K, 2, 0)),"")</f>
        <v/>
      </c>
    </row>
    <row r="252" spans="2:39" x14ac:dyDescent="0.45">
      <c r="B252" s="2"/>
      <c r="C252" s="2"/>
      <c r="D252" s="2"/>
      <c r="E252" s="2"/>
      <c r="P252" s="19" t="str">
        <f>IF(W252&lt;&gt;"",MAX(P$1:P251)+1,IF(AND(_xlfn.CONCAT(T252:AM252)&lt;&gt;"", OR(LEFT(_xlfn.CONCAT(T252:AM252),5)&lt;&gt;"FALSE",RIGHT(_xlfn.CONCAT(T252:AM252),5)&lt;&gt;"FALSE")),IF(AND(ISNUMBER(P251),P251&gt;0),P251,0),""))</f>
        <v/>
      </c>
      <c r="Q252" s="26"/>
      <c r="R252" s="19" t="str">
        <f t="shared" si="3"/>
        <v/>
      </c>
      <c r="T252" s="20"/>
      <c r="U252" s="20"/>
      <c r="V252" s="20"/>
      <c r="W252" s="21"/>
      <c r="X252" s="20"/>
      <c r="Y252" s="20"/>
      <c r="Z252" s="20"/>
      <c r="AA252" s="73"/>
      <c r="AB252" s="73"/>
      <c r="AC252" s="20"/>
      <c r="AD252" s="20"/>
      <c r="AE252" s="20"/>
      <c r="AF252" s="20"/>
      <c r="AG252" s="20"/>
      <c r="AH252" s="20"/>
      <c r="AI252" s="20" t="str">
        <f>IFERROR(IF(LEN(VLOOKUP(AC252, QUICKBOOKS_9130357949969096!$A:$B, 2, 0))=0,"",VLOOKUP(AC252, QUICKBOOKS_9130357949969096!$A:$B, 2, 0)),"")</f>
        <v/>
      </c>
      <c r="AJ252" s="20" t="str">
        <f>IFERROR(IF(LEN(VLOOKUP(AE252, QUICKBOOKS_9130357949969096!$C:$E, 3, 0))=0,"",VLOOKUP(AE252, QUICKBOOKS_9130357949969096!$C:$E, 3, 0)),"")</f>
        <v/>
      </c>
      <c r="AK252" s="20" t="str">
        <f>IFERROR(IF(LEN(VLOOKUP(AF252, QUICKBOOKS_9130357949969096!$F:$G, 2, 0))=0,"",VLOOKUP(AF252, QUICKBOOKS_9130357949969096!$F:$G, 2, 0)),"")</f>
        <v/>
      </c>
      <c r="AL252" s="20"/>
      <c r="AM252" s="20" t="str">
        <f>IFERROR(IF(LEN(VLOOKUP(AH252, QUICKBOOKS_9130357949969096!$J:$K, 2, 0))=0,"",VLOOKUP(AH252, QUICKBOOKS_9130357949969096!$J:$K, 2, 0)),"")</f>
        <v/>
      </c>
    </row>
    <row r="253" spans="2:39" x14ac:dyDescent="0.45">
      <c r="B253" s="2"/>
      <c r="C253" s="2"/>
      <c r="D253" s="2"/>
      <c r="E253" s="2"/>
      <c r="P253" s="19" t="str">
        <f>IF(W253&lt;&gt;"",MAX(P$1:P252)+1,IF(AND(_xlfn.CONCAT(T253:AM253)&lt;&gt;"", OR(LEFT(_xlfn.CONCAT(T253:AM253),5)&lt;&gt;"FALSE",RIGHT(_xlfn.CONCAT(T253:AM253),5)&lt;&gt;"FALSE")),IF(AND(ISNUMBER(P252),P252&gt;0),P252,0),""))</f>
        <v/>
      </c>
      <c r="Q253" s="26"/>
      <c r="R253" s="19" t="str">
        <f t="shared" si="3"/>
        <v/>
      </c>
      <c r="T253" s="20"/>
      <c r="U253" s="20"/>
      <c r="V253" s="20"/>
      <c r="W253" s="21"/>
      <c r="X253" s="20"/>
      <c r="Y253" s="20"/>
      <c r="Z253" s="20"/>
      <c r="AA253" s="73"/>
      <c r="AB253" s="73"/>
      <c r="AC253" s="20"/>
      <c r="AD253" s="20"/>
      <c r="AE253" s="20"/>
      <c r="AF253" s="20"/>
      <c r="AG253" s="20"/>
      <c r="AH253" s="20"/>
      <c r="AI253" s="20" t="str">
        <f>IFERROR(IF(LEN(VLOOKUP(AC253, QUICKBOOKS_9130357949969096!$A:$B, 2, 0))=0,"",VLOOKUP(AC253, QUICKBOOKS_9130357949969096!$A:$B, 2, 0)),"")</f>
        <v/>
      </c>
      <c r="AJ253" s="20" t="str">
        <f>IFERROR(IF(LEN(VLOOKUP(AE253, QUICKBOOKS_9130357949969096!$C:$E, 3, 0))=0,"",VLOOKUP(AE253, QUICKBOOKS_9130357949969096!$C:$E, 3, 0)),"")</f>
        <v/>
      </c>
      <c r="AK253" s="20" t="str">
        <f>IFERROR(IF(LEN(VLOOKUP(AF253, QUICKBOOKS_9130357949969096!$F:$G, 2, 0))=0,"",VLOOKUP(AF253, QUICKBOOKS_9130357949969096!$F:$G, 2, 0)),"")</f>
        <v/>
      </c>
      <c r="AL253" s="20"/>
      <c r="AM253" s="20" t="str">
        <f>IFERROR(IF(LEN(VLOOKUP(AH253, QUICKBOOKS_9130357949969096!$J:$K, 2, 0))=0,"",VLOOKUP(AH253, QUICKBOOKS_9130357949969096!$J:$K, 2, 0)),"")</f>
        <v/>
      </c>
    </row>
    <row r="254" spans="2:39" x14ac:dyDescent="0.45">
      <c r="B254" s="2"/>
      <c r="C254" s="2"/>
      <c r="D254" s="2"/>
      <c r="E254" s="2"/>
      <c r="P254" s="19" t="str">
        <f>IF(W254&lt;&gt;"",MAX(P$1:P253)+1,IF(AND(_xlfn.CONCAT(T254:AM254)&lt;&gt;"", OR(LEFT(_xlfn.CONCAT(T254:AM254),5)&lt;&gt;"FALSE",RIGHT(_xlfn.CONCAT(T254:AM254),5)&lt;&gt;"FALSE")),IF(AND(ISNUMBER(P253),P253&gt;0),P253,0),""))</f>
        <v/>
      </c>
      <c r="Q254" s="26"/>
      <c r="R254" s="19" t="str">
        <f t="shared" si="3"/>
        <v/>
      </c>
      <c r="T254" s="20"/>
      <c r="U254" s="20"/>
      <c r="V254" s="20"/>
      <c r="W254" s="21"/>
      <c r="X254" s="20"/>
      <c r="Y254" s="20"/>
      <c r="Z254" s="20"/>
      <c r="AA254" s="73"/>
      <c r="AB254" s="73"/>
      <c r="AC254" s="20"/>
      <c r="AD254" s="20"/>
      <c r="AE254" s="20"/>
      <c r="AF254" s="20"/>
      <c r="AG254" s="20"/>
      <c r="AH254" s="20"/>
      <c r="AI254" s="20" t="str">
        <f>IFERROR(IF(LEN(VLOOKUP(AC254, QUICKBOOKS_9130357949969096!$A:$B, 2, 0))=0,"",VLOOKUP(AC254, QUICKBOOKS_9130357949969096!$A:$B, 2, 0)),"")</f>
        <v/>
      </c>
      <c r="AJ254" s="20" t="str">
        <f>IFERROR(IF(LEN(VLOOKUP(AE254, QUICKBOOKS_9130357949969096!$C:$E, 3, 0))=0,"",VLOOKUP(AE254, QUICKBOOKS_9130357949969096!$C:$E, 3, 0)),"")</f>
        <v/>
      </c>
      <c r="AK254" s="20" t="str">
        <f>IFERROR(IF(LEN(VLOOKUP(AF254, QUICKBOOKS_9130357949969096!$F:$G, 2, 0))=0,"",VLOOKUP(AF254, QUICKBOOKS_9130357949969096!$F:$G, 2, 0)),"")</f>
        <v/>
      </c>
      <c r="AL254" s="20"/>
      <c r="AM254" s="20" t="str">
        <f>IFERROR(IF(LEN(VLOOKUP(AH254, QUICKBOOKS_9130357949969096!$J:$K, 2, 0))=0,"",VLOOKUP(AH254, QUICKBOOKS_9130357949969096!$J:$K, 2, 0)),"")</f>
        <v/>
      </c>
    </row>
    <row r="255" spans="2:39" x14ac:dyDescent="0.45">
      <c r="B255" s="2"/>
      <c r="C255" s="2"/>
      <c r="D255" s="2"/>
      <c r="E255" s="2"/>
      <c r="P255" s="19" t="str">
        <f>IF(W255&lt;&gt;"",MAX(P$1:P254)+1,IF(AND(_xlfn.CONCAT(T255:AM255)&lt;&gt;"", OR(LEFT(_xlfn.CONCAT(T255:AM255),5)&lt;&gt;"FALSE",RIGHT(_xlfn.CONCAT(T255:AM255),5)&lt;&gt;"FALSE")),IF(AND(ISNUMBER(P254),P254&gt;0),P254,0),""))</f>
        <v/>
      </c>
      <c r="Q255" s="26"/>
      <c r="R255" s="19" t="str">
        <f t="shared" si="3"/>
        <v/>
      </c>
      <c r="T255" s="20"/>
      <c r="U255" s="20"/>
      <c r="V255" s="20"/>
      <c r="W255" s="21"/>
      <c r="X255" s="20"/>
      <c r="Y255" s="20"/>
      <c r="Z255" s="20"/>
      <c r="AA255" s="73"/>
      <c r="AB255" s="73"/>
      <c r="AC255" s="20"/>
      <c r="AD255" s="20"/>
      <c r="AE255" s="20"/>
      <c r="AF255" s="20"/>
      <c r="AG255" s="20"/>
      <c r="AH255" s="20"/>
      <c r="AI255" s="20" t="str">
        <f>IFERROR(IF(LEN(VLOOKUP(AC255, QUICKBOOKS_9130357949969096!$A:$B, 2, 0))=0,"",VLOOKUP(AC255, QUICKBOOKS_9130357949969096!$A:$B, 2, 0)),"")</f>
        <v/>
      </c>
      <c r="AJ255" s="20" t="str">
        <f>IFERROR(IF(LEN(VLOOKUP(AE255, QUICKBOOKS_9130357949969096!$C:$E, 3, 0))=0,"",VLOOKUP(AE255, QUICKBOOKS_9130357949969096!$C:$E, 3, 0)),"")</f>
        <v/>
      </c>
      <c r="AK255" s="20" t="str">
        <f>IFERROR(IF(LEN(VLOOKUP(AF255, QUICKBOOKS_9130357949969096!$F:$G, 2, 0))=0,"",VLOOKUP(AF255, QUICKBOOKS_9130357949969096!$F:$G, 2, 0)),"")</f>
        <v/>
      </c>
      <c r="AL255" s="20"/>
      <c r="AM255" s="20" t="str">
        <f>IFERROR(IF(LEN(VLOOKUP(AH255, QUICKBOOKS_9130357949969096!$J:$K, 2, 0))=0,"",VLOOKUP(AH255, QUICKBOOKS_9130357949969096!$J:$K, 2, 0)),"")</f>
        <v/>
      </c>
    </row>
  </sheetData>
  <mergeCells count="1">
    <mergeCell ref="C8:D8"/>
  </mergeCells>
  <conditionalFormatting sqref="Q2:Q255">
    <cfRule type="containsText" dxfId="11" priority="10" operator="containsText" text="UPLOAD">
      <formula>NOT(ISERROR(SEARCH("UPLOAD",Q2)))</formula>
    </cfRule>
    <cfRule type="containsText" dxfId="10" priority="11" operator="containsText" text="DELETE">
      <formula>NOT(ISERROR(SEARCH("DELETE",Q2)))</formula>
    </cfRule>
  </conditionalFormatting>
  <conditionalFormatting sqref="R2:R255">
    <cfRule type="containsText" dxfId="9" priority="12" operator="containsText" text="Synced">
      <formula>NOT(ISERROR(SEARCH("Synced",R2)))</formula>
    </cfRule>
    <cfRule type="containsText" dxfId="8" priority="13" operator="containsText" text="New">
      <formula>NOT(ISERROR(SEARCH("New",R2)))</formula>
    </cfRule>
    <cfRule type="containsText" dxfId="7" priority="14" operator="containsText" text="Edited">
      <formula>NOT(ISERROR(SEARCH("Edited",R2)))</formula>
    </cfRule>
    <cfRule type="containsText" dxfId="6" priority="15" operator="containsText" text="Invalid">
      <formula>NOT(ISERROR(SEARCH("Invalid",R2)))</formula>
    </cfRule>
  </conditionalFormatting>
  <conditionalFormatting sqref="T3:AM255">
    <cfRule type="expression" dxfId="5" priority="1">
      <formula>$Q3=UPLOAD</formula>
    </cfRule>
    <cfRule type="expression" dxfId="4" priority="2">
      <formula>$Q3=DELETE</formula>
    </cfRule>
    <cfRule type="expression" dxfId="3" priority="3">
      <formula>ISEVEN($P3)</formula>
    </cfRule>
  </conditionalFormatting>
  <conditionalFormatting sqref="T2:BG2">
    <cfRule type="expression" dxfId="2" priority="16">
      <formula>$Q2=UPLOAD</formula>
    </cfRule>
    <cfRule type="expression" dxfId="1" priority="17">
      <formula>$Q2=DELETE</formula>
    </cfRule>
    <cfRule type="expression" dxfId="0" priority="18">
      <formula>ISEVEN($P2)</formula>
    </cfRule>
  </conditionalFormatting>
  <dataValidations count="2">
    <dataValidation type="list" allowBlank="1" showInputMessage="1" showErrorMessage="1" sqref="Q2:Q255" xr:uid="{A424A3EE-9CA9-4C0A-8134-2FD6D58A6363}">
      <formula1>"UPLOAD,DELETE"</formula1>
    </dataValidation>
    <dataValidation type="list" allowBlank="1" showInputMessage="1" showErrorMessage="1" sqref="Y2:Y255" xr:uid="{03A91456-D6FC-46E0-883B-81429F6C052C}">
      <formula1>"true,false"</formula1>
    </dataValidation>
  </dataValidations>
  <hyperlinks>
    <hyperlink ref="C13" r:id="rId1" xr:uid="{3F82A777-39E3-4A29-87B1-1BC92AD5A61C}"/>
  </hyperlinks>
  <pageMargins left="0.7" right="0.7" top="0.75" bottom="0.75" header="0.3" footer="0.3"/>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416C1E9A-6F9B-4BEC-9115-61D88FC8EF63}">
          <x14:formula1>
            <xm:f>QUICKBOOKS_9130357949969096!$C$3:$C$23</xm:f>
          </x14:formula1>
          <xm:sqref>AE2:AE255</xm:sqref>
        </x14:dataValidation>
        <x14:dataValidation type="list" allowBlank="1" showInputMessage="1" showErrorMessage="1" xr:uid="{FD259F4C-84C3-437D-ADAF-8077A6E5F83E}">
          <x14:formula1>
            <xm:f>QUICKBOOKS_9130357949969096!$F$3:$F$7</xm:f>
          </x14:formula1>
          <xm:sqref>AF2:AF255</xm:sqref>
        </x14:dataValidation>
        <x14:dataValidation type="list" allowBlank="1" showInputMessage="1" showErrorMessage="1" xr:uid="{E10AADD2-66AC-4AB5-91E0-084C73D71D67}">
          <x14:formula1>
            <xm:f>QUICKBOOKS_9130357949969096!$J$3:$J$5</xm:f>
          </x14:formula1>
          <xm:sqref>AH2:AH255</xm:sqref>
        </x14:dataValidation>
        <x14:dataValidation type="list" allowBlank="1" showInputMessage="1" showErrorMessage="1" xr:uid="{312B8076-EC4A-4D6D-BF45-8E727ED3CBC8}">
          <x14:formula1>
            <xm:f>QUICKBOOKS_9130357949969096!$A$3:$A$155</xm:f>
          </x14:formula1>
          <xm:sqref>AC2:AC255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2BFC5-62D7-441A-86EA-5336500A09FA}">
  <sheetPr>
    <tabColor theme="2" tint="-9.9978637043366805E-2"/>
  </sheetPr>
  <dimension ref="A1:Z255"/>
  <sheetViews>
    <sheetView topLeftCell="B1" workbookViewId="0">
      <selection activeCell="D15" sqref="D15"/>
    </sheetView>
  </sheetViews>
  <sheetFormatPr defaultRowHeight="14.25" outlineLevelCol="1" x14ac:dyDescent="0.45"/>
  <cols>
    <col min="1" max="1" width="12.86328125" hidden="1" customWidth="1" outlineLevel="1"/>
    <col min="2" max="2" width="3.19921875" customWidth="1" collapsed="1"/>
    <col min="3" max="3" width="44.46484375" customWidth="1"/>
    <col min="4" max="4" width="17.6640625" customWidth="1"/>
    <col min="5" max="5" width="3.19921875" customWidth="1"/>
    <col min="6" max="15" width="10.73046875" hidden="1" customWidth="1" outlineLevel="1"/>
    <col min="16" max="16" width="32.46484375" bestFit="1" customWidth="1" collapsed="1"/>
    <col min="17" max="19" width="12.59765625" customWidth="1"/>
  </cols>
  <sheetData>
    <row r="1" spans="1:26" ht="25.5" x14ac:dyDescent="0.75">
      <c r="A1" s="8" t="s">
        <v>3</v>
      </c>
      <c r="B1" s="2"/>
      <c r="C1" s="3" t="s">
        <v>805</v>
      </c>
      <c r="D1" s="2"/>
      <c r="E1" s="2"/>
      <c r="F1" s="7" t="s">
        <v>2</v>
      </c>
      <c r="G1" s="7"/>
      <c r="H1" s="7"/>
      <c r="I1" s="7"/>
      <c r="J1" s="7"/>
      <c r="K1" s="7"/>
      <c r="L1" s="7"/>
      <c r="M1" s="7"/>
      <c r="N1" s="7"/>
      <c r="O1" s="7"/>
      <c r="P1" s="95"/>
      <c r="Q1" s="96">
        <v>45292</v>
      </c>
      <c r="R1" s="96">
        <v>45323</v>
      </c>
      <c r="S1" s="96">
        <v>45352</v>
      </c>
    </row>
    <row r="2" spans="1:26" x14ac:dyDescent="0.45">
      <c r="A2" s="8" t="s">
        <v>813</v>
      </c>
      <c r="B2" s="2"/>
      <c r="C2" s="4" t="s">
        <v>804</v>
      </c>
      <c r="D2" s="2"/>
      <c r="E2" s="2"/>
      <c r="P2" t="s">
        <v>818</v>
      </c>
      <c r="Q2" s="97"/>
      <c r="R2" s="97"/>
      <c r="S2" s="97"/>
      <c r="T2" s="97"/>
      <c r="U2" s="97"/>
      <c r="V2" s="97"/>
      <c r="W2" s="97"/>
      <c r="X2" s="97"/>
      <c r="Y2" s="97"/>
      <c r="Z2" s="97"/>
    </row>
    <row r="3" spans="1:26" x14ac:dyDescent="0.45">
      <c r="A3" s="8" t="s">
        <v>4</v>
      </c>
      <c r="B3" s="2"/>
      <c r="C3" s="2"/>
      <c r="D3" s="2"/>
      <c r="E3" s="2"/>
      <c r="P3" t="s">
        <v>819</v>
      </c>
      <c r="Q3" s="97"/>
      <c r="R3" s="97"/>
      <c r="S3" s="97"/>
      <c r="T3" s="97"/>
      <c r="U3" s="97"/>
      <c r="V3" s="97"/>
      <c r="W3" s="97"/>
      <c r="X3" s="97"/>
      <c r="Y3" s="97"/>
      <c r="Z3" s="97"/>
    </row>
    <row r="4" spans="1:26" x14ac:dyDescent="0.45">
      <c r="A4" s="8" t="s">
        <v>814</v>
      </c>
      <c r="B4" s="2"/>
      <c r="C4" s="2" t="s">
        <v>806</v>
      </c>
      <c r="D4" s="2"/>
      <c r="E4" s="2"/>
      <c r="P4" t="s">
        <v>820</v>
      </c>
      <c r="Q4" s="97"/>
      <c r="R4" s="97"/>
      <c r="S4" s="97"/>
      <c r="T4" s="97"/>
      <c r="U4" s="97"/>
      <c r="V4" s="97"/>
      <c r="W4" s="97"/>
      <c r="X4" s="97"/>
      <c r="Y4" s="97"/>
      <c r="Z4" s="97"/>
    </row>
    <row r="5" spans="1:26" x14ac:dyDescent="0.45">
      <c r="B5" s="2"/>
      <c r="C5" s="2"/>
      <c r="D5" s="2"/>
      <c r="E5" s="2"/>
      <c r="P5" t="s">
        <v>821</v>
      </c>
      <c r="Q5" s="97">
        <v>405691.93</v>
      </c>
      <c r="R5" s="97">
        <v>586500.38083333359</v>
      </c>
      <c r="S5" s="97">
        <v>964135.30083333352</v>
      </c>
      <c r="T5" s="97"/>
      <c r="U5" s="97"/>
      <c r="V5" s="97"/>
      <c r="W5" s="97"/>
      <c r="X5" s="97"/>
      <c r="Y5" s="97"/>
      <c r="Z5" s="97"/>
    </row>
    <row r="6" spans="1:26" x14ac:dyDescent="0.45">
      <c r="B6" s="2"/>
      <c r="C6" s="2"/>
      <c r="D6" s="2"/>
      <c r="E6" s="2"/>
      <c r="P6" t="s">
        <v>822</v>
      </c>
      <c r="Q6" s="97">
        <v>405691.93</v>
      </c>
      <c r="R6" s="97">
        <v>586500.38083333359</v>
      </c>
      <c r="S6" s="97">
        <v>964135.30083333352</v>
      </c>
      <c r="T6" s="97"/>
      <c r="U6" s="97"/>
      <c r="V6" s="97"/>
      <c r="W6" s="97"/>
      <c r="X6" s="97"/>
      <c r="Y6" s="97"/>
      <c r="Z6" s="97"/>
    </row>
    <row r="7" spans="1:26" x14ac:dyDescent="0.45">
      <c r="B7" s="2"/>
      <c r="C7" s="2"/>
      <c r="D7" s="2"/>
      <c r="E7" s="2"/>
      <c r="P7" t="s">
        <v>823</v>
      </c>
      <c r="Q7" s="97"/>
      <c r="R7" s="97"/>
      <c r="S7" s="97"/>
      <c r="T7" s="97"/>
      <c r="U7" s="97"/>
      <c r="V7" s="97"/>
      <c r="W7" s="97"/>
      <c r="X7" s="97"/>
      <c r="Y7" s="97"/>
      <c r="Z7" s="97"/>
    </row>
    <row r="8" spans="1:26" x14ac:dyDescent="0.45">
      <c r="B8" s="2"/>
      <c r="C8" s="106" t="s">
        <v>807</v>
      </c>
      <c r="D8" s="107"/>
      <c r="E8" s="2"/>
      <c r="P8" t="s">
        <v>824</v>
      </c>
      <c r="Q8" s="97">
        <v>387279.13000000006</v>
      </c>
      <c r="R8" s="97">
        <v>620910.71500000008</v>
      </c>
      <c r="S8" s="97">
        <v>664989.745</v>
      </c>
      <c r="T8" s="97"/>
      <c r="U8" s="97"/>
      <c r="V8" s="97"/>
      <c r="W8" s="97"/>
      <c r="X8" s="97"/>
      <c r="Y8" s="97"/>
      <c r="Z8" s="97"/>
    </row>
    <row r="9" spans="1:26" x14ac:dyDescent="0.45">
      <c r="B9" s="2"/>
      <c r="C9" s="15" t="s">
        <v>108</v>
      </c>
      <c r="D9" s="94">
        <f>start_date</f>
        <v>45292</v>
      </c>
      <c r="E9" s="2"/>
      <c r="P9" t="s">
        <v>825</v>
      </c>
      <c r="Q9" s="97">
        <v>387279.13000000006</v>
      </c>
      <c r="R9" s="97">
        <v>620910.71500000008</v>
      </c>
      <c r="S9" s="97">
        <v>664989.745</v>
      </c>
      <c r="T9" s="97"/>
      <c r="U9" s="97"/>
      <c r="V9" s="97"/>
      <c r="W9" s="97"/>
      <c r="X9" s="97"/>
      <c r="Y9" s="97"/>
      <c r="Z9" s="97"/>
    </row>
    <row r="10" spans="1:26" x14ac:dyDescent="0.45">
      <c r="B10" s="2"/>
      <c r="C10" s="16" t="s">
        <v>109</v>
      </c>
      <c r="D10" s="39">
        <f>date</f>
        <v>45382</v>
      </c>
      <c r="E10" s="2"/>
      <c r="P10" t="s">
        <v>826</v>
      </c>
      <c r="Q10" s="97"/>
      <c r="R10" s="97"/>
      <c r="S10" s="97"/>
      <c r="T10" s="97"/>
      <c r="U10" s="97"/>
      <c r="V10" s="97"/>
      <c r="W10" s="97"/>
      <c r="X10" s="97"/>
      <c r="Y10" s="97"/>
      <c r="Z10" s="97"/>
    </row>
    <row r="11" spans="1:26" x14ac:dyDescent="0.45">
      <c r="B11" s="2"/>
      <c r="C11" s="16" t="s">
        <v>808</v>
      </c>
      <c r="D11" s="12" t="s">
        <v>770</v>
      </c>
      <c r="E11" s="2"/>
      <c r="P11" t="s">
        <v>827</v>
      </c>
      <c r="Q11" s="97">
        <v>34022.839999999997</v>
      </c>
      <c r="R11" s="97">
        <v>29151.01</v>
      </c>
      <c r="S11" s="97">
        <v>24279.18</v>
      </c>
      <c r="T11" s="97"/>
      <c r="U11" s="97"/>
      <c r="V11" s="97"/>
      <c r="W11" s="97"/>
      <c r="X11" s="97"/>
      <c r="Y11" s="97"/>
      <c r="Z11" s="97"/>
    </row>
    <row r="12" spans="1:26" x14ac:dyDescent="0.45">
      <c r="B12" s="2"/>
      <c r="C12" s="16" t="s">
        <v>809</v>
      </c>
      <c r="D12" s="12" t="s">
        <v>154</v>
      </c>
      <c r="E12" s="2"/>
      <c r="P12" t="s">
        <v>828</v>
      </c>
      <c r="Q12" s="97">
        <v>34022.839999999997</v>
      </c>
      <c r="R12" s="97">
        <v>29151.01</v>
      </c>
      <c r="S12" s="97">
        <v>24279.18</v>
      </c>
      <c r="T12" s="97"/>
      <c r="U12" s="97"/>
      <c r="V12" s="97"/>
      <c r="W12" s="97"/>
      <c r="X12" s="97"/>
      <c r="Y12" s="97"/>
      <c r="Z12" s="97"/>
    </row>
    <row r="13" spans="1:26" x14ac:dyDescent="0.45">
      <c r="B13" s="2"/>
      <c r="C13" s="16" t="s">
        <v>810</v>
      </c>
      <c r="D13" s="12"/>
      <c r="E13" s="2"/>
      <c r="P13" t="s">
        <v>829</v>
      </c>
      <c r="Q13" s="97">
        <v>826993.9</v>
      </c>
      <c r="R13" s="97">
        <v>1236562.1058333337</v>
      </c>
      <c r="S13" s="97">
        <v>1653404.2258333333</v>
      </c>
      <c r="T13" s="97"/>
      <c r="U13" s="97"/>
      <c r="V13" s="97"/>
      <c r="W13" s="97"/>
      <c r="X13" s="97"/>
      <c r="Y13" s="97"/>
      <c r="Z13" s="97"/>
    </row>
    <row r="14" spans="1:26" x14ac:dyDescent="0.45">
      <c r="B14" s="2"/>
      <c r="C14" s="16" t="s">
        <v>138</v>
      </c>
      <c r="D14" s="12"/>
      <c r="E14" s="2"/>
      <c r="P14" t="s">
        <v>830</v>
      </c>
      <c r="Q14" s="97"/>
      <c r="R14" s="97"/>
      <c r="S14" s="97"/>
      <c r="T14" s="97"/>
      <c r="U14" s="97"/>
      <c r="V14" s="97"/>
      <c r="W14" s="97"/>
      <c r="X14" s="97"/>
      <c r="Y14" s="97"/>
      <c r="Z14" s="97"/>
    </row>
    <row r="15" spans="1:26" x14ac:dyDescent="0.45">
      <c r="B15" s="2"/>
      <c r="C15" s="16" t="s">
        <v>123</v>
      </c>
      <c r="D15" s="12"/>
      <c r="E15" s="2"/>
      <c r="P15" t="s">
        <v>831</v>
      </c>
      <c r="Q15" s="97">
        <v>80</v>
      </c>
      <c r="R15" s="97">
        <v>80</v>
      </c>
      <c r="S15" s="97">
        <v>-3996.39</v>
      </c>
      <c r="T15" s="97"/>
      <c r="U15" s="97"/>
      <c r="V15" s="97"/>
      <c r="W15" s="97"/>
      <c r="X15" s="97"/>
      <c r="Y15" s="97"/>
      <c r="Z15" s="97"/>
    </row>
    <row r="16" spans="1:26" x14ac:dyDescent="0.45">
      <c r="B16" s="2"/>
      <c r="C16" s="16" t="s">
        <v>455</v>
      </c>
      <c r="D16" s="12"/>
      <c r="E16" s="2"/>
      <c r="P16" t="s">
        <v>832</v>
      </c>
      <c r="Q16" s="97">
        <v>-52996.68</v>
      </c>
      <c r="R16" s="97">
        <v>-57073.07</v>
      </c>
      <c r="S16" s="97">
        <v>-61149.46</v>
      </c>
      <c r="T16" s="97"/>
      <c r="U16" s="97"/>
      <c r="V16" s="97"/>
      <c r="W16" s="97"/>
      <c r="X16" s="97"/>
      <c r="Y16" s="97"/>
      <c r="Z16" s="97"/>
    </row>
    <row r="17" spans="2:26" x14ac:dyDescent="0.45">
      <c r="B17" s="2"/>
      <c r="C17" s="16" t="s">
        <v>6</v>
      </c>
      <c r="D17" s="12"/>
      <c r="E17" s="2"/>
      <c r="P17" t="s">
        <v>833</v>
      </c>
      <c r="Q17" s="97">
        <v>146750</v>
      </c>
      <c r="R17" s="97">
        <v>146750</v>
      </c>
      <c r="S17" s="97">
        <v>146750</v>
      </c>
      <c r="T17" s="97"/>
      <c r="U17" s="97"/>
      <c r="V17" s="97"/>
      <c r="W17" s="97"/>
      <c r="X17" s="97"/>
      <c r="Y17" s="97"/>
      <c r="Z17" s="97"/>
    </row>
    <row r="18" spans="2:26" x14ac:dyDescent="0.45">
      <c r="B18" s="2"/>
      <c r="C18" s="16" t="s">
        <v>811</v>
      </c>
      <c r="D18" s="12"/>
      <c r="E18" s="2"/>
      <c r="P18" t="s">
        <v>834</v>
      </c>
      <c r="Q18" s="97">
        <v>93833.32</v>
      </c>
      <c r="R18" s="97">
        <v>89756.93</v>
      </c>
      <c r="S18" s="97">
        <v>81604.149999999994</v>
      </c>
      <c r="T18" s="97"/>
      <c r="U18" s="97"/>
      <c r="V18" s="97"/>
      <c r="W18" s="97"/>
      <c r="X18" s="97"/>
      <c r="Y18" s="97"/>
      <c r="Z18" s="97"/>
    </row>
    <row r="19" spans="2:26" x14ac:dyDescent="0.45">
      <c r="B19" s="2"/>
      <c r="C19" s="17" t="s">
        <v>812</v>
      </c>
      <c r="D19" s="91"/>
      <c r="E19" s="2"/>
      <c r="P19" t="s">
        <v>835</v>
      </c>
      <c r="Q19" s="97">
        <v>920827.22</v>
      </c>
      <c r="R19" s="97">
        <v>1326319.0358333336</v>
      </c>
      <c r="S19" s="97">
        <v>1735008.3758333332</v>
      </c>
      <c r="T19" s="97"/>
      <c r="U19" s="97"/>
      <c r="V19" s="97"/>
      <c r="W19" s="97"/>
      <c r="X19" s="97"/>
      <c r="Y19" s="97"/>
      <c r="Z19" s="97"/>
    </row>
    <row r="20" spans="2:26" x14ac:dyDescent="0.45">
      <c r="B20" s="2"/>
      <c r="C20" s="2"/>
      <c r="D20" s="2"/>
      <c r="E20" s="2"/>
      <c r="P20" t="s">
        <v>836</v>
      </c>
      <c r="Q20" s="97"/>
      <c r="R20" s="97"/>
      <c r="S20" s="97"/>
      <c r="T20" s="97"/>
      <c r="U20" s="97"/>
      <c r="V20" s="97"/>
      <c r="W20" s="97"/>
      <c r="X20" s="97"/>
      <c r="Y20" s="97"/>
      <c r="Z20" s="97"/>
    </row>
    <row r="21" spans="2:26" x14ac:dyDescent="0.45">
      <c r="B21" s="2"/>
      <c r="C21" s="5" t="s">
        <v>0</v>
      </c>
      <c r="D21" s="2"/>
      <c r="E21" s="2"/>
      <c r="P21" t="s">
        <v>837</v>
      </c>
      <c r="Q21" s="97"/>
      <c r="R21" s="97"/>
      <c r="S21" s="97"/>
      <c r="T21" s="97"/>
      <c r="U21" s="97"/>
      <c r="V21" s="97"/>
      <c r="W21" s="97"/>
      <c r="X21" s="97"/>
      <c r="Y21" s="97"/>
      <c r="Z21" s="97"/>
    </row>
    <row r="22" spans="2:26" x14ac:dyDescent="0.45">
      <c r="B22" s="2"/>
      <c r="C22" s="6" t="s">
        <v>1</v>
      </c>
      <c r="D22" s="2"/>
      <c r="E22" s="2"/>
      <c r="P22" t="s">
        <v>838</v>
      </c>
      <c r="Q22" s="97"/>
      <c r="R22" s="97"/>
      <c r="S22" s="97"/>
      <c r="T22" s="97"/>
      <c r="U22" s="97"/>
      <c r="V22" s="97"/>
      <c r="W22" s="97"/>
      <c r="X22" s="97"/>
      <c r="Y22" s="97"/>
      <c r="Z22" s="97"/>
    </row>
    <row r="23" spans="2:26" x14ac:dyDescent="0.45">
      <c r="B23" s="2"/>
      <c r="C23" s="2"/>
      <c r="D23" s="2"/>
      <c r="E23" s="2"/>
      <c r="P23" t="s">
        <v>839</v>
      </c>
      <c r="Q23" s="97"/>
      <c r="R23" s="97"/>
      <c r="S23" s="97"/>
      <c r="T23" s="97"/>
      <c r="U23" s="97"/>
      <c r="V23" s="97"/>
      <c r="W23" s="97"/>
      <c r="X23" s="97"/>
      <c r="Y23" s="97"/>
      <c r="Z23" s="97"/>
    </row>
    <row r="24" spans="2:26" x14ac:dyDescent="0.45">
      <c r="B24" s="2"/>
      <c r="C24" s="2"/>
      <c r="D24" s="2"/>
      <c r="E24" s="2"/>
      <c r="P24" t="s">
        <v>840</v>
      </c>
      <c r="Q24" s="97"/>
      <c r="R24" s="97"/>
      <c r="S24" s="97">
        <v>1850</v>
      </c>
      <c r="T24" s="97"/>
      <c r="U24" s="97"/>
      <c r="V24" s="97"/>
      <c r="W24" s="97"/>
      <c r="X24" s="97"/>
      <c r="Y24" s="97"/>
      <c r="Z24" s="97"/>
    </row>
    <row r="25" spans="2:26" x14ac:dyDescent="0.45">
      <c r="B25" s="2"/>
      <c r="C25" s="2"/>
      <c r="D25" s="2"/>
      <c r="E25" s="2"/>
      <c r="P25" t="s">
        <v>841</v>
      </c>
      <c r="Q25" s="97">
        <v>0</v>
      </c>
      <c r="R25" s="97">
        <v>0</v>
      </c>
      <c r="S25" s="97">
        <v>1850</v>
      </c>
      <c r="T25" s="97"/>
      <c r="U25" s="97"/>
      <c r="V25" s="97"/>
      <c r="W25" s="97"/>
      <c r="X25" s="97"/>
      <c r="Y25" s="97"/>
      <c r="Z25" s="97"/>
    </row>
    <row r="26" spans="2:26" x14ac:dyDescent="0.45">
      <c r="B26" s="2"/>
      <c r="C26" s="2"/>
      <c r="D26" s="2"/>
      <c r="E26" s="2"/>
      <c r="P26" t="s">
        <v>842</v>
      </c>
      <c r="Q26" s="97"/>
      <c r="R26" s="97"/>
      <c r="S26" s="97"/>
      <c r="T26" s="97"/>
      <c r="U26" s="97"/>
      <c r="V26" s="97"/>
      <c r="W26" s="97"/>
      <c r="X26" s="97"/>
      <c r="Y26" s="97"/>
      <c r="Z26" s="97"/>
    </row>
    <row r="27" spans="2:26" x14ac:dyDescent="0.45">
      <c r="B27" s="2"/>
      <c r="C27" s="2"/>
      <c r="D27" s="2"/>
      <c r="E27" s="2"/>
      <c r="P27" t="s">
        <v>843</v>
      </c>
      <c r="Q27" s="97">
        <v>26091.42</v>
      </c>
      <c r="R27" s="97">
        <v>28296.41</v>
      </c>
      <c r="S27" s="97">
        <v>30693.64</v>
      </c>
      <c r="T27" s="97"/>
      <c r="U27" s="97"/>
      <c r="V27" s="97"/>
      <c r="W27" s="97"/>
      <c r="X27" s="97"/>
      <c r="Y27" s="97"/>
      <c r="Z27" s="97"/>
    </row>
    <row r="28" spans="2:26" x14ac:dyDescent="0.45">
      <c r="B28" s="2"/>
      <c r="C28" s="2"/>
      <c r="D28" s="2"/>
      <c r="E28" s="2"/>
      <c r="P28" t="s">
        <v>844</v>
      </c>
      <c r="Q28" s="97">
        <v>26091.42</v>
      </c>
      <c r="R28" s="97">
        <v>28296.41</v>
      </c>
      <c r="S28" s="97">
        <v>30693.64</v>
      </c>
      <c r="T28" s="97"/>
      <c r="U28" s="97"/>
      <c r="V28" s="97"/>
      <c r="W28" s="97"/>
      <c r="X28" s="97"/>
      <c r="Y28" s="97"/>
      <c r="Z28" s="97"/>
    </row>
    <row r="29" spans="2:26" x14ac:dyDescent="0.45">
      <c r="B29" s="2"/>
      <c r="C29" s="2"/>
      <c r="D29" s="2"/>
      <c r="E29" s="2"/>
      <c r="P29" s="99" t="s">
        <v>855</v>
      </c>
      <c r="Q29" s="100"/>
      <c r="R29" s="100"/>
      <c r="S29" s="100"/>
      <c r="U29" s="97"/>
      <c r="V29" s="97"/>
      <c r="W29" s="97"/>
      <c r="X29" s="97"/>
      <c r="Y29" s="97"/>
      <c r="Z29" s="97"/>
    </row>
    <row r="30" spans="2:26" x14ac:dyDescent="0.45">
      <c r="B30" s="2"/>
      <c r="C30" s="2"/>
      <c r="D30" s="2"/>
      <c r="E30" s="2"/>
      <c r="P30" s="99" t="s">
        <v>856</v>
      </c>
      <c r="Q30" s="100">
        <v>387279.13000000006</v>
      </c>
      <c r="R30" s="100">
        <v>775118.50583333347</v>
      </c>
      <c r="S30" s="100">
        <v>1144147.9558333333</v>
      </c>
      <c r="U30" s="97"/>
      <c r="V30" s="97"/>
      <c r="W30" s="97"/>
      <c r="X30" s="97"/>
      <c r="Y30" s="97"/>
      <c r="Z30" s="97"/>
    </row>
    <row r="31" spans="2:26" x14ac:dyDescent="0.45">
      <c r="B31" s="2"/>
      <c r="C31" s="2"/>
      <c r="D31" s="2"/>
      <c r="E31" s="2"/>
      <c r="P31" s="99" t="s">
        <v>857</v>
      </c>
      <c r="Q31" s="100">
        <v>387279.13000000006</v>
      </c>
      <c r="R31" s="100">
        <v>775118.50583333347</v>
      </c>
      <c r="S31" s="100">
        <v>1144147.9558333333</v>
      </c>
      <c r="U31" s="97"/>
      <c r="V31" s="97"/>
      <c r="W31" s="97"/>
      <c r="X31" s="97"/>
      <c r="Y31" s="97"/>
      <c r="Z31" s="97"/>
    </row>
    <row r="32" spans="2:26" x14ac:dyDescent="0.45">
      <c r="B32" s="2"/>
      <c r="C32" s="2"/>
      <c r="D32" s="2"/>
      <c r="E32" s="2"/>
      <c r="P32" t="s">
        <v>845</v>
      </c>
      <c r="Q32" s="97">
        <v>413370.55000000005</v>
      </c>
      <c r="R32" s="97">
        <v>803414.91583333351</v>
      </c>
      <c r="S32" s="97">
        <v>1176691.5958333332</v>
      </c>
      <c r="T32" s="97"/>
      <c r="U32" s="97"/>
      <c r="V32" s="97"/>
      <c r="W32" s="97"/>
      <c r="X32" s="97"/>
      <c r="Y32" s="97"/>
      <c r="Z32" s="97"/>
    </row>
    <row r="33" spans="2:26" x14ac:dyDescent="0.45">
      <c r="B33" s="2"/>
      <c r="C33" s="2"/>
      <c r="D33" s="2"/>
      <c r="E33" s="2"/>
      <c r="P33" t="s">
        <v>846</v>
      </c>
      <c r="Q33" s="97">
        <v>413370.55000000005</v>
      </c>
      <c r="R33" s="97">
        <v>803414.91583333351</v>
      </c>
      <c r="S33" s="97">
        <v>1176691.5958333332</v>
      </c>
      <c r="T33" s="97"/>
      <c r="U33" s="97"/>
      <c r="V33" s="97"/>
      <c r="W33" s="97"/>
      <c r="X33" s="97"/>
      <c r="Y33" s="97"/>
      <c r="Z33" s="97"/>
    </row>
    <row r="34" spans="2:26" x14ac:dyDescent="0.45">
      <c r="B34" s="2"/>
      <c r="C34" s="2"/>
      <c r="D34" s="2"/>
      <c r="E34" s="2"/>
      <c r="P34" t="s">
        <v>847</v>
      </c>
      <c r="Q34" s="97"/>
      <c r="R34" s="97"/>
      <c r="S34" s="97"/>
      <c r="T34" s="97"/>
      <c r="U34" s="97"/>
      <c r="V34" s="97"/>
      <c r="W34" s="97"/>
      <c r="X34" s="97"/>
      <c r="Y34" s="97"/>
      <c r="Z34" s="97"/>
    </row>
    <row r="35" spans="2:26" x14ac:dyDescent="0.45">
      <c r="B35" s="2"/>
      <c r="C35" s="2"/>
      <c r="D35" s="2"/>
      <c r="E35" s="2"/>
      <c r="P35" t="s">
        <v>848</v>
      </c>
      <c r="Q35" s="97">
        <v>10</v>
      </c>
      <c r="R35" s="97">
        <v>10</v>
      </c>
      <c r="S35" s="97">
        <v>10</v>
      </c>
      <c r="T35" s="97"/>
      <c r="U35" s="97"/>
      <c r="V35" s="97"/>
      <c r="W35" s="97"/>
      <c r="X35" s="97"/>
      <c r="Y35" s="97"/>
      <c r="Z35" s="97"/>
    </row>
    <row r="36" spans="2:26" x14ac:dyDescent="0.45">
      <c r="B36" s="2"/>
      <c r="C36" s="2"/>
      <c r="D36" s="2"/>
      <c r="E36" s="2"/>
      <c r="P36" t="s">
        <v>849</v>
      </c>
      <c r="Q36" s="97">
        <v>250000</v>
      </c>
      <c r="R36" s="97">
        <v>250000</v>
      </c>
      <c r="S36" s="97">
        <v>250000</v>
      </c>
      <c r="T36" s="97"/>
      <c r="U36" s="97"/>
      <c r="V36" s="97"/>
      <c r="W36" s="97"/>
      <c r="X36" s="97"/>
      <c r="Y36" s="97"/>
      <c r="Z36" s="97"/>
    </row>
    <row r="37" spans="2:26" x14ac:dyDescent="0.45">
      <c r="B37" s="2"/>
      <c r="C37" s="2"/>
      <c r="D37" s="2"/>
      <c r="E37" s="2"/>
      <c r="P37" t="s">
        <v>850</v>
      </c>
      <c r="Q37" s="97">
        <v>275517.75</v>
      </c>
      <c r="R37" s="97">
        <v>275517.75</v>
      </c>
      <c r="S37" s="97">
        <v>275517.75</v>
      </c>
      <c r="T37" s="97"/>
      <c r="U37" s="97"/>
      <c r="V37" s="97"/>
      <c r="W37" s="97"/>
      <c r="X37" s="97"/>
      <c r="Y37" s="97"/>
      <c r="Z37" s="97"/>
    </row>
    <row r="38" spans="2:26" x14ac:dyDescent="0.45">
      <c r="B38" s="2"/>
      <c r="C38" s="2"/>
      <c r="D38" s="2"/>
      <c r="E38" s="2"/>
      <c r="P38" t="s">
        <v>851</v>
      </c>
      <c r="Q38" s="97">
        <v>-18071.080000000002</v>
      </c>
      <c r="R38" s="97">
        <v>-2623.63</v>
      </c>
      <c r="S38" s="97">
        <v>32789.03</v>
      </c>
      <c r="T38" s="97"/>
      <c r="U38" s="97"/>
      <c r="V38" s="97"/>
      <c r="W38" s="97"/>
      <c r="X38" s="97"/>
      <c r="Y38" s="97"/>
      <c r="Z38" s="97"/>
    </row>
    <row r="39" spans="2:26" x14ac:dyDescent="0.45">
      <c r="B39" s="2"/>
      <c r="C39" s="2"/>
      <c r="D39" s="2"/>
      <c r="E39" s="2"/>
      <c r="P39" t="s">
        <v>852</v>
      </c>
      <c r="Q39" s="97">
        <v>507456.67</v>
      </c>
      <c r="R39" s="97">
        <v>522904.12</v>
      </c>
      <c r="S39" s="97">
        <v>558316.78</v>
      </c>
      <c r="T39" s="97"/>
    </row>
    <row r="40" spans="2:26" x14ac:dyDescent="0.45">
      <c r="B40" s="2"/>
      <c r="C40" s="2"/>
      <c r="D40" s="2"/>
      <c r="E40" s="2"/>
      <c r="P40" t="s">
        <v>853</v>
      </c>
      <c r="Q40" s="97">
        <v>920827.22</v>
      </c>
      <c r="R40" s="97">
        <v>1326319.0358333336</v>
      </c>
      <c r="S40" s="97">
        <v>1735008.3758333332</v>
      </c>
      <c r="T40" s="97"/>
    </row>
    <row r="41" spans="2:26" x14ac:dyDescent="0.45">
      <c r="B41" s="2"/>
      <c r="C41" s="2"/>
      <c r="D41" s="2"/>
      <c r="E41" s="2"/>
    </row>
    <row r="42" spans="2:26" x14ac:dyDescent="0.45">
      <c r="B42" s="2"/>
      <c r="C42" s="2"/>
      <c r="D42" s="2"/>
      <c r="E42" s="2"/>
      <c r="Q42" s="98"/>
      <c r="R42" s="98"/>
      <c r="S42" s="98"/>
    </row>
    <row r="43" spans="2:26" x14ac:dyDescent="0.45">
      <c r="B43" s="2"/>
      <c r="C43" s="2"/>
      <c r="D43" s="2"/>
      <c r="E43" s="2"/>
    </row>
    <row r="44" spans="2:26" x14ac:dyDescent="0.45">
      <c r="B44" s="2"/>
      <c r="C44" s="2"/>
      <c r="D44" s="2"/>
      <c r="E44" s="2"/>
    </row>
    <row r="45" spans="2:26" x14ac:dyDescent="0.45">
      <c r="B45" s="2"/>
      <c r="C45" s="2"/>
      <c r="D45" s="2"/>
      <c r="E45" s="2"/>
      <c r="R45" s="98"/>
      <c r="S45" s="98"/>
    </row>
    <row r="46" spans="2:26" x14ac:dyDescent="0.45">
      <c r="B46" s="2"/>
      <c r="C46" s="2"/>
      <c r="D46" s="2"/>
      <c r="E46" s="2"/>
      <c r="R46" s="98"/>
      <c r="S46" s="98"/>
    </row>
    <row r="47" spans="2:26" x14ac:dyDescent="0.45">
      <c r="B47" s="2"/>
      <c r="C47" s="2"/>
      <c r="D47" s="2"/>
      <c r="E47" s="2"/>
    </row>
    <row r="48" spans="2:26" x14ac:dyDescent="0.45">
      <c r="B48" s="2"/>
      <c r="C48" s="2"/>
      <c r="D48" s="2"/>
      <c r="E48" s="2"/>
    </row>
    <row r="49" spans="2:5" x14ac:dyDescent="0.45">
      <c r="B49" s="2"/>
      <c r="C49" s="2"/>
      <c r="D49" s="2"/>
      <c r="E49" s="2"/>
    </row>
    <row r="50" spans="2:5" x14ac:dyDescent="0.45">
      <c r="B50" s="2"/>
      <c r="C50" s="2"/>
      <c r="D50" s="2"/>
      <c r="E50" s="2"/>
    </row>
    <row r="51" spans="2:5" x14ac:dyDescent="0.45">
      <c r="B51" s="2"/>
      <c r="C51" s="2"/>
      <c r="D51" s="2"/>
      <c r="E51" s="2"/>
    </row>
    <row r="52" spans="2:5" x14ac:dyDescent="0.45">
      <c r="B52" s="2"/>
      <c r="C52" s="2"/>
      <c r="D52" s="2"/>
      <c r="E52" s="2"/>
    </row>
    <row r="53" spans="2:5" x14ac:dyDescent="0.45">
      <c r="B53" s="2"/>
      <c r="C53" s="2"/>
      <c r="D53" s="2"/>
      <c r="E53" s="2"/>
    </row>
    <row r="54" spans="2:5" x14ac:dyDescent="0.45">
      <c r="B54" s="2"/>
      <c r="C54" s="2"/>
      <c r="D54" s="2"/>
      <c r="E54" s="2"/>
    </row>
    <row r="55" spans="2:5" x14ac:dyDescent="0.45">
      <c r="B55" s="2"/>
      <c r="C55" s="2"/>
      <c r="D55" s="2"/>
      <c r="E55" s="2"/>
    </row>
    <row r="56" spans="2:5" x14ac:dyDescent="0.45">
      <c r="B56" s="2"/>
      <c r="C56" s="2"/>
      <c r="D56" s="2"/>
      <c r="E56" s="2"/>
    </row>
    <row r="57" spans="2:5" x14ac:dyDescent="0.45">
      <c r="B57" s="2"/>
      <c r="C57" s="2"/>
      <c r="D57" s="2"/>
      <c r="E57" s="2"/>
    </row>
    <row r="58" spans="2:5" x14ac:dyDescent="0.45">
      <c r="B58" s="2"/>
      <c r="C58" s="2"/>
      <c r="D58" s="2"/>
      <c r="E58" s="2"/>
    </row>
    <row r="59" spans="2:5" x14ac:dyDescent="0.45">
      <c r="B59" s="2"/>
      <c r="C59" s="2"/>
      <c r="D59" s="2"/>
      <c r="E59" s="2"/>
    </row>
    <row r="60" spans="2:5" x14ac:dyDescent="0.45">
      <c r="B60" s="2"/>
      <c r="C60" s="2"/>
      <c r="D60" s="2"/>
      <c r="E60" s="2"/>
    </row>
    <row r="61" spans="2:5" x14ac:dyDescent="0.45">
      <c r="B61" s="2"/>
      <c r="C61" s="2"/>
      <c r="D61" s="2"/>
      <c r="E61" s="2"/>
    </row>
    <row r="62" spans="2:5" x14ac:dyDescent="0.45">
      <c r="B62" s="2"/>
      <c r="C62" s="2"/>
      <c r="D62" s="2"/>
      <c r="E62" s="2"/>
    </row>
    <row r="63" spans="2:5" x14ac:dyDescent="0.45">
      <c r="B63" s="2"/>
      <c r="C63" s="2"/>
      <c r="D63" s="2"/>
      <c r="E63" s="2"/>
    </row>
    <row r="64" spans="2:5" x14ac:dyDescent="0.45">
      <c r="B64" s="2"/>
      <c r="C64" s="2"/>
      <c r="D64" s="2"/>
      <c r="E64" s="2"/>
    </row>
    <row r="65" spans="2:5" x14ac:dyDescent="0.45">
      <c r="B65" s="2"/>
      <c r="C65" s="2"/>
      <c r="D65" s="2"/>
      <c r="E65" s="2"/>
    </row>
    <row r="66" spans="2:5" x14ac:dyDescent="0.45">
      <c r="B66" s="2"/>
      <c r="C66" s="2"/>
      <c r="D66" s="2"/>
      <c r="E66" s="2"/>
    </row>
    <row r="67" spans="2:5" x14ac:dyDescent="0.45">
      <c r="B67" s="2"/>
      <c r="C67" s="2"/>
      <c r="D67" s="2"/>
      <c r="E67" s="2"/>
    </row>
    <row r="68" spans="2:5" x14ac:dyDescent="0.45">
      <c r="B68" s="2"/>
      <c r="C68" s="2"/>
      <c r="D68" s="2"/>
      <c r="E68" s="2"/>
    </row>
    <row r="69" spans="2:5" x14ac:dyDescent="0.45">
      <c r="B69" s="2"/>
      <c r="C69" s="2"/>
      <c r="D69" s="2"/>
      <c r="E69" s="2"/>
    </row>
    <row r="70" spans="2:5" x14ac:dyDescent="0.45">
      <c r="B70" s="2"/>
      <c r="C70" s="2"/>
      <c r="D70" s="2"/>
      <c r="E70" s="2"/>
    </row>
    <row r="71" spans="2:5" x14ac:dyDescent="0.45">
      <c r="B71" s="2"/>
      <c r="C71" s="2"/>
      <c r="D71" s="2"/>
      <c r="E71" s="2"/>
    </row>
    <row r="72" spans="2:5" x14ac:dyDescent="0.45">
      <c r="B72" s="2"/>
      <c r="C72" s="2"/>
      <c r="D72" s="2"/>
      <c r="E72" s="2"/>
    </row>
    <row r="73" spans="2:5" x14ac:dyDescent="0.45">
      <c r="B73" s="2"/>
      <c r="C73" s="2"/>
      <c r="D73" s="2"/>
      <c r="E73" s="2"/>
    </row>
    <row r="74" spans="2:5" x14ac:dyDescent="0.45">
      <c r="B74" s="2"/>
      <c r="C74" s="2"/>
      <c r="D74" s="2"/>
      <c r="E74" s="2"/>
    </row>
    <row r="75" spans="2:5" x14ac:dyDescent="0.45">
      <c r="B75" s="2"/>
      <c r="C75" s="2"/>
      <c r="D75" s="2"/>
      <c r="E75" s="2"/>
    </row>
    <row r="76" spans="2:5" x14ac:dyDescent="0.45">
      <c r="B76" s="2"/>
      <c r="C76" s="2"/>
      <c r="D76" s="2"/>
      <c r="E76" s="2"/>
    </row>
    <row r="77" spans="2:5" x14ac:dyDescent="0.45">
      <c r="B77" s="2"/>
      <c r="C77" s="2"/>
      <c r="D77" s="2"/>
      <c r="E77" s="2"/>
    </row>
    <row r="78" spans="2:5" x14ac:dyDescent="0.45">
      <c r="B78" s="2"/>
      <c r="C78" s="2"/>
      <c r="D78" s="2"/>
      <c r="E78" s="2"/>
    </row>
    <row r="79" spans="2:5" x14ac:dyDescent="0.45">
      <c r="B79" s="2"/>
      <c r="C79" s="2"/>
      <c r="D79" s="2"/>
      <c r="E79" s="2"/>
    </row>
    <row r="80" spans="2:5" x14ac:dyDescent="0.45">
      <c r="B80" s="2"/>
      <c r="C80" s="2"/>
      <c r="D80" s="2"/>
      <c r="E80" s="2"/>
    </row>
    <row r="81" spans="2:5" x14ac:dyDescent="0.45">
      <c r="B81" s="2"/>
      <c r="C81" s="2"/>
      <c r="D81" s="2"/>
      <c r="E81" s="2"/>
    </row>
    <row r="82" spans="2:5" x14ac:dyDescent="0.45">
      <c r="B82" s="2"/>
      <c r="C82" s="2"/>
      <c r="D82" s="2"/>
      <c r="E82" s="2"/>
    </row>
    <row r="83" spans="2:5" x14ac:dyDescent="0.45">
      <c r="B83" s="2"/>
      <c r="C83" s="2"/>
      <c r="D83" s="2"/>
      <c r="E83" s="2"/>
    </row>
    <row r="84" spans="2:5" x14ac:dyDescent="0.45">
      <c r="B84" s="2"/>
      <c r="C84" s="2"/>
      <c r="D84" s="2"/>
      <c r="E84" s="2"/>
    </row>
    <row r="85" spans="2:5" x14ac:dyDescent="0.45">
      <c r="B85" s="2"/>
      <c r="C85" s="2"/>
      <c r="D85" s="2"/>
      <c r="E85" s="2"/>
    </row>
    <row r="86" spans="2:5" x14ac:dyDescent="0.45">
      <c r="B86" s="2"/>
      <c r="C86" s="2"/>
      <c r="D86" s="2"/>
      <c r="E86" s="2"/>
    </row>
    <row r="87" spans="2:5" x14ac:dyDescent="0.45">
      <c r="B87" s="2"/>
      <c r="C87" s="2"/>
      <c r="D87" s="2"/>
      <c r="E87" s="2"/>
    </row>
    <row r="88" spans="2:5" x14ac:dyDescent="0.45">
      <c r="B88" s="2"/>
      <c r="C88" s="2"/>
      <c r="D88" s="2"/>
      <c r="E88" s="2"/>
    </row>
    <row r="89" spans="2:5" x14ac:dyDescent="0.45">
      <c r="B89" s="2"/>
      <c r="C89" s="2"/>
      <c r="D89" s="2"/>
      <c r="E89" s="2"/>
    </row>
    <row r="90" spans="2:5" x14ac:dyDescent="0.45">
      <c r="B90" s="2"/>
      <c r="C90" s="2"/>
      <c r="D90" s="2"/>
      <c r="E90" s="2"/>
    </row>
    <row r="91" spans="2:5" x14ac:dyDescent="0.45">
      <c r="B91" s="2"/>
      <c r="C91" s="2"/>
      <c r="D91" s="2"/>
      <c r="E91" s="2"/>
    </row>
    <row r="92" spans="2:5" x14ac:dyDescent="0.45">
      <c r="B92" s="2"/>
      <c r="C92" s="2"/>
      <c r="D92" s="2"/>
      <c r="E92" s="2"/>
    </row>
    <row r="93" spans="2:5" x14ac:dyDescent="0.45">
      <c r="B93" s="2"/>
      <c r="C93" s="2"/>
      <c r="D93" s="2"/>
      <c r="E93" s="2"/>
    </row>
    <row r="94" spans="2:5" x14ac:dyDescent="0.45">
      <c r="B94" s="2"/>
      <c r="C94" s="2"/>
      <c r="D94" s="2"/>
      <c r="E94" s="2"/>
    </row>
    <row r="95" spans="2:5" x14ac:dyDescent="0.45">
      <c r="B95" s="2"/>
      <c r="C95" s="2"/>
      <c r="D95" s="2"/>
      <c r="E95" s="2"/>
    </row>
    <row r="96" spans="2:5" x14ac:dyDescent="0.45">
      <c r="B96" s="2"/>
      <c r="C96" s="2"/>
      <c r="D96" s="2"/>
      <c r="E96" s="2"/>
    </row>
    <row r="97" spans="2:5" x14ac:dyDescent="0.45">
      <c r="B97" s="2"/>
      <c r="C97" s="2"/>
      <c r="D97" s="2"/>
      <c r="E97" s="2"/>
    </row>
    <row r="98" spans="2:5" x14ac:dyDescent="0.45">
      <c r="B98" s="2"/>
      <c r="C98" s="2"/>
      <c r="D98" s="2"/>
      <c r="E98" s="2"/>
    </row>
    <row r="99" spans="2:5" x14ac:dyDescent="0.45">
      <c r="B99" s="2"/>
      <c r="C99" s="2"/>
      <c r="D99" s="2"/>
      <c r="E99" s="2"/>
    </row>
    <row r="100" spans="2:5" x14ac:dyDescent="0.45">
      <c r="B100" s="2"/>
      <c r="C100" s="2"/>
      <c r="D100" s="2"/>
      <c r="E100" s="2"/>
    </row>
    <row r="101" spans="2:5" x14ac:dyDescent="0.45">
      <c r="B101" s="2"/>
      <c r="C101" s="2"/>
      <c r="D101" s="2"/>
      <c r="E101" s="2"/>
    </row>
    <row r="102" spans="2:5" x14ac:dyDescent="0.45">
      <c r="B102" s="2"/>
      <c r="C102" s="2"/>
      <c r="D102" s="2"/>
      <c r="E102" s="2"/>
    </row>
    <row r="103" spans="2:5" x14ac:dyDescent="0.45">
      <c r="B103" s="2"/>
      <c r="C103" s="2"/>
      <c r="D103" s="2"/>
      <c r="E103" s="2"/>
    </row>
    <row r="104" spans="2:5" x14ac:dyDescent="0.45">
      <c r="B104" s="2"/>
      <c r="C104" s="2"/>
      <c r="D104" s="2"/>
      <c r="E104" s="2"/>
    </row>
    <row r="105" spans="2:5" x14ac:dyDescent="0.45">
      <c r="B105" s="2"/>
      <c r="C105" s="2"/>
      <c r="D105" s="2"/>
      <c r="E105" s="2"/>
    </row>
    <row r="106" spans="2:5" x14ac:dyDescent="0.45">
      <c r="B106" s="2"/>
      <c r="C106" s="2"/>
      <c r="D106" s="2"/>
      <c r="E106" s="2"/>
    </row>
    <row r="107" spans="2:5" x14ac:dyDescent="0.45">
      <c r="B107" s="2"/>
      <c r="C107" s="2"/>
      <c r="D107" s="2"/>
      <c r="E107" s="2"/>
    </row>
    <row r="108" spans="2:5" x14ac:dyDescent="0.45">
      <c r="B108" s="2"/>
      <c r="C108" s="2"/>
      <c r="D108" s="2"/>
      <c r="E108" s="2"/>
    </row>
    <row r="109" spans="2:5" x14ac:dyDescent="0.45">
      <c r="B109" s="2"/>
      <c r="C109" s="2"/>
      <c r="D109" s="2"/>
      <c r="E109" s="2"/>
    </row>
    <row r="110" spans="2:5" x14ac:dyDescent="0.45">
      <c r="B110" s="2"/>
      <c r="C110" s="2"/>
      <c r="D110" s="2"/>
      <c r="E110" s="2"/>
    </row>
    <row r="111" spans="2:5" x14ac:dyDescent="0.45">
      <c r="B111" s="2"/>
      <c r="C111" s="2"/>
      <c r="D111" s="2"/>
      <c r="E111" s="2"/>
    </row>
    <row r="112" spans="2:5" x14ac:dyDescent="0.45">
      <c r="B112" s="2"/>
      <c r="C112" s="2"/>
      <c r="D112" s="2"/>
      <c r="E112" s="2"/>
    </row>
    <row r="113" spans="2:5" x14ac:dyDescent="0.45">
      <c r="B113" s="2"/>
      <c r="C113" s="2"/>
      <c r="D113" s="2"/>
      <c r="E113" s="2"/>
    </row>
    <row r="114" spans="2:5" x14ac:dyDescent="0.45">
      <c r="B114" s="2"/>
      <c r="C114" s="2"/>
      <c r="D114" s="2"/>
      <c r="E114" s="2"/>
    </row>
    <row r="115" spans="2:5" x14ac:dyDescent="0.45">
      <c r="B115" s="2"/>
      <c r="C115" s="2"/>
      <c r="D115" s="2"/>
      <c r="E115" s="2"/>
    </row>
    <row r="116" spans="2:5" x14ac:dyDescent="0.45">
      <c r="B116" s="2"/>
      <c r="C116" s="2"/>
      <c r="D116" s="2"/>
      <c r="E116" s="2"/>
    </row>
    <row r="117" spans="2:5" x14ac:dyDescent="0.45">
      <c r="B117" s="2"/>
      <c r="C117" s="2"/>
      <c r="D117" s="2"/>
      <c r="E117" s="2"/>
    </row>
    <row r="118" spans="2:5" x14ac:dyDescent="0.45">
      <c r="B118" s="2"/>
      <c r="C118" s="2"/>
      <c r="D118" s="2"/>
      <c r="E118" s="2"/>
    </row>
    <row r="119" spans="2:5" x14ac:dyDescent="0.45">
      <c r="B119" s="2"/>
      <c r="C119" s="2"/>
      <c r="D119" s="2"/>
      <c r="E119" s="2"/>
    </row>
    <row r="120" spans="2:5" x14ac:dyDescent="0.45">
      <c r="B120" s="2"/>
      <c r="C120" s="2"/>
      <c r="D120" s="2"/>
      <c r="E120" s="2"/>
    </row>
    <row r="121" spans="2:5" x14ac:dyDescent="0.45">
      <c r="B121" s="2"/>
      <c r="C121" s="2"/>
      <c r="D121" s="2"/>
      <c r="E121" s="2"/>
    </row>
    <row r="122" spans="2:5" x14ac:dyDescent="0.45">
      <c r="B122" s="2"/>
      <c r="C122" s="2"/>
      <c r="D122" s="2"/>
      <c r="E122" s="2"/>
    </row>
    <row r="123" spans="2:5" x14ac:dyDescent="0.45">
      <c r="B123" s="2"/>
      <c r="C123" s="2"/>
      <c r="D123" s="2"/>
      <c r="E123" s="2"/>
    </row>
    <row r="124" spans="2:5" x14ac:dyDescent="0.45">
      <c r="B124" s="2"/>
      <c r="C124" s="2"/>
      <c r="D124" s="2"/>
      <c r="E124" s="2"/>
    </row>
    <row r="125" spans="2:5" x14ac:dyDescent="0.45">
      <c r="B125" s="2"/>
      <c r="C125" s="2"/>
      <c r="D125" s="2"/>
      <c r="E125" s="2"/>
    </row>
    <row r="126" spans="2:5" x14ac:dyDescent="0.45">
      <c r="B126" s="2"/>
      <c r="C126" s="2"/>
      <c r="D126" s="2"/>
      <c r="E126" s="2"/>
    </row>
    <row r="127" spans="2:5" x14ac:dyDescent="0.45">
      <c r="B127" s="2"/>
      <c r="C127" s="2"/>
      <c r="D127" s="2"/>
      <c r="E127" s="2"/>
    </row>
    <row r="128" spans="2:5" x14ac:dyDescent="0.45">
      <c r="B128" s="2"/>
      <c r="C128" s="2"/>
      <c r="D128" s="2"/>
      <c r="E128" s="2"/>
    </row>
    <row r="129" spans="2:5" x14ac:dyDescent="0.45">
      <c r="B129" s="2"/>
      <c r="C129" s="2"/>
      <c r="D129" s="2"/>
      <c r="E129" s="2"/>
    </row>
    <row r="130" spans="2:5" x14ac:dyDescent="0.45">
      <c r="B130" s="2"/>
      <c r="C130" s="2"/>
      <c r="D130" s="2"/>
      <c r="E130" s="2"/>
    </row>
    <row r="131" spans="2:5" x14ac:dyDescent="0.45">
      <c r="B131" s="2"/>
      <c r="C131" s="2"/>
      <c r="D131" s="2"/>
      <c r="E131" s="2"/>
    </row>
    <row r="132" spans="2:5" x14ac:dyDescent="0.45">
      <c r="B132" s="2"/>
      <c r="C132" s="2"/>
      <c r="D132" s="2"/>
      <c r="E132" s="2"/>
    </row>
    <row r="133" spans="2:5" x14ac:dyDescent="0.45">
      <c r="B133" s="2"/>
      <c r="C133" s="2"/>
      <c r="D133" s="2"/>
      <c r="E133" s="2"/>
    </row>
    <row r="134" spans="2:5" x14ac:dyDescent="0.45">
      <c r="B134" s="2"/>
      <c r="C134" s="2"/>
      <c r="D134" s="2"/>
      <c r="E134" s="2"/>
    </row>
    <row r="135" spans="2:5" x14ac:dyDescent="0.45">
      <c r="B135" s="2"/>
      <c r="C135" s="2"/>
      <c r="D135" s="2"/>
      <c r="E135" s="2"/>
    </row>
    <row r="136" spans="2:5" x14ac:dyDescent="0.45">
      <c r="B136" s="2"/>
      <c r="C136" s="2"/>
      <c r="D136" s="2"/>
      <c r="E136" s="2"/>
    </row>
    <row r="137" spans="2:5" x14ac:dyDescent="0.45">
      <c r="B137" s="2"/>
      <c r="C137" s="2"/>
      <c r="D137" s="2"/>
      <c r="E137" s="2"/>
    </row>
    <row r="138" spans="2:5" x14ac:dyDescent="0.45">
      <c r="B138" s="2"/>
      <c r="C138" s="2"/>
      <c r="D138" s="2"/>
      <c r="E138" s="2"/>
    </row>
    <row r="139" spans="2:5" x14ac:dyDescent="0.45">
      <c r="B139" s="2"/>
      <c r="C139" s="2"/>
      <c r="D139" s="2"/>
      <c r="E139" s="2"/>
    </row>
    <row r="140" spans="2:5" x14ac:dyDescent="0.45">
      <c r="B140" s="2"/>
      <c r="C140" s="2"/>
      <c r="D140" s="2"/>
      <c r="E140" s="2"/>
    </row>
    <row r="141" spans="2:5" x14ac:dyDescent="0.45">
      <c r="B141" s="2"/>
      <c r="C141" s="2"/>
      <c r="D141" s="2"/>
      <c r="E141" s="2"/>
    </row>
    <row r="142" spans="2:5" x14ac:dyDescent="0.45">
      <c r="B142" s="2"/>
      <c r="C142" s="2"/>
      <c r="D142" s="2"/>
      <c r="E142" s="2"/>
    </row>
    <row r="143" spans="2:5" x14ac:dyDescent="0.45">
      <c r="B143" s="2"/>
      <c r="C143" s="2"/>
      <c r="D143" s="2"/>
      <c r="E143" s="2"/>
    </row>
    <row r="144" spans="2:5" x14ac:dyDescent="0.45">
      <c r="B144" s="2"/>
      <c r="C144" s="2"/>
      <c r="D144" s="2"/>
      <c r="E144" s="2"/>
    </row>
    <row r="145" spans="2:5" x14ac:dyDescent="0.45">
      <c r="B145" s="2"/>
      <c r="C145" s="2"/>
      <c r="D145" s="2"/>
      <c r="E145" s="2"/>
    </row>
    <row r="146" spans="2:5" x14ac:dyDescent="0.45">
      <c r="B146" s="2"/>
      <c r="C146" s="2"/>
      <c r="D146" s="2"/>
      <c r="E146" s="2"/>
    </row>
    <row r="147" spans="2:5" x14ac:dyDescent="0.45">
      <c r="B147" s="2"/>
      <c r="C147" s="2"/>
      <c r="D147" s="2"/>
      <c r="E147" s="2"/>
    </row>
    <row r="148" spans="2:5" x14ac:dyDescent="0.45">
      <c r="B148" s="2"/>
      <c r="C148" s="2"/>
      <c r="D148" s="2"/>
      <c r="E148" s="2"/>
    </row>
    <row r="149" spans="2:5" x14ac:dyDescent="0.45">
      <c r="B149" s="2"/>
      <c r="C149" s="2"/>
      <c r="D149" s="2"/>
      <c r="E149" s="2"/>
    </row>
    <row r="150" spans="2:5" x14ac:dyDescent="0.45">
      <c r="B150" s="2"/>
      <c r="C150" s="2"/>
      <c r="D150" s="2"/>
      <c r="E150" s="2"/>
    </row>
    <row r="151" spans="2:5" x14ac:dyDescent="0.45">
      <c r="B151" s="2"/>
      <c r="C151" s="2"/>
      <c r="D151" s="2"/>
      <c r="E151" s="2"/>
    </row>
    <row r="152" spans="2:5" x14ac:dyDescent="0.45">
      <c r="B152" s="2"/>
      <c r="C152" s="2"/>
      <c r="D152" s="2"/>
      <c r="E152" s="2"/>
    </row>
    <row r="153" spans="2:5" x14ac:dyDescent="0.45">
      <c r="B153" s="2"/>
      <c r="C153" s="2"/>
      <c r="D153" s="2"/>
      <c r="E153" s="2"/>
    </row>
    <row r="154" spans="2:5" x14ac:dyDescent="0.45">
      <c r="B154" s="2"/>
      <c r="C154" s="2"/>
      <c r="D154" s="2"/>
      <c r="E154" s="2"/>
    </row>
    <row r="155" spans="2:5" x14ac:dyDescent="0.45">
      <c r="B155" s="2"/>
      <c r="C155" s="2"/>
      <c r="D155" s="2"/>
      <c r="E155" s="2"/>
    </row>
    <row r="156" spans="2:5" x14ac:dyDescent="0.45">
      <c r="B156" s="2"/>
      <c r="C156" s="2"/>
      <c r="D156" s="2"/>
      <c r="E156" s="2"/>
    </row>
    <row r="157" spans="2:5" x14ac:dyDescent="0.45">
      <c r="B157" s="2"/>
      <c r="C157" s="2"/>
      <c r="D157" s="2"/>
      <c r="E157" s="2"/>
    </row>
    <row r="158" spans="2:5" x14ac:dyDescent="0.45">
      <c r="B158" s="2"/>
      <c r="C158" s="2"/>
      <c r="D158" s="2"/>
      <c r="E158" s="2"/>
    </row>
    <row r="159" spans="2:5" x14ac:dyDescent="0.45">
      <c r="B159" s="2"/>
      <c r="C159" s="2"/>
      <c r="D159" s="2"/>
      <c r="E159" s="2"/>
    </row>
    <row r="160" spans="2:5" x14ac:dyDescent="0.45">
      <c r="B160" s="2"/>
      <c r="C160" s="2"/>
      <c r="D160" s="2"/>
      <c r="E160" s="2"/>
    </row>
    <row r="161" spans="2:5" x14ac:dyDescent="0.45">
      <c r="B161" s="2"/>
      <c r="C161" s="2"/>
      <c r="D161" s="2"/>
      <c r="E161" s="2"/>
    </row>
    <row r="162" spans="2:5" x14ac:dyDescent="0.45">
      <c r="B162" s="2"/>
      <c r="C162" s="2"/>
      <c r="D162" s="2"/>
      <c r="E162" s="2"/>
    </row>
    <row r="163" spans="2:5" x14ac:dyDescent="0.45">
      <c r="B163" s="2"/>
      <c r="C163" s="2"/>
      <c r="D163" s="2"/>
      <c r="E163" s="2"/>
    </row>
    <row r="164" spans="2:5" x14ac:dyDescent="0.45">
      <c r="B164" s="2"/>
      <c r="C164" s="2"/>
      <c r="D164" s="2"/>
      <c r="E164" s="2"/>
    </row>
    <row r="165" spans="2:5" x14ac:dyDescent="0.45">
      <c r="B165" s="2"/>
      <c r="C165" s="2"/>
      <c r="D165" s="2"/>
      <c r="E165" s="2"/>
    </row>
    <row r="166" spans="2:5" x14ac:dyDescent="0.45">
      <c r="B166" s="2"/>
      <c r="C166" s="2"/>
      <c r="D166" s="2"/>
      <c r="E166" s="2"/>
    </row>
    <row r="167" spans="2:5" x14ac:dyDescent="0.45">
      <c r="B167" s="2"/>
      <c r="C167" s="2"/>
      <c r="D167" s="2"/>
      <c r="E167" s="2"/>
    </row>
    <row r="168" spans="2:5" x14ac:dyDescent="0.45">
      <c r="B168" s="2"/>
      <c r="C168" s="2"/>
      <c r="D168" s="2"/>
      <c r="E168" s="2"/>
    </row>
    <row r="169" spans="2:5" x14ac:dyDescent="0.45">
      <c r="B169" s="2"/>
      <c r="C169" s="2"/>
      <c r="D169" s="2"/>
      <c r="E169" s="2"/>
    </row>
    <row r="170" spans="2:5" x14ac:dyDescent="0.45">
      <c r="B170" s="2"/>
      <c r="C170" s="2"/>
      <c r="D170" s="2"/>
      <c r="E170" s="2"/>
    </row>
    <row r="171" spans="2:5" x14ac:dyDescent="0.45">
      <c r="B171" s="2"/>
      <c r="C171" s="2"/>
      <c r="D171" s="2"/>
      <c r="E171" s="2"/>
    </row>
    <row r="172" spans="2:5" x14ac:dyDescent="0.45">
      <c r="B172" s="2"/>
      <c r="C172" s="2"/>
      <c r="D172" s="2"/>
      <c r="E172" s="2"/>
    </row>
    <row r="173" spans="2:5" x14ac:dyDescent="0.45">
      <c r="B173" s="2"/>
      <c r="C173" s="2"/>
      <c r="D173" s="2"/>
      <c r="E173" s="2"/>
    </row>
    <row r="174" spans="2:5" x14ac:dyDescent="0.45">
      <c r="B174" s="2"/>
      <c r="C174" s="2"/>
      <c r="D174" s="2"/>
      <c r="E174" s="2"/>
    </row>
    <row r="175" spans="2:5" x14ac:dyDescent="0.45">
      <c r="B175" s="2"/>
      <c r="C175" s="2"/>
      <c r="D175" s="2"/>
      <c r="E175" s="2"/>
    </row>
    <row r="176" spans="2:5" x14ac:dyDescent="0.45">
      <c r="B176" s="2"/>
      <c r="C176" s="2"/>
      <c r="D176" s="2"/>
      <c r="E176" s="2"/>
    </row>
    <row r="177" spans="2:5" x14ac:dyDescent="0.45">
      <c r="B177" s="2"/>
      <c r="C177" s="2"/>
      <c r="D177" s="2"/>
      <c r="E177" s="2"/>
    </row>
    <row r="178" spans="2:5" x14ac:dyDescent="0.45">
      <c r="B178" s="2"/>
      <c r="C178" s="2"/>
      <c r="D178" s="2"/>
      <c r="E178" s="2"/>
    </row>
    <row r="179" spans="2:5" x14ac:dyDescent="0.45">
      <c r="B179" s="2"/>
      <c r="C179" s="2"/>
      <c r="D179" s="2"/>
      <c r="E179" s="2"/>
    </row>
    <row r="180" spans="2:5" x14ac:dyDescent="0.45">
      <c r="B180" s="2"/>
      <c r="C180" s="2"/>
      <c r="D180" s="2"/>
      <c r="E180" s="2"/>
    </row>
    <row r="181" spans="2:5" x14ac:dyDescent="0.45">
      <c r="B181" s="2"/>
      <c r="C181" s="2"/>
      <c r="D181" s="2"/>
      <c r="E181" s="2"/>
    </row>
    <row r="182" spans="2:5" x14ac:dyDescent="0.45">
      <c r="B182" s="2"/>
      <c r="C182" s="2"/>
      <c r="D182" s="2"/>
      <c r="E182" s="2"/>
    </row>
    <row r="183" spans="2:5" x14ac:dyDescent="0.45">
      <c r="B183" s="2"/>
      <c r="C183" s="2"/>
      <c r="D183" s="2"/>
      <c r="E183" s="2"/>
    </row>
    <row r="184" spans="2:5" x14ac:dyDescent="0.45">
      <c r="B184" s="2"/>
      <c r="C184" s="2"/>
      <c r="D184" s="2"/>
      <c r="E184" s="2"/>
    </row>
    <row r="185" spans="2:5" x14ac:dyDescent="0.45">
      <c r="B185" s="2"/>
      <c r="C185" s="2"/>
      <c r="D185" s="2"/>
      <c r="E185" s="2"/>
    </row>
    <row r="186" spans="2:5" x14ac:dyDescent="0.45">
      <c r="B186" s="2"/>
      <c r="C186" s="2"/>
      <c r="D186" s="2"/>
      <c r="E186" s="2"/>
    </row>
    <row r="187" spans="2:5" x14ac:dyDescent="0.45">
      <c r="B187" s="2"/>
      <c r="C187" s="2"/>
      <c r="D187" s="2"/>
      <c r="E187" s="2"/>
    </row>
    <row r="188" spans="2:5" x14ac:dyDescent="0.45">
      <c r="B188" s="2"/>
      <c r="C188" s="2"/>
      <c r="D188" s="2"/>
      <c r="E188" s="2"/>
    </row>
    <row r="189" spans="2:5" x14ac:dyDescent="0.45">
      <c r="B189" s="2"/>
      <c r="C189" s="2"/>
      <c r="D189" s="2"/>
      <c r="E189" s="2"/>
    </row>
    <row r="190" spans="2:5" x14ac:dyDescent="0.45">
      <c r="B190" s="2"/>
      <c r="C190" s="2"/>
      <c r="D190" s="2"/>
      <c r="E190" s="2"/>
    </row>
    <row r="191" spans="2:5" x14ac:dyDescent="0.45">
      <c r="B191" s="2"/>
      <c r="C191" s="2"/>
      <c r="D191" s="2"/>
      <c r="E191" s="2"/>
    </row>
    <row r="192" spans="2:5" x14ac:dyDescent="0.45">
      <c r="B192" s="2"/>
      <c r="C192" s="2"/>
      <c r="D192" s="2"/>
      <c r="E192" s="2"/>
    </row>
    <row r="193" spans="2:5" x14ac:dyDescent="0.45">
      <c r="B193" s="2"/>
      <c r="C193" s="2"/>
      <c r="D193" s="2"/>
      <c r="E193" s="2"/>
    </row>
    <row r="194" spans="2:5" x14ac:dyDescent="0.45">
      <c r="B194" s="2"/>
      <c r="C194" s="2"/>
      <c r="D194" s="2"/>
      <c r="E194" s="2"/>
    </row>
    <row r="195" spans="2:5" x14ac:dyDescent="0.45">
      <c r="B195" s="2"/>
      <c r="C195" s="2"/>
      <c r="D195" s="2"/>
      <c r="E195" s="2"/>
    </row>
    <row r="196" spans="2:5" x14ac:dyDescent="0.45">
      <c r="B196" s="2"/>
      <c r="C196" s="2"/>
      <c r="D196" s="2"/>
      <c r="E196" s="2"/>
    </row>
    <row r="197" spans="2:5" x14ac:dyDescent="0.45">
      <c r="B197" s="2"/>
      <c r="C197" s="2"/>
      <c r="D197" s="2"/>
      <c r="E197" s="2"/>
    </row>
    <row r="198" spans="2:5" x14ac:dyDescent="0.45">
      <c r="B198" s="2"/>
      <c r="C198" s="2"/>
      <c r="D198" s="2"/>
      <c r="E198" s="2"/>
    </row>
    <row r="199" spans="2:5" x14ac:dyDescent="0.45">
      <c r="B199" s="2"/>
      <c r="C199" s="2"/>
      <c r="D199" s="2"/>
      <c r="E199" s="2"/>
    </row>
    <row r="200" spans="2:5" x14ac:dyDescent="0.45">
      <c r="B200" s="2"/>
      <c r="C200" s="2"/>
      <c r="D200" s="2"/>
      <c r="E200" s="2"/>
    </row>
    <row r="201" spans="2:5" x14ac:dyDescent="0.45">
      <c r="B201" s="2"/>
      <c r="C201" s="2"/>
      <c r="D201" s="2"/>
      <c r="E201" s="2"/>
    </row>
    <row r="202" spans="2:5" x14ac:dyDescent="0.45">
      <c r="B202" s="2"/>
      <c r="C202" s="2"/>
      <c r="D202" s="2"/>
      <c r="E202" s="2"/>
    </row>
    <row r="203" spans="2:5" x14ac:dyDescent="0.45">
      <c r="B203" s="2"/>
      <c r="C203" s="2"/>
      <c r="D203" s="2"/>
      <c r="E203" s="2"/>
    </row>
    <row r="204" spans="2:5" x14ac:dyDescent="0.45">
      <c r="B204" s="2"/>
      <c r="C204" s="2"/>
      <c r="D204" s="2"/>
      <c r="E204" s="2"/>
    </row>
    <row r="205" spans="2:5" x14ac:dyDescent="0.45">
      <c r="B205" s="2"/>
      <c r="C205" s="2"/>
      <c r="D205" s="2"/>
      <c r="E205" s="2"/>
    </row>
    <row r="206" spans="2:5" x14ac:dyDescent="0.45">
      <c r="B206" s="2"/>
      <c r="C206" s="2"/>
      <c r="D206" s="2"/>
      <c r="E206" s="2"/>
    </row>
    <row r="207" spans="2:5" x14ac:dyDescent="0.45">
      <c r="B207" s="2"/>
      <c r="C207" s="2"/>
      <c r="D207" s="2"/>
      <c r="E207" s="2"/>
    </row>
    <row r="208" spans="2:5" x14ac:dyDescent="0.45">
      <c r="B208" s="2"/>
      <c r="C208" s="2"/>
      <c r="D208" s="2"/>
      <c r="E208" s="2"/>
    </row>
    <row r="209" spans="2:5" x14ac:dyDescent="0.45">
      <c r="B209" s="2"/>
      <c r="C209" s="2"/>
      <c r="D209" s="2"/>
      <c r="E209" s="2"/>
    </row>
    <row r="210" spans="2:5" x14ac:dyDescent="0.45">
      <c r="B210" s="2"/>
      <c r="C210" s="2"/>
      <c r="D210" s="2"/>
      <c r="E210" s="2"/>
    </row>
    <row r="211" spans="2:5" x14ac:dyDescent="0.45">
      <c r="B211" s="2"/>
      <c r="C211" s="2"/>
      <c r="D211" s="2"/>
      <c r="E211" s="2"/>
    </row>
    <row r="212" spans="2:5" x14ac:dyDescent="0.45">
      <c r="B212" s="2"/>
      <c r="C212" s="2"/>
      <c r="D212" s="2"/>
      <c r="E212" s="2"/>
    </row>
    <row r="213" spans="2:5" x14ac:dyDescent="0.45">
      <c r="B213" s="2"/>
      <c r="C213" s="2"/>
      <c r="D213" s="2"/>
      <c r="E213" s="2"/>
    </row>
    <row r="214" spans="2:5" x14ac:dyDescent="0.45">
      <c r="B214" s="2"/>
      <c r="C214" s="2"/>
      <c r="D214" s="2"/>
      <c r="E214" s="2"/>
    </row>
    <row r="215" spans="2:5" x14ac:dyDescent="0.45">
      <c r="B215" s="2"/>
      <c r="C215" s="2"/>
      <c r="D215" s="2"/>
      <c r="E215" s="2"/>
    </row>
    <row r="216" spans="2:5" x14ac:dyDescent="0.45">
      <c r="B216" s="2"/>
      <c r="C216" s="2"/>
      <c r="D216" s="2"/>
      <c r="E216" s="2"/>
    </row>
    <row r="217" spans="2:5" x14ac:dyDescent="0.45">
      <c r="B217" s="2"/>
      <c r="C217" s="2"/>
      <c r="D217" s="2"/>
      <c r="E217" s="2"/>
    </row>
    <row r="218" spans="2:5" x14ac:dyDescent="0.45">
      <c r="B218" s="2"/>
      <c r="C218" s="2"/>
      <c r="D218" s="2"/>
      <c r="E218" s="2"/>
    </row>
    <row r="219" spans="2:5" x14ac:dyDescent="0.45">
      <c r="B219" s="2"/>
      <c r="C219" s="2"/>
      <c r="D219" s="2"/>
      <c r="E219" s="2"/>
    </row>
    <row r="220" spans="2:5" x14ac:dyDescent="0.45">
      <c r="B220" s="2"/>
      <c r="C220" s="2"/>
      <c r="D220" s="2"/>
      <c r="E220" s="2"/>
    </row>
    <row r="221" spans="2:5" x14ac:dyDescent="0.45">
      <c r="B221" s="2"/>
      <c r="C221" s="2"/>
      <c r="D221" s="2"/>
      <c r="E221" s="2"/>
    </row>
    <row r="222" spans="2:5" x14ac:dyDescent="0.45">
      <c r="B222" s="2"/>
      <c r="C222" s="2"/>
      <c r="D222" s="2"/>
      <c r="E222" s="2"/>
    </row>
    <row r="223" spans="2:5" x14ac:dyDescent="0.45">
      <c r="B223" s="2"/>
      <c r="C223" s="2"/>
      <c r="D223" s="2"/>
      <c r="E223" s="2"/>
    </row>
    <row r="224" spans="2:5" x14ac:dyDescent="0.45">
      <c r="B224" s="2"/>
      <c r="C224" s="2"/>
      <c r="D224" s="2"/>
      <c r="E224" s="2"/>
    </row>
    <row r="225" spans="2:5" x14ac:dyDescent="0.45">
      <c r="B225" s="2"/>
      <c r="C225" s="2"/>
      <c r="D225" s="2"/>
      <c r="E225" s="2"/>
    </row>
    <row r="226" spans="2:5" x14ac:dyDescent="0.45">
      <c r="B226" s="2"/>
      <c r="C226" s="2"/>
      <c r="D226" s="2"/>
      <c r="E226" s="2"/>
    </row>
    <row r="227" spans="2:5" x14ac:dyDescent="0.45">
      <c r="B227" s="2"/>
      <c r="C227" s="2"/>
      <c r="D227" s="2"/>
      <c r="E227" s="2"/>
    </row>
    <row r="228" spans="2:5" x14ac:dyDescent="0.45">
      <c r="B228" s="2"/>
      <c r="C228" s="2"/>
      <c r="D228" s="2"/>
      <c r="E228" s="2"/>
    </row>
    <row r="229" spans="2:5" x14ac:dyDescent="0.45">
      <c r="B229" s="2"/>
      <c r="C229" s="2"/>
      <c r="D229" s="2"/>
      <c r="E229" s="2"/>
    </row>
    <row r="230" spans="2:5" x14ac:dyDescent="0.45">
      <c r="B230" s="2"/>
      <c r="C230" s="2"/>
      <c r="D230" s="2"/>
      <c r="E230" s="2"/>
    </row>
    <row r="231" spans="2:5" x14ac:dyDescent="0.45">
      <c r="B231" s="2"/>
      <c r="C231" s="2"/>
      <c r="D231" s="2"/>
      <c r="E231" s="2"/>
    </row>
    <row r="232" spans="2:5" x14ac:dyDescent="0.45">
      <c r="B232" s="2"/>
      <c r="C232" s="2"/>
      <c r="D232" s="2"/>
      <c r="E232" s="2"/>
    </row>
    <row r="233" spans="2:5" x14ac:dyDescent="0.45">
      <c r="B233" s="2"/>
      <c r="C233" s="2"/>
      <c r="D233" s="2"/>
      <c r="E233" s="2"/>
    </row>
    <row r="234" spans="2:5" x14ac:dyDescent="0.45">
      <c r="B234" s="2"/>
      <c r="C234" s="2"/>
      <c r="D234" s="2"/>
      <c r="E234" s="2"/>
    </row>
    <row r="235" spans="2:5" x14ac:dyDescent="0.45">
      <c r="B235" s="2"/>
      <c r="C235" s="2"/>
      <c r="D235" s="2"/>
      <c r="E235" s="2"/>
    </row>
    <row r="236" spans="2:5" x14ac:dyDescent="0.45">
      <c r="B236" s="2"/>
      <c r="C236" s="2"/>
      <c r="D236" s="2"/>
      <c r="E236" s="2"/>
    </row>
    <row r="237" spans="2:5" x14ac:dyDescent="0.45">
      <c r="B237" s="2"/>
      <c r="C237" s="2"/>
      <c r="D237" s="2"/>
      <c r="E237" s="2"/>
    </row>
    <row r="238" spans="2:5" x14ac:dyDescent="0.45">
      <c r="B238" s="2"/>
      <c r="C238" s="2"/>
      <c r="D238" s="2"/>
      <c r="E238" s="2"/>
    </row>
    <row r="239" spans="2:5" x14ac:dyDescent="0.45">
      <c r="B239" s="2"/>
      <c r="C239" s="2"/>
      <c r="D239" s="2"/>
      <c r="E239" s="2"/>
    </row>
    <row r="240" spans="2:5" x14ac:dyDescent="0.45">
      <c r="B240" s="2"/>
      <c r="C240" s="2"/>
      <c r="D240" s="2"/>
      <c r="E240" s="2"/>
    </row>
    <row r="241" spans="2:5" x14ac:dyDescent="0.45">
      <c r="B241" s="2"/>
      <c r="C241" s="2"/>
      <c r="D241" s="2"/>
      <c r="E241" s="2"/>
    </row>
    <row r="242" spans="2:5" x14ac:dyDescent="0.45">
      <c r="B242" s="2"/>
      <c r="C242" s="2"/>
      <c r="D242" s="2"/>
      <c r="E242" s="2"/>
    </row>
    <row r="243" spans="2:5" x14ac:dyDescent="0.45">
      <c r="B243" s="2"/>
      <c r="C243" s="2"/>
      <c r="D243" s="2"/>
      <c r="E243" s="2"/>
    </row>
    <row r="244" spans="2:5" x14ac:dyDescent="0.45">
      <c r="B244" s="2"/>
      <c r="C244" s="2"/>
      <c r="D244" s="2"/>
      <c r="E244" s="2"/>
    </row>
    <row r="245" spans="2:5" x14ac:dyDescent="0.45">
      <c r="B245" s="2"/>
      <c r="C245" s="2"/>
      <c r="D245" s="2"/>
      <c r="E245" s="2"/>
    </row>
    <row r="246" spans="2:5" x14ac:dyDescent="0.45">
      <c r="B246" s="2"/>
      <c r="C246" s="2"/>
      <c r="D246" s="2"/>
      <c r="E246" s="2"/>
    </row>
    <row r="247" spans="2:5" x14ac:dyDescent="0.45">
      <c r="B247" s="2"/>
      <c r="C247" s="2"/>
      <c r="D247" s="2"/>
      <c r="E247" s="2"/>
    </row>
    <row r="248" spans="2:5" x14ac:dyDescent="0.45">
      <c r="B248" s="2"/>
      <c r="C248" s="2"/>
      <c r="D248" s="2"/>
      <c r="E248" s="2"/>
    </row>
    <row r="249" spans="2:5" x14ac:dyDescent="0.45">
      <c r="B249" s="2"/>
      <c r="C249" s="2"/>
      <c r="D249" s="2"/>
      <c r="E249" s="2"/>
    </row>
    <row r="250" spans="2:5" x14ac:dyDescent="0.45">
      <c r="B250" s="2"/>
      <c r="C250" s="2"/>
      <c r="D250" s="2"/>
      <c r="E250" s="2"/>
    </row>
    <row r="251" spans="2:5" x14ac:dyDescent="0.45">
      <c r="B251" s="2"/>
      <c r="C251" s="2"/>
      <c r="D251" s="2"/>
      <c r="E251" s="2"/>
    </row>
    <row r="252" spans="2:5" x14ac:dyDescent="0.45">
      <c r="B252" s="2"/>
      <c r="C252" s="2"/>
      <c r="D252" s="2"/>
      <c r="E252" s="2"/>
    </row>
    <row r="253" spans="2:5" x14ac:dyDescent="0.45">
      <c r="B253" s="2"/>
      <c r="C253" s="2"/>
      <c r="D253" s="2"/>
      <c r="E253" s="2"/>
    </row>
    <row r="254" spans="2:5" x14ac:dyDescent="0.45">
      <c r="B254" s="2"/>
      <c r="C254" s="2"/>
      <c r="D254" s="2"/>
      <c r="E254" s="2"/>
    </row>
    <row r="255" spans="2:5" x14ac:dyDescent="0.45">
      <c r="B255" s="2"/>
      <c r="C255" s="2"/>
      <c r="D255" s="2"/>
      <c r="E255" s="2"/>
    </row>
  </sheetData>
  <mergeCells count="1">
    <mergeCell ref="C8:D8"/>
  </mergeCells>
  <hyperlinks>
    <hyperlink ref="C22" r:id="rId1" xr:uid="{B504E55E-7B6F-4200-A47B-1E0ADD734AD4}"/>
  </hyperlinks>
  <pageMargins left="0.7" right="0.7" top="0.75" bottom="0.75" header="0.3" footer="0.3"/>
  <extLst>
    <ext xmlns:x14="http://schemas.microsoft.com/office/spreadsheetml/2009/9/main" uri="{CCE6A557-97BC-4b89-ADB6-D9C93CAAB3DF}">
      <x14:dataValidations xmlns:xm="http://schemas.microsoft.com/office/excel/2006/main" disablePrompts="1" count="8">
        <x14:dataValidation type="list" allowBlank="1" showInputMessage="1" showErrorMessage="1" xr:uid="{47602C59-E178-4EDC-8385-4F25BEF5D6A2}">
          <x14:formula1>
            <xm:f>QUICKBOOKS_9130357949969096!$V$3:$V$5</xm:f>
          </x14:formula1>
          <xm:sqref>D11</xm:sqref>
        </x14:dataValidation>
        <x14:dataValidation type="list" allowBlank="1" showInputMessage="1" showErrorMessage="1" xr:uid="{090B23E4-7C9C-411B-9C6C-6257C7BB0E31}">
          <x14:formula1>
            <xm:f>QUICKBOOKS_9130357949969096!$R$3:$R$15</xm:f>
          </x14:formula1>
          <xm:sqref>D12</xm:sqref>
        </x14:dataValidation>
        <x14:dataValidation type="list" allowBlank="1" showInputMessage="1" showErrorMessage="1" xr:uid="{C32B7172-A634-411A-89E9-CD60745BF231}">
          <x14:formula1>
            <xm:f>QUICKBOOKS_9130357949969096!$A$3:$A$157</xm:f>
          </x14:formula1>
          <xm:sqref>D13</xm:sqref>
        </x14:dataValidation>
        <x14:dataValidation type="list" allowBlank="1" showInputMessage="1" showErrorMessage="1" xr:uid="{62B84714-3E78-442E-90AA-4CECA3DF7C7E}">
          <x14:formula1>
            <xm:f>QUICKBOOKS_9130357949969096!$J$3:$J$5</xm:f>
          </x14:formula1>
          <xm:sqref>D14</xm:sqref>
        </x14:dataValidation>
        <x14:dataValidation type="list" allowBlank="1" showInputMessage="1" showErrorMessage="1" xr:uid="{D9543F67-2259-4B87-A018-A9032C9071A1}">
          <x14:formula1>
            <xm:f>QUICKBOOKS_9130357949969096!$F$3:$F$7</xm:f>
          </x14:formula1>
          <xm:sqref>D16</xm:sqref>
        </x14:dataValidation>
        <x14:dataValidation type="list" allowBlank="1" showInputMessage="1" showErrorMessage="1" xr:uid="{4C9D6D8C-AFA2-446A-B47C-5D2DAAC41FC0}">
          <x14:formula1>
            <xm:f>QUICKBOOKS_9130357949969096!$C$3:$C$23</xm:f>
          </x14:formula1>
          <xm:sqref>D17</xm:sqref>
        </x14:dataValidation>
        <x14:dataValidation type="list" allowBlank="1" showInputMessage="1" showErrorMessage="1" xr:uid="{D7F15689-6045-45EA-9518-8F4A779CCC4C}">
          <x14:formula1>
            <xm:f>QUICKBOOKS_9130357949969096!$AU$3:$AU$5</xm:f>
          </x14:formula1>
          <xm:sqref>D18</xm:sqref>
        </x14:dataValidation>
        <x14:dataValidation type="list" allowBlank="1" showInputMessage="1" showErrorMessage="1" xr:uid="{F17FC393-E69A-4454-A731-714AA923AD56}">
          <x14:formula1>
            <xm:f>QUICKBOOKS_9130357949969096!$AW$3:$AW$6</xm:f>
          </x14:formula1>
          <xm:sqref>D19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Cover</vt:lpstr>
      <vt:lpstr>QUICKBOOKS_9130357949969096</vt:lpstr>
      <vt:lpstr>data_Invoices</vt:lpstr>
      <vt:lpstr>Revenue Schedule</vt:lpstr>
      <vt:lpstr>load_Journals</vt:lpstr>
      <vt:lpstr>check_BS</vt:lpstr>
      <vt:lpstr>client_name</vt:lpstr>
      <vt:lpstr>date</vt:lpstr>
      <vt:lpstr>date_rpt</vt:lpstr>
      <vt:lpstr>Cover!Print_Area</vt:lpstr>
      <vt:lpstr>start_date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Joseph Manganelli</dc:creator>
  <cp:lastModifiedBy>Joseph Manganelli</cp:lastModifiedBy>
  <cp:lastPrinted>2024-06-24T15:23:51Z</cp:lastPrinted>
  <dcterms:created xsi:type="dcterms:W3CDTF">2015-06-05T18:17:20Z</dcterms:created>
  <dcterms:modified xsi:type="dcterms:W3CDTF">2024-08-02T15:24:19Z</dcterms:modified>
</cp:coreProperties>
</file>