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Employees" sheetId="2" state="visible" r:id="rId4"/>
    <sheet name="Departments" sheetId="3" state="visible" r:id="rId5"/>
    <sheet name="Expenses" sheetId="4" state="visible" r:id="rId6"/>
    <sheet name="Report (VLOOKUP Chain)" sheetId="5" state="visible" r:id="rId7"/>
    <sheet name="Old Summ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<sst xmlns="http://schemas.openxmlformats.org/spreadsheetml/2006/main" count="1777" uniqueCount="698">
  <si>
    <t xml:space="preserve">Sample "Before" Workbook — Migration Practice File</t>
  </si>
  <si>
    <t xml:space="preserve">Companion resource to the Biznerdly Migration Playbook  •  biznerdly.com</t>
  </si>
  <si>
    <t xml:space="preserve">What this file is</t>
  </si>
  <si>
    <t xml:space="preserve">Purpose</t>
  </si>
  <si>
    <t xml:space="preserve">A deliberately messy expense report, built the way most real pivot-table reports actually look: chained VLOOKUPs across three tables, a duplicate lookup key, and a handful of whitespace-corrupted keys that quietly break exact-match lookups. Practice the 6-step migration playbook on this file before touching a real one.</t>
  </si>
  <si>
    <t xml:space="preserve">What's deliberately broken</t>
  </si>
  <si>
    <t xml:space="preserve">Whitespace keys</t>
  </si>
  <si>
    <t xml:space="preserve">7 of the 60 rows on the Employees sheet have a DeptCode with a stray leading or trailing space (e.g. "OPS " instead of "OPS"). VLOOKUP is case-insensitive but NOT whitespace-insensitive, so these rows fail exact-match lookups on the Report sheet — flagged there with a warning label instead of a raw not-found error, so the file still recalculates cleanly.</t>
  </si>
  <si>
    <t xml:space="preserve">Duplicate key</t>
  </si>
  <si>
    <t xml:space="preserve">The Departments sheet has two rows with the same DeptCode ("OPS"), one real duplicate-key scenario. VLOOKUP silently returns only the first match — no error — which is exactly why this kind of duplicate causes a Data Model relationship to fail even though the old VLOOKUP-based report looked fine.</t>
  </si>
  <si>
    <t xml:space="preserve">Chained lookups</t>
  </si>
  <si>
    <t xml:space="preserve">The Report sheet chains two VLOOKUPs per row (Employee → DeptCode, then DeptCode → DeptName/Budget) — the pattern the article calls out as the most common reason a report is worth migrating.</t>
  </si>
  <si>
    <t xml:space="preserve">Old-style % calculation</t>
  </si>
  <si>
    <t xml:space="preserve">The Old Summary sheet reproduces the kind of "% of department total" logic a Calculated Field would have produced in the original pivot table. This is what Step 4 of the playbook asks you to rebuild as a proper DAX measure.</t>
  </si>
  <si>
    <t xml:space="preserve">How to practice the migration</t>
  </si>
  <si>
    <t xml:space="preserve">Step 1</t>
  </si>
  <si>
    <t xml:space="preserve">Duplicate this file first (Playbook Step 1) and work only in the copy.</t>
  </si>
  <si>
    <t xml:space="preserve">Step 2</t>
  </si>
  <si>
    <t xml:space="preserve">Load Expenses, Employees, and Departments into Power Query, add each to the Data Model (Playbook Step 2–3).</t>
  </si>
  <si>
    <t xml:space="preserve">Step 3</t>
  </si>
  <si>
    <t xml:space="preserve">Try building a relationship on Employees[DeptCode] → Departments[DeptCode]. Notice it either fails to create or silently mismatches — that's the duplicate OPS row. Deduplicate it in Power Query before retrying.</t>
  </si>
  <si>
    <t xml:space="preserve">Step 4</t>
  </si>
  <si>
    <t xml:space="preserve">Use Power Query's Trim transformation on Employees[DeptCode] to fix the 7 whitespace rows, then rebuild the relationship cleanly.</t>
  </si>
  <si>
    <t xml:space="preserve">Step 5</t>
  </si>
  <si>
    <t xml:space="preserve">Recreate the Old Summary sheet's % of department total as a DAX measure (Playbook Step 4 — see the DAX for Pivot Table Users article for the CALCULATE + ALL pattern).</t>
  </si>
  <si>
    <t xml:space="preserve">Step 6</t>
  </si>
  <si>
    <t xml:space="preserve">Validate your new Data-Model PivotTable's department totals against the Old Summary sheet (Playbook Step 5) before considering the migration complete.</t>
  </si>
  <si>
    <t xml:space="preserve">Reference</t>
  </si>
  <si>
    <t xml:space="preserve">Article</t>
  </si>
  <si>
    <t xml:space="preserve">From Pivot Table to Power Pivot: A Migration Playbook — biznerdly.com</t>
  </si>
  <si>
    <t xml:space="preserve">Tested on</t>
  </si>
  <si>
    <t xml:space="preserve">Excel 365 and Excel 2021, verified July 2026</t>
  </si>
  <si>
    <t xml:space="preserve">Author</t>
  </si>
  <si>
    <t xml:space="preserve">Tusra — Statistics graduate, ICAB CA candidate, Biznerdly</t>
  </si>
  <si>
    <t xml:space="preserve">EmployeeID</t>
  </si>
  <si>
    <t xml:space="preserve">EmployeeName</t>
  </si>
  <si>
    <t xml:space="preserve">DeptCode</t>
  </si>
  <si>
    <t xml:space="preserve">E0001</t>
  </si>
  <si>
    <t xml:space="preserve">Sabbir Khan</t>
  </si>
  <si>
    <t xml:space="preserve">FIN</t>
  </si>
  <si>
    <t xml:space="preserve">E0002</t>
  </si>
  <si>
    <t xml:space="preserve">Nadia Islam</t>
  </si>
  <si>
    <t xml:space="preserve">HR</t>
  </si>
  <si>
    <t xml:space="preserve">E0003</t>
  </si>
  <si>
    <t xml:space="preserve">Farah Hossain</t>
  </si>
  <si>
    <t xml:space="preserve">E0004</t>
  </si>
  <si>
    <t xml:space="preserve">Nadia Karim</t>
  </si>
  <si>
    <t xml:space="preserve">MKT </t>
  </si>
  <si>
    <t xml:space="preserve">E0005</t>
  </si>
  <si>
    <t xml:space="preserve"> FIN</t>
  </si>
  <si>
    <t xml:space="preserve">E0006</t>
  </si>
  <si>
    <t xml:space="preserve">Rima Islam</t>
  </si>
  <si>
    <t xml:space="preserve">MKT</t>
  </si>
  <si>
    <t xml:space="preserve">E0007</t>
  </si>
  <si>
    <t xml:space="preserve">Karim Karim</t>
  </si>
  <si>
    <t xml:space="preserve">E0008</t>
  </si>
  <si>
    <t xml:space="preserve">Nadia Begum</t>
  </si>
  <si>
    <t xml:space="preserve">SAL</t>
  </si>
  <si>
    <t xml:space="preserve">E0009</t>
  </si>
  <si>
    <t xml:space="preserve">Mim Begum</t>
  </si>
  <si>
    <t xml:space="preserve">E0010</t>
  </si>
  <si>
    <t xml:space="preserve">Rony Begum</t>
  </si>
  <si>
    <t xml:space="preserve">E0011</t>
  </si>
  <si>
    <t xml:space="preserve">Nadia Rahman</t>
  </si>
  <si>
    <t xml:space="preserve">E0012</t>
  </si>
  <si>
    <t xml:space="preserve">Piya Khan</t>
  </si>
  <si>
    <t xml:space="preserve">OPS</t>
  </si>
  <si>
    <t xml:space="preserve">E0013</t>
  </si>
  <si>
    <t xml:space="preserve">Rima Khan</t>
  </si>
  <si>
    <t xml:space="preserve"> HR </t>
  </si>
  <si>
    <t xml:space="preserve">E0014</t>
  </si>
  <si>
    <t xml:space="preserve">Farah Begum</t>
  </si>
  <si>
    <t xml:space="preserve"> OPS</t>
  </si>
  <si>
    <t xml:space="preserve">E0015</t>
  </si>
  <si>
    <t xml:space="preserve">E0016</t>
  </si>
  <si>
    <t xml:space="preserve">IT</t>
  </si>
  <si>
    <t xml:space="preserve">E0017</t>
  </si>
  <si>
    <t xml:space="preserve">Tanvir Hossain</t>
  </si>
  <si>
    <t xml:space="preserve">E0018</t>
  </si>
  <si>
    <t xml:space="preserve">Piya Islam</t>
  </si>
  <si>
    <t xml:space="preserve">E0019</t>
  </si>
  <si>
    <t xml:space="preserve">E0020</t>
  </si>
  <si>
    <t xml:space="preserve">Tania Karim</t>
  </si>
  <si>
    <t xml:space="preserve">E0021</t>
  </si>
  <si>
    <t xml:space="preserve">Sabbir Uddin</t>
  </si>
  <si>
    <t xml:space="preserve">E0022</t>
  </si>
  <si>
    <t xml:space="preserve">Hasan Hossain</t>
  </si>
  <si>
    <t xml:space="preserve">E0023</t>
  </si>
  <si>
    <t xml:space="preserve">Mim Khan</t>
  </si>
  <si>
    <t xml:space="preserve">E0024</t>
  </si>
  <si>
    <t xml:space="preserve">Mim Islam</t>
  </si>
  <si>
    <t xml:space="preserve">E0025</t>
  </si>
  <si>
    <t xml:space="preserve">Lima Karim</t>
  </si>
  <si>
    <t xml:space="preserve">E0026</t>
  </si>
  <si>
    <t xml:space="preserve">E0027</t>
  </si>
  <si>
    <t xml:space="preserve">Shila Islam</t>
  </si>
  <si>
    <t xml:space="preserve">E0028</t>
  </si>
  <si>
    <t xml:space="preserve">Jamil Akter</t>
  </si>
  <si>
    <t xml:space="preserve">E0029</t>
  </si>
  <si>
    <t xml:space="preserve">E0030</t>
  </si>
  <si>
    <t xml:space="preserve">Rima Ahmed</t>
  </si>
  <si>
    <t xml:space="preserve">E0031</t>
  </si>
  <si>
    <t xml:space="preserve">HR </t>
  </si>
  <si>
    <t xml:space="preserve">E0032</t>
  </si>
  <si>
    <t xml:space="preserve">Sabbir Hossain</t>
  </si>
  <si>
    <t xml:space="preserve">E0033</t>
  </si>
  <si>
    <t xml:space="preserve">Nusrat Begum</t>
  </si>
  <si>
    <t xml:space="preserve">E0034</t>
  </si>
  <si>
    <t xml:space="preserve">Rony Uddin</t>
  </si>
  <si>
    <t xml:space="preserve">E0035</t>
  </si>
  <si>
    <t xml:space="preserve">Karim Chowdhury</t>
  </si>
  <si>
    <t xml:space="preserve">E0036</t>
  </si>
  <si>
    <t xml:space="preserve">Karim Ahmed</t>
  </si>
  <si>
    <t xml:space="preserve">E0037</t>
  </si>
  <si>
    <t xml:space="preserve">Lima Begum</t>
  </si>
  <si>
    <t xml:space="preserve">E0038</t>
  </si>
  <si>
    <t xml:space="preserve">Hasan Chowdhury</t>
  </si>
  <si>
    <t xml:space="preserve">E0039</t>
  </si>
  <si>
    <t xml:space="preserve">Kabir Hossain</t>
  </si>
  <si>
    <t xml:space="preserve">E0040</t>
  </si>
  <si>
    <t xml:space="preserve">E0041</t>
  </si>
  <si>
    <t xml:space="preserve">E0042</t>
  </si>
  <si>
    <t xml:space="preserve">E0043</t>
  </si>
  <si>
    <t xml:space="preserve">Imran Rahman</t>
  </si>
  <si>
    <t xml:space="preserve">E0044</t>
  </si>
  <si>
    <t xml:space="preserve">Kabir Uddin</t>
  </si>
  <si>
    <t xml:space="preserve">E0045</t>
  </si>
  <si>
    <t xml:space="preserve">Sadia Uddin</t>
  </si>
  <si>
    <t xml:space="preserve">E0046</t>
  </si>
  <si>
    <t xml:space="preserve">Piya Chowdhury</t>
  </si>
  <si>
    <t xml:space="preserve">E0047</t>
  </si>
  <si>
    <t xml:space="preserve">Rima Karim</t>
  </si>
  <si>
    <t xml:space="preserve">E0048</t>
  </si>
  <si>
    <t xml:space="preserve">Rima Hossain</t>
  </si>
  <si>
    <t xml:space="preserve">E0049</t>
  </si>
  <si>
    <t xml:space="preserve">Kabir Rahman</t>
  </si>
  <si>
    <t xml:space="preserve">E0050</t>
  </si>
  <si>
    <t xml:space="preserve">Karim Khan</t>
  </si>
  <si>
    <t xml:space="preserve">E0051</t>
  </si>
  <si>
    <t xml:space="preserve">Mim Rahman</t>
  </si>
  <si>
    <t xml:space="preserve">E0052</t>
  </si>
  <si>
    <t xml:space="preserve">Tania Begum</t>
  </si>
  <si>
    <t xml:space="preserve">E0053</t>
  </si>
  <si>
    <t xml:space="preserve">Arif Chowdhury</t>
  </si>
  <si>
    <t xml:space="preserve">E0054</t>
  </si>
  <si>
    <t xml:space="preserve">Imran Akter</t>
  </si>
  <si>
    <t xml:space="preserve">E0055</t>
  </si>
  <si>
    <t xml:space="preserve">E0056</t>
  </si>
  <si>
    <t xml:space="preserve">E0057</t>
  </si>
  <si>
    <t xml:space="preserve">Jamil Begum</t>
  </si>
  <si>
    <t xml:space="preserve">E0058</t>
  </si>
  <si>
    <t xml:space="preserve">Nadia Uddin</t>
  </si>
  <si>
    <t xml:space="preserve">E0059</t>
  </si>
  <si>
    <t xml:space="preserve">Piya Akter</t>
  </si>
  <si>
    <t xml:space="preserve">E0060</t>
  </si>
  <si>
    <t xml:space="preserve">Kabir Akter</t>
  </si>
  <si>
    <t xml:space="preserve">Highlighted DeptCode cells contain a hidden leading/trailing space — this is intentional. They will fail an exact-match VLOOKUP or relationship join against the Departments sheet.</t>
  </si>
  <si>
    <t xml:space="preserve">DeptName</t>
  </si>
  <si>
    <t xml:space="preserve">Region</t>
  </si>
  <si>
    <t xml:space="preserve">Budget</t>
  </si>
  <si>
    <t xml:space="preserve">Sales</t>
  </si>
  <si>
    <t xml:space="preserve">East</t>
  </si>
  <si>
    <t xml:space="preserve">Marketing</t>
  </si>
  <si>
    <t xml:space="preserve">Operations</t>
  </si>
  <si>
    <t xml:space="preserve">West</t>
  </si>
  <si>
    <t xml:space="preserve">Finance</t>
  </si>
  <si>
    <t xml:space="preserve">Human Resources</t>
  </si>
  <si>
    <t xml:space="preserve">Information Technology</t>
  </si>
  <si>
    <t xml:space="preserve">Operations (Plant 2)</t>
  </si>
  <si>
    <t xml:space="preserve">Highlighted rows share the same DeptCode ("OPS") — intentional duplicate. VLOOKUP will silently return only the first match; a Power Pivot relationship on this key will fail to build until it's deduplicated.</t>
  </si>
  <si>
    <t xml:space="preserve">ExpenseID</t>
  </si>
  <si>
    <t xml:space="preserve">Date</t>
  </si>
  <si>
    <t xml:space="preserve">Amount</t>
  </si>
  <si>
    <t xml:space="preserve">Category</t>
  </si>
  <si>
    <t xml:space="preserve">X00001</t>
  </si>
  <si>
    <t xml:space="preserve">Supplies</t>
  </si>
  <si>
    <t xml:space="preserve">X00020</t>
  </si>
  <si>
    <t xml:space="preserve">Equipment</t>
  </si>
  <si>
    <t xml:space="preserve">X00152</t>
  </si>
  <si>
    <t xml:space="preserve">Travel</t>
  </si>
  <si>
    <t xml:space="preserve">X00177</t>
  </si>
  <si>
    <t xml:space="preserve">X00346</t>
  </si>
  <si>
    <t xml:space="preserve">Utilities</t>
  </si>
  <si>
    <t xml:space="preserve">X00164</t>
  </si>
  <si>
    <t xml:space="preserve">X00227</t>
  </si>
  <si>
    <t xml:space="preserve">X00290</t>
  </si>
  <si>
    <t xml:space="preserve">Other</t>
  </si>
  <si>
    <t xml:space="preserve">X00445</t>
  </si>
  <si>
    <t xml:space="preserve">X00156</t>
  </si>
  <si>
    <t xml:space="preserve">X00065</t>
  </si>
  <si>
    <t xml:space="preserve">X00377</t>
  </si>
  <si>
    <t xml:space="preserve">Training</t>
  </si>
  <si>
    <t xml:space="preserve">X00121</t>
  </si>
  <si>
    <t xml:space="preserve">X00286</t>
  </si>
  <si>
    <t xml:space="preserve">Meals</t>
  </si>
  <si>
    <t xml:space="preserve">X00474</t>
  </si>
  <si>
    <t xml:space="preserve">X00078</t>
  </si>
  <si>
    <t xml:space="preserve">X00418</t>
  </si>
  <si>
    <t xml:space="preserve">X00426</t>
  </si>
  <si>
    <t xml:space="preserve">X00434</t>
  </si>
  <si>
    <t xml:space="preserve">X00111</t>
  </si>
  <si>
    <t xml:space="preserve">X00071</t>
  </si>
  <si>
    <t xml:space="preserve">X00140</t>
  </si>
  <si>
    <t xml:space="preserve">X00352</t>
  </si>
  <si>
    <t xml:space="preserve">Software</t>
  </si>
  <si>
    <t xml:space="preserve">X00147</t>
  </si>
  <si>
    <t xml:space="preserve">X00274</t>
  </si>
  <si>
    <t xml:space="preserve">X00189</t>
  </si>
  <si>
    <t xml:space="preserve">X00301</t>
  </si>
  <si>
    <t xml:space="preserve">X00015</t>
  </si>
  <si>
    <t xml:space="preserve">X00159</t>
  </si>
  <si>
    <t xml:space="preserve">X00391</t>
  </si>
  <si>
    <t xml:space="preserve">X00183</t>
  </si>
  <si>
    <t xml:space="preserve">X00454</t>
  </si>
  <si>
    <t xml:space="preserve">X00175</t>
  </si>
  <si>
    <t xml:space="preserve">X00343</t>
  </si>
  <si>
    <t xml:space="preserve">X00393</t>
  </si>
  <si>
    <t xml:space="preserve">X00412</t>
  </si>
  <si>
    <t xml:space="preserve">X00460</t>
  </si>
  <si>
    <t xml:space="preserve">X00475</t>
  </si>
  <si>
    <t xml:space="preserve">X00184</t>
  </si>
  <si>
    <t xml:space="preserve">X00211</t>
  </si>
  <si>
    <t xml:space="preserve">X00251</t>
  </si>
  <si>
    <t xml:space="preserve">X00402</t>
  </si>
  <si>
    <t xml:space="preserve">X00242</t>
  </si>
  <si>
    <t xml:space="preserve">X00093</t>
  </si>
  <si>
    <t xml:space="preserve">X00217</t>
  </si>
  <si>
    <t xml:space="preserve">X00404</t>
  </si>
  <si>
    <t xml:space="preserve">X00468</t>
  </si>
  <si>
    <t xml:space="preserve">X00124</t>
  </si>
  <si>
    <t xml:space="preserve">X00289</t>
  </si>
  <si>
    <t xml:space="preserve">X00314</t>
  </si>
  <si>
    <t xml:space="preserve">X00403</t>
  </si>
  <si>
    <t xml:space="preserve">X00097</t>
  </si>
  <si>
    <t xml:space="preserve">X00212</t>
  </si>
  <si>
    <t xml:space="preserve">X00230</t>
  </si>
  <si>
    <t xml:space="preserve">X00294</t>
  </si>
  <si>
    <t xml:space="preserve">X00397</t>
  </si>
  <si>
    <t xml:space="preserve">X00425</t>
  </si>
  <si>
    <t xml:space="preserve">X00170</t>
  </si>
  <si>
    <t xml:space="preserve">X00320</t>
  </si>
  <si>
    <t xml:space="preserve">X00160</t>
  </si>
  <si>
    <t xml:space="preserve">X00169</t>
  </si>
  <si>
    <t xml:space="preserve">X00281</t>
  </si>
  <si>
    <t xml:space="preserve">X00469</t>
  </si>
  <si>
    <t xml:space="preserve">X00375</t>
  </si>
  <si>
    <t xml:space="preserve">X00492</t>
  </si>
  <si>
    <t xml:space="preserve">X00467</t>
  </si>
  <si>
    <t xml:space="preserve">X00405</t>
  </si>
  <si>
    <t xml:space="preserve">X00033</t>
  </si>
  <si>
    <t xml:space="preserve">X00038</t>
  </si>
  <si>
    <t xml:space="preserve">X00185</t>
  </si>
  <si>
    <t xml:space="preserve">X00284</t>
  </si>
  <si>
    <t xml:space="preserve">X00064</t>
  </si>
  <si>
    <t xml:space="preserve">X00249</t>
  </si>
  <si>
    <t xml:space="preserve">X00307</t>
  </si>
  <si>
    <t xml:space="preserve">X00113</t>
  </si>
  <si>
    <t xml:space="preserve">X00135</t>
  </si>
  <si>
    <t xml:space="preserve">X00213</t>
  </si>
  <si>
    <t xml:space="preserve">X00220</t>
  </si>
  <si>
    <t xml:space="preserve">X00476</t>
  </si>
  <si>
    <t xml:space="preserve">X00291</t>
  </si>
  <si>
    <t xml:space="preserve">X00161</t>
  </si>
  <si>
    <t xml:space="preserve">X00417</t>
  </si>
  <si>
    <t xml:space="preserve">X00021</t>
  </si>
  <si>
    <t xml:space="preserve">X00058</t>
  </si>
  <si>
    <t xml:space="preserve">X00423</t>
  </si>
  <si>
    <t xml:space="preserve">X00296</t>
  </si>
  <si>
    <t xml:space="preserve">X00237</t>
  </si>
  <si>
    <t xml:space="preserve">X00327</t>
  </si>
  <si>
    <t xml:space="preserve">X00063</t>
  </si>
  <si>
    <t xml:space="preserve">X00419</t>
  </si>
  <si>
    <t xml:space="preserve">X00231</t>
  </si>
  <si>
    <t xml:space="preserve">X00138</t>
  </si>
  <si>
    <t xml:space="preserve">X00381</t>
  </si>
  <si>
    <t xml:space="preserve">X00087</t>
  </si>
  <si>
    <t xml:space="preserve">X00250</t>
  </si>
  <si>
    <t xml:space="preserve">X00318</t>
  </si>
  <si>
    <t xml:space="preserve">X00054</t>
  </si>
  <si>
    <t xml:space="preserve">X00145</t>
  </si>
  <si>
    <t xml:space="preserve">X00392</t>
  </si>
  <si>
    <t xml:space="preserve">X00455</t>
  </si>
  <si>
    <t xml:space="preserve">X00491</t>
  </si>
  <si>
    <t xml:space="preserve">X00339</t>
  </si>
  <si>
    <t xml:space="preserve">X00471</t>
  </si>
  <si>
    <t xml:space="preserve">X00039</t>
  </si>
  <si>
    <t xml:space="preserve">X00215</t>
  </si>
  <si>
    <t xml:space="preserve">X00354</t>
  </si>
  <si>
    <t xml:space="preserve">X00304</t>
  </si>
  <si>
    <t xml:space="preserve">X00234</t>
  </si>
  <si>
    <t xml:space="preserve">X00486</t>
  </si>
  <si>
    <t xml:space="preserve">X00067</t>
  </si>
  <si>
    <t xml:space="preserve">X00154</t>
  </si>
  <si>
    <t xml:space="preserve">X00310</t>
  </si>
  <si>
    <t xml:space="preserve">X00057</t>
  </si>
  <si>
    <t xml:space="preserve">X00115</t>
  </si>
  <si>
    <t xml:space="preserve">X00173</t>
  </si>
  <si>
    <t xml:space="preserve">X00228</t>
  </si>
  <si>
    <t xml:space="preserve">X00487</t>
  </si>
  <si>
    <t xml:space="preserve">X00263</t>
  </si>
  <si>
    <t xml:space="preserve">X00430</t>
  </si>
  <si>
    <t xml:space="preserve">X00400</t>
  </si>
  <si>
    <t xml:space="preserve">X00489</t>
  </si>
  <si>
    <t xml:space="preserve">X00119</t>
  </si>
  <si>
    <t xml:space="preserve">X00046</t>
  </si>
  <si>
    <t xml:space="preserve">X00048</t>
  </si>
  <si>
    <t xml:space="preserve">X00241</t>
  </si>
  <si>
    <t xml:space="preserve">X00293</t>
  </si>
  <si>
    <t xml:space="preserve">X00401</t>
  </si>
  <si>
    <t xml:space="preserve">X00028</t>
  </si>
  <si>
    <t xml:space="preserve">X00273</t>
  </si>
  <si>
    <t xml:space="preserve">X00106</t>
  </si>
  <si>
    <t xml:space="preserve">X00253</t>
  </si>
  <si>
    <t xml:space="preserve">X00500</t>
  </si>
  <si>
    <t xml:space="preserve">X00306</t>
  </si>
  <si>
    <t xml:space="preserve">X00376</t>
  </si>
  <si>
    <t xml:space="preserve">X00477</t>
  </si>
  <si>
    <t xml:space="preserve">X00118</t>
  </si>
  <si>
    <t xml:space="preserve">X00287</t>
  </si>
  <si>
    <t xml:space="preserve">X00305</t>
  </si>
  <si>
    <t xml:space="preserve">X00049</t>
  </si>
  <si>
    <t xml:space="preserve">X00006</t>
  </si>
  <si>
    <t xml:space="preserve">X00493</t>
  </si>
  <si>
    <t xml:space="preserve">X00267</t>
  </si>
  <si>
    <t xml:space="preserve">X00367</t>
  </si>
  <si>
    <t xml:space="preserve">X00406</t>
  </si>
  <si>
    <t xml:space="preserve">X00125</t>
  </si>
  <si>
    <t xml:space="preserve">X00279</t>
  </si>
  <si>
    <t xml:space="preserve">X00483</t>
  </si>
  <si>
    <t xml:space="preserve">X00037</t>
  </si>
  <si>
    <t xml:space="preserve">X00026</t>
  </si>
  <si>
    <t xml:space="preserve">X00193</t>
  </si>
  <si>
    <t xml:space="preserve">X00380</t>
  </si>
  <si>
    <t xml:space="preserve">X00206</t>
  </si>
  <si>
    <t xml:space="preserve">X00150</t>
  </si>
  <si>
    <t xml:space="preserve">X00222</t>
  </si>
  <si>
    <t xml:space="preserve">X00336</t>
  </si>
  <si>
    <t xml:space="preserve">X00416</t>
  </si>
  <si>
    <t xml:space="preserve">X00484</t>
  </si>
  <si>
    <t xml:space="preserve">X00025</t>
  </si>
  <si>
    <t xml:space="preserve">X00257</t>
  </si>
  <si>
    <t xml:space="preserve">X00278</t>
  </si>
  <si>
    <t xml:space="preserve">X00323</t>
  </si>
  <si>
    <t xml:space="preserve">X00298</t>
  </si>
  <si>
    <t xml:space="preserve">X00337</t>
  </si>
  <si>
    <t xml:space="preserve">X00355</t>
  </si>
  <si>
    <t xml:space="preserve">X00388</t>
  </si>
  <si>
    <t xml:space="preserve">X00052</t>
  </si>
  <si>
    <t xml:space="preserve">X00233</t>
  </si>
  <si>
    <t xml:space="preserve">X00473</t>
  </si>
  <si>
    <t xml:space="preserve">X00333</t>
  </si>
  <si>
    <t xml:space="preserve">X00131</t>
  </si>
  <si>
    <t xml:space="preserve">X00303</t>
  </si>
  <si>
    <t xml:space="preserve">X00466</t>
  </si>
  <si>
    <t xml:space="preserve">X00201</t>
  </si>
  <si>
    <t xml:space="preserve">X00288</t>
  </si>
  <si>
    <t xml:space="preserve">X00408</t>
  </si>
  <si>
    <t xml:space="preserve">X00248</t>
  </si>
  <si>
    <t xml:space="preserve">X00497</t>
  </si>
  <si>
    <t xml:space="preserve">X00348</t>
  </si>
  <si>
    <t xml:space="preserve">X00459</t>
  </si>
  <si>
    <t xml:space="preserve">X00192</t>
  </si>
  <si>
    <t xml:space="preserve">X00495</t>
  </si>
  <si>
    <t xml:space="preserve">X00168</t>
  </si>
  <si>
    <t xml:space="preserve">X00040</t>
  </si>
  <si>
    <t xml:space="preserve">X00174</t>
  </si>
  <si>
    <t xml:space="preserve">X00182</t>
  </si>
  <si>
    <t xml:space="preserve">X00366</t>
  </si>
  <si>
    <t xml:space="preserve">X00016</t>
  </si>
  <si>
    <t xml:space="preserve">X00166</t>
  </si>
  <si>
    <t xml:space="preserve">X00254</t>
  </si>
  <si>
    <t xml:space="preserve">X00030</t>
  </si>
  <si>
    <t xml:space="preserve">X00181</t>
  </si>
  <si>
    <t xml:space="preserve">X00341</t>
  </si>
  <si>
    <t xml:space="preserve">X00226</t>
  </si>
  <si>
    <t xml:space="preserve">X00498</t>
  </si>
  <si>
    <t xml:space="preserve">X00382</t>
  </si>
  <si>
    <t xml:space="preserve">X00104</t>
  </si>
  <si>
    <t xml:space="preserve">X00470</t>
  </si>
  <si>
    <t xml:space="preserve">X00014</t>
  </si>
  <si>
    <t xml:space="preserve">X00022</t>
  </si>
  <si>
    <t xml:space="preserve">X00110</t>
  </si>
  <si>
    <t xml:space="preserve">X00308</t>
  </si>
  <si>
    <t xml:space="preserve">X00068</t>
  </si>
  <si>
    <t xml:space="preserve">X00045</t>
  </si>
  <si>
    <t xml:space="preserve">X00128</t>
  </si>
  <si>
    <t xml:space="preserve">X00218</t>
  </si>
  <si>
    <t xml:space="preserve">X00277</t>
  </si>
  <si>
    <t xml:space="preserve">X00312</t>
  </si>
  <si>
    <t xml:space="preserve">X00357</t>
  </si>
  <si>
    <t xml:space="preserve">X00008</t>
  </si>
  <si>
    <t xml:space="preserve">X00165</t>
  </si>
  <si>
    <t xml:space="preserve">X00259</t>
  </si>
  <si>
    <t xml:space="preserve">X00359</t>
  </si>
  <si>
    <t xml:space="preserve">X00488</t>
  </si>
  <si>
    <t xml:space="preserve">X00407</t>
  </si>
  <si>
    <t xml:space="preserve">X00449</t>
  </si>
  <si>
    <t xml:space="preserve">X00456</t>
  </si>
  <si>
    <t xml:space="preserve">X00216</t>
  </si>
  <si>
    <t xml:space="preserve">X00496</t>
  </si>
  <si>
    <t xml:space="preserve">X00050</t>
  </si>
  <si>
    <t xml:space="preserve">X00136</t>
  </si>
  <si>
    <t xml:space="preserve">X00256</t>
  </si>
  <si>
    <t xml:space="preserve">X00271</t>
  </si>
  <si>
    <t xml:space="preserve">X00238</t>
  </si>
  <si>
    <t xml:space="preserve">X00344</t>
  </si>
  <si>
    <t xml:space="preserve">X00012</t>
  </si>
  <si>
    <t xml:space="preserve">X00292</t>
  </si>
  <si>
    <t xml:space="preserve">X00095</t>
  </si>
  <si>
    <t xml:space="preserve">X00210</t>
  </si>
  <si>
    <t xml:space="preserve">X00334</t>
  </si>
  <si>
    <t xml:space="preserve">X00379</t>
  </si>
  <si>
    <t xml:space="preserve">X00101</t>
  </si>
  <si>
    <t xml:space="preserve">X00202</t>
  </si>
  <si>
    <t xml:space="preserve">X00285</t>
  </si>
  <si>
    <t xml:space="preserve">X00013</t>
  </si>
  <si>
    <t xml:space="preserve">X00047</t>
  </si>
  <si>
    <t xml:space="preserve">X00073</t>
  </si>
  <si>
    <t xml:space="preserve">X00387</t>
  </si>
  <si>
    <t xml:space="preserve">X00196</t>
  </si>
  <si>
    <t xml:space="preserve">X00283</t>
  </si>
  <si>
    <t xml:space="preserve">X00351</t>
  </si>
  <si>
    <t xml:space="preserve">X00378</t>
  </si>
  <si>
    <t xml:space="preserve">X00031</t>
  </si>
  <si>
    <t xml:space="preserve">X00265</t>
  </si>
  <si>
    <t xml:space="preserve">X00105</t>
  </si>
  <si>
    <t xml:space="preserve">X00458</t>
  </si>
  <si>
    <t xml:space="preserve">X00463</t>
  </si>
  <si>
    <t xml:space="preserve">X00060</t>
  </si>
  <si>
    <t xml:space="preserve">X00338</t>
  </si>
  <si>
    <t xml:space="preserve">X00411</t>
  </si>
  <si>
    <t xml:space="preserve">X00297</t>
  </si>
  <si>
    <t xml:space="preserve">X00010</t>
  </si>
  <si>
    <t xml:space="preserve">X00313</t>
  </si>
  <si>
    <t xml:space="preserve">X00187</t>
  </si>
  <si>
    <t xml:space="preserve">X00438</t>
  </si>
  <si>
    <t xml:space="preserve">X00384</t>
  </si>
  <si>
    <t xml:space="preserve">X00199</t>
  </si>
  <si>
    <t xml:space="preserve">X00363</t>
  </si>
  <si>
    <t xml:space="preserve">X00370</t>
  </si>
  <si>
    <t xml:space="preserve">X00066</t>
  </si>
  <si>
    <t xml:space="preserve">X00082</t>
  </si>
  <si>
    <t xml:space="preserve">X00107</t>
  </si>
  <si>
    <t xml:space="preserve">X00112</t>
  </si>
  <si>
    <t xml:space="preserve">X00059</t>
  </si>
  <si>
    <t xml:space="preserve">X00142</t>
  </si>
  <si>
    <t xml:space="preserve">X00280</t>
  </si>
  <si>
    <t xml:space="preserve">X00432</t>
  </si>
  <si>
    <t xml:space="preserve">X00440</t>
  </si>
  <si>
    <t xml:space="preserve">X00188</t>
  </si>
  <si>
    <t xml:space="preserve">X00043</t>
  </si>
  <si>
    <t xml:space="preserve">X00143</t>
  </si>
  <si>
    <t xml:space="preserve">X00157</t>
  </si>
  <si>
    <t xml:space="preserve">X00342</t>
  </si>
  <si>
    <t xml:space="preserve">X00372</t>
  </si>
  <si>
    <t xml:space="preserve">X00092</t>
  </si>
  <si>
    <t xml:space="preserve">X00396</t>
  </si>
  <si>
    <t xml:space="preserve">X00255</t>
  </si>
  <si>
    <t xml:space="preserve">X00311</t>
  </si>
  <si>
    <t xml:space="preserve">X00439</t>
  </si>
  <si>
    <t xml:space="preserve">X00433</t>
  </si>
  <si>
    <t xml:space="preserve">X00081</t>
  </si>
  <si>
    <t xml:space="preserve">X00203</t>
  </si>
  <si>
    <t xml:space="preserve">X00167</t>
  </si>
  <si>
    <t xml:space="preserve">X00269</t>
  </si>
  <si>
    <t xml:space="preserve">X00389</t>
  </si>
  <si>
    <t xml:space="preserve">X00132</t>
  </si>
  <si>
    <t xml:space="preserve">X00089</t>
  </si>
  <si>
    <t xml:space="preserve">X00235</t>
  </si>
  <si>
    <t xml:space="preserve">X00340</t>
  </si>
  <si>
    <t xml:space="preserve">X00153</t>
  </si>
  <si>
    <t xml:space="preserve">X00275</t>
  </si>
  <si>
    <t xml:space="preserve">X00244</t>
  </si>
  <si>
    <t xml:space="preserve">X00224</t>
  </si>
  <si>
    <t xml:space="preserve">X00302</t>
  </si>
  <si>
    <t xml:space="preserve">X00084</t>
  </si>
  <si>
    <t xml:space="preserve">X00443</t>
  </si>
  <si>
    <t xml:space="preserve">X00270</t>
  </si>
  <si>
    <t xml:space="preserve">X00349</t>
  </si>
  <si>
    <t xml:space="preserve">X00139</t>
  </si>
  <si>
    <t xml:space="preserve">X00260</t>
  </si>
  <si>
    <t xml:space="preserve">X00373</t>
  </si>
  <si>
    <t xml:space="preserve">X00243</t>
  </si>
  <si>
    <t xml:space="preserve">X00032</t>
  </si>
  <si>
    <t xml:space="preserve">X00091</t>
  </si>
  <si>
    <t xml:space="preserve">X00061</t>
  </si>
  <si>
    <t xml:space="preserve">X00207</t>
  </si>
  <si>
    <t xml:space="preserve">X00326</t>
  </si>
  <si>
    <t xml:space="preserve">X00262</t>
  </si>
  <si>
    <t xml:space="preserve">X00353</t>
  </si>
  <si>
    <t xml:space="preserve">X00083</t>
  </si>
  <si>
    <t xml:space="preserve">X00056</t>
  </si>
  <si>
    <t xml:space="preserve">X00481</t>
  </si>
  <si>
    <t xml:space="preserve">X00023</t>
  </si>
  <si>
    <t xml:space="preserve">X00485</t>
  </si>
  <si>
    <t xml:space="preserve">X00085</t>
  </si>
  <si>
    <t xml:space="preserve">X00120</t>
  </si>
  <si>
    <t xml:space="preserve">X00394</t>
  </si>
  <si>
    <t xml:space="preserve">X00053</t>
  </si>
  <si>
    <t xml:space="preserve">X00186</t>
  </si>
  <si>
    <t xml:space="preserve">X00395</t>
  </si>
  <si>
    <t xml:space="preserve">X00076</t>
  </si>
  <si>
    <t xml:space="preserve">X00317</t>
  </si>
  <si>
    <t xml:space="preserve">X00441</t>
  </si>
  <si>
    <t xml:space="preserve">X00331</t>
  </si>
  <si>
    <t xml:space="preserve">X00446</t>
  </si>
  <si>
    <t xml:space="preserve">X00011</t>
  </si>
  <si>
    <t xml:space="preserve">X00360</t>
  </si>
  <si>
    <t xml:space="preserve">X00225</t>
  </si>
  <si>
    <t xml:space="preserve">X00114</t>
  </si>
  <si>
    <t xml:space="preserve">X00096</t>
  </si>
  <si>
    <t xml:space="preserve">X00123</t>
  </si>
  <si>
    <t xml:space="preserve">X00374</t>
  </si>
  <si>
    <t xml:space="preserve">X00450</t>
  </si>
  <si>
    <t xml:space="preserve">X00002</t>
  </si>
  <si>
    <t xml:space="preserve">X00004</t>
  </si>
  <si>
    <t xml:space="preserve">X00018</t>
  </si>
  <si>
    <t xml:space="preserve">X00422</t>
  </si>
  <si>
    <t xml:space="preserve">X00410</t>
  </si>
  <si>
    <t xml:space="preserve">X00358</t>
  </si>
  <si>
    <t xml:space="preserve">X00162</t>
  </si>
  <si>
    <t xml:space="preserve">X00465</t>
  </si>
  <si>
    <t xml:space="preserve">X00266</t>
  </si>
  <si>
    <t xml:space="preserve">X00328</t>
  </si>
  <si>
    <t xml:space="preserve">X00122</t>
  </si>
  <si>
    <t xml:space="preserve">X00204</t>
  </si>
  <si>
    <t xml:space="preserve">X00176</t>
  </si>
  <si>
    <t xml:space="preserve">X00003</t>
  </si>
  <si>
    <t xml:space="preserve">X00436</t>
  </si>
  <si>
    <t xml:space="preserve">X00179</t>
  </si>
  <si>
    <t xml:space="preserve">X00442</t>
  </si>
  <si>
    <t xml:space="preserve">X00361</t>
  </si>
  <si>
    <t xml:space="preserve">X00309</t>
  </si>
  <si>
    <t xml:space="preserve">X00478</t>
  </si>
  <si>
    <t xml:space="preserve">X00155</t>
  </si>
  <si>
    <t xml:space="preserve">X00299</t>
  </si>
  <si>
    <t xml:space="preserve">X00427</t>
  </si>
  <si>
    <t xml:space="preserve">X00472</t>
  </si>
  <si>
    <t xml:space="preserve">X00172</t>
  </si>
  <si>
    <t xml:space="preserve">X00134</t>
  </si>
  <si>
    <t xml:space="preserve">X00462</t>
  </si>
  <si>
    <t xml:space="preserve">X00223</t>
  </si>
  <si>
    <t xml:space="preserve">X00088</t>
  </si>
  <si>
    <t xml:space="preserve">X00146</t>
  </si>
  <si>
    <t xml:space="preserve">X00240</t>
  </si>
  <si>
    <t xml:space="preserve">X00261</t>
  </si>
  <si>
    <t xml:space="preserve">X00077</t>
  </si>
  <si>
    <t xml:space="preserve">X00133</t>
  </si>
  <si>
    <t xml:space="preserve">X00219</t>
  </si>
  <si>
    <t xml:space="preserve">X00316</t>
  </si>
  <si>
    <t xml:space="preserve">X00141</t>
  </si>
  <si>
    <t xml:space="preserve">X00276</t>
  </si>
  <si>
    <t xml:space="preserve">X00171</t>
  </si>
  <si>
    <t xml:space="preserve">X00272</t>
  </si>
  <si>
    <t xml:space="preserve">X00431</t>
  </si>
  <si>
    <t xml:space="preserve">X00362</t>
  </si>
  <si>
    <t xml:space="preserve">X00390</t>
  </si>
  <si>
    <t xml:space="preserve">X00350</t>
  </si>
  <si>
    <t xml:space="preserve">X00163</t>
  </si>
  <si>
    <t xml:space="preserve">X00178</t>
  </si>
  <si>
    <t xml:space="preserve">X00200</t>
  </si>
  <si>
    <t xml:space="preserve">X00347</t>
  </si>
  <si>
    <t xml:space="preserve">X00409</t>
  </si>
  <si>
    <t xml:space="preserve">X00414</t>
  </si>
  <si>
    <t xml:space="preserve">X00062</t>
  </si>
  <si>
    <t xml:space="preserve">X00245</t>
  </si>
  <si>
    <t xml:space="preserve">X00198</t>
  </si>
  <si>
    <t xml:space="preserve">X00371</t>
  </si>
  <si>
    <t xml:space="preserve">X00457</t>
  </si>
  <si>
    <t xml:space="preserve">X00137</t>
  </si>
  <si>
    <t xml:space="preserve">X00127</t>
  </si>
  <si>
    <t xml:space="preserve">X00435</t>
  </si>
  <si>
    <t xml:space="preserve">X00191</t>
  </si>
  <si>
    <t xml:space="preserve">X00079</t>
  </si>
  <si>
    <t xml:space="preserve">X00180</t>
  </si>
  <si>
    <t xml:space="preserve">X00490</t>
  </si>
  <si>
    <t xml:space="preserve">X00319</t>
  </si>
  <si>
    <t xml:space="preserve">X00205</t>
  </si>
  <si>
    <t xml:space="preserve">X00383</t>
  </si>
  <si>
    <t xml:space="preserve">X00429</t>
  </si>
  <si>
    <t xml:space="preserve">X00036</t>
  </si>
  <si>
    <t xml:space="preserve">X00268</t>
  </si>
  <si>
    <t xml:space="preserve">X00042</t>
  </si>
  <si>
    <t xml:space="preserve">X00282</t>
  </si>
  <si>
    <t xml:space="preserve">X00017</t>
  </si>
  <si>
    <t xml:space="preserve">X00415</t>
  </si>
  <si>
    <t xml:space="preserve">X00149</t>
  </si>
  <si>
    <t xml:space="preserve">X00214</t>
  </si>
  <si>
    <t xml:space="preserve">X00129</t>
  </si>
  <si>
    <t xml:space="preserve">X00332</t>
  </si>
  <si>
    <t xml:space="preserve">X00421</t>
  </si>
  <si>
    <t xml:space="preserve">X00437</t>
  </si>
  <si>
    <t xml:space="preserve">X00482</t>
  </si>
  <si>
    <t xml:space="preserve">X00264</t>
  </si>
  <si>
    <t xml:space="preserve">X00479</t>
  </si>
  <si>
    <t xml:space="preserve">X00258</t>
  </si>
  <si>
    <t xml:space="preserve">X00151</t>
  </si>
  <si>
    <t xml:space="preserve">X00055</t>
  </si>
  <si>
    <t xml:space="preserve">X00102</t>
  </si>
  <si>
    <t xml:space="preserve">X00194</t>
  </si>
  <si>
    <t xml:space="preserve">X00229</t>
  </si>
  <si>
    <t xml:space="preserve">X00330</t>
  </si>
  <si>
    <t xml:space="preserve">X00424</t>
  </si>
  <si>
    <t xml:space="preserve">X00365</t>
  </si>
  <si>
    <t xml:space="preserve">X00024</t>
  </si>
  <si>
    <t xml:space="preserve">X00345</t>
  </si>
  <si>
    <t xml:space="preserve">X00453</t>
  </si>
  <si>
    <t xml:space="preserve">X00109</t>
  </si>
  <si>
    <t xml:space="preserve">X00209</t>
  </si>
  <si>
    <t xml:space="preserve">X00190</t>
  </si>
  <si>
    <t xml:space="preserve">X00444</t>
  </si>
  <si>
    <t xml:space="preserve">X00005</t>
  </si>
  <si>
    <t xml:space="preserve">X00386</t>
  </si>
  <si>
    <t xml:space="preserve">X00368</t>
  </si>
  <si>
    <t xml:space="preserve">X00300</t>
  </si>
  <si>
    <t xml:space="preserve">X00369</t>
  </si>
  <si>
    <t xml:space="preserve">X00019</t>
  </si>
  <si>
    <t xml:space="preserve">X00420</t>
  </si>
  <si>
    <t xml:space="preserve">X00239</t>
  </si>
  <si>
    <t xml:space="preserve">X00385</t>
  </si>
  <si>
    <t xml:space="preserve">X00027</t>
  </si>
  <si>
    <t xml:space="preserve">X00100</t>
  </si>
  <si>
    <t xml:space="preserve">X00158</t>
  </si>
  <si>
    <t xml:space="preserve">X00448</t>
  </si>
  <si>
    <t xml:space="preserve">X00480</t>
  </si>
  <si>
    <t xml:space="preserve">X00007</t>
  </si>
  <si>
    <t xml:space="preserve">X00103</t>
  </si>
  <si>
    <t xml:space="preserve">X00197</t>
  </si>
  <si>
    <t xml:space="preserve">X00236</t>
  </si>
  <si>
    <t xml:space="preserve">X00221</t>
  </si>
  <si>
    <t xml:space="preserve">X00116</t>
  </si>
  <si>
    <t xml:space="preserve">X00130</t>
  </si>
  <si>
    <t xml:space="preserve">X00051</t>
  </si>
  <si>
    <t xml:space="preserve">X00428</t>
  </si>
  <si>
    <t xml:space="preserve">X00461</t>
  </si>
  <si>
    <t xml:space="preserve">X00098</t>
  </si>
  <si>
    <t xml:space="preserve">X00108</t>
  </si>
  <si>
    <t xml:space="preserve">X00148</t>
  </si>
  <si>
    <t xml:space="preserve">X00247</t>
  </si>
  <si>
    <t xml:space="preserve">X00325</t>
  </si>
  <si>
    <t xml:space="preserve">X00117</t>
  </si>
  <si>
    <t xml:space="preserve">X00321</t>
  </si>
  <si>
    <t xml:space="preserve">X00398</t>
  </si>
  <si>
    <t xml:space="preserve">X00452</t>
  </si>
  <si>
    <t xml:space="preserve">X00074</t>
  </si>
  <si>
    <t xml:space="preserve">X00322</t>
  </si>
  <si>
    <t xml:space="preserve">X00499</t>
  </si>
  <si>
    <t xml:space="preserve">X00413</t>
  </si>
  <si>
    <t xml:space="preserve">X00324</t>
  </si>
  <si>
    <t xml:space="preserve">X00070</t>
  </si>
  <si>
    <t xml:space="preserve">X00329</t>
  </si>
  <si>
    <t xml:space="preserve">X00086</t>
  </si>
  <si>
    <t xml:space="preserve">X00099</t>
  </si>
  <si>
    <t xml:space="preserve">X00144</t>
  </si>
  <si>
    <t xml:space="preserve">X00246</t>
  </si>
  <si>
    <t xml:space="preserve">X00315</t>
  </si>
  <si>
    <t xml:space="preserve">X00232</t>
  </si>
  <si>
    <t xml:space="preserve">X00072</t>
  </si>
  <si>
    <t xml:space="preserve">X00094</t>
  </si>
  <si>
    <t xml:space="preserve">X00075</t>
  </si>
  <si>
    <t xml:space="preserve">X00080</t>
  </si>
  <si>
    <t xml:space="preserve">X00399</t>
  </si>
  <si>
    <t xml:space="preserve">X00464</t>
  </si>
  <si>
    <t xml:space="preserve">X00041</t>
  </si>
  <si>
    <t xml:space="preserve">X00044</t>
  </si>
  <si>
    <t xml:space="preserve">X00208</t>
  </si>
  <si>
    <t xml:space="preserve">X00335</t>
  </si>
  <si>
    <t xml:space="preserve">X00126</t>
  </si>
  <si>
    <t xml:space="preserve">X00252</t>
  </si>
  <si>
    <t xml:space="preserve">X00494</t>
  </si>
  <si>
    <t xml:space="preserve">X00195</t>
  </si>
  <si>
    <t xml:space="preserve">X00034</t>
  </si>
  <si>
    <t xml:space="preserve">X00451</t>
  </si>
  <si>
    <t xml:space="preserve">X00356</t>
  </si>
  <si>
    <t xml:space="preserve">X00447</t>
  </si>
  <si>
    <t xml:space="preserve">X00295</t>
  </si>
  <si>
    <t xml:space="preserve">X00029</t>
  </si>
  <si>
    <t xml:space="preserve">X00364</t>
  </si>
  <si>
    <t xml:space="preserve">X00009</t>
  </si>
  <si>
    <t xml:space="preserve">X00090</t>
  </si>
  <si>
    <t xml:space="preserve">X00069</t>
  </si>
  <si>
    <t xml:space="preserve">X00035</t>
  </si>
  <si>
    <t xml:space="preserve">Expense Report - Chained VLOOKUP Version (Before)</t>
  </si>
  <si>
    <t xml:space="preserve">This is the pattern the migration playbook replaces with Data Model relationships</t>
  </si>
  <si>
    <t xml:space="preserve">DeptCode (raw)</t>
  </si>
  <si>
    <t xml:space="preserve">Dept Budget</t>
  </si>
  <si>
    <t xml:space="preserve">% of Dept Budget</t>
  </si>
  <si>
    <t xml:space="preserve">Flagged rows in the DeptName column are the whitespace-corrupted DeptCode rows from Employees -- this is the exact failure mode the playbook's troubleshooting table describes as "relationship built on a key with inconsistent formatting." The duplicate OPS row in Departments doesn't show an error here (VLOOKUP just silently takes the first match) -- that's the more dangerous case, and the reason Step 5 (validation) matters.</t>
  </si>
  <si>
    <t xml:space="preserve">Old Summary - Calculated Field Style Report</t>
  </si>
  <si>
    <t xml:space="preserve">The logic here is what Playbook Step 4 asks you to rebuild as a DAX measure</t>
  </si>
  <si>
    <t xml:space="preserve">Total Expenses</t>
  </si>
  <si>
    <t xml:space="preserve">% of Grand Total</t>
  </si>
  <si>
    <t xml:space="preserve">Notes</t>
  </si>
  <si>
    <t xml:space="preserve">Only reachable if the duplicate OPS key resolves to this row -- with VLOOKUP it never will (first match always wins).</t>
  </si>
  <si>
    <t xml:space="preserve">Key mismatch - check DeptCode formatting</t>
  </si>
  <si>
    <t xml:space="preserve">Total sitting under the whitespace-corrupted keys -- this bucket should be empty once the Data Model relationship is fixed.</t>
  </si>
  <si>
    <t xml:space="preserve">Grand Total</t>
  </si>
  <si>
    <t xml:space="preserve">This '% of Grand Total' column is exactly the kind of context-dependent calculation the article flags as needing a real Measure, not a Calculated Field -- it has to keep working correctly no matter how the new PivotTable is sliced.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</si>
</sst>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"/>
    <numFmt numFmtId="166" formatCode="yyyy\-mm\-dd"/>
    <numFmt numFmtId="167" formatCode="\$#,##0.00"/>
    <numFmt numFmtId="168" formatCode="0.00%"/>
    <numFmt numFmtId="169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2"/>
      <color rgb="FF5B3A8E"/>
      <name val="Arial"/>
      <family val="0"/>
      <charset val="1"/>
    </font>
    <font>
      <b val="true"/>
      <sz val="10"/>
      <color rgb="FF1B2A4A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10"/>
      <color rgb="FFE8674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B2A4A"/>
        <bgColor rgb="FF333333"/>
      </patternFill>
    </fill>
    <fill>
      <patternFill patternType="solid">
        <fgColor rgb="FF1B7A72"/>
        <bgColor rgb="FF008080"/>
      </patternFill>
    </fill>
    <fill>
      <patternFill patternType="solid">
        <fgColor rgb="FFFDECEA"/>
        <bgColor rgb="FFF2F3F5"/>
      </patternFill>
    </fill>
    <fill>
      <patternFill patternType="solid">
        <fgColor rgb="FFF2F3F5"/>
        <bgColor rgb="FFFDECE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3D8"/>
      </left>
      <right style="thin">
        <color rgb="FFD0D3D8"/>
      </right>
      <top style="thin">
        <color rgb="FFD0D3D8"/>
      </top>
      <bottom style="thin">
        <color rgb="FFD0D3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1B2A4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DECEA"/>
          <bgColor rgb="FF000000"/>
        </patternFill>
      </fill>
    </dxf>
    <dxf>
      <fill>
        <patternFill patternType="solid">
          <fgColor rgb="FFE8674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A72"/>
      <rgbColor rgb="FFC0C0C0"/>
      <rgbColor rgb="FF777777"/>
      <rgbColor rgb="FF9999FF"/>
      <rgbColor rgb="FF993366"/>
      <rgbColor rgb="FFFDECEA"/>
      <rgbColor rgb="FFF2F3F5"/>
      <rgbColor rgb="FF660066"/>
      <rgbColor rgb="FFE8674F"/>
      <rgbColor rgb="FF0066CC"/>
      <rgbColor rgb="FFD0D3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2A4A"/>
      <rgbColor rgb="FF339966"/>
      <rgbColor rgb="FF003300"/>
      <rgbColor rgb="FF333300"/>
      <rgbColor rgb="FF993300"/>
      <rgbColor rgb="FF993366"/>
      <rgbColor rgb="FF5B3A8E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Departments" displayName="Departments" ref="A1:D8" headerRowCount="1" totalsRowCount="0" totalsRowShown="0">
  <autoFilter ref="A1:D8"/>
  <tableColumns count="4">
    <tableColumn id="1" name="DeptCode"/>
    <tableColumn id="2" name="DeptName"/>
    <tableColumn id="3" name="Region"/>
    <tableColumn id="4" name="Budget"/>
  </tableColumns>
</table>
</file>

<file path=xl/tables/table2.xml><?xml version="1.0" encoding="utf-8"?>
<table xmlns="http://schemas.openxmlformats.org/spreadsheetml/2006/main" id="2" name="Employees" displayName="Employees" ref="A1:C61" headerRowCount="1" totalsRowCount="0" totalsRowShown="0">
  <autoFilter ref="A1:C61"/>
  <tableColumns count="3">
    <tableColumn id="1" name="EmployeeID"/>
    <tableColumn id="2" name="EmployeeName"/>
    <tableColumn id="3" name="DeptCode"/>
  </tableColumns>
</table>
</file>

<file path=xl/tables/table3.xml><?xml version="1.0" encoding="utf-8"?>
<table xmlns="http://schemas.openxmlformats.org/spreadsheetml/2006/main" id="3" name="Expenses" displayName="Expenses" ref="A1:E501" headerRowCount="1" totalsRowCount="0" totalsRowShown="0">
  <autoFilter ref="A1:E501"/>
  <tableColumns count="5">
    <tableColumn id="1" name="ExpenseID"/>
    <tableColumn id="2" name="Date"/>
    <tableColumn id="3" name="EmployeeID"/>
    <tableColumn id="4" name="Amount"/>
    <tableColumn id="5" name="Category"/>
  </tableColumns>
</table>
</file>

<file path=xl/tables/table4.xml><?xml version="1.0" encoding="utf-8"?>
<table xmlns="http://schemas.openxmlformats.org/spreadsheetml/2006/main" id="4" name="ReportChain" displayName="ReportChain" ref="A4:G504" headerRowCount="1" totalsRowCount="0" totalsRowShown="0">
  <autoFilter ref="A4:G504"/>
  <tableColumns count="7">
    <tableColumn id="1" name="ExpenseID"/>
    <tableColumn id="2" name="Date"/>
    <tableColumn id="3" name="EmployeeName"/>
    <tableColumn id="4" name="DeptCode (raw)"/>
    <tableColumn id="5" name="DeptName"/>
    <tableColumn id="6" name="Dept Budget"/>
    <tableColumn id="7" name="% of Dept Budget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4" min="3" style="0" width="30"/>
    <col collapsed="false" customWidth="true" hidden="false" outlineLevel="0" max="6" min="5" style="0" width="2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5" customFormat="false" ht="15" hidden="false" customHeight="false" outlineLevel="0" collapsed="false">
      <c r="B5" s="3" t="s">
        <v>2</v>
      </c>
      <c r="C5" s="3"/>
      <c r="D5" s="3"/>
      <c r="E5" s="3"/>
      <c r="F5" s="3"/>
    </row>
    <row r="6" customFormat="false" ht="45.75" hidden="false" customHeight="true" outlineLevel="0" collapsed="false">
      <c r="B6" s="4" t="s">
        <v>3</v>
      </c>
      <c r="C6" s="5" t="s">
        <v>4</v>
      </c>
      <c r="D6" s="5"/>
      <c r="E6" s="5"/>
      <c r="F6" s="5"/>
    </row>
    <row r="8" customFormat="false" ht="15" hidden="false" customHeight="false" outlineLevel="0" collapsed="false">
      <c r="B8" s="3" t="s">
        <v>5</v>
      </c>
      <c r="C8" s="3"/>
      <c r="D8" s="3"/>
      <c r="E8" s="3"/>
      <c r="F8" s="3"/>
    </row>
    <row r="9" customFormat="false" ht="45.75" hidden="false" customHeight="true" outlineLevel="0" collapsed="false">
      <c r="B9" s="4" t="s">
        <v>6</v>
      </c>
      <c r="C9" s="5" t="s">
        <v>7</v>
      </c>
      <c r="D9" s="5"/>
      <c r="E9" s="5"/>
      <c r="F9" s="5"/>
    </row>
    <row r="10" customFormat="false" ht="45.75" hidden="false" customHeight="true" outlineLevel="0" collapsed="false">
      <c r="B10" s="4" t="s">
        <v>8</v>
      </c>
      <c r="C10" s="5" t="s">
        <v>9</v>
      </c>
      <c r="D10" s="5"/>
      <c r="E10" s="5"/>
      <c r="F10" s="5"/>
    </row>
    <row r="11" customFormat="false" ht="45.75" hidden="false" customHeight="true" outlineLevel="0" collapsed="false">
      <c r="B11" s="4" t="s">
        <v>10</v>
      </c>
      <c r="C11" s="5" t="s">
        <v>11</v>
      </c>
      <c r="D11" s="5"/>
      <c r="E11" s="5"/>
      <c r="F11" s="5"/>
    </row>
    <row r="12" customFormat="false" ht="45.75" hidden="false" customHeight="true" outlineLevel="0" collapsed="false">
      <c r="B12" s="4" t="s">
        <v>12</v>
      </c>
      <c r="C12" s="5" t="s">
        <v>13</v>
      </c>
      <c r="D12" s="5"/>
      <c r="E12" s="5"/>
      <c r="F12" s="5"/>
    </row>
    <row r="14" customFormat="false" ht="15" hidden="false" customHeight="false" outlineLevel="0" collapsed="false">
      <c r="B14" s="3" t="s">
        <v>14</v>
      </c>
      <c r="C14" s="3"/>
      <c r="D14" s="3"/>
      <c r="E14" s="3"/>
      <c r="F14" s="3"/>
    </row>
    <row r="15" customFormat="false" ht="45.75" hidden="false" customHeight="true" outlineLevel="0" collapsed="false">
      <c r="B15" s="4" t="s">
        <v>15</v>
      </c>
      <c r="C15" s="5" t="s">
        <v>16</v>
      </c>
      <c r="D15" s="5"/>
      <c r="E15" s="5"/>
      <c r="F15" s="5"/>
    </row>
    <row r="16" customFormat="false" ht="45.75" hidden="false" customHeight="true" outlineLevel="0" collapsed="false">
      <c r="B16" s="4" t="s">
        <v>17</v>
      </c>
      <c r="C16" s="5" t="s">
        <v>18</v>
      </c>
      <c r="D16" s="5"/>
      <c r="E16" s="5"/>
      <c r="F16" s="5"/>
    </row>
    <row r="17" customFormat="false" ht="45.75" hidden="false" customHeight="true" outlineLevel="0" collapsed="false">
      <c r="B17" s="4" t="s">
        <v>19</v>
      </c>
      <c r="C17" s="5" t="s">
        <v>20</v>
      </c>
      <c r="D17" s="5"/>
      <c r="E17" s="5"/>
      <c r="F17" s="5"/>
    </row>
    <row r="18" customFormat="false" ht="45.75" hidden="false" customHeight="true" outlineLevel="0" collapsed="false">
      <c r="B18" s="4" t="s">
        <v>21</v>
      </c>
      <c r="C18" s="5" t="s">
        <v>22</v>
      </c>
      <c r="D18" s="5"/>
      <c r="E18" s="5"/>
      <c r="F18" s="5"/>
    </row>
    <row r="19" customFormat="false" ht="45.75" hidden="false" customHeight="true" outlineLevel="0" collapsed="false">
      <c r="B19" s="4" t="s">
        <v>23</v>
      </c>
      <c r="C19" s="5" t="s">
        <v>24</v>
      </c>
      <c r="D19" s="5"/>
      <c r="E19" s="5"/>
      <c r="F19" s="5"/>
    </row>
    <row r="20" customFormat="false" ht="45.75" hidden="false" customHeight="true" outlineLevel="0" collapsed="false">
      <c r="B20" s="4" t="s">
        <v>25</v>
      </c>
      <c r="C20" s="5" t="s">
        <v>26</v>
      </c>
      <c r="D20" s="5"/>
      <c r="E20" s="5"/>
      <c r="F20" s="5"/>
    </row>
    <row r="22" customFormat="false" ht="15" hidden="false" customHeight="false" outlineLevel="0" collapsed="false">
      <c r="B22" s="3" t="s">
        <v>27</v>
      </c>
      <c r="C22" s="3"/>
      <c r="D22" s="3"/>
      <c r="E22" s="3"/>
      <c r="F22" s="3"/>
    </row>
    <row r="23" customFormat="false" ht="45.75" hidden="false" customHeight="true" outlineLevel="0" collapsed="false">
      <c r="B23" s="4" t="s">
        <v>28</v>
      </c>
      <c r="C23" s="5" t="s">
        <v>29</v>
      </c>
      <c r="D23" s="5"/>
      <c r="E23" s="5"/>
      <c r="F23" s="5"/>
    </row>
    <row r="24" customFormat="false" ht="45.75" hidden="false" customHeight="true" outlineLevel="0" collapsed="false">
      <c r="B24" s="4" t="s">
        <v>30</v>
      </c>
      <c r="C24" s="5" t="s">
        <v>31</v>
      </c>
      <c r="D24" s="5"/>
      <c r="E24" s="5"/>
      <c r="F24" s="5"/>
    </row>
    <row r="25" customFormat="false" ht="45.75" hidden="false" customHeight="true" outlineLevel="0" collapsed="false">
      <c r="B25" s="4" t="s">
        <v>32</v>
      </c>
      <c r="C25" s="5" t="s">
        <v>33</v>
      </c>
      <c r="D25" s="5"/>
      <c r="E25" s="5"/>
      <c r="F25" s="5"/>
    </row>
  </sheetData>
  <mergeCells count="20">
    <mergeCell ref="A1:F1"/>
    <mergeCell ref="A2:F2"/>
    <mergeCell ref="B5:F5"/>
    <mergeCell ref="C6:F6"/>
    <mergeCell ref="B8:F8"/>
    <mergeCell ref="C9:F9"/>
    <mergeCell ref="C10:F10"/>
    <mergeCell ref="C11:F11"/>
    <mergeCell ref="C12:F12"/>
    <mergeCell ref="B14:F14"/>
    <mergeCell ref="C15:F15"/>
    <mergeCell ref="C16:F16"/>
    <mergeCell ref="C17:F17"/>
    <mergeCell ref="C18:F18"/>
    <mergeCell ref="C19:F19"/>
    <mergeCell ref="C20:F20"/>
    <mergeCell ref="B22:F22"/>
    <mergeCell ref="C23:F23"/>
    <mergeCell ref="C24:F24"/>
    <mergeCell ref="C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2"/>
    <col collapsed="false" customWidth="true" hidden="false" outlineLevel="0" max="3" min="3" style="0" width="12"/>
  </cols>
  <sheetData>
    <row r="1" customFormat="false" ht="30" hidden="false" customHeight="true" outlineLevel="0" collapsed="false">
      <c r="A1" s="6" t="s">
        <v>34</v>
      </c>
      <c r="B1" s="6" t="s">
        <v>35</v>
      </c>
      <c r="C1" s="6" t="s">
        <v>36</v>
      </c>
    </row>
    <row r="2" customFormat="false" ht="15" hidden="false" customHeight="false" outlineLevel="0" collapsed="false">
      <c r="A2" s="7" t="s">
        <v>37</v>
      </c>
      <c r="B2" s="7" t="s">
        <v>38</v>
      </c>
      <c r="C2" s="7" t="s">
        <v>39</v>
      </c>
    </row>
    <row r="3" customFormat="false" ht="15" hidden="false" customHeight="false" outlineLevel="0" collapsed="false">
      <c r="A3" s="7" t="s">
        <v>40</v>
      </c>
      <c r="B3" s="7" t="s">
        <v>41</v>
      </c>
      <c r="C3" s="7" t="s">
        <v>42</v>
      </c>
    </row>
    <row r="4" customFormat="false" ht="15" hidden="false" customHeight="false" outlineLevel="0" collapsed="false">
      <c r="A4" s="7" t="s">
        <v>43</v>
      </c>
      <c r="B4" s="7" t="s">
        <v>44</v>
      </c>
      <c r="C4" s="7" t="s">
        <v>42</v>
      </c>
    </row>
    <row r="5" customFormat="false" ht="15" hidden="false" customHeight="false" outlineLevel="0" collapsed="false">
      <c r="A5" s="7" t="s">
        <v>45</v>
      </c>
      <c r="B5" s="7" t="s">
        <v>46</v>
      </c>
      <c r="C5" s="8" t="s">
        <v>47</v>
      </c>
    </row>
    <row r="6" customFormat="false" ht="15" hidden="false" customHeight="false" outlineLevel="0" collapsed="false">
      <c r="A6" s="7" t="s">
        <v>48</v>
      </c>
      <c r="B6" s="7" t="s">
        <v>41</v>
      </c>
      <c r="C6" s="8" t="s">
        <v>49</v>
      </c>
    </row>
    <row r="7" customFormat="false" ht="15" hidden="false" customHeight="false" outlineLevel="0" collapsed="false">
      <c r="A7" s="7" t="s">
        <v>50</v>
      </c>
      <c r="B7" s="7" t="s">
        <v>51</v>
      </c>
      <c r="C7" s="7" t="s">
        <v>52</v>
      </c>
    </row>
    <row r="8" customFormat="false" ht="15" hidden="false" customHeight="false" outlineLevel="0" collapsed="false">
      <c r="A8" s="7" t="s">
        <v>53</v>
      </c>
      <c r="B8" s="7" t="s">
        <v>54</v>
      </c>
      <c r="C8" s="7" t="s">
        <v>39</v>
      </c>
    </row>
    <row r="9" customFormat="false" ht="15" hidden="false" customHeight="false" outlineLevel="0" collapsed="false">
      <c r="A9" s="7" t="s">
        <v>55</v>
      </c>
      <c r="B9" s="7" t="s">
        <v>56</v>
      </c>
      <c r="C9" s="7" t="s">
        <v>57</v>
      </c>
    </row>
    <row r="10" customFormat="false" ht="15" hidden="false" customHeight="false" outlineLevel="0" collapsed="false">
      <c r="A10" s="7" t="s">
        <v>58</v>
      </c>
      <c r="B10" s="7" t="s">
        <v>59</v>
      </c>
      <c r="C10" s="7" t="s">
        <v>57</v>
      </c>
    </row>
    <row r="11" customFormat="false" ht="15" hidden="false" customHeight="false" outlineLevel="0" collapsed="false">
      <c r="A11" s="7" t="s">
        <v>60</v>
      </c>
      <c r="B11" s="7" t="s">
        <v>61</v>
      </c>
      <c r="C11" s="7" t="s">
        <v>39</v>
      </c>
    </row>
    <row r="12" customFormat="false" ht="15" hidden="false" customHeight="false" outlineLevel="0" collapsed="false">
      <c r="A12" s="7" t="s">
        <v>62</v>
      </c>
      <c r="B12" s="7" t="s">
        <v>63</v>
      </c>
      <c r="C12" s="7" t="s">
        <v>57</v>
      </c>
    </row>
    <row r="13" customFormat="false" ht="15" hidden="false" customHeight="false" outlineLevel="0" collapsed="false">
      <c r="A13" s="7" t="s">
        <v>64</v>
      </c>
      <c r="B13" s="7" t="s">
        <v>65</v>
      </c>
      <c r="C13" s="7" t="s">
        <v>66</v>
      </c>
    </row>
    <row r="14" customFormat="false" ht="15" hidden="false" customHeight="false" outlineLevel="0" collapsed="false">
      <c r="A14" s="7" t="s">
        <v>67</v>
      </c>
      <c r="B14" s="7" t="s">
        <v>68</v>
      </c>
      <c r="C14" s="8" t="s">
        <v>69</v>
      </c>
    </row>
    <row r="15" customFormat="false" ht="15" hidden="false" customHeight="false" outlineLevel="0" collapsed="false">
      <c r="A15" s="7" t="s">
        <v>70</v>
      </c>
      <c r="B15" s="7" t="s">
        <v>71</v>
      </c>
      <c r="C15" s="8" t="s">
        <v>72</v>
      </c>
    </row>
    <row r="16" customFormat="false" ht="15" hidden="false" customHeight="false" outlineLevel="0" collapsed="false">
      <c r="A16" s="7" t="s">
        <v>73</v>
      </c>
      <c r="B16" s="7" t="s">
        <v>65</v>
      </c>
      <c r="C16" s="7" t="s">
        <v>57</v>
      </c>
    </row>
    <row r="17" customFormat="false" ht="15" hidden="false" customHeight="false" outlineLevel="0" collapsed="false">
      <c r="A17" s="7" t="s">
        <v>74</v>
      </c>
      <c r="B17" s="7" t="s">
        <v>61</v>
      </c>
      <c r="C17" s="7" t="s">
        <v>75</v>
      </c>
    </row>
    <row r="18" customFormat="false" ht="15" hidden="false" customHeight="false" outlineLevel="0" collapsed="false">
      <c r="A18" s="7" t="s">
        <v>76</v>
      </c>
      <c r="B18" s="7" t="s">
        <v>77</v>
      </c>
      <c r="C18" s="7" t="s">
        <v>57</v>
      </c>
    </row>
    <row r="19" customFormat="false" ht="15" hidden="false" customHeight="false" outlineLevel="0" collapsed="false">
      <c r="A19" s="7" t="s">
        <v>78</v>
      </c>
      <c r="B19" s="7" t="s">
        <v>79</v>
      </c>
      <c r="C19" s="7" t="s">
        <v>42</v>
      </c>
    </row>
    <row r="20" customFormat="false" ht="15" hidden="false" customHeight="false" outlineLevel="0" collapsed="false">
      <c r="A20" s="7" t="s">
        <v>80</v>
      </c>
      <c r="B20" s="7" t="s">
        <v>56</v>
      </c>
      <c r="C20" s="7" t="s">
        <v>52</v>
      </c>
    </row>
    <row r="21" customFormat="false" ht="15" hidden="false" customHeight="false" outlineLevel="0" collapsed="false">
      <c r="A21" s="7" t="s">
        <v>81</v>
      </c>
      <c r="B21" s="7" t="s">
        <v>82</v>
      </c>
      <c r="C21" s="7" t="s">
        <v>39</v>
      </c>
    </row>
    <row r="22" customFormat="false" ht="15" hidden="false" customHeight="false" outlineLevel="0" collapsed="false">
      <c r="A22" s="7" t="s">
        <v>83</v>
      </c>
      <c r="B22" s="7" t="s">
        <v>84</v>
      </c>
      <c r="C22" s="7" t="s">
        <v>42</v>
      </c>
    </row>
    <row r="23" customFormat="false" ht="15" hidden="false" customHeight="false" outlineLevel="0" collapsed="false">
      <c r="A23" s="7" t="s">
        <v>85</v>
      </c>
      <c r="B23" s="7" t="s">
        <v>86</v>
      </c>
      <c r="C23" s="7" t="s">
        <v>66</v>
      </c>
    </row>
    <row r="24" customFormat="false" ht="15" hidden="false" customHeight="false" outlineLevel="0" collapsed="false">
      <c r="A24" s="7" t="s">
        <v>87</v>
      </c>
      <c r="B24" s="7" t="s">
        <v>88</v>
      </c>
      <c r="C24" s="7" t="s">
        <v>75</v>
      </c>
    </row>
    <row r="25" customFormat="false" ht="15" hidden="false" customHeight="false" outlineLevel="0" collapsed="false">
      <c r="A25" s="7" t="s">
        <v>89</v>
      </c>
      <c r="B25" s="7" t="s">
        <v>90</v>
      </c>
      <c r="C25" s="7" t="s">
        <v>42</v>
      </c>
    </row>
    <row r="26" customFormat="false" ht="15" hidden="false" customHeight="false" outlineLevel="0" collapsed="false">
      <c r="A26" s="7" t="s">
        <v>91</v>
      </c>
      <c r="B26" s="7" t="s">
        <v>92</v>
      </c>
      <c r="C26" s="7" t="s">
        <v>39</v>
      </c>
    </row>
    <row r="27" customFormat="false" ht="15" hidden="false" customHeight="false" outlineLevel="0" collapsed="false">
      <c r="A27" s="7" t="s">
        <v>93</v>
      </c>
      <c r="B27" s="7" t="s">
        <v>84</v>
      </c>
      <c r="C27" s="8" t="s">
        <v>72</v>
      </c>
    </row>
    <row r="28" customFormat="false" ht="15" hidden="false" customHeight="false" outlineLevel="0" collapsed="false">
      <c r="A28" s="7" t="s">
        <v>94</v>
      </c>
      <c r="B28" s="7" t="s">
        <v>95</v>
      </c>
      <c r="C28" s="7" t="s">
        <v>57</v>
      </c>
    </row>
    <row r="29" customFormat="false" ht="15" hidden="false" customHeight="false" outlineLevel="0" collapsed="false">
      <c r="A29" s="7" t="s">
        <v>96</v>
      </c>
      <c r="B29" s="7" t="s">
        <v>97</v>
      </c>
      <c r="C29" s="7" t="s">
        <v>52</v>
      </c>
    </row>
    <row r="30" customFormat="false" ht="15" hidden="false" customHeight="false" outlineLevel="0" collapsed="false">
      <c r="A30" s="7" t="s">
        <v>98</v>
      </c>
      <c r="B30" s="7" t="s">
        <v>38</v>
      </c>
      <c r="C30" s="7" t="s">
        <v>39</v>
      </c>
    </row>
    <row r="31" customFormat="false" ht="15" hidden="false" customHeight="false" outlineLevel="0" collapsed="false">
      <c r="A31" s="7" t="s">
        <v>99</v>
      </c>
      <c r="B31" s="7" t="s">
        <v>100</v>
      </c>
      <c r="C31" s="7" t="s">
        <v>75</v>
      </c>
    </row>
    <row r="32" customFormat="false" ht="15" hidden="false" customHeight="false" outlineLevel="0" collapsed="false">
      <c r="A32" s="7" t="s">
        <v>101</v>
      </c>
      <c r="B32" s="7" t="s">
        <v>54</v>
      </c>
      <c r="C32" s="8" t="s">
        <v>102</v>
      </c>
    </row>
    <row r="33" customFormat="false" ht="15" hidden="false" customHeight="false" outlineLevel="0" collapsed="false">
      <c r="A33" s="7" t="s">
        <v>103</v>
      </c>
      <c r="B33" s="7" t="s">
        <v>104</v>
      </c>
      <c r="C33" s="7" t="s">
        <v>75</v>
      </c>
    </row>
    <row r="34" customFormat="false" ht="15" hidden="false" customHeight="false" outlineLevel="0" collapsed="false">
      <c r="A34" s="7" t="s">
        <v>105</v>
      </c>
      <c r="B34" s="7" t="s">
        <v>106</v>
      </c>
      <c r="C34" s="7" t="s">
        <v>39</v>
      </c>
    </row>
    <row r="35" customFormat="false" ht="15" hidden="false" customHeight="false" outlineLevel="0" collapsed="false">
      <c r="A35" s="7" t="s">
        <v>107</v>
      </c>
      <c r="B35" s="7" t="s">
        <v>108</v>
      </c>
      <c r="C35" s="7" t="s">
        <v>57</v>
      </c>
    </row>
    <row r="36" customFormat="false" ht="15" hidden="false" customHeight="false" outlineLevel="0" collapsed="false">
      <c r="A36" s="7" t="s">
        <v>109</v>
      </c>
      <c r="B36" s="7" t="s">
        <v>110</v>
      </c>
      <c r="C36" s="7" t="s">
        <v>39</v>
      </c>
    </row>
    <row r="37" customFormat="false" ht="15" hidden="false" customHeight="false" outlineLevel="0" collapsed="false">
      <c r="A37" s="7" t="s">
        <v>111</v>
      </c>
      <c r="B37" s="7" t="s">
        <v>112</v>
      </c>
      <c r="C37" s="7" t="s">
        <v>75</v>
      </c>
    </row>
    <row r="38" customFormat="false" ht="15" hidden="false" customHeight="false" outlineLevel="0" collapsed="false">
      <c r="A38" s="7" t="s">
        <v>113</v>
      </c>
      <c r="B38" s="7" t="s">
        <v>114</v>
      </c>
      <c r="C38" s="7" t="s">
        <v>75</v>
      </c>
    </row>
    <row r="39" customFormat="false" ht="15" hidden="false" customHeight="false" outlineLevel="0" collapsed="false">
      <c r="A39" s="7" t="s">
        <v>115</v>
      </c>
      <c r="B39" s="7" t="s">
        <v>116</v>
      </c>
      <c r="C39" s="7" t="s">
        <v>75</v>
      </c>
    </row>
    <row r="40" customFormat="false" ht="15" hidden="false" customHeight="false" outlineLevel="0" collapsed="false">
      <c r="A40" s="7" t="s">
        <v>117</v>
      </c>
      <c r="B40" s="7" t="s">
        <v>118</v>
      </c>
      <c r="C40" s="7" t="s">
        <v>57</v>
      </c>
    </row>
    <row r="41" customFormat="false" ht="15" hidden="false" customHeight="false" outlineLevel="0" collapsed="false">
      <c r="A41" s="7" t="s">
        <v>119</v>
      </c>
      <c r="B41" s="7" t="s">
        <v>86</v>
      </c>
      <c r="C41" s="7" t="s">
        <v>52</v>
      </c>
    </row>
    <row r="42" customFormat="false" ht="15" hidden="false" customHeight="false" outlineLevel="0" collapsed="false">
      <c r="A42" s="7" t="s">
        <v>120</v>
      </c>
      <c r="B42" s="7" t="s">
        <v>95</v>
      </c>
      <c r="C42" s="8" t="s">
        <v>49</v>
      </c>
    </row>
    <row r="43" customFormat="false" ht="15" hidden="false" customHeight="false" outlineLevel="0" collapsed="false">
      <c r="A43" s="7" t="s">
        <v>121</v>
      </c>
      <c r="B43" s="7" t="s">
        <v>63</v>
      </c>
      <c r="C43" s="7" t="s">
        <v>66</v>
      </c>
    </row>
    <row r="44" customFormat="false" ht="15" hidden="false" customHeight="false" outlineLevel="0" collapsed="false">
      <c r="A44" s="7" t="s">
        <v>122</v>
      </c>
      <c r="B44" s="7" t="s">
        <v>123</v>
      </c>
      <c r="C44" s="7" t="s">
        <v>39</v>
      </c>
    </row>
    <row r="45" customFormat="false" ht="15" hidden="false" customHeight="false" outlineLevel="0" collapsed="false">
      <c r="A45" s="7" t="s">
        <v>124</v>
      </c>
      <c r="B45" s="7" t="s">
        <v>125</v>
      </c>
      <c r="C45" s="7" t="s">
        <v>57</v>
      </c>
    </row>
    <row r="46" customFormat="false" ht="15" hidden="false" customHeight="false" outlineLevel="0" collapsed="false">
      <c r="A46" s="7" t="s">
        <v>126</v>
      </c>
      <c r="B46" s="7" t="s">
        <v>127</v>
      </c>
      <c r="C46" s="7" t="s">
        <v>39</v>
      </c>
    </row>
    <row r="47" customFormat="false" ht="15" hidden="false" customHeight="false" outlineLevel="0" collapsed="false">
      <c r="A47" s="7" t="s">
        <v>128</v>
      </c>
      <c r="B47" s="7" t="s">
        <v>129</v>
      </c>
      <c r="C47" s="7" t="s">
        <v>52</v>
      </c>
    </row>
    <row r="48" customFormat="false" ht="15" hidden="false" customHeight="false" outlineLevel="0" collapsed="false">
      <c r="A48" s="7" t="s">
        <v>130</v>
      </c>
      <c r="B48" s="7" t="s">
        <v>131</v>
      </c>
      <c r="C48" s="7" t="s">
        <v>66</v>
      </c>
    </row>
    <row r="49" customFormat="false" ht="15" hidden="false" customHeight="false" outlineLevel="0" collapsed="false">
      <c r="A49" s="7" t="s">
        <v>132</v>
      </c>
      <c r="B49" s="7" t="s">
        <v>133</v>
      </c>
      <c r="C49" s="7" t="s">
        <v>75</v>
      </c>
    </row>
    <row r="50" customFormat="false" ht="15" hidden="false" customHeight="false" outlineLevel="0" collapsed="false">
      <c r="A50" s="7" t="s">
        <v>134</v>
      </c>
      <c r="B50" s="7" t="s">
        <v>135</v>
      </c>
      <c r="C50" s="7" t="s">
        <v>52</v>
      </c>
    </row>
    <row r="51" customFormat="false" ht="15" hidden="false" customHeight="false" outlineLevel="0" collapsed="false">
      <c r="A51" s="7" t="s">
        <v>136</v>
      </c>
      <c r="B51" s="7" t="s">
        <v>137</v>
      </c>
      <c r="C51" s="7" t="s">
        <v>52</v>
      </c>
    </row>
    <row r="52" customFormat="false" ht="15" hidden="false" customHeight="false" outlineLevel="0" collapsed="false">
      <c r="A52" s="7" t="s">
        <v>138</v>
      </c>
      <c r="B52" s="7" t="s">
        <v>139</v>
      </c>
      <c r="C52" s="7" t="s">
        <v>57</v>
      </c>
    </row>
    <row r="53" customFormat="false" ht="15" hidden="false" customHeight="false" outlineLevel="0" collapsed="false">
      <c r="A53" s="7" t="s">
        <v>140</v>
      </c>
      <c r="B53" s="7" t="s">
        <v>141</v>
      </c>
      <c r="C53" s="7" t="s">
        <v>52</v>
      </c>
    </row>
    <row r="54" customFormat="false" ht="15" hidden="false" customHeight="false" outlineLevel="0" collapsed="false">
      <c r="A54" s="7" t="s">
        <v>142</v>
      </c>
      <c r="B54" s="7" t="s">
        <v>143</v>
      </c>
      <c r="C54" s="7" t="s">
        <v>57</v>
      </c>
    </row>
    <row r="55" customFormat="false" ht="15" hidden="false" customHeight="false" outlineLevel="0" collapsed="false">
      <c r="A55" s="7" t="s">
        <v>144</v>
      </c>
      <c r="B55" s="7" t="s">
        <v>145</v>
      </c>
      <c r="C55" s="7" t="s">
        <v>42</v>
      </c>
    </row>
    <row r="56" customFormat="false" ht="15" hidden="false" customHeight="false" outlineLevel="0" collapsed="false">
      <c r="A56" s="7" t="s">
        <v>146</v>
      </c>
      <c r="B56" s="7" t="s">
        <v>106</v>
      </c>
      <c r="C56" s="7" t="s">
        <v>42</v>
      </c>
    </row>
    <row r="57" customFormat="false" ht="15" hidden="false" customHeight="false" outlineLevel="0" collapsed="false">
      <c r="A57" s="7" t="s">
        <v>147</v>
      </c>
      <c r="B57" s="7" t="s">
        <v>38</v>
      </c>
      <c r="C57" s="7" t="s">
        <v>75</v>
      </c>
    </row>
    <row r="58" customFormat="false" ht="15" hidden="false" customHeight="false" outlineLevel="0" collapsed="false">
      <c r="A58" s="7" t="s">
        <v>148</v>
      </c>
      <c r="B58" s="7" t="s">
        <v>149</v>
      </c>
      <c r="C58" s="7" t="s">
        <v>75</v>
      </c>
    </row>
    <row r="59" customFormat="false" ht="15" hidden="false" customHeight="false" outlineLevel="0" collapsed="false">
      <c r="A59" s="7" t="s">
        <v>150</v>
      </c>
      <c r="B59" s="7" t="s">
        <v>151</v>
      </c>
      <c r="C59" s="7" t="s">
        <v>75</v>
      </c>
    </row>
    <row r="60" customFormat="false" ht="15" hidden="false" customHeight="false" outlineLevel="0" collapsed="false">
      <c r="A60" s="7" t="s">
        <v>152</v>
      </c>
      <c r="B60" s="7" t="s">
        <v>153</v>
      </c>
      <c r="C60" s="7" t="s">
        <v>39</v>
      </c>
    </row>
    <row r="61" customFormat="false" ht="15" hidden="false" customHeight="false" outlineLevel="0" collapsed="false">
      <c r="A61" s="7" t="s">
        <v>154</v>
      </c>
      <c r="B61" s="7" t="s">
        <v>155</v>
      </c>
      <c r="C61" s="7" t="s">
        <v>57</v>
      </c>
    </row>
    <row r="63" customFormat="false" ht="32.8" hidden="false" customHeight="true" outlineLevel="0" collapsed="false">
      <c r="A63" s="9" t="s">
        <v>156</v>
      </c>
      <c r="B63" s="9"/>
      <c r="C63" s="9"/>
    </row>
  </sheetData>
  <mergeCells count="1">
    <mergeCell ref="A63:C6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3" min="3" style="0" width="12"/>
    <col collapsed="false" customWidth="true" hidden="false" outlineLevel="0" max="4" min="4" style="0" width="14"/>
  </cols>
  <sheetData>
    <row r="1" customFormat="false" ht="30" hidden="false" customHeight="true" outlineLevel="0" collapsed="false">
      <c r="A1" s="6" t="s">
        <v>36</v>
      </c>
      <c r="B1" s="6" t="s">
        <v>157</v>
      </c>
      <c r="C1" s="6" t="s">
        <v>158</v>
      </c>
      <c r="D1" s="6" t="s">
        <v>159</v>
      </c>
    </row>
    <row r="2" customFormat="false" ht="15" hidden="false" customHeight="false" outlineLevel="0" collapsed="false">
      <c r="A2" s="10" t="s">
        <v>57</v>
      </c>
      <c r="B2" s="10" t="s">
        <v>160</v>
      </c>
      <c r="C2" s="10" t="s">
        <v>161</v>
      </c>
      <c r="D2" s="11" t="n">
        <v>250000</v>
      </c>
    </row>
    <row r="3" customFormat="false" ht="15" hidden="false" customHeight="false" outlineLevel="0" collapsed="false">
      <c r="A3" s="10" t="s">
        <v>52</v>
      </c>
      <c r="B3" s="10" t="s">
        <v>162</v>
      </c>
      <c r="C3" s="10" t="s">
        <v>161</v>
      </c>
      <c r="D3" s="11" t="n">
        <v>120000</v>
      </c>
    </row>
    <row r="4" customFormat="false" ht="15" hidden="false" customHeight="false" outlineLevel="0" collapsed="false">
      <c r="A4" s="8" t="s">
        <v>66</v>
      </c>
      <c r="B4" s="8" t="s">
        <v>163</v>
      </c>
      <c r="C4" s="8" t="s">
        <v>164</v>
      </c>
      <c r="D4" s="12" t="n">
        <v>300000</v>
      </c>
    </row>
    <row r="5" customFormat="false" ht="15" hidden="false" customHeight="false" outlineLevel="0" collapsed="false">
      <c r="A5" s="10" t="s">
        <v>39</v>
      </c>
      <c r="B5" s="10" t="s">
        <v>165</v>
      </c>
      <c r="C5" s="10" t="s">
        <v>161</v>
      </c>
      <c r="D5" s="11" t="n">
        <v>90000</v>
      </c>
    </row>
    <row r="6" customFormat="false" ht="15" hidden="false" customHeight="false" outlineLevel="0" collapsed="false">
      <c r="A6" s="10" t="s">
        <v>42</v>
      </c>
      <c r="B6" s="10" t="s">
        <v>166</v>
      </c>
      <c r="C6" s="10" t="s">
        <v>164</v>
      </c>
      <c r="D6" s="11" t="n">
        <v>60000</v>
      </c>
    </row>
    <row r="7" customFormat="false" ht="15" hidden="false" customHeight="false" outlineLevel="0" collapsed="false">
      <c r="A7" s="10" t="s">
        <v>75</v>
      </c>
      <c r="B7" s="10" t="s">
        <v>167</v>
      </c>
      <c r="C7" s="10" t="s">
        <v>164</v>
      </c>
      <c r="D7" s="11" t="n">
        <v>180000</v>
      </c>
    </row>
    <row r="8" customFormat="false" ht="15" hidden="false" customHeight="false" outlineLevel="0" collapsed="false">
      <c r="A8" s="8" t="s">
        <v>66</v>
      </c>
      <c r="B8" s="8" t="s">
        <v>168</v>
      </c>
      <c r="C8" s="8" t="s">
        <v>164</v>
      </c>
      <c r="D8" s="12" t="n">
        <v>140000</v>
      </c>
    </row>
    <row r="10" customFormat="false" ht="32.8" hidden="false" customHeight="true" outlineLevel="0" collapsed="false">
      <c r="A10" s="9" t="s">
        <v>169</v>
      </c>
      <c r="B10" s="9"/>
      <c r="C10" s="9"/>
      <c r="D10" s="9"/>
    </row>
  </sheetData>
  <mergeCells count="1">
    <mergeCell ref="A10:D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0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12"/>
    <col collapsed="false" customWidth="true" hidden="false" outlineLevel="0" max="5" min="5" style="0" width="14"/>
  </cols>
  <sheetData>
    <row r="1" customFormat="false" ht="30" hidden="false" customHeight="true" outlineLevel="0" collapsed="false">
      <c r="A1" s="6" t="s">
        <v>170</v>
      </c>
      <c r="B1" s="6" t="s">
        <v>171</v>
      </c>
      <c r="C1" s="6" t="s">
        <v>34</v>
      </c>
      <c r="D1" s="6" t="s">
        <v>172</v>
      </c>
      <c r="E1" s="6" t="s">
        <v>173</v>
      </c>
    </row>
    <row r="2" customFormat="false" ht="15" hidden="false" customHeight="false" outlineLevel="0" collapsed="false">
      <c r="A2" s="7" t="s">
        <v>174</v>
      </c>
      <c r="B2" s="13" t="n">
        <v>45658</v>
      </c>
      <c r="C2" s="7" t="s">
        <v>113</v>
      </c>
      <c r="D2" s="14" t="n">
        <v>546.4</v>
      </c>
      <c r="E2" s="7" t="s">
        <v>175</v>
      </c>
    </row>
    <row r="3" customFormat="false" ht="15" hidden="false" customHeight="false" outlineLevel="0" collapsed="false">
      <c r="A3" s="7" t="s">
        <v>176</v>
      </c>
      <c r="B3" s="13" t="n">
        <v>45659</v>
      </c>
      <c r="C3" s="7" t="s">
        <v>101</v>
      </c>
      <c r="D3" s="14" t="n">
        <v>3184.01</v>
      </c>
      <c r="E3" s="7" t="s">
        <v>177</v>
      </c>
    </row>
    <row r="4" customFormat="false" ht="15" hidden="false" customHeight="false" outlineLevel="0" collapsed="false">
      <c r="A4" s="7" t="s">
        <v>178</v>
      </c>
      <c r="B4" s="13" t="n">
        <v>45659</v>
      </c>
      <c r="C4" s="7" t="s">
        <v>138</v>
      </c>
      <c r="D4" s="14" t="n">
        <v>457.27</v>
      </c>
      <c r="E4" s="7" t="s">
        <v>179</v>
      </c>
    </row>
    <row r="5" customFormat="false" ht="15" hidden="false" customHeight="false" outlineLevel="0" collapsed="false">
      <c r="A5" s="7" t="s">
        <v>180</v>
      </c>
      <c r="B5" s="13" t="n">
        <v>45660</v>
      </c>
      <c r="C5" s="7" t="s">
        <v>50</v>
      </c>
      <c r="D5" s="14" t="n">
        <v>993.73</v>
      </c>
      <c r="E5" s="7" t="s">
        <v>177</v>
      </c>
    </row>
    <row r="6" customFormat="false" ht="15" hidden="false" customHeight="false" outlineLevel="0" collapsed="false">
      <c r="A6" s="7" t="s">
        <v>181</v>
      </c>
      <c r="B6" s="13" t="n">
        <v>45663</v>
      </c>
      <c r="C6" s="7" t="s">
        <v>132</v>
      </c>
      <c r="D6" s="14" t="n">
        <v>863.15</v>
      </c>
      <c r="E6" s="7" t="s">
        <v>182</v>
      </c>
    </row>
    <row r="7" customFormat="false" ht="15" hidden="false" customHeight="false" outlineLevel="0" collapsed="false">
      <c r="A7" s="7" t="s">
        <v>183</v>
      </c>
      <c r="B7" s="13" t="n">
        <v>45664</v>
      </c>
      <c r="C7" s="7" t="s">
        <v>140</v>
      </c>
      <c r="D7" s="14" t="n">
        <v>1036.55</v>
      </c>
      <c r="E7" s="7" t="s">
        <v>175</v>
      </c>
    </row>
    <row r="8" customFormat="false" ht="15" hidden="false" customHeight="false" outlineLevel="0" collapsed="false">
      <c r="A8" s="7" t="s">
        <v>184</v>
      </c>
      <c r="B8" s="13" t="n">
        <v>45664</v>
      </c>
      <c r="C8" s="7" t="s">
        <v>96</v>
      </c>
      <c r="D8" s="14" t="n">
        <v>3157.67</v>
      </c>
      <c r="E8" s="7" t="s">
        <v>182</v>
      </c>
    </row>
    <row r="9" customFormat="false" ht="15" hidden="false" customHeight="false" outlineLevel="0" collapsed="false">
      <c r="A9" s="7" t="s">
        <v>185</v>
      </c>
      <c r="B9" s="13" t="n">
        <v>45664</v>
      </c>
      <c r="C9" s="7" t="s">
        <v>91</v>
      </c>
      <c r="D9" s="14" t="n">
        <v>2958.63</v>
      </c>
      <c r="E9" s="7" t="s">
        <v>186</v>
      </c>
    </row>
    <row r="10" customFormat="false" ht="15" hidden="false" customHeight="false" outlineLevel="0" collapsed="false">
      <c r="A10" s="7" t="s">
        <v>187</v>
      </c>
      <c r="B10" s="13" t="n">
        <v>45667</v>
      </c>
      <c r="C10" s="7" t="s">
        <v>138</v>
      </c>
      <c r="D10" s="14" t="n">
        <v>1359.71</v>
      </c>
      <c r="E10" s="7" t="s">
        <v>175</v>
      </c>
    </row>
    <row r="11" customFormat="false" ht="15" hidden="false" customHeight="false" outlineLevel="0" collapsed="false">
      <c r="A11" s="7" t="s">
        <v>188</v>
      </c>
      <c r="B11" s="13" t="n">
        <v>45668</v>
      </c>
      <c r="C11" s="7" t="s">
        <v>109</v>
      </c>
      <c r="D11" s="14" t="n">
        <v>1069.29</v>
      </c>
      <c r="E11" s="7" t="s">
        <v>186</v>
      </c>
    </row>
    <row r="12" customFormat="false" ht="15" hidden="false" customHeight="false" outlineLevel="0" collapsed="false">
      <c r="A12" s="7" t="s">
        <v>189</v>
      </c>
      <c r="B12" s="13" t="n">
        <v>45669</v>
      </c>
      <c r="C12" s="7" t="s">
        <v>85</v>
      </c>
      <c r="D12" s="14" t="n">
        <v>3480.18</v>
      </c>
      <c r="E12" s="7" t="s">
        <v>182</v>
      </c>
    </row>
    <row r="13" customFormat="false" ht="15" hidden="false" customHeight="false" outlineLevel="0" collapsed="false">
      <c r="A13" s="7" t="s">
        <v>190</v>
      </c>
      <c r="B13" s="13" t="n">
        <v>45669</v>
      </c>
      <c r="C13" s="7" t="s">
        <v>70</v>
      </c>
      <c r="D13" s="14" t="n">
        <v>3332.15</v>
      </c>
      <c r="E13" s="7" t="s">
        <v>191</v>
      </c>
    </row>
    <row r="14" customFormat="false" ht="15" hidden="false" customHeight="false" outlineLevel="0" collapsed="false">
      <c r="A14" s="7" t="s">
        <v>192</v>
      </c>
      <c r="B14" s="13" t="n">
        <v>45670</v>
      </c>
      <c r="C14" s="7" t="s">
        <v>150</v>
      </c>
      <c r="D14" s="14" t="n">
        <v>2594.88</v>
      </c>
      <c r="E14" s="7" t="s">
        <v>191</v>
      </c>
    </row>
    <row r="15" customFormat="false" ht="15" hidden="false" customHeight="false" outlineLevel="0" collapsed="false">
      <c r="A15" s="7" t="s">
        <v>193</v>
      </c>
      <c r="B15" s="13" t="n">
        <v>45670</v>
      </c>
      <c r="C15" s="7" t="s">
        <v>119</v>
      </c>
      <c r="D15" s="14" t="n">
        <v>1937.21</v>
      </c>
      <c r="E15" s="7" t="s">
        <v>194</v>
      </c>
    </row>
    <row r="16" customFormat="false" ht="15" hidden="false" customHeight="false" outlineLevel="0" collapsed="false">
      <c r="A16" s="7" t="s">
        <v>195</v>
      </c>
      <c r="B16" s="13" t="n">
        <v>45670</v>
      </c>
      <c r="C16" s="7" t="s">
        <v>99</v>
      </c>
      <c r="D16" s="14" t="n">
        <v>2515.95</v>
      </c>
      <c r="E16" s="7" t="s">
        <v>194</v>
      </c>
    </row>
    <row r="17" customFormat="false" ht="15" hidden="false" customHeight="false" outlineLevel="0" collapsed="false">
      <c r="A17" s="7" t="s">
        <v>196</v>
      </c>
      <c r="B17" s="13" t="n">
        <v>45672</v>
      </c>
      <c r="C17" s="7" t="s">
        <v>48</v>
      </c>
      <c r="D17" s="14" t="n">
        <v>2196.56</v>
      </c>
      <c r="E17" s="7" t="s">
        <v>191</v>
      </c>
    </row>
    <row r="18" customFormat="false" ht="15" hidden="false" customHeight="false" outlineLevel="0" collapsed="false">
      <c r="A18" s="7" t="s">
        <v>197</v>
      </c>
      <c r="B18" s="13" t="n">
        <v>45673</v>
      </c>
      <c r="C18" s="7" t="s">
        <v>96</v>
      </c>
      <c r="D18" s="14" t="n">
        <v>36.65</v>
      </c>
      <c r="E18" s="7" t="s">
        <v>175</v>
      </c>
    </row>
    <row r="19" customFormat="false" ht="15" hidden="false" customHeight="false" outlineLevel="0" collapsed="false">
      <c r="A19" s="7" t="s">
        <v>198</v>
      </c>
      <c r="B19" s="13" t="n">
        <v>45673</v>
      </c>
      <c r="C19" s="7" t="s">
        <v>148</v>
      </c>
      <c r="D19" s="14" t="n">
        <v>2284.43</v>
      </c>
      <c r="E19" s="7" t="s">
        <v>175</v>
      </c>
    </row>
    <row r="20" customFormat="false" ht="15" hidden="false" customHeight="false" outlineLevel="0" collapsed="false">
      <c r="A20" s="7" t="s">
        <v>199</v>
      </c>
      <c r="B20" s="13" t="n">
        <v>45673</v>
      </c>
      <c r="C20" s="7" t="s">
        <v>144</v>
      </c>
      <c r="D20" s="14" t="n">
        <v>545.9</v>
      </c>
      <c r="E20" s="7" t="s">
        <v>191</v>
      </c>
    </row>
    <row r="21" customFormat="false" ht="15" hidden="false" customHeight="false" outlineLevel="0" collapsed="false">
      <c r="A21" s="7" t="s">
        <v>200</v>
      </c>
      <c r="B21" s="13" t="n">
        <v>45675</v>
      </c>
      <c r="C21" s="7" t="s">
        <v>80</v>
      </c>
      <c r="D21" s="14" t="n">
        <v>1617.22</v>
      </c>
      <c r="E21" s="7" t="s">
        <v>186</v>
      </c>
    </row>
    <row r="22" customFormat="false" ht="15" hidden="false" customHeight="false" outlineLevel="0" collapsed="false">
      <c r="A22" s="7" t="s">
        <v>201</v>
      </c>
      <c r="B22" s="13" t="n">
        <v>45676</v>
      </c>
      <c r="C22" s="7" t="s">
        <v>76</v>
      </c>
      <c r="D22" s="14" t="n">
        <v>148.58</v>
      </c>
      <c r="E22" s="7" t="s">
        <v>179</v>
      </c>
    </row>
    <row r="23" customFormat="false" ht="15" hidden="false" customHeight="false" outlineLevel="0" collapsed="false">
      <c r="A23" s="7" t="s">
        <v>202</v>
      </c>
      <c r="B23" s="13" t="n">
        <v>45678</v>
      </c>
      <c r="C23" s="7" t="s">
        <v>132</v>
      </c>
      <c r="D23" s="14" t="n">
        <v>3049.74</v>
      </c>
      <c r="E23" s="7" t="s">
        <v>182</v>
      </c>
    </row>
    <row r="24" customFormat="false" ht="15" hidden="false" customHeight="false" outlineLevel="0" collapsed="false">
      <c r="A24" s="7" t="s">
        <v>203</v>
      </c>
      <c r="B24" s="13" t="n">
        <v>45678</v>
      </c>
      <c r="C24" s="7" t="s">
        <v>119</v>
      </c>
      <c r="D24" s="14" t="n">
        <v>3007.71</v>
      </c>
      <c r="E24" s="7" t="s">
        <v>204</v>
      </c>
    </row>
    <row r="25" customFormat="false" ht="15" hidden="false" customHeight="false" outlineLevel="0" collapsed="false">
      <c r="A25" s="7" t="s">
        <v>205</v>
      </c>
      <c r="B25" s="13" t="n">
        <v>45680</v>
      </c>
      <c r="C25" s="7" t="s">
        <v>58</v>
      </c>
      <c r="D25" s="14" t="n">
        <v>132.21</v>
      </c>
      <c r="E25" s="7" t="s">
        <v>186</v>
      </c>
    </row>
    <row r="26" customFormat="false" ht="15" hidden="false" customHeight="false" outlineLevel="0" collapsed="false">
      <c r="A26" s="7" t="s">
        <v>206</v>
      </c>
      <c r="B26" s="13" t="n">
        <v>45680</v>
      </c>
      <c r="C26" s="7" t="s">
        <v>45</v>
      </c>
      <c r="D26" s="14" t="n">
        <v>29.1</v>
      </c>
      <c r="E26" s="7" t="s">
        <v>177</v>
      </c>
    </row>
    <row r="27" customFormat="false" ht="15" hidden="false" customHeight="false" outlineLevel="0" collapsed="false">
      <c r="A27" s="7" t="s">
        <v>207</v>
      </c>
      <c r="B27" s="13" t="n">
        <v>45682</v>
      </c>
      <c r="C27" s="7" t="s">
        <v>142</v>
      </c>
      <c r="D27" s="14" t="n">
        <v>833.85</v>
      </c>
      <c r="E27" s="7" t="s">
        <v>186</v>
      </c>
    </row>
    <row r="28" customFormat="false" ht="15" hidden="false" customHeight="false" outlineLevel="0" collapsed="false">
      <c r="A28" s="7" t="s">
        <v>208</v>
      </c>
      <c r="B28" s="13" t="n">
        <v>45685</v>
      </c>
      <c r="C28" s="7" t="s">
        <v>96</v>
      </c>
      <c r="D28" s="14" t="n">
        <v>3345.82</v>
      </c>
      <c r="E28" s="7" t="s">
        <v>194</v>
      </c>
    </row>
    <row r="29" customFormat="false" ht="15" hidden="false" customHeight="false" outlineLevel="0" collapsed="false">
      <c r="A29" s="7" t="s">
        <v>209</v>
      </c>
      <c r="B29" s="13" t="n">
        <v>45686</v>
      </c>
      <c r="C29" s="7" t="s">
        <v>138</v>
      </c>
      <c r="D29" s="14" t="n">
        <v>992.38</v>
      </c>
      <c r="E29" s="7" t="s">
        <v>191</v>
      </c>
    </row>
    <row r="30" customFormat="false" ht="15" hidden="false" customHeight="false" outlineLevel="0" collapsed="false">
      <c r="A30" s="7" t="s">
        <v>210</v>
      </c>
      <c r="B30" s="13" t="n">
        <v>45687</v>
      </c>
      <c r="C30" s="7" t="s">
        <v>94</v>
      </c>
      <c r="D30" s="14" t="n">
        <v>2472.19</v>
      </c>
      <c r="E30" s="7" t="s">
        <v>191</v>
      </c>
    </row>
    <row r="31" customFormat="false" ht="15" hidden="false" customHeight="false" outlineLevel="0" collapsed="false">
      <c r="A31" s="7" t="s">
        <v>211</v>
      </c>
      <c r="B31" s="13" t="n">
        <v>45687</v>
      </c>
      <c r="C31" s="7" t="s">
        <v>40</v>
      </c>
      <c r="D31" s="14" t="n">
        <v>2141.67</v>
      </c>
      <c r="E31" s="7" t="s">
        <v>177</v>
      </c>
    </row>
    <row r="32" customFormat="false" ht="15" hidden="false" customHeight="false" outlineLevel="0" collapsed="false">
      <c r="A32" s="7" t="s">
        <v>212</v>
      </c>
      <c r="B32" s="13" t="n">
        <v>45689</v>
      </c>
      <c r="C32" s="7" t="s">
        <v>120</v>
      </c>
      <c r="D32" s="14" t="n">
        <v>1449.59</v>
      </c>
      <c r="E32" s="7" t="s">
        <v>182</v>
      </c>
    </row>
    <row r="33" customFormat="false" ht="15" hidden="false" customHeight="false" outlineLevel="0" collapsed="false">
      <c r="A33" s="7" t="s">
        <v>213</v>
      </c>
      <c r="B33" s="13" t="n">
        <v>45689</v>
      </c>
      <c r="C33" s="7" t="s">
        <v>87</v>
      </c>
      <c r="D33" s="14" t="n">
        <v>996.31</v>
      </c>
      <c r="E33" s="7" t="s">
        <v>179</v>
      </c>
    </row>
    <row r="34" customFormat="false" ht="15" hidden="false" customHeight="false" outlineLevel="0" collapsed="false">
      <c r="A34" s="7" t="s">
        <v>214</v>
      </c>
      <c r="B34" s="13" t="n">
        <v>45690</v>
      </c>
      <c r="C34" s="7" t="s">
        <v>81</v>
      </c>
      <c r="D34" s="14" t="n">
        <v>2332.22</v>
      </c>
      <c r="E34" s="7" t="s">
        <v>182</v>
      </c>
    </row>
    <row r="35" customFormat="false" ht="15" hidden="false" customHeight="false" outlineLevel="0" collapsed="false">
      <c r="A35" s="7" t="s">
        <v>215</v>
      </c>
      <c r="B35" s="13" t="n">
        <v>45692</v>
      </c>
      <c r="C35" s="7" t="s">
        <v>37</v>
      </c>
      <c r="D35" s="14" t="n">
        <v>1408.59</v>
      </c>
      <c r="E35" s="7" t="s">
        <v>182</v>
      </c>
    </row>
    <row r="36" customFormat="false" ht="15" hidden="false" customHeight="false" outlineLevel="0" collapsed="false">
      <c r="A36" s="7" t="s">
        <v>216</v>
      </c>
      <c r="B36" s="13" t="n">
        <v>45692</v>
      </c>
      <c r="C36" s="7" t="s">
        <v>70</v>
      </c>
      <c r="D36" s="14" t="n">
        <v>2519.28</v>
      </c>
      <c r="E36" s="7" t="s">
        <v>204</v>
      </c>
    </row>
    <row r="37" customFormat="false" ht="15" hidden="false" customHeight="false" outlineLevel="0" collapsed="false">
      <c r="A37" s="7" t="s">
        <v>217</v>
      </c>
      <c r="B37" s="13" t="n">
        <v>45693</v>
      </c>
      <c r="C37" s="7" t="s">
        <v>83</v>
      </c>
      <c r="D37" s="14" t="n">
        <v>90.96</v>
      </c>
      <c r="E37" s="7" t="s">
        <v>179</v>
      </c>
    </row>
    <row r="38" customFormat="false" ht="15" hidden="false" customHeight="false" outlineLevel="0" collapsed="false">
      <c r="A38" s="7" t="s">
        <v>218</v>
      </c>
      <c r="B38" s="13" t="n">
        <v>45693</v>
      </c>
      <c r="C38" s="7" t="s">
        <v>111</v>
      </c>
      <c r="D38" s="14" t="n">
        <v>1306.32</v>
      </c>
      <c r="E38" s="7" t="s">
        <v>186</v>
      </c>
    </row>
    <row r="39" customFormat="false" ht="15" hidden="false" customHeight="false" outlineLevel="0" collapsed="false">
      <c r="A39" s="7" t="s">
        <v>219</v>
      </c>
      <c r="B39" s="13" t="n">
        <v>45694</v>
      </c>
      <c r="C39" s="7" t="s">
        <v>62</v>
      </c>
      <c r="D39" s="14" t="n">
        <v>3248.32</v>
      </c>
      <c r="E39" s="7" t="s">
        <v>194</v>
      </c>
    </row>
    <row r="40" customFormat="false" ht="15" hidden="false" customHeight="false" outlineLevel="0" collapsed="false">
      <c r="A40" s="7" t="s">
        <v>220</v>
      </c>
      <c r="B40" s="13" t="n">
        <v>45699</v>
      </c>
      <c r="C40" s="7" t="s">
        <v>91</v>
      </c>
      <c r="D40" s="14" t="n">
        <v>141.29</v>
      </c>
      <c r="E40" s="7" t="s">
        <v>175</v>
      </c>
    </row>
    <row r="41" customFormat="false" ht="15" hidden="false" customHeight="false" outlineLevel="0" collapsed="false">
      <c r="A41" s="7" t="s">
        <v>221</v>
      </c>
      <c r="B41" s="13" t="n">
        <v>45699</v>
      </c>
      <c r="C41" s="7" t="s">
        <v>148</v>
      </c>
      <c r="D41" s="14" t="n">
        <v>1042</v>
      </c>
      <c r="E41" s="7" t="s">
        <v>175</v>
      </c>
    </row>
    <row r="42" customFormat="false" ht="15" hidden="false" customHeight="false" outlineLevel="0" collapsed="false">
      <c r="A42" s="7" t="s">
        <v>222</v>
      </c>
      <c r="B42" s="13" t="n">
        <v>45699</v>
      </c>
      <c r="C42" s="7" t="s">
        <v>120</v>
      </c>
      <c r="D42" s="14" t="n">
        <v>473.34</v>
      </c>
      <c r="E42" s="7" t="s">
        <v>177</v>
      </c>
    </row>
    <row r="43" customFormat="false" ht="15" hidden="false" customHeight="false" outlineLevel="0" collapsed="false">
      <c r="A43" s="7" t="s">
        <v>223</v>
      </c>
      <c r="B43" s="13" t="n">
        <v>45699</v>
      </c>
      <c r="C43" s="7" t="s">
        <v>93</v>
      </c>
      <c r="D43" s="14" t="n">
        <v>2534.91</v>
      </c>
      <c r="E43" s="7" t="s">
        <v>182</v>
      </c>
    </row>
    <row r="44" customFormat="false" ht="15" hidden="false" customHeight="false" outlineLevel="0" collapsed="false">
      <c r="A44" s="7" t="s">
        <v>224</v>
      </c>
      <c r="B44" s="13" t="n">
        <v>45700</v>
      </c>
      <c r="C44" s="7" t="s">
        <v>148</v>
      </c>
      <c r="D44" s="14" t="n">
        <v>1976.95</v>
      </c>
      <c r="E44" s="7" t="s">
        <v>179</v>
      </c>
    </row>
    <row r="45" customFormat="false" ht="15" hidden="false" customHeight="false" outlineLevel="0" collapsed="false">
      <c r="A45" s="7" t="s">
        <v>225</v>
      </c>
      <c r="B45" s="13" t="n">
        <v>45702</v>
      </c>
      <c r="C45" s="7" t="s">
        <v>142</v>
      </c>
      <c r="D45" s="14" t="n">
        <v>2926.81</v>
      </c>
      <c r="E45" s="7" t="s">
        <v>182</v>
      </c>
    </row>
    <row r="46" customFormat="false" ht="15" hidden="false" customHeight="false" outlineLevel="0" collapsed="false">
      <c r="A46" s="7" t="s">
        <v>226</v>
      </c>
      <c r="B46" s="13" t="n">
        <v>45703</v>
      </c>
      <c r="C46" s="7" t="s">
        <v>70</v>
      </c>
      <c r="D46" s="14" t="n">
        <v>3499.56</v>
      </c>
      <c r="E46" s="7" t="s">
        <v>179</v>
      </c>
    </row>
    <row r="47" customFormat="false" ht="15" hidden="false" customHeight="false" outlineLevel="0" collapsed="false">
      <c r="A47" s="7" t="s">
        <v>227</v>
      </c>
      <c r="B47" s="13" t="n">
        <v>45705</v>
      </c>
      <c r="C47" s="7" t="s">
        <v>67</v>
      </c>
      <c r="D47" s="14" t="n">
        <v>2880.43</v>
      </c>
      <c r="E47" s="7" t="s">
        <v>186</v>
      </c>
    </row>
    <row r="48" customFormat="false" ht="15" hidden="false" customHeight="false" outlineLevel="0" collapsed="false">
      <c r="A48" s="7" t="s">
        <v>228</v>
      </c>
      <c r="B48" s="13" t="n">
        <v>45706</v>
      </c>
      <c r="C48" s="7" t="s">
        <v>76</v>
      </c>
      <c r="D48" s="14" t="n">
        <v>2756.58</v>
      </c>
      <c r="E48" s="7" t="s">
        <v>186</v>
      </c>
    </row>
    <row r="49" customFormat="false" ht="15" hidden="false" customHeight="false" outlineLevel="0" collapsed="false">
      <c r="A49" s="7" t="s">
        <v>229</v>
      </c>
      <c r="B49" s="13" t="n">
        <v>45707</v>
      </c>
      <c r="C49" s="7" t="s">
        <v>78</v>
      </c>
      <c r="D49" s="14" t="n">
        <v>373.95</v>
      </c>
      <c r="E49" s="7" t="s">
        <v>191</v>
      </c>
    </row>
    <row r="50" customFormat="false" ht="15" hidden="false" customHeight="false" outlineLevel="0" collapsed="false">
      <c r="A50" s="7" t="s">
        <v>230</v>
      </c>
      <c r="B50" s="13" t="n">
        <v>45707</v>
      </c>
      <c r="C50" s="7" t="s">
        <v>148</v>
      </c>
      <c r="D50" s="14" t="n">
        <v>2540.59</v>
      </c>
      <c r="E50" s="7" t="s">
        <v>186</v>
      </c>
    </row>
    <row r="51" customFormat="false" ht="15" hidden="false" customHeight="false" outlineLevel="0" collapsed="false">
      <c r="A51" s="7" t="s">
        <v>231</v>
      </c>
      <c r="B51" s="13" t="n">
        <v>45707</v>
      </c>
      <c r="C51" s="7" t="s">
        <v>128</v>
      </c>
      <c r="D51" s="14" t="n">
        <v>2664.28</v>
      </c>
      <c r="E51" s="7" t="s">
        <v>177</v>
      </c>
    </row>
    <row r="52" customFormat="false" ht="15" hidden="false" customHeight="false" outlineLevel="0" collapsed="false">
      <c r="A52" s="7" t="s">
        <v>232</v>
      </c>
      <c r="B52" s="13" t="n">
        <v>45708</v>
      </c>
      <c r="C52" s="7" t="s">
        <v>93</v>
      </c>
      <c r="D52" s="14" t="n">
        <v>1065.41</v>
      </c>
      <c r="E52" s="7" t="s">
        <v>179</v>
      </c>
    </row>
    <row r="53" customFormat="false" ht="15" hidden="false" customHeight="false" outlineLevel="0" collapsed="false">
      <c r="A53" s="7" t="s">
        <v>233</v>
      </c>
      <c r="B53" s="13" t="n">
        <v>45709</v>
      </c>
      <c r="C53" s="7" t="s">
        <v>120</v>
      </c>
      <c r="D53" s="14" t="n">
        <v>85.57</v>
      </c>
      <c r="E53" s="7" t="s">
        <v>194</v>
      </c>
    </row>
    <row r="54" customFormat="false" ht="15" hidden="false" customHeight="false" outlineLevel="0" collapsed="false">
      <c r="A54" s="7" t="s">
        <v>234</v>
      </c>
      <c r="B54" s="13" t="n">
        <v>45709</v>
      </c>
      <c r="C54" s="7" t="s">
        <v>67</v>
      </c>
      <c r="D54" s="14" t="n">
        <v>2109.72</v>
      </c>
      <c r="E54" s="7" t="s">
        <v>194</v>
      </c>
    </row>
    <row r="55" customFormat="false" ht="15" hidden="false" customHeight="false" outlineLevel="0" collapsed="false">
      <c r="A55" s="7" t="s">
        <v>235</v>
      </c>
      <c r="B55" s="13" t="n">
        <v>45710</v>
      </c>
      <c r="C55" s="7" t="s">
        <v>111</v>
      </c>
      <c r="D55" s="14" t="n">
        <v>515.89</v>
      </c>
      <c r="E55" s="7" t="s">
        <v>182</v>
      </c>
    </row>
    <row r="56" customFormat="false" ht="15" hidden="false" customHeight="false" outlineLevel="0" collapsed="false">
      <c r="A56" s="7" t="s">
        <v>236</v>
      </c>
      <c r="B56" s="13" t="n">
        <v>45711</v>
      </c>
      <c r="C56" s="7" t="s">
        <v>78</v>
      </c>
      <c r="D56" s="14" t="n">
        <v>2232.81</v>
      </c>
      <c r="E56" s="7" t="s">
        <v>182</v>
      </c>
    </row>
    <row r="57" customFormat="false" ht="15" hidden="false" customHeight="false" outlineLevel="0" collapsed="false">
      <c r="A57" s="7" t="s">
        <v>237</v>
      </c>
      <c r="B57" s="13" t="n">
        <v>45711</v>
      </c>
      <c r="C57" s="7" t="s">
        <v>142</v>
      </c>
      <c r="D57" s="14" t="n">
        <v>1026.24</v>
      </c>
      <c r="E57" s="7" t="s">
        <v>177</v>
      </c>
    </row>
    <row r="58" customFormat="false" ht="15" hidden="false" customHeight="false" outlineLevel="0" collapsed="false">
      <c r="A58" s="7" t="s">
        <v>238</v>
      </c>
      <c r="B58" s="13" t="n">
        <v>45711</v>
      </c>
      <c r="C58" s="7" t="s">
        <v>128</v>
      </c>
      <c r="D58" s="14" t="n">
        <v>131.25</v>
      </c>
      <c r="E58" s="7" t="s">
        <v>179</v>
      </c>
    </row>
    <row r="59" customFormat="false" ht="15" hidden="false" customHeight="false" outlineLevel="0" collapsed="false">
      <c r="A59" s="7" t="s">
        <v>239</v>
      </c>
      <c r="B59" s="13" t="n">
        <v>45713</v>
      </c>
      <c r="C59" s="7" t="s">
        <v>70</v>
      </c>
      <c r="D59" s="14" t="n">
        <v>102.23</v>
      </c>
      <c r="E59" s="7" t="s">
        <v>204</v>
      </c>
    </row>
    <row r="60" customFormat="false" ht="15" hidden="false" customHeight="false" outlineLevel="0" collapsed="false">
      <c r="A60" s="7" t="s">
        <v>240</v>
      </c>
      <c r="B60" s="13" t="n">
        <v>45713</v>
      </c>
      <c r="C60" s="7" t="s">
        <v>37</v>
      </c>
      <c r="D60" s="14" t="n">
        <v>1230.36</v>
      </c>
      <c r="E60" s="7" t="s">
        <v>175</v>
      </c>
    </row>
    <row r="61" customFormat="false" ht="15" hidden="false" customHeight="false" outlineLevel="0" collapsed="false">
      <c r="A61" s="7" t="s">
        <v>241</v>
      </c>
      <c r="B61" s="13" t="n">
        <v>45714</v>
      </c>
      <c r="C61" s="7" t="s">
        <v>40</v>
      </c>
      <c r="D61" s="14" t="n">
        <v>695.52</v>
      </c>
      <c r="E61" s="7" t="s">
        <v>182</v>
      </c>
    </row>
    <row r="62" customFormat="false" ht="15" hidden="false" customHeight="false" outlineLevel="0" collapsed="false">
      <c r="A62" s="7" t="s">
        <v>242</v>
      </c>
      <c r="B62" s="13" t="n">
        <v>45715</v>
      </c>
      <c r="C62" s="7" t="s">
        <v>117</v>
      </c>
      <c r="D62" s="14" t="n">
        <v>529.41</v>
      </c>
      <c r="E62" s="7" t="s">
        <v>182</v>
      </c>
    </row>
    <row r="63" customFormat="false" ht="15" hidden="false" customHeight="false" outlineLevel="0" collapsed="false">
      <c r="A63" s="7" t="s">
        <v>243</v>
      </c>
      <c r="B63" s="13" t="n">
        <v>45715</v>
      </c>
      <c r="C63" s="7" t="s">
        <v>121</v>
      </c>
      <c r="D63" s="14" t="n">
        <v>2876.66</v>
      </c>
      <c r="E63" s="7" t="s">
        <v>177</v>
      </c>
    </row>
    <row r="64" customFormat="false" ht="15" hidden="false" customHeight="false" outlineLevel="0" collapsed="false">
      <c r="A64" s="7" t="s">
        <v>244</v>
      </c>
      <c r="B64" s="13" t="n">
        <v>45715</v>
      </c>
      <c r="C64" s="7" t="s">
        <v>53</v>
      </c>
      <c r="D64" s="14" t="n">
        <v>523.9</v>
      </c>
      <c r="E64" s="7" t="s">
        <v>179</v>
      </c>
    </row>
    <row r="65" customFormat="false" ht="15" hidden="false" customHeight="false" outlineLevel="0" collapsed="false">
      <c r="A65" s="7" t="s">
        <v>245</v>
      </c>
      <c r="B65" s="13" t="n">
        <v>45716</v>
      </c>
      <c r="C65" s="7" t="s">
        <v>50</v>
      </c>
      <c r="D65" s="14" t="n">
        <v>2901.09</v>
      </c>
      <c r="E65" s="7" t="s">
        <v>177</v>
      </c>
    </row>
    <row r="66" customFormat="false" ht="15" hidden="false" customHeight="false" outlineLevel="0" collapsed="false">
      <c r="A66" s="7" t="s">
        <v>246</v>
      </c>
      <c r="B66" s="13" t="n">
        <v>45716</v>
      </c>
      <c r="C66" s="7" t="s">
        <v>144</v>
      </c>
      <c r="D66" s="14" t="n">
        <v>2548.13</v>
      </c>
      <c r="E66" s="7" t="s">
        <v>191</v>
      </c>
    </row>
    <row r="67" customFormat="false" ht="15" hidden="false" customHeight="false" outlineLevel="0" collapsed="false">
      <c r="A67" s="7" t="s">
        <v>247</v>
      </c>
      <c r="B67" s="13" t="n">
        <v>45718</v>
      </c>
      <c r="C67" s="7" t="s">
        <v>150</v>
      </c>
      <c r="D67" s="14" t="n">
        <v>1943.87</v>
      </c>
      <c r="E67" s="7" t="s">
        <v>179</v>
      </c>
    </row>
    <row r="68" customFormat="false" ht="15" hidden="false" customHeight="false" outlineLevel="0" collapsed="false">
      <c r="A68" s="7" t="s">
        <v>248</v>
      </c>
      <c r="B68" s="13" t="n">
        <v>45719</v>
      </c>
      <c r="C68" s="7" t="s">
        <v>138</v>
      </c>
      <c r="D68" s="14" t="n">
        <v>1762.93</v>
      </c>
      <c r="E68" s="7" t="s">
        <v>182</v>
      </c>
    </row>
    <row r="69" customFormat="false" ht="15" hidden="false" customHeight="false" outlineLevel="0" collapsed="false">
      <c r="A69" s="7" t="s">
        <v>249</v>
      </c>
      <c r="B69" s="13" t="n">
        <v>45720</v>
      </c>
      <c r="C69" s="7" t="s">
        <v>152</v>
      </c>
      <c r="D69" s="14" t="n">
        <v>2594.93</v>
      </c>
      <c r="E69" s="7" t="s">
        <v>186</v>
      </c>
    </row>
    <row r="70" customFormat="false" ht="15" hidden="false" customHeight="false" outlineLevel="0" collapsed="false">
      <c r="A70" s="7" t="s">
        <v>250</v>
      </c>
      <c r="B70" s="13" t="n">
        <v>45721</v>
      </c>
      <c r="C70" s="7" t="s">
        <v>83</v>
      </c>
      <c r="D70" s="14" t="n">
        <v>2394.51</v>
      </c>
      <c r="E70" s="7" t="s">
        <v>186</v>
      </c>
    </row>
    <row r="71" customFormat="false" ht="15" hidden="false" customHeight="false" outlineLevel="0" collapsed="false">
      <c r="A71" s="7" t="s">
        <v>251</v>
      </c>
      <c r="B71" s="13" t="n">
        <v>45721</v>
      </c>
      <c r="C71" s="7" t="s">
        <v>76</v>
      </c>
      <c r="D71" s="14" t="n">
        <v>698.4</v>
      </c>
      <c r="E71" s="7" t="s">
        <v>175</v>
      </c>
    </row>
    <row r="72" customFormat="false" ht="15" hidden="false" customHeight="false" outlineLevel="0" collapsed="false">
      <c r="A72" s="7" t="s">
        <v>252</v>
      </c>
      <c r="B72" s="13" t="n">
        <v>45721</v>
      </c>
      <c r="C72" s="7" t="s">
        <v>109</v>
      </c>
      <c r="D72" s="14" t="n">
        <v>107.78</v>
      </c>
      <c r="E72" s="7" t="s">
        <v>204</v>
      </c>
    </row>
    <row r="73" customFormat="false" ht="15" hidden="false" customHeight="false" outlineLevel="0" collapsed="false">
      <c r="A73" s="7" t="s">
        <v>253</v>
      </c>
      <c r="B73" s="13" t="n">
        <v>45726</v>
      </c>
      <c r="C73" s="7" t="s">
        <v>76</v>
      </c>
      <c r="D73" s="14" t="n">
        <v>3022.46</v>
      </c>
      <c r="E73" s="7" t="s">
        <v>186</v>
      </c>
    </row>
    <row r="74" customFormat="false" ht="15" hidden="false" customHeight="false" outlineLevel="0" collapsed="false">
      <c r="A74" s="7" t="s">
        <v>254</v>
      </c>
      <c r="B74" s="13" t="n">
        <v>45726</v>
      </c>
      <c r="C74" s="7" t="s">
        <v>58</v>
      </c>
      <c r="D74" s="14" t="n">
        <v>1267.84</v>
      </c>
      <c r="E74" s="7" t="s">
        <v>177</v>
      </c>
    </row>
    <row r="75" customFormat="false" ht="15" hidden="false" customHeight="false" outlineLevel="0" collapsed="false">
      <c r="A75" s="7" t="s">
        <v>255</v>
      </c>
      <c r="B75" s="13" t="n">
        <v>45727</v>
      </c>
      <c r="C75" s="7" t="s">
        <v>132</v>
      </c>
      <c r="D75" s="14" t="n">
        <v>182.48</v>
      </c>
      <c r="E75" s="7" t="s">
        <v>177</v>
      </c>
    </row>
    <row r="76" customFormat="false" ht="15" hidden="false" customHeight="false" outlineLevel="0" collapsed="false">
      <c r="A76" s="7" t="s">
        <v>256</v>
      </c>
      <c r="B76" s="13" t="n">
        <v>45734</v>
      </c>
      <c r="C76" s="7" t="s">
        <v>115</v>
      </c>
      <c r="D76" s="14" t="n">
        <v>334.25</v>
      </c>
      <c r="E76" s="7" t="s">
        <v>191</v>
      </c>
    </row>
    <row r="77" customFormat="false" ht="15" hidden="false" customHeight="false" outlineLevel="0" collapsed="false">
      <c r="A77" s="7" t="s">
        <v>257</v>
      </c>
      <c r="B77" s="13" t="n">
        <v>45734</v>
      </c>
      <c r="C77" s="7" t="s">
        <v>70</v>
      </c>
      <c r="D77" s="14" t="n">
        <v>1762.1</v>
      </c>
      <c r="E77" s="7" t="s">
        <v>186</v>
      </c>
    </row>
    <row r="78" customFormat="false" ht="15" hidden="false" customHeight="false" outlineLevel="0" collapsed="false">
      <c r="A78" s="7" t="s">
        <v>258</v>
      </c>
      <c r="B78" s="13" t="n">
        <v>45734</v>
      </c>
      <c r="C78" s="7" t="s">
        <v>89</v>
      </c>
      <c r="D78" s="14" t="n">
        <v>1804.09</v>
      </c>
      <c r="E78" s="7" t="s">
        <v>204</v>
      </c>
    </row>
    <row r="79" customFormat="false" ht="15" hidden="false" customHeight="false" outlineLevel="0" collapsed="false">
      <c r="A79" s="7" t="s">
        <v>259</v>
      </c>
      <c r="B79" s="13" t="n">
        <v>45737</v>
      </c>
      <c r="C79" s="7" t="s">
        <v>70</v>
      </c>
      <c r="D79" s="14" t="n">
        <v>129.5</v>
      </c>
      <c r="E79" s="7" t="s">
        <v>186</v>
      </c>
    </row>
    <row r="80" customFormat="false" ht="15" hidden="false" customHeight="false" outlineLevel="0" collapsed="false">
      <c r="A80" s="7" t="s">
        <v>260</v>
      </c>
      <c r="B80" s="13" t="n">
        <v>45737</v>
      </c>
      <c r="C80" s="7" t="s">
        <v>154</v>
      </c>
      <c r="D80" s="14" t="n">
        <v>2172.91</v>
      </c>
      <c r="E80" s="7" t="s">
        <v>177</v>
      </c>
    </row>
    <row r="81" customFormat="false" ht="15" hidden="false" customHeight="false" outlineLevel="0" collapsed="false">
      <c r="A81" s="7" t="s">
        <v>261</v>
      </c>
      <c r="B81" s="13" t="n">
        <v>45740</v>
      </c>
      <c r="C81" s="7" t="s">
        <v>132</v>
      </c>
      <c r="D81" s="14" t="n">
        <v>2301.25</v>
      </c>
      <c r="E81" s="7" t="s">
        <v>204</v>
      </c>
    </row>
    <row r="82" customFormat="false" ht="15" hidden="false" customHeight="false" outlineLevel="0" collapsed="false">
      <c r="A82" s="7" t="s">
        <v>262</v>
      </c>
      <c r="B82" s="13" t="n">
        <v>45741</v>
      </c>
      <c r="C82" s="7" t="s">
        <v>76</v>
      </c>
      <c r="D82" s="14" t="n">
        <v>812.88</v>
      </c>
      <c r="E82" s="7" t="s">
        <v>182</v>
      </c>
    </row>
    <row r="83" customFormat="false" ht="15" hidden="false" customHeight="false" outlineLevel="0" collapsed="false">
      <c r="A83" s="7" t="s">
        <v>263</v>
      </c>
      <c r="B83" s="13" t="n">
        <v>45742</v>
      </c>
      <c r="C83" s="7" t="s">
        <v>121</v>
      </c>
      <c r="D83" s="14" t="n">
        <v>1663.23</v>
      </c>
      <c r="E83" s="7" t="s">
        <v>204</v>
      </c>
    </row>
    <row r="84" customFormat="false" ht="15" hidden="false" customHeight="false" outlineLevel="0" collapsed="false">
      <c r="A84" s="7" t="s">
        <v>264</v>
      </c>
      <c r="B84" s="13" t="n">
        <v>45744</v>
      </c>
      <c r="C84" s="7" t="s">
        <v>144</v>
      </c>
      <c r="D84" s="14" t="n">
        <v>2318.84</v>
      </c>
      <c r="E84" s="7" t="s">
        <v>182</v>
      </c>
    </row>
    <row r="85" customFormat="false" ht="15" hidden="false" customHeight="false" outlineLevel="0" collapsed="false">
      <c r="A85" s="7" t="s">
        <v>265</v>
      </c>
      <c r="B85" s="13" t="n">
        <v>45744</v>
      </c>
      <c r="C85" s="7" t="s">
        <v>76</v>
      </c>
      <c r="D85" s="14" t="n">
        <v>966.28</v>
      </c>
      <c r="E85" s="7" t="s">
        <v>204</v>
      </c>
    </row>
    <row r="86" customFormat="false" ht="15" hidden="false" customHeight="false" outlineLevel="0" collapsed="false">
      <c r="A86" s="7" t="s">
        <v>266</v>
      </c>
      <c r="B86" s="13" t="n">
        <v>45744</v>
      </c>
      <c r="C86" s="7" t="s">
        <v>80</v>
      </c>
      <c r="D86" s="14" t="n">
        <v>2207.61</v>
      </c>
      <c r="E86" s="7" t="s">
        <v>186</v>
      </c>
    </row>
    <row r="87" customFormat="false" ht="15" hidden="false" customHeight="false" outlineLevel="0" collapsed="false">
      <c r="A87" s="7" t="s">
        <v>267</v>
      </c>
      <c r="B87" s="13" t="n">
        <v>45745</v>
      </c>
      <c r="C87" s="7" t="s">
        <v>148</v>
      </c>
      <c r="D87" s="14" t="n">
        <v>1785.85</v>
      </c>
      <c r="E87" s="7" t="s">
        <v>204</v>
      </c>
    </row>
    <row r="88" customFormat="false" ht="15" hidden="false" customHeight="false" outlineLevel="0" collapsed="false">
      <c r="A88" s="7" t="s">
        <v>268</v>
      </c>
      <c r="B88" s="13" t="n">
        <v>45746</v>
      </c>
      <c r="C88" s="7" t="s">
        <v>150</v>
      </c>
      <c r="D88" s="14" t="n">
        <v>2498.84</v>
      </c>
      <c r="E88" s="7" t="s">
        <v>204</v>
      </c>
    </row>
    <row r="89" customFormat="false" ht="15" hidden="false" customHeight="false" outlineLevel="0" collapsed="false">
      <c r="A89" s="7" t="s">
        <v>269</v>
      </c>
      <c r="B89" s="13" t="n">
        <v>45746</v>
      </c>
      <c r="C89" s="7" t="s">
        <v>96</v>
      </c>
      <c r="D89" s="14" t="n">
        <v>3111.8</v>
      </c>
      <c r="E89" s="7" t="s">
        <v>179</v>
      </c>
    </row>
    <row r="90" customFormat="false" ht="15" hidden="false" customHeight="false" outlineLevel="0" collapsed="false">
      <c r="A90" s="7" t="s">
        <v>270</v>
      </c>
      <c r="B90" s="13" t="n">
        <v>45748</v>
      </c>
      <c r="C90" s="7" t="s">
        <v>140</v>
      </c>
      <c r="D90" s="14" t="n">
        <v>926.72</v>
      </c>
      <c r="E90" s="7" t="s">
        <v>194</v>
      </c>
    </row>
    <row r="91" customFormat="false" ht="15" hidden="false" customHeight="false" outlineLevel="0" collapsed="false">
      <c r="A91" s="7" t="s">
        <v>271</v>
      </c>
      <c r="B91" s="13" t="n">
        <v>45748</v>
      </c>
      <c r="C91" s="7" t="s">
        <v>70</v>
      </c>
      <c r="D91" s="14" t="n">
        <v>3046.03</v>
      </c>
      <c r="E91" s="7" t="s">
        <v>204</v>
      </c>
    </row>
    <row r="92" customFormat="false" ht="15" hidden="false" customHeight="false" outlineLevel="0" collapsed="false">
      <c r="A92" s="7" t="s">
        <v>272</v>
      </c>
      <c r="B92" s="13" t="n">
        <v>45749</v>
      </c>
      <c r="C92" s="7" t="s">
        <v>113</v>
      </c>
      <c r="D92" s="14" t="n">
        <v>2185.24</v>
      </c>
      <c r="E92" s="7" t="s">
        <v>177</v>
      </c>
    </row>
    <row r="93" customFormat="false" ht="15" hidden="false" customHeight="false" outlineLevel="0" collapsed="false">
      <c r="A93" s="7" t="s">
        <v>273</v>
      </c>
      <c r="B93" s="13" t="n">
        <v>45750</v>
      </c>
      <c r="C93" s="7" t="s">
        <v>64</v>
      </c>
      <c r="D93" s="14" t="n">
        <v>1210</v>
      </c>
      <c r="E93" s="7" t="s">
        <v>175</v>
      </c>
    </row>
    <row r="94" customFormat="false" ht="15" hidden="false" customHeight="false" outlineLevel="0" collapsed="false">
      <c r="A94" s="7" t="s">
        <v>274</v>
      </c>
      <c r="B94" s="13" t="n">
        <v>45750</v>
      </c>
      <c r="C94" s="7" t="s">
        <v>122</v>
      </c>
      <c r="D94" s="14" t="n">
        <v>3157.72</v>
      </c>
      <c r="E94" s="7" t="s">
        <v>191</v>
      </c>
    </row>
    <row r="95" customFormat="false" ht="15" hidden="false" customHeight="false" outlineLevel="0" collapsed="false">
      <c r="A95" s="7" t="s">
        <v>275</v>
      </c>
      <c r="B95" s="13" t="n">
        <v>45751</v>
      </c>
      <c r="C95" s="7" t="s">
        <v>76</v>
      </c>
      <c r="D95" s="14" t="n">
        <v>2863.31</v>
      </c>
      <c r="E95" s="7" t="s">
        <v>204</v>
      </c>
    </row>
    <row r="96" customFormat="false" ht="15" hidden="false" customHeight="false" outlineLevel="0" collapsed="false">
      <c r="A96" s="7" t="s">
        <v>276</v>
      </c>
      <c r="B96" s="13" t="n">
        <v>45751</v>
      </c>
      <c r="C96" s="7" t="s">
        <v>140</v>
      </c>
      <c r="D96" s="14" t="n">
        <v>1558.05</v>
      </c>
      <c r="E96" s="7" t="s">
        <v>179</v>
      </c>
    </row>
    <row r="97" customFormat="false" ht="15" hidden="false" customHeight="false" outlineLevel="0" collapsed="false">
      <c r="A97" s="7" t="s">
        <v>277</v>
      </c>
      <c r="B97" s="13" t="n">
        <v>45751</v>
      </c>
      <c r="C97" s="7" t="s">
        <v>113</v>
      </c>
      <c r="D97" s="14" t="n">
        <v>2872.94</v>
      </c>
      <c r="E97" s="7" t="s">
        <v>204</v>
      </c>
    </row>
    <row r="98" customFormat="false" ht="15" hidden="false" customHeight="false" outlineLevel="0" collapsed="false">
      <c r="A98" s="7" t="s">
        <v>278</v>
      </c>
      <c r="B98" s="13" t="n">
        <v>45752</v>
      </c>
      <c r="C98" s="7" t="s">
        <v>130</v>
      </c>
      <c r="D98" s="14" t="n">
        <v>1293.51</v>
      </c>
      <c r="E98" s="7" t="s">
        <v>177</v>
      </c>
    </row>
    <row r="99" customFormat="false" ht="15" hidden="false" customHeight="false" outlineLevel="0" collapsed="false">
      <c r="A99" s="7" t="s">
        <v>279</v>
      </c>
      <c r="B99" s="13" t="n">
        <v>45752</v>
      </c>
      <c r="C99" s="7" t="s">
        <v>78</v>
      </c>
      <c r="D99" s="14" t="n">
        <v>3140.83</v>
      </c>
      <c r="E99" s="7" t="s">
        <v>182</v>
      </c>
    </row>
    <row r="100" customFormat="false" ht="15" hidden="false" customHeight="false" outlineLevel="0" collapsed="false">
      <c r="A100" s="7" t="s">
        <v>280</v>
      </c>
      <c r="B100" s="13" t="n">
        <v>45754</v>
      </c>
      <c r="C100" s="7" t="s">
        <v>105</v>
      </c>
      <c r="D100" s="14" t="n">
        <v>1704.92</v>
      </c>
      <c r="E100" s="7" t="s">
        <v>204</v>
      </c>
    </row>
    <row r="101" customFormat="false" ht="15" hidden="false" customHeight="false" outlineLevel="0" collapsed="false">
      <c r="A101" s="7" t="s">
        <v>281</v>
      </c>
      <c r="B101" s="13" t="n">
        <v>45754</v>
      </c>
      <c r="C101" s="7" t="s">
        <v>43</v>
      </c>
      <c r="D101" s="14" t="n">
        <v>732.16</v>
      </c>
      <c r="E101" s="7" t="s">
        <v>186</v>
      </c>
    </row>
    <row r="102" customFormat="false" ht="15" hidden="false" customHeight="false" outlineLevel="0" collapsed="false">
      <c r="A102" s="7" t="s">
        <v>282</v>
      </c>
      <c r="B102" s="13" t="n">
        <v>45757</v>
      </c>
      <c r="C102" s="7" t="s">
        <v>91</v>
      </c>
      <c r="D102" s="14" t="n">
        <v>1027.21</v>
      </c>
      <c r="E102" s="7" t="s">
        <v>204</v>
      </c>
    </row>
    <row r="103" customFormat="false" ht="15" hidden="false" customHeight="false" outlineLevel="0" collapsed="false">
      <c r="A103" s="7" t="s">
        <v>283</v>
      </c>
      <c r="B103" s="13" t="n">
        <v>45762</v>
      </c>
      <c r="C103" s="7" t="s">
        <v>67</v>
      </c>
      <c r="D103" s="14" t="n">
        <v>1357.13</v>
      </c>
      <c r="E103" s="7" t="s">
        <v>204</v>
      </c>
    </row>
    <row r="104" customFormat="false" ht="15" hidden="false" customHeight="false" outlineLevel="0" collapsed="false">
      <c r="A104" s="7" t="s">
        <v>284</v>
      </c>
      <c r="B104" s="13" t="n">
        <v>45765</v>
      </c>
      <c r="C104" s="7" t="s">
        <v>101</v>
      </c>
      <c r="D104" s="14" t="n">
        <v>1147.24</v>
      </c>
      <c r="E104" s="7" t="s">
        <v>191</v>
      </c>
    </row>
    <row r="105" customFormat="false" ht="15" hidden="false" customHeight="false" outlineLevel="0" collapsed="false">
      <c r="A105" s="7" t="s">
        <v>285</v>
      </c>
      <c r="B105" s="13" t="n">
        <v>45766</v>
      </c>
      <c r="C105" s="7" t="s">
        <v>148</v>
      </c>
      <c r="D105" s="14" t="n">
        <v>1969.83</v>
      </c>
      <c r="E105" s="7" t="s">
        <v>194</v>
      </c>
    </row>
    <row r="106" customFormat="false" ht="15" hidden="false" customHeight="false" outlineLevel="0" collapsed="false">
      <c r="A106" s="7" t="s">
        <v>286</v>
      </c>
      <c r="B106" s="13" t="n">
        <v>45766</v>
      </c>
      <c r="C106" s="7" t="s">
        <v>120</v>
      </c>
      <c r="D106" s="14" t="n">
        <v>2094.59</v>
      </c>
      <c r="E106" s="7" t="s">
        <v>177</v>
      </c>
    </row>
    <row r="107" customFormat="false" ht="15" hidden="false" customHeight="false" outlineLevel="0" collapsed="false">
      <c r="A107" s="7" t="s">
        <v>287</v>
      </c>
      <c r="B107" s="13" t="n">
        <v>45766</v>
      </c>
      <c r="C107" s="7" t="s">
        <v>43</v>
      </c>
      <c r="D107" s="14" t="n">
        <v>894.26</v>
      </c>
      <c r="E107" s="7" t="s">
        <v>194</v>
      </c>
    </row>
    <row r="108" customFormat="false" ht="15" hidden="false" customHeight="false" outlineLevel="0" collapsed="false">
      <c r="A108" s="7" t="s">
        <v>288</v>
      </c>
      <c r="B108" s="13" t="n">
        <v>45767</v>
      </c>
      <c r="C108" s="7" t="s">
        <v>119</v>
      </c>
      <c r="D108" s="14" t="n">
        <v>3252.74</v>
      </c>
      <c r="E108" s="7" t="s">
        <v>177</v>
      </c>
    </row>
    <row r="109" customFormat="false" ht="15" hidden="false" customHeight="false" outlineLevel="0" collapsed="false">
      <c r="A109" s="7" t="s">
        <v>289</v>
      </c>
      <c r="B109" s="13" t="n">
        <v>45769</v>
      </c>
      <c r="C109" s="7" t="s">
        <v>91</v>
      </c>
      <c r="D109" s="14" t="n">
        <v>1726.97</v>
      </c>
      <c r="E109" s="7" t="s">
        <v>194</v>
      </c>
    </row>
    <row r="110" customFormat="false" ht="15" hidden="false" customHeight="false" outlineLevel="0" collapsed="false">
      <c r="A110" s="7" t="s">
        <v>290</v>
      </c>
      <c r="B110" s="13" t="n">
        <v>45769</v>
      </c>
      <c r="C110" s="7" t="s">
        <v>83</v>
      </c>
      <c r="D110" s="14" t="n">
        <v>1607.52</v>
      </c>
      <c r="E110" s="7" t="s">
        <v>186</v>
      </c>
    </row>
    <row r="111" customFormat="false" ht="15" hidden="false" customHeight="false" outlineLevel="0" collapsed="false">
      <c r="A111" s="7" t="s">
        <v>291</v>
      </c>
      <c r="B111" s="13" t="n">
        <v>45770</v>
      </c>
      <c r="C111" s="7" t="s">
        <v>62</v>
      </c>
      <c r="D111" s="14" t="n">
        <v>931.4</v>
      </c>
      <c r="E111" s="7" t="s">
        <v>204</v>
      </c>
    </row>
    <row r="112" customFormat="false" ht="15" hidden="false" customHeight="false" outlineLevel="0" collapsed="false">
      <c r="A112" s="7" t="s">
        <v>292</v>
      </c>
      <c r="B112" s="13" t="n">
        <v>45772</v>
      </c>
      <c r="C112" s="7" t="s">
        <v>53</v>
      </c>
      <c r="D112" s="14" t="n">
        <v>264.82</v>
      </c>
      <c r="E112" s="7" t="s">
        <v>194</v>
      </c>
    </row>
    <row r="113" customFormat="false" ht="15" hidden="false" customHeight="false" outlineLevel="0" collapsed="false">
      <c r="A113" s="7" t="s">
        <v>293</v>
      </c>
      <c r="B113" s="13" t="n">
        <v>45772</v>
      </c>
      <c r="C113" s="7" t="s">
        <v>43</v>
      </c>
      <c r="D113" s="14" t="n">
        <v>139.81</v>
      </c>
      <c r="E113" s="7" t="s">
        <v>175</v>
      </c>
    </row>
    <row r="114" customFormat="false" ht="15" hidden="false" customHeight="false" outlineLevel="0" collapsed="false">
      <c r="A114" s="7" t="s">
        <v>294</v>
      </c>
      <c r="B114" s="13" t="n">
        <v>45773</v>
      </c>
      <c r="C114" s="7" t="s">
        <v>152</v>
      </c>
      <c r="D114" s="14" t="n">
        <v>2763.5</v>
      </c>
      <c r="E114" s="7" t="s">
        <v>175</v>
      </c>
    </row>
    <row r="115" customFormat="false" ht="15" hidden="false" customHeight="false" outlineLevel="0" collapsed="false">
      <c r="A115" s="7" t="s">
        <v>295</v>
      </c>
      <c r="B115" s="13" t="n">
        <v>45773</v>
      </c>
      <c r="C115" s="7" t="s">
        <v>128</v>
      </c>
      <c r="D115" s="14" t="n">
        <v>1290.86</v>
      </c>
      <c r="E115" s="7" t="s">
        <v>186</v>
      </c>
    </row>
    <row r="116" customFormat="false" ht="15" hidden="false" customHeight="false" outlineLevel="0" collapsed="false">
      <c r="A116" s="7" t="s">
        <v>296</v>
      </c>
      <c r="B116" s="13" t="n">
        <v>45773</v>
      </c>
      <c r="C116" s="7" t="s">
        <v>50</v>
      </c>
      <c r="D116" s="14" t="n">
        <v>3261.95</v>
      </c>
      <c r="E116" s="7" t="s">
        <v>177</v>
      </c>
    </row>
    <row r="117" customFormat="false" ht="15" hidden="false" customHeight="false" outlineLevel="0" collapsed="false">
      <c r="A117" s="7" t="s">
        <v>297</v>
      </c>
      <c r="B117" s="13" t="n">
        <v>45774</v>
      </c>
      <c r="C117" s="7" t="s">
        <v>142</v>
      </c>
      <c r="D117" s="14" t="n">
        <v>334.9</v>
      </c>
      <c r="E117" s="7" t="s">
        <v>177</v>
      </c>
    </row>
    <row r="118" customFormat="false" ht="15" hidden="false" customHeight="false" outlineLevel="0" collapsed="false">
      <c r="A118" s="7" t="s">
        <v>298</v>
      </c>
      <c r="B118" s="13" t="n">
        <v>45774</v>
      </c>
      <c r="C118" s="7" t="s">
        <v>60</v>
      </c>
      <c r="D118" s="14" t="n">
        <v>3425.6</v>
      </c>
      <c r="E118" s="7" t="s">
        <v>179</v>
      </c>
    </row>
    <row r="119" customFormat="false" ht="15" hidden="false" customHeight="false" outlineLevel="0" collapsed="false">
      <c r="A119" s="7" t="s">
        <v>299</v>
      </c>
      <c r="B119" s="13" t="n">
        <v>45775</v>
      </c>
      <c r="C119" s="7" t="s">
        <v>136</v>
      </c>
      <c r="D119" s="14" t="n">
        <v>1866.91</v>
      </c>
      <c r="E119" s="7" t="s">
        <v>177</v>
      </c>
    </row>
    <row r="120" customFormat="false" ht="15" hidden="false" customHeight="false" outlineLevel="0" collapsed="false">
      <c r="A120" s="7" t="s">
        <v>300</v>
      </c>
      <c r="B120" s="13" t="n">
        <v>45777</v>
      </c>
      <c r="C120" s="7" t="s">
        <v>89</v>
      </c>
      <c r="D120" s="14" t="n">
        <v>3339.55</v>
      </c>
      <c r="E120" s="7" t="s">
        <v>204</v>
      </c>
    </row>
    <row r="121" customFormat="false" ht="15" hidden="false" customHeight="false" outlineLevel="0" collapsed="false">
      <c r="A121" s="7" t="s">
        <v>301</v>
      </c>
      <c r="B121" s="13" t="n">
        <v>45778</v>
      </c>
      <c r="C121" s="7" t="s">
        <v>85</v>
      </c>
      <c r="D121" s="14" t="n">
        <v>689.23</v>
      </c>
      <c r="E121" s="7" t="s">
        <v>191</v>
      </c>
    </row>
    <row r="122" customFormat="false" ht="15" hidden="false" customHeight="false" outlineLevel="0" collapsed="false">
      <c r="A122" s="7" t="s">
        <v>302</v>
      </c>
      <c r="B122" s="13" t="n">
        <v>45780</v>
      </c>
      <c r="C122" s="7" t="s">
        <v>76</v>
      </c>
      <c r="D122" s="14" t="n">
        <v>2646.88</v>
      </c>
      <c r="E122" s="7" t="s">
        <v>177</v>
      </c>
    </row>
    <row r="123" customFormat="false" ht="15" hidden="false" customHeight="false" outlineLevel="0" collapsed="false">
      <c r="A123" s="7" t="s">
        <v>303</v>
      </c>
      <c r="B123" s="13" t="n">
        <v>45781</v>
      </c>
      <c r="C123" s="7" t="s">
        <v>144</v>
      </c>
      <c r="D123" s="14" t="n">
        <v>1173.01</v>
      </c>
      <c r="E123" s="7" t="s">
        <v>177</v>
      </c>
    </row>
    <row r="124" customFormat="false" ht="15" hidden="false" customHeight="false" outlineLevel="0" collapsed="false">
      <c r="A124" s="7" t="s">
        <v>304</v>
      </c>
      <c r="B124" s="13" t="n">
        <v>45782</v>
      </c>
      <c r="C124" s="7" t="s">
        <v>93</v>
      </c>
      <c r="D124" s="14" t="n">
        <v>1558.57</v>
      </c>
      <c r="E124" s="7" t="s">
        <v>175</v>
      </c>
    </row>
    <row r="125" customFormat="false" ht="15" hidden="false" customHeight="false" outlineLevel="0" collapsed="false">
      <c r="A125" s="7" t="s">
        <v>305</v>
      </c>
      <c r="B125" s="13" t="n">
        <v>45783</v>
      </c>
      <c r="C125" s="7" t="s">
        <v>150</v>
      </c>
      <c r="D125" s="14" t="n">
        <v>2723.73</v>
      </c>
      <c r="E125" s="7" t="s">
        <v>177</v>
      </c>
    </row>
    <row r="126" customFormat="false" ht="15" hidden="false" customHeight="false" outlineLevel="0" collapsed="false">
      <c r="A126" s="7" t="s">
        <v>306</v>
      </c>
      <c r="B126" s="13" t="n">
        <v>45784</v>
      </c>
      <c r="C126" s="7" t="s">
        <v>60</v>
      </c>
      <c r="D126" s="14" t="n">
        <v>879.76</v>
      </c>
      <c r="E126" s="7" t="s">
        <v>194</v>
      </c>
    </row>
    <row r="127" customFormat="false" ht="15" hidden="false" customHeight="false" outlineLevel="0" collapsed="false">
      <c r="A127" s="7" t="s">
        <v>307</v>
      </c>
      <c r="B127" s="13" t="n">
        <v>45784</v>
      </c>
      <c r="C127" s="7" t="s">
        <v>85</v>
      </c>
      <c r="D127" s="14" t="n">
        <v>3121.63</v>
      </c>
      <c r="E127" s="7" t="s">
        <v>191</v>
      </c>
    </row>
    <row r="128" customFormat="false" ht="15" hidden="false" customHeight="false" outlineLevel="0" collapsed="false">
      <c r="A128" s="7" t="s">
        <v>308</v>
      </c>
      <c r="B128" s="13" t="n">
        <v>45788</v>
      </c>
      <c r="C128" s="7" t="s">
        <v>115</v>
      </c>
      <c r="D128" s="14" t="n">
        <v>3405.17</v>
      </c>
      <c r="E128" s="7" t="s">
        <v>175</v>
      </c>
    </row>
    <row r="129" customFormat="false" ht="15" hidden="false" customHeight="false" outlineLevel="0" collapsed="false">
      <c r="A129" s="7" t="s">
        <v>309</v>
      </c>
      <c r="B129" s="13" t="n">
        <v>45792</v>
      </c>
      <c r="C129" s="7" t="s">
        <v>40</v>
      </c>
      <c r="D129" s="14" t="n">
        <v>69.57</v>
      </c>
      <c r="E129" s="7" t="s">
        <v>175</v>
      </c>
    </row>
    <row r="130" customFormat="false" ht="15" hidden="false" customHeight="false" outlineLevel="0" collapsed="false">
      <c r="A130" s="7" t="s">
        <v>310</v>
      </c>
      <c r="B130" s="13" t="n">
        <v>45793</v>
      </c>
      <c r="C130" s="7" t="s">
        <v>103</v>
      </c>
      <c r="D130" s="14" t="n">
        <v>810.86</v>
      </c>
      <c r="E130" s="7" t="s">
        <v>179</v>
      </c>
    </row>
    <row r="131" customFormat="false" ht="15" hidden="false" customHeight="false" outlineLevel="0" collapsed="false">
      <c r="A131" s="7" t="s">
        <v>311</v>
      </c>
      <c r="B131" s="13" t="n">
        <v>45794</v>
      </c>
      <c r="C131" s="7" t="s">
        <v>37</v>
      </c>
      <c r="D131" s="14" t="n">
        <v>1698.82</v>
      </c>
      <c r="E131" s="7" t="s">
        <v>186</v>
      </c>
    </row>
    <row r="132" customFormat="false" ht="15" hidden="false" customHeight="false" outlineLevel="0" collapsed="false">
      <c r="A132" s="7" t="s">
        <v>312</v>
      </c>
      <c r="B132" s="13" t="n">
        <v>45797</v>
      </c>
      <c r="C132" s="7" t="s">
        <v>40</v>
      </c>
      <c r="D132" s="14" t="n">
        <v>3002.6</v>
      </c>
      <c r="E132" s="7" t="s">
        <v>175</v>
      </c>
    </row>
    <row r="133" customFormat="false" ht="15" hidden="false" customHeight="false" outlineLevel="0" collapsed="false">
      <c r="A133" s="7" t="s">
        <v>313</v>
      </c>
      <c r="B133" s="13" t="n">
        <v>45798</v>
      </c>
      <c r="C133" s="7" t="s">
        <v>119</v>
      </c>
      <c r="D133" s="14" t="n">
        <v>2351.25</v>
      </c>
      <c r="E133" s="7" t="s">
        <v>194</v>
      </c>
    </row>
    <row r="134" customFormat="false" ht="15" hidden="false" customHeight="false" outlineLevel="0" collapsed="false">
      <c r="A134" s="7" t="s">
        <v>314</v>
      </c>
      <c r="B134" s="13" t="n">
        <v>45799</v>
      </c>
      <c r="C134" s="7" t="s">
        <v>126</v>
      </c>
      <c r="D134" s="14" t="n">
        <v>2259.54</v>
      </c>
      <c r="E134" s="7" t="s">
        <v>179</v>
      </c>
    </row>
    <row r="135" customFormat="false" ht="15" hidden="false" customHeight="false" outlineLevel="0" collapsed="false">
      <c r="A135" s="7" t="s">
        <v>315</v>
      </c>
      <c r="B135" s="13" t="n">
        <v>45801</v>
      </c>
      <c r="C135" s="7" t="s">
        <v>107</v>
      </c>
      <c r="D135" s="14" t="n">
        <v>2913.02</v>
      </c>
      <c r="E135" s="7" t="s">
        <v>179</v>
      </c>
    </row>
    <row r="136" customFormat="false" ht="15" hidden="false" customHeight="false" outlineLevel="0" collapsed="false">
      <c r="A136" s="7" t="s">
        <v>316</v>
      </c>
      <c r="B136" s="13" t="n">
        <v>45801</v>
      </c>
      <c r="C136" s="7" t="s">
        <v>136</v>
      </c>
      <c r="D136" s="14" t="n">
        <v>1576.41</v>
      </c>
      <c r="E136" s="7" t="s">
        <v>175</v>
      </c>
    </row>
    <row r="137" customFormat="false" ht="15" hidden="false" customHeight="false" outlineLevel="0" collapsed="false">
      <c r="A137" s="7" t="s">
        <v>317</v>
      </c>
      <c r="B137" s="13" t="n">
        <v>45802</v>
      </c>
      <c r="C137" s="7" t="s">
        <v>94</v>
      </c>
      <c r="D137" s="14" t="n">
        <v>1216.98</v>
      </c>
      <c r="E137" s="7" t="s">
        <v>177</v>
      </c>
    </row>
    <row r="138" customFormat="false" ht="15" hidden="false" customHeight="false" outlineLevel="0" collapsed="false">
      <c r="A138" s="7" t="s">
        <v>318</v>
      </c>
      <c r="B138" s="13" t="n">
        <v>45803</v>
      </c>
      <c r="C138" s="7" t="s">
        <v>94</v>
      </c>
      <c r="D138" s="14" t="n">
        <v>714.32</v>
      </c>
      <c r="E138" s="7" t="s">
        <v>182</v>
      </c>
    </row>
    <row r="139" customFormat="false" ht="15" hidden="false" customHeight="false" outlineLevel="0" collapsed="false">
      <c r="A139" s="7" t="s">
        <v>319</v>
      </c>
      <c r="B139" s="13" t="n">
        <v>45803</v>
      </c>
      <c r="C139" s="7" t="s">
        <v>126</v>
      </c>
      <c r="D139" s="14" t="n">
        <v>119.99</v>
      </c>
      <c r="E139" s="7" t="s">
        <v>179</v>
      </c>
    </row>
    <row r="140" customFormat="false" ht="15" hidden="false" customHeight="false" outlineLevel="0" collapsed="false">
      <c r="A140" s="7" t="s">
        <v>320</v>
      </c>
      <c r="B140" s="13" t="n">
        <v>45804</v>
      </c>
      <c r="C140" s="7" t="s">
        <v>76</v>
      </c>
      <c r="D140" s="14" t="n">
        <v>3092.26</v>
      </c>
      <c r="E140" s="7" t="s">
        <v>186</v>
      </c>
    </row>
    <row r="141" customFormat="false" ht="15" hidden="false" customHeight="false" outlineLevel="0" collapsed="false">
      <c r="A141" s="7" t="s">
        <v>321</v>
      </c>
      <c r="B141" s="13" t="n">
        <v>45805</v>
      </c>
      <c r="C141" s="7" t="s">
        <v>53</v>
      </c>
      <c r="D141" s="14" t="n">
        <v>2628.87</v>
      </c>
      <c r="E141" s="7" t="s">
        <v>191</v>
      </c>
    </row>
    <row r="142" customFormat="false" ht="15" hidden="false" customHeight="false" outlineLevel="0" collapsed="false">
      <c r="A142" s="7" t="s">
        <v>322</v>
      </c>
      <c r="B142" s="13" t="n">
        <v>45805</v>
      </c>
      <c r="C142" s="7" t="s">
        <v>120</v>
      </c>
      <c r="D142" s="14" t="n">
        <v>75.78</v>
      </c>
      <c r="E142" s="7" t="s">
        <v>177</v>
      </c>
    </row>
    <row r="143" customFormat="false" ht="15" hidden="false" customHeight="false" outlineLevel="0" collapsed="false">
      <c r="A143" s="7" t="s">
        <v>323</v>
      </c>
      <c r="B143" s="13" t="n">
        <v>45807</v>
      </c>
      <c r="C143" s="7" t="s">
        <v>89</v>
      </c>
      <c r="D143" s="14" t="n">
        <v>1171.28</v>
      </c>
      <c r="E143" s="7" t="s">
        <v>175</v>
      </c>
    </row>
    <row r="144" customFormat="false" ht="15" hidden="false" customHeight="false" outlineLevel="0" collapsed="false">
      <c r="A144" s="7" t="s">
        <v>324</v>
      </c>
      <c r="B144" s="13" t="n">
        <v>45807</v>
      </c>
      <c r="C144" s="7" t="s">
        <v>87</v>
      </c>
      <c r="D144" s="14" t="n">
        <v>2337.81</v>
      </c>
      <c r="E144" s="7" t="s">
        <v>182</v>
      </c>
    </row>
    <row r="145" customFormat="false" ht="15" hidden="false" customHeight="false" outlineLevel="0" collapsed="false">
      <c r="A145" s="7" t="s">
        <v>325</v>
      </c>
      <c r="B145" s="13" t="n">
        <v>45808</v>
      </c>
      <c r="C145" s="7" t="s">
        <v>120</v>
      </c>
      <c r="D145" s="14" t="n">
        <v>2364.48</v>
      </c>
      <c r="E145" s="7" t="s">
        <v>175</v>
      </c>
    </row>
    <row r="146" customFormat="false" ht="15" hidden="false" customHeight="false" outlineLevel="0" collapsed="false">
      <c r="A146" s="7" t="s">
        <v>326</v>
      </c>
      <c r="B146" s="13" t="n">
        <v>45810</v>
      </c>
      <c r="C146" s="7" t="s">
        <v>74</v>
      </c>
      <c r="D146" s="14" t="n">
        <v>3399.21</v>
      </c>
      <c r="E146" s="7" t="s">
        <v>182</v>
      </c>
    </row>
    <row r="147" customFormat="false" ht="15" hidden="false" customHeight="false" outlineLevel="0" collapsed="false">
      <c r="A147" s="7" t="s">
        <v>327</v>
      </c>
      <c r="B147" s="13" t="n">
        <v>45810</v>
      </c>
      <c r="C147" s="7" t="s">
        <v>98</v>
      </c>
      <c r="D147" s="14" t="n">
        <v>353.4</v>
      </c>
      <c r="E147" s="7" t="s">
        <v>204</v>
      </c>
    </row>
    <row r="148" customFormat="false" ht="15" hidden="false" customHeight="false" outlineLevel="0" collapsed="false">
      <c r="A148" s="7" t="s">
        <v>328</v>
      </c>
      <c r="B148" s="13" t="n">
        <v>45810</v>
      </c>
      <c r="C148" s="7" t="s">
        <v>78</v>
      </c>
      <c r="D148" s="14" t="n">
        <v>1475.56</v>
      </c>
      <c r="E148" s="7" t="s">
        <v>194</v>
      </c>
    </row>
    <row r="149" customFormat="false" ht="15" hidden="false" customHeight="false" outlineLevel="0" collapsed="false">
      <c r="A149" s="7" t="s">
        <v>329</v>
      </c>
      <c r="B149" s="13" t="n">
        <v>45811</v>
      </c>
      <c r="C149" s="7" t="s">
        <v>64</v>
      </c>
      <c r="D149" s="14" t="n">
        <v>512.63</v>
      </c>
      <c r="E149" s="7" t="s">
        <v>175</v>
      </c>
    </row>
    <row r="150" customFormat="false" ht="15" hidden="false" customHeight="false" outlineLevel="0" collapsed="false">
      <c r="A150" s="7" t="s">
        <v>330</v>
      </c>
      <c r="B150" s="13" t="n">
        <v>45812</v>
      </c>
      <c r="C150" s="7" t="s">
        <v>115</v>
      </c>
      <c r="D150" s="14" t="n">
        <v>3168.89</v>
      </c>
      <c r="E150" s="7" t="s">
        <v>204</v>
      </c>
    </row>
    <row r="151" customFormat="false" ht="15" hidden="false" customHeight="false" outlineLevel="0" collapsed="false">
      <c r="A151" s="7" t="s">
        <v>331</v>
      </c>
      <c r="B151" s="13" t="n">
        <v>45812</v>
      </c>
      <c r="C151" s="7" t="s">
        <v>117</v>
      </c>
      <c r="D151" s="14" t="n">
        <v>841.78</v>
      </c>
      <c r="E151" s="7" t="s">
        <v>177</v>
      </c>
    </row>
    <row r="152" customFormat="false" ht="15" hidden="false" customHeight="false" outlineLevel="0" collapsed="false">
      <c r="A152" s="7" t="s">
        <v>332</v>
      </c>
      <c r="B152" s="13" t="n">
        <v>45814</v>
      </c>
      <c r="C152" s="7" t="s">
        <v>70</v>
      </c>
      <c r="D152" s="14" t="n">
        <v>3166.22</v>
      </c>
      <c r="E152" s="7" t="s">
        <v>204</v>
      </c>
    </row>
    <row r="153" customFormat="false" ht="15" hidden="false" customHeight="false" outlineLevel="0" collapsed="false">
      <c r="A153" s="7" t="s">
        <v>333</v>
      </c>
      <c r="B153" s="13" t="n">
        <v>45815</v>
      </c>
      <c r="C153" s="7" t="s">
        <v>80</v>
      </c>
      <c r="D153" s="14" t="n">
        <v>3096.9</v>
      </c>
      <c r="E153" s="7" t="s">
        <v>194</v>
      </c>
    </row>
    <row r="154" customFormat="false" ht="15" hidden="false" customHeight="false" outlineLevel="0" collapsed="false">
      <c r="A154" s="7" t="s">
        <v>334</v>
      </c>
      <c r="B154" s="13" t="n">
        <v>45816</v>
      </c>
      <c r="C154" s="7" t="s">
        <v>60</v>
      </c>
      <c r="D154" s="14" t="n">
        <v>1837.83</v>
      </c>
      <c r="E154" s="7" t="s">
        <v>175</v>
      </c>
    </row>
    <row r="155" customFormat="false" ht="15" hidden="false" customHeight="false" outlineLevel="0" collapsed="false">
      <c r="A155" s="7" t="s">
        <v>335</v>
      </c>
      <c r="B155" s="13" t="n">
        <v>45816</v>
      </c>
      <c r="C155" s="7" t="s">
        <v>120</v>
      </c>
      <c r="D155" s="14" t="n">
        <v>1878.31</v>
      </c>
      <c r="E155" s="7" t="s">
        <v>204</v>
      </c>
    </row>
    <row r="156" customFormat="false" ht="15" hidden="false" customHeight="false" outlineLevel="0" collapsed="false">
      <c r="A156" s="7" t="s">
        <v>336</v>
      </c>
      <c r="B156" s="13" t="n">
        <v>45817</v>
      </c>
      <c r="C156" s="7" t="s">
        <v>74</v>
      </c>
      <c r="D156" s="14" t="n">
        <v>2536.6</v>
      </c>
      <c r="E156" s="7" t="s">
        <v>177</v>
      </c>
    </row>
    <row r="157" customFormat="false" ht="15" hidden="false" customHeight="false" outlineLevel="0" collapsed="false">
      <c r="A157" s="7" t="s">
        <v>337</v>
      </c>
      <c r="B157" s="13" t="n">
        <v>45817</v>
      </c>
      <c r="C157" s="7" t="s">
        <v>101</v>
      </c>
      <c r="D157" s="14" t="n">
        <v>2699.21</v>
      </c>
      <c r="E157" s="7" t="s">
        <v>175</v>
      </c>
    </row>
    <row r="158" customFormat="false" ht="15" hidden="false" customHeight="false" outlineLevel="0" collapsed="false">
      <c r="A158" s="7" t="s">
        <v>338</v>
      </c>
      <c r="B158" s="13" t="n">
        <v>45817</v>
      </c>
      <c r="C158" s="7" t="s">
        <v>40</v>
      </c>
      <c r="D158" s="14" t="n">
        <v>963.45</v>
      </c>
      <c r="E158" s="7" t="s">
        <v>191</v>
      </c>
    </row>
    <row r="159" customFormat="false" ht="15" hidden="false" customHeight="false" outlineLevel="0" collapsed="false">
      <c r="A159" s="7" t="s">
        <v>339</v>
      </c>
      <c r="B159" s="13" t="n">
        <v>45820</v>
      </c>
      <c r="C159" s="7" t="s">
        <v>62</v>
      </c>
      <c r="D159" s="14" t="n">
        <v>3476.03</v>
      </c>
      <c r="E159" s="7" t="s">
        <v>179</v>
      </c>
    </row>
    <row r="160" customFormat="false" ht="15" hidden="false" customHeight="false" outlineLevel="0" collapsed="false">
      <c r="A160" s="7" t="s">
        <v>340</v>
      </c>
      <c r="B160" s="13" t="n">
        <v>45820</v>
      </c>
      <c r="C160" s="7" t="s">
        <v>83</v>
      </c>
      <c r="D160" s="14" t="n">
        <v>3139.95</v>
      </c>
      <c r="E160" s="7" t="s">
        <v>191</v>
      </c>
    </row>
    <row r="161" customFormat="false" ht="15" hidden="false" customHeight="false" outlineLevel="0" collapsed="false">
      <c r="A161" s="7" t="s">
        <v>341</v>
      </c>
      <c r="B161" s="13" t="n">
        <v>45820</v>
      </c>
      <c r="C161" s="7" t="s">
        <v>58</v>
      </c>
      <c r="D161" s="14" t="n">
        <v>69.11</v>
      </c>
      <c r="E161" s="7" t="s">
        <v>194</v>
      </c>
    </row>
    <row r="162" customFormat="false" ht="15" hidden="false" customHeight="false" outlineLevel="0" collapsed="false">
      <c r="A162" s="7" t="s">
        <v>342</v>
      </c>
      <c r="B162" s="13" t="n">
        <v>45820</v>
      </c>
      <c r="C162" s="7" t="s">
        <v>80</v>
      </c>
      <c r="D162" s="14" t="n">
        <v>2857.04</v>
      </c>
      <c r="E162" s="7" t="s">
        <v>194</v>
      </c>
    </row>
    <row r="163" customFormat="false" ht="15" hidden="false" customHeight="false" outlineLevel="0" collapsed="false">
      <c r="A163" s="7" t="s">
        <v>343</v>
      </c>
      <c r="B163" s="13" t="n">
        <v>45821</v>
      </c>
      <c r="C163" s="7" t="s">
        <v>132</v>
      </c>
      <c r="D163" s="14" t="n">
        <v>3204.06</v>
      </c>
      <c r="E163" s="7" t="s">
        <v>194</v>
      </c>
    </row>
    <row r="164" customFormat="false" ht="15" hidden="false" customHeight="false" outlineLevel="0" collapsed="false">
      <c r="A164" s="7" t="s">
        <v>344</v>
      </c>
      <c r="B164" s="13" t="n">
        <v>45822</v>
      </c>
      <c r="C164" s="7" t="s">
        <v>74</v>
      </c>
      <c r="D164" s="14" t="n">
        <v>1161.7</v>
      </c>
      <c r="E164" s="7" t="s">
        <v>194</v>
      </c>
    </row>
    <row r="165" customFormat="false" ht="15" hidden="false" customHeight="false" outlineLevel="0" collapsed="false">
      <c r="A165" s="7" t="s">
        <v>345</v>
      </c>
      <c r="B165" s="13" t="n">
        <v>45822</v>
      </c>
      <c r="C165" s="7" t="s">
        <v>128</v>
      </c>
      <c r="D165" s="14" t="n">
        <v>2740.64</v>
      </c>
      <c r="E165" s="7" t="s">
        <v>194</v>
      </c>
    </row>
    <row r="166" customFormat="false" ht="15" hidden="false" customHeight="false" outlineLevel="0" collapsed="false">
      <c r="A166" s="7" t="s">
        <v>346</v>
      </c>
      <c r="B166" s="13" t="n">
        <v>45822</v>
      </c>
      <c r="C166" s="7" t="s">
        <v>144</v>
      </c>
      <c r="D166" s="14" t="n">
        <v>1135.98</v>
      </c>
      <c r="E166" s="7" t="s">
        <v>186</v>
      </c>
    </row>
    <row r="167" customFormat="false" ht="15" hidden="false" customHeight="false" outlineLevel="0" collapsed="false">
      <c r="A167" s="7" t="s">
        <v>347</v>
      </c>
      <c r="B167" s="13" t="n">
        <v>45823</v>
      </c>
      <c r="C167" s="7" t="s">
        <v>128</v>
      </c>
      <c r="D167" s="14" t="n">
        <v>1521.7</v>
      </c>
      <c r="E167" s="7" t="s">
        <v>182</v>
      </c>
    </row>
    <row r="168" customFormat="false" ht="15" hidden="false" customHeight="false" outlineLevel="0" collapsed="false">
      <c r="A168" s="7" t="s">
        <v>348</v>
      </c>
      <c r="B168" s="13" t="n">
        <v>45823</v>
      </c>
      <c r="C168" s="7" t="s">
        <v>107</v>
      </c>
      <c r="D168" s="14" t="n">
        <v>617.81</v>
      </c>
      <c r="E168" s="7" t="s">
        <v>175</v>
      </c>
    </row>
    <row r="169" customFormat="false" ht="15" hidden="false" customHeight="false" outlineLevel="0" collapsed="false">
      <c r="A169" s="7" t="s">
        <v>349</v>
      </c>
      <c r="B169" s="13" t="n">
        <v>45830</v>
      </c>
      <c r="C169" s="7" t="s">
        <v>98</v>
      </c>
      <c r="D169" s="14" t="n">
        <v>849.83</v>
      </c>
      <c r="E169" s="7" t="s">
        <v>204</v>
      </c>
    </row>
    <row r="170" customFormat="false" ht="15" hidden="false" customHeight="false" outlineLevel="0" collapsed="false">
      <c r="A170" s="7" t="s">
        <v>350</v>
      </c>
      <c r="B170" s="13" t="n">
        <v>45831</v>
      </c>
      <c r="C170" s="7" t="s">
        <v>99</v>
      </c>
      <c r="D170" s="14" t="n">
        <v>1547.02</v>
      </c>
      <c r="E170" s="7" t="s">
        <v>191</v>
      </c>
    </row>
    <row r="171" customFormat="false" ht="15" hidden="false" customHeight="false" outlineLevel="0" collapsed="false">
      <c r="A171" s="7" t="s">
        <v>351</v>
      </c>
      <c r="B171" s="13" t="n">
        <v>45832</v>
      </c>
      <c r="C171" s="7" t="s">
        <v>101</v>
      </c>
      <c r="D171" s="14" t="n">
        <v>1463.74</v>
      </c>
      <c r="E171" s="7" t="s">
        <v>191</v>
      </c>
    </row>
    <row r="172" customFormat="false" ht="15" hidden="false" customHeight="false" outlineLevel="0" collapsed="false">
      <c r="A172" s="7" t="s">
        <v>352</v>
      </c>
      <c r="B172" s="13" t="n">
        <v>45833</v>
      </c>
      <c r="C172" s="7" t="s">
        <v>60</v>
      </c>
      <c r="D172" s="14" t="n">
        <v>134.54</v>
      </c>
      <c r="E172" s="7" t="s">
        <v>175</v>
      </c>
    </row>
    <row r="173" customFormat="false" ht="15" hidden="false" customHeight="false" outlineLevel="0" collapsed="false">
      <c r="A173" s="7" t="s">
        <v>353</v>
      </c>
      <c r="B173" s="13" t="n">
        <v>45834</v>
      </c>
      <c r="C173" s="7" t="s">
        <v>43</v>
      </c>
      <c r="D173" s="14" t="n">
        <v>3297.16</v>
      </c>
      <c r="E173" s="7" t="s">
        <v>177</v>
      </c>
    </row>
    <row r="174" customFormat="false" ht="15" hidden="false" customHeight="false" outlineLevel="0" collapsed="false">
      <c r="A174" s="7" t="s">
        <v>354</v>
      </c>
      <c r="B174" s="13" t="n">
        <v>45835</v>
      </c>
      <c r="C174" s="7" t="s">
        <v>73</v>
      </c>
      <c r="D174" s="14" t="n">
        <v>482.6</v>
      </c>
      <c r="E174" s="7" t="s">
        <v>186</v>
      </c>
    </row>
    <row r="175" customFormat="false" ht="15" hidden="false" customHeight="false" outlineLevel="0" collapsed="false">
      <c r="A175" s="7" t="s">
        <v>355</v>
      </c>
      <c r="B175" s="13" t="n">
        <v>45836</v>
      </c>
      <c r="C175" s="7" t="s">
        <v>105</v>
      </c>
      <c r="D175" s="14" t="n">
        <v>1096.65</v>
      </c>
      <c r="E175" s="7" t="s">
        <v>191</v>
      </c>
    </row>
    <row r="176" customFormat="false" ht="15" hidden="false" customHeight="false" outlineLevel="0" collapsed="false">
      <c r="A176" s="7" t="s">
        <v>356</v>
      </c>
      <c r="B176" s="13" t="n">
        <v>45836</v>
      </c>
      <c r="C176" s="7" t="s">
        <v>53</v>
      </c>
      <c r="D176" s="14" t="n">
        <v>2329.4</v>
      </c>
      <c r="E176" s="7" t="s">
        <v>179</v>
      </c>
    </row>
    <row r="177" customFormat="false" ht="15" hidden="false" customHeight="false" outlineLevel="0" collapsed="false">
      <c r="A177" s="7" t="s">
        <v>357</v>
      </c>
      <c r="B177" s="13" t="n">
        <v>45841</v>
      </c>
      <c r="C177" s="7" t="s">
        <v>140</v>
      </c>
      <c r="D177" s="14" t="n">
        <v>1666.8</v>
      </c>
      <c r="E177" s="7" t="s">
        <v>175</v>
      </c>
    </row>
    <row r="178" customFormat="false" ht="15" hidden="false" customHeight="false" outlineLevel="0" collapsed="false">
      <c r="A178" s="7" t="s">
        <v>358</v>
      </c>
      <c r="B178" s="13" t="n">
        <v>45842</v>
      </c>
      <c r="C178" s="7" t="s">
        <v>107</v>
      </c>
      <c r="D178" s="14" t="n">
        <v>2701.15</v>
      </c>
      <c r="E178" s="7" t="s">
        <v>204</v>
      </c>
    </row>
    <row r="179" customFormat="false" ht="15" hidden="false" customHeight="false" outlineLevel="0" collapsed="false">
      <c r="A179" s="7" t="s">
        <v>359</v>
      </c>
      <c r="B179" s="13" t="n">
        <v>45843</v>
      </c>
      <c r="C179" s="7" t="s">
        <v>121</v>
      </c>
      <c r="D179" s="14" t="n">
        <v>452.27</v>
      </c>
      <c r="E179" s="7" t="s">
        <v>182</v>
      </c>
    </row>
    <row r="180" customFormat="false" ht="15" hidden="false" customHeight="false" outlineLevel="0" collapsed="false">
      <c r="A180" s="7" t="s">
        <v>360</v>
      </c>
      <c r="B180" s="13" t="n">
        <v>45843</v>
      </c>
      <c r="C180" s="7" t="s">
        <v>91</v>
      </c>
      <c r="D180" s="14" t="n">
        <v>311.12</v>
      </c>
      <c r="E180" s="7" t="s">
        <v>179</v>
      </c>
    </row>
    <row r="181" customFormat="false" ht="15" hidden="false" customHeight="false" outlineLevel="0" collapsed="false">
      <c r="A181" s="7" t="s">
        <v>361</v>
      </c>
      <c r="B181" s="13" t="n">
        <v>45845</v>
      </c>
      <c r="C181" s="7" t="s">
        <v>37</v>
      </c>
      <c r="D181" s="14" t="n">
        <v>2812.94</v>
      </c>
      <c r="E181" s="7" t="s">
        <v>191</v>
      </c>
    </row>
    <row r="182" customFormat="false" ht="15" hidden="false" customHeight="false" outlineLevel="0" collapsed="false">
      <c r="A182" s="7" t="s">
        <v>362</v>
      </c>
      <c r="B182" s="13" t="n">
        <v>45848</v>
      </c>
      <c r="C182" s="7" t="s">
        <v>89</v>
      </c>
      <c r="D182" s="14" t="n">
        <v>1534.67</v>
      </c>
      <c r="E182" s="7" t="s">
        <v>182</v>
      </c>
    </row>
    <row r="183" customFormat="false" ht="15" hidden="false" customHeight="false" outlineLevel="0" collapsed="false">
      <c r="A183" s="7" t="s">
        <v>363</v>
      </c>
      <c r="B183" s="13" t="n">
        <v>45849</v>
      </c>
      <c r="C183" s="7" t="s">
        <v>150</v>
      </c>
      <c r="D183" s="14" t="n">
        <v>797.17</v>
      </c>
      <c r="E183" s="7" t="s">
        <v>182</v>
      </c>
    </row>
    <row r="184" customFormat="false" ht="15" hidden="false" customHeight="false" outlineLevel="0" collapsed="false">
      <c r="A184" s="7" t="s">
        <v>364</v>
      </c>
      <c r="B184" s="13" t="n">
        <v>45853</v>
      </c>
      <c r="C184" s="7" t="s">
        <v>78</v>
      </c>
      <c r="D184" s="14" t="n">
        <v>166.85</v>
      </c>
      <c r="E184" s="7" t="s">
        <v>175</v>
      </c>
    </row>
    <row r="185" customFormat="false" ht="15" hidden="false" customHeight="false" outlineLevel="0" collapsed="false">
      <c r="A185" s="7" t="s">
        <v>365</v>
      </c>
      <c r="B185" s="13" t="n">
        <v>45853</v>
      </c>
      <c r="C185" s="7" t="s">
        <v>64</v>
      </c>
      <c r="D185" s="14" t="n">
        <v>2290.59</v>
      </c>
      <c r="E185" s="7" t="s">
        <v>186</v>
      </c>
    </row>
    <row r="186" customFormat="false" ht="15" hidden="false" customHeight="false" outlineLevel="0" collapsed="false">
      <c r="A186" s="7" t="s">
        <v>366</v>
      </c>
      <c r="B186" s="13" t="n">
        <v>45855</v>
      </c>
      <c r="C186" s="7" t="s">
        <v>83</v>
      </c>
      <c r="D186" s="14" t="n">
        <v>1287.59</v>
      </c>
      <c r="E186" s="7" t="s">
        <v>186</v>
      </c>
    </row>
    <row r="187" customFormat="false" ht="15" hidden="false" customHeight="false" outlineLevel="0" collapsed="false">
      <c r="A187" s="7" t="s">
        <v>367</v>
      </c>
      <c r="B187" s="13" t="n">
        <v>45855</v>
      </c>
      <c r="C187" s="7" t="s">
        <v>101</v>
      </c>
      <c r="D187" s="14" t="n">
        <v>2254.85</v>
      </c>
      <c r="E187" s="7" t="s">
        <v>194</v>
      </c>
    </row>
    <row r="188" customFormat="false" ht="15" hidden="false" customHeight="false" outlineLevel="0" collapsed="false">
      <c r="A188" s="7" t="s">
        <v>368</v>
      </c>
      <c r="B188" s="13" t="n">
        <v>45856</v>
      </c>
      <c r="C188" s="7" t="s">
        <v>126</v>
      </c>
      <c r="D188" s="14" t="n">
        <v>2125.88</v>
      </c>
      <c r="E188" s="7" t="s">
        <v>177</v>
      </c>
    </row>
    <row r="189" customFormat="false" ht="15" hidden="false" customHeight="false" outlineLevel="0" collapsed="false">
      <c r="A189" s="7" t="s">
        <v>369</v>
      </c>
      <c r="B189" s="13" t="n">
        <v>45856</v>
      </c>
      <c r="C189" s="7" t="s">
        <v>73</v>
      </c>
      <c r="D189" s="14" t="n">
        <v>1638.6</v>
      </c>
      <c r="E189" s="7" t="s">
        <v>191</v>
      </c>
    </row>
    <row r="190" customFormat="false" ht="15" hidden="false" customHeight="false" outlineLevel="0" collapsed="false">
      <c r="A190" s="7" t="s">
        <v>370</v>
      </c>
      <c r="B190" s="13" t="n">
        <v>45856</v>
      </c>
      <c r="C190" s="7" t="s">
        <v>58</v>
      </c>
      <c r="D190" s="14" t="n">
        <v>3436.41</v>
      </c>
      <c r="E190" s="7" t="s">
        <v>186</v>
      </c>
    </row>
    <row r="191" customFormat="false" ht="15" hidden="false" customHeight="false" outlineLevel="0" collapsed="false">
      <c r="A191" s="7" t="s">
        <v>371</v>
      </c>
      <c r="B191" s="13" t="n">
        <v>45857</v>
      </c>
      <c r="C191" s="7" t="s">
        <v>142</v>
      </c>
      <c r="D191" s="14" t="n">
        <v>3061.2</v>
      </c>
      <c r="E191" s="7" t="s">
        <v>179</v>
      </c>
    </row>
    <row r="192" customFormat="false" ht="15" hidden="false" customHeight="false" outlineLevel="0" collapsed="false">
      <c r="A192" s="7" t="s">
        <v>372</v>
      </c>
      <c r="B192" s="13" t="n">
        <v>45858</v>
      </c>
      <c r="C192" s="7" t="s">
        <v>89</v>
      </c>
      <c r="D192" s="14" t="n">
        <v>1904.52</v>
      </c>
      <c r="E192" s="7" t="s">
        <v>186</v>
      </c>
    </row>
    <row r="193" customFormat="false" ht="15" hidden="false" customHeight="false" outlineLevel="0" collapsed="false">
      <c r="A193" s="7" t="s">
        <v>373</v>
      </c>
      <c r="B193" s="13" t="n">
        <v>45858</v>
      </c>
      <c r="C193" s="7" t="s">
        <v>53</v>
      </c>
      <c r="D193" s="14" t="n">
        <v>2240.17</v>
      </c>
      <c r="E193" s="7" t="s">
        <v>175</v>
      </c>
    </row>
    <row r="194" customFormat="false" ht="15" hidden="false" customHeight="false" outlineLevel="0" collapsed="false">
      <c r="A194" s="7" t="s">
        <v>374</v>
      </c>
      <c r="B194" s="13" t="n">
        <v>45859</v>
      </c>
      <c r="C194" s="7" t="s">
        <v>93</v>
      </c>
      <c r="D194" s="14" t="n">
        <v>2553.55</v>
      </c>
      <c r="E194" s="7" t="s">
        <v>194</v>
      </c>
    </row>
    <row r="195" customFormat="false" ht="15" hidden="false" customHeight="false" outlineLevel="0" collapsed="false">
      <c r="A195" s="7" t="s">
        <v>375</v>
      </c>
      <c r="B195" s="13" t="n">
        <v>45859</v>
      </c>
      <c r="C195" s="7" t="s">
        <v>117</v>
      </c>
      <c r="D195" s="14" t="n">
        <v>295.85</v>
      </c>
      <c r="E195" s="7" t="s">
        <v>175</v>
      </c>
    </row>
    <row r="196" customFormat="false" ht="15" hidden="false" customHeight="false" outlineLevel="0" collapsed="false">
      <c r="A196" s="7" t="s">
        <v>376</v>
      </c>
      <c r="B196" s="13" t="n">
        <v>45860</v>
      </c>
      <c r="C196" s="7" t="s">
        <v>103</v>
      </c>
      <c r="D196" s="14" t="n">
        <v>2430.92</v>
      </c>
      <c r="E196" s="7" t="s">
        <v>175</v>
      </c>
    </row>
    <row r="197" customFormat="false" ht="15" hidden="false" customHeight="false" outlineLevel="0" collapsed="false">
      <c r="A197" s="7" t="s">
        <v>377</v>
      </c>
      <c r="B197" s="13" t="n">
        <v>45861</v>
      </c>
      <c r="C197" s="7" t="s">
        <v>48</v>
      </c>
      <c r="D197" s="14" t="n">
        <v>2106.97</v>
      </c>
      <c r="E197" s="7" t="s">
        <v>177</v>
      </c>
    </row>
    <row r="198" customFormat="false" ht="15" hidden="false" customHeight="false" outlineLevel="0" collapsed="false">
      <c r="A198" s="7" t="s">
        <v>378</v>
      </c>
      <c r="B198" s="13" t="n">
        <v>45861</v>
      </c>
      <c r="C198" s="7" t="s">
        <v>124</v>
      </c>
      <c r="D198" s="14" t="n">
        <v>2623.82</v>
      </c>
      <c r="E198" s="7" t="s">
        <v>186</v>
      </c>
    </row>
    <row r="199" customFormat="false" ht="15" hidden="false" customHeight="false" outlineLevel="0" collapsed="false">
      <c r="A199" s="7" t="s">
        <v>379</v>
      </c>
      <c r="B199" s="13" t="n">
        <v>45862</v>
      </c>
      <c r="C199" s="7" t="s">
        <v>107</v>
      </c>
      <c r="D199" s="14" t="n">
        <v>1734.88</v>
      </c>
      <c r="E199" s="7" t="s">
        <v>179</v>
      </c>
    </row>
    <row r="200" customFormat="false" ht="15" hidden="false" customHeight="false" outlineLevel="0" collapsed="false">
      <c r="A200" s="7" t="s">
        <v>380</v>
      </c>
      <c r="B200" s="13" t="n">
        <v>45862</v>
      </c>
      <c r="C200" s="7" t="s">
        <v>101</v>
      </c>
      <c r="D200" s="14" t="n">
        <v>3113.76</v>
      </c>
      <c r="E200" s="7" t="s">
        <v>182</v>
      </c>
    </row>
    <row r="201" customFormat="false" ht="15" hidden="false" customHeight="false" outlineLevel="0" collapsed="false">
      <c r="A201" s="7" t="s">
        <v>381</v>
      </c>
      <c r="B201" s="13" t="n">
        <v>45862</v>
      </c>
      <c r="C201" s="7" t="s">
        <v>81</v>
      </c>
      <c r="D201" s="14" t="n">
        <v>3423.88</v>
      </c>
      <c r="E201" s="7" t="s">
        <v>186</v>
      </c>
    </row>
    <row r="202" customFormat="false" ht="15" hidden="false" customHeight="false" outlineLevel="0" collapsed="false">
      <c r="A202" s="7" t="s">
        <v>382</v>
      </c>
      <c r="B202" s="13" t="n">
        <v>45862</v>
      </c>
      <c r="C202" s="7" t="s">
        <v>142</v>
      </c>
      <c r="D202" s="14" t="n">
        <v>3341.9</v>
      </c>
      <c r="E202" s="7" t="s">
        <v>175</v>
      </c>
    </row>
    <row r="203" customFormat="false" ht="15" hidden="false" customHeight="false" outlineLevel="0" collapsed="false">
      <c r="A203" s="7" t="s">
        <v>383</v>
      </c>
      <c r="B203" s="13" t="n">
        <v>45864</v>
      </c>
      <c r="C203" s="7" t="s">
        <v>154</v>
      </c>
      <c r="D203" s="14" t="n">
        <v>1105.73</v>
      </c>
      <c r="E203" s="7" t="s">
        <v>191</v>
      </c>
    </row>
    <row r="204" customFormat="false" ht="15" hidden="false" customHeight="false" outlineLevel="0" collapsed="false">
      <c r="A204" s="7" t="s">
        <v>384</v>
      </c>
      <c r="B204" s="13" t="n">
        <v>45865</v>
      </c>
      <c r="C204" s="7" t="s">
        <v>144</v>
      </c>
      <c r="D204" s="14" t="n">
        <v>1577.4</v>
      </c>
      <c r="E204" s="7" t="s">
        <v>182</v>
      </c>
    </row>
    <row r="205" customFormat="false" ht="15" hidden="false" customHeight="false" outlineLevel="0" collapsed="false">
      <c r="A205" s="7" t="s">
        <v>385</v>
      </c>
      <c r="B205" s="13" t="n">
        <v>45866</v>
      </c>
      <c r="C205" s="7" t="s">
        <v>130</v>
      </c>
      <c r="D205" s="14" t="n">
        <v>300.41</v>
      </c>
      <c r="E205" s="7" t="s">
        <v>182</v>
      </c>
    </row>
    <row r="206" customFormat="false" ht="15" hidden="false" customHeight="false" outlineLevel="0" collapsed="false">
      <c r="A206" s="7" t="s">
        <v>386</v>
      </c>
      <c r="B206" s="13" t="n">
        <v>45866</v>
      </c>
      <c r="C206" s="7" t="s">
        <v>142</v>
      </c>
      <c r="D206" s="14" t="n">
        <v>59.6</v>
      </c>
      <c r="E206" s="7" t="s">
        <v>177</v>
      </c>
    </row>
    <row r="207" customFormat="false" ht="15" hidden="false" customHeight="false" outlineLevel="0" collapsed="false">
      <c r="A207" s="7" t="s">
        <v>387</v>
      </c>
      <c r="B207" s="13" t="n">
        <v>45867</v>
      </c>
      <c r="C207" s="7" t="s">
        <v>89</v>
      </c>
      <c r="D207" s="14" t="n">
        <v>2191.27</v>
      </c>
      <c r="E207" s="7" t="s">
        <v>186</v>
      </c>
    </row>
    <row r="208" customFormat="false" ht="15" hidden="false" customHeight="false" outlineLevel="0" collapsed="false">
      <c r="A208" s="7" t="s">
        <v>388</v>
      </c>
      <c r="B208" s="13" t="n">
        <v>45867</v>
      </c>
      <c r="C208" s="7" t="s">
        <v>80</v>
      </c>
      <c r="D208" s="14" t="n">
        <v>1130.6</v>
      </c>
      <c r="E208" s="7" t="s">
        <v>182</v>
      </c>
    </row>
    <row r="209" customFormat="false" ht="15" hidden="false" customHeight="false" outlineLevel="0" collapsed="false">
      <c r="A209" s="7" t="s">
        <v>389</v>
      </c>
      <c r="B209" s="13" t="n">
        <v>45867</v>
      </c>
      <c r="C209" s="7" t="s">
        <v>128</v>
      </c>
      <c r="D209" s="14" t="n">
        <v>1675.56</v>
      </c>
      <c r="E209" s="7" t="s">
        <v>179</v>
      </c>
    </row>
    <row r="210" customFormat="false" ht="15" hidden="false" customHeight="false" outlineLevel="0" collapsed="false">
      <c r="A210" s="7" t="s">
        <v>390</v>
      </c>
      <c r="B210" s="13" t="n">
        <v>45868</v>
      </c>
      <c r="C210" s="7" t="s">
        <v>107</v>
      </c>
      <c r="D210" s="14" t="n">
        <v>1278.9</v>
      </c>
      <c r="E210" s="7" t="s">
        <v>179</v>
      </c>
    </row>
    <row r="211" customFormat="false" ht="15" hidden="false" customHeight="false" outlineLevel="0" collapsed="false">
      <c r="A211" s="7" t="s">
        <v>391</v>
      </c>
      <c r="B211" s="13" t="n">
        <v>45868</v>
      </c>
      <c r="C211" s="7" t="s">
        <v>103</v>
      </c>
      <c r="D211" s="14" t="n">
        <v>3395.11</v>
      </c>
      <c r="E211" s="7" t="s">
        <v>191</v>
      </c>
    </row>
    <row r="212" customFormat="false" ht="15" hidden="false" customHeight="false" outlineLevel="0" collapsed="false">
      <c r="A212" s="7" t="s">
        <v>392</v>
      </c>
      <c r="B212" s="13" t="n">
        <v>45871</v>
      </c>
      <c r="C212" s="7" t="s">
        <v>115</v>
      </c>
      <c r="D212" s="14" t="n">
        <v>934.78</v>
      </c>
      <c r="E212" s="7" t="s">
        <v>194</v>
      </c>
    </row>
    <row r="213" customFormat="false" ht="15" hidden="false" customHeight="false" outlineLevel="0" collapsed="false">
      <c r="A213" s="7" t="s">
        <v>393</v>
      </c>
      <c r="B213" s="13" t="n">
        <v>45873</v>
      </c>
      <c r="C213" s="7" t="s">
        <v>124</v>
      </c>
      <c r="D213" s="14" t="n">
        <v>659.63</v>
      </c>
      <c r="E213" s="7" t="s">
        <v>175</v>
      </c>
    </row>
    <row r="214" customFormat="false" ht="15" hidden="false" customHeight="false" outlineLevel="0" collapsed="false">
      <c r="A214" s="7" t="s">
        <v>394</v>
      </c>
      <c r="B214" s="13" t="n">
        <v>45874</v>
      </c>
      <c r="C214" s="7" t="s">
        <v>111</v>
      </c>
      <c r="D214" s="14" t="n">
        <v>1681.54</v>
      </c>
      <c r="E214" s="7" t="s">
        <v>191</v>
      </c>
    </row>
    <row r="215" customFormat="false" ht="15" hidden="false" customHeight="false" outlineLevel="0" collapsed="false">
      <c r="A215" s="7" t="s">
        <v>395</v>
      </c>
      <c r="B215" s="13" t="n">
        <v>45875</v>
      </c>
      <c r="C215" s="7" t="s">
        <v>43</v>
      </c>
      <c r="D215" s="14" t="n">
        <v>2341.17</v>
      </c>
      <c r="E215" s="7" t="s">
        <v>186</v>
      </c>
    </row>
    <row r="216" customFormat="false" ht="15" hidden="false" customHeight="false" outlineLevel="0" collapsed="false">
      <c r="A216" s="7" t="s">
        <v>396</v>
      </c>
      <c r="B216" s="13" t="n">
        <v>45875</v>
      </c>
      <c r="C216" s="7" t="s">
        <v>67</v>
      </c>
      <c r="D216" s="14" t="n">
        <v>340.82</v>
      </c>
      <c r="E216" s="7" t="s">
        <v>191</v>
      </c>
    </row>
    <row r="217" customFormat="false" ht="15" hidden="false" customHeight="false" outlineLevel="0" collapsed="false">
      <c r="A217" s="7" t="s">
        <v>397</v>
      </c>
      <c r="B217" s="13" t="n">
        <v>45876</v>
      </c>
      <c r="C217" s="7" t="s">
        <v>76</v>
      </c>
      <c r="D217" s="14" t="n">
        <v>3240.72</v>
      </c>
      <c r="E217" s="7" t="s">
        <v>191</v>
      </c>
    </row>
    <row r="218" customFormat="false" ht="15" hidden="false" customHeight="false" outlineLevel="0" collapsed="false">
      <c r="A218" s="7" t="s">
        <v>398</v>
      </c>
      <c r="B218" s="13" t="n">
        <v>45880</v>
      </c>
      <c r="C218" s="7" t="s">
        <v>43</v>
      </c>
      <c r="D218" s="14" t="n">
        <v>1303.11</v>
      </c>
      <c r="E218" s="7" t="s">
        <v>204</v>
      </c>
    </row>
    <row r="219" customFormat="false" ht="15" hidden="false" customHeight="false" outlineLevel="0" collapsed="false">
      <c r="A219" s="7" t="s">
        <v>399</v>
      </c>
      <c r="B219" s="13" t="n">
        <v>45881</v>
      </c>
      <c r="C219" s="7" t="s">
        <v>78</v>
      </c>
      <c r="D219" s="14" t="n">
        <v>2008.26</v>
      </c>
      <c r="E219" s="7" t="s">
        <v>204</v>
      </c>
    </row>
    <row r="220" customFormat="false" ht="15" hidden="false" customHeight="false" outlineLevel="0" collapsed="false">
      <c r="A220" s="7" t="s">
        <v>400</v>
      </c>
      <c r="B220" s="13" t="n">
        <v>45882</v>
      </c>
      <c r="C220" s="7" t="s">
        <v>132</v>
      </c>
      <c r="D220" s="14" t="n">
        <v>3334.71</v>
      </c>
      <c r="E220" s="7" t="s">
        <v>182</v>
      </c>
    </row>
    <row r="221" customFormat="false" ht="15" hidden="false" customHeight="false" outlineLevel="0" collapsed="false">
      <c r="A221" s="7" t="s">
        <v>401</v>
      </c>
      <c r="B221" s="13" t="n">
        <v>45883</v>
      </c>
      <c r="C221" s="7" t="s">
        <v>98</v>
      </c>
      <c r="D221" s="14" t="n">
        <v>3173.78</v>
      </c>
      <c r="E221" s="7" t="s">
        <v>186</v>
      </c>
    </row>
    <row r="222" customFormat="false" ht="15" hidden="false" customHeight="false" outlineLevel="0" collapsed="false">
      <c r="A222" s="7" t="s">
        <v>402</v>
      </c>
      <c r="B222" s="13" t="n">
        <v>45884</v>
      </c>
      <c r="C222" s="7" t="s">
        <v>48</v>
      </c>
      <c r="D222" s="14" t="n">
        <v>2918.97</v>
      </c>
      <c r="E222" s="7" t="s">
        <v>191</v>
      </c>
    </row>
    <row r="223" customFormat="false" ht="15" hidden="false" customHeight="false" outlineLevel="0" collapsed="false">
      <c r="A223" s="7" t="s">
        <v>403</v>
      </c>
      <c r="B223" s="13" t="n">
        <v>45884</v>
      </c>
      <c r="C223" s="7" t="s">
        <v>60</v>
      </c>
      <c r="D223" s="14" t="n">
        <v>1032.58</v>
      </c>
      <c r="E223" s="7" t="s">
        <v>182</v>
      </c>
    </row>
    <row r="224" customFormat="false" ht="15" hidden="false" customHeight="false" outlineLevel="0" collapsed="false">
      <c r="A224" s="7" t="s">
        <v>404</v>
      </c>
      <c r="B224" s="13" t="n">
        <v>45885</v>
      </c>
      <c r="C224" s="7" t="s">
        <v>119</v>
      </c>
      <c r="D224" s="14" t="n">
        <v>1427.61</v>
      </c>
      <c r="E224" s="7" t="s">
        <v>194</v>
      </c>
    </row>
    <row r="225" customFormat="false" ht="15" hidden="false" customHeight="false" outlineLevel="0" collapsed="false">
      <c r="A225" s="7" t="s">
        <v>405</v>
      </c>
      <c r="B225" s="13" t="n">
        <v>45885</v>
      </c>
      <c r="C225" s="7" t="s">
        <v>105</v>
      </c>
      <c r="D225" s="14" t="n">
        <v>3433.47</v>
      </c>
      <c r="E225" s="7" t="s">
        <v>191</v>
      </c>
    </row>
    <row r="226" customFormat="false" ht="15" hidden="false" customHeight="false" outlineLevel="0" collapsed="false">
      <c r="A226" s="7" t="s">
        <v>406</v>
      </c>
      <c r="B226" s="13" t="n">
        <v>45886</v>
      </c>
      <c r="C226" s="7" t="s">
        <v>119</v>
      </c>
      <c r="D226" s="14" t="n">
        <v>2844.06</v>
      </c>
      <c r="E226" s="7" t="s">
        <v>194</v>
      </c>
    </row>
    <row r="227" customFormat="false" ht="15" hidden="false" customHeight="false" outlineLevel="0" collapsed="false">
      <c r="A227" s="7" t="s">
        <v>407</v>
      </c>
      <c r="B227" s="13" t="n">
        <v>45889</v>
      </c>
      <c r="C227" s="7" t="s">
        <v>53</v>
      </c>
      <c r="D227" s="14" t="n">
        <v>929.77</v>
      </c>
      <c r="E227" s="7" t="s">
        <v>179</v>
      </c>
    </row>
    <row r="228" customFormat="false" ht="15" hidden="false" customHeight="false" outlineLevel="0" collapsed="false">
      <c r="A228" s="7" t="s">
        <v>408</v>
      </c>
      <c r="B228" s="13" t="n">
        <v>45893</v>
      </c>
      <c r="C228" s="7" t="s">
        <v>50</v>
      </c>
      <c r="D228" s="14" t="n">
        <v>128.44</v>
      </c>
      <c r="E228" s="7" t="s">
        <v>204</v>
      </c>
    </row>
    <row r="229" customFormat="false" ht="15" hidden="false" customHeight="false" outlineLevel="0" collapsed="false">
      <c r="A229" s="7" t="s">
        <v>409</v>
      </c>
      <c r="B229" s="13" t="n">
        <v>45894</v>
      </c>
      <c r="C229" s="7" t="s">
        <v>144</v>
      </c>
      <c r="D229" s="14" t="n">
        <v>1580.07</v>
      </c>
      <c r="E229" s="7" t="s">
        <v>177</v>
      </c>
    </row>
    <row r="230" customFormat="false" ht="15" hidden="false" customHeight="false" outlineLevel="0" collapsed="false">
      <c r="A230" s="7" t="s">
        <v>410</v>
      </c>
      <c r="B230" s="13" t="n">
        <v>45894</v>
      </c>
      <c r="C230" s="7" t="s">
        <v>58</v>
      </c>
      <c r="D230" s="14" t="n">
        <v>1182.51</v>
      </c>
      <c r="E230" s="7" t="s">
        <v>194</v>
      </c>
    </row>
    <row r="231" customFormat="false" ht="15" hidden="false" customHeight="false" outlineLevel="0" collapsed="false">
      <c r="A231" s="7" t="s">
        <v>411</v>
      </c>
      <c r="B231" s="13" t="n">
        <v>45897</v>
      </c>
      <c r="C231" s="7" t="s">
        <v>64</v>
      </c>
      <c r="D231" s="14" t="n">
        <v>2721.54</v>
      </c>
      <c r="E231" s="7" t="s">
        <v>177</v>
      </c>
    </row>
    <row r="232" customFormat="false" ht="15" hidden="false" customHeight="false" outlineLevel="0" collapsed="false">
      <c r="A232" s="7" t="s">
        <v>412</v>
      </c>
      <c r="B232" s="13" t="n">
        <v>45898</v>
      </c>
      <c r="C232" s="7" t="s">
        <v>130</v>
      </c>
      <c r="D232" s="14" t="n">
        <v>2652.42</v>
      </c>
      <c r="E232" s="7" t="s">
        <v>194</v>
      </c>
    </row>
    <row r="233" customFormat="false" ht="15" hidden="false" customHeight="false" outlineLevel="0" collapsed="false">
      <c r="A233" s="7" t="s">
        <v>413</v>
      </c>
      <c r="B233" s="13" t="n">
        <v>45898</v>
      </c>
      <c r="C233" s="7" t="s">
        <v>132</v>
      </c>
      <c r="D233" s="14" t="n">
        <v>1894.2</v>
      </c>
      <c r="E233" s="7" t="s">
        <v>175</v>
      </c>
    </row>
    <row r="234" customFormat="false" ht="15" hidden="false" customHeight="false" outlineLevel="0" collapsed="false">
      <c r="A234" s="7" t="s">
        <v>414</v>
      </c>
      <c r="B234" s="13" t="n">
        <v>45901</v>
      </c>
      <c r="C234" s="7" t="s">
        <v>62</v>
      </c>
      <c r="D234" s="14" t="n">
        <v>223.16</v>
      </c>
      <c r="E234" s="7" t="s">
        <v>175</v>
      </c>
    </row>
    <row r="235" customFormat="false" ht="15" hidden="false" customHeight="false" outlineLevel="0" collapsed="false">
      <c r="A235" s="7" t="s">
        <v>415</v>
      </c>
      <c r="B235" s="13" t="n">
        <v>45903</v>
      </c>
      <c r="C235" s="7" t="s">
        <v>142</v>
      </c>
      <c r="D235" s="14" t="n">
        <v>1414.38</v>
      </c>
      <c r="E235" s="7" t="s">
        <v>194</v>
      </c>
    </row>
    <row r="236" customFormat="false" ht="15" hidden="false" customHeight="false" outlineLevel="0" collapsed="false">
      <c r="A236" s="7" t="s">
        <v>416</v>
      </c>
      <c r="B236" s="13" t="n">
        <v>45904</v>
      </c>
      <c r="C236" s="7" t="s">
        <v>96</v>
      </c>
      <c r="D236" s="14" t="n">
        <v>274.46</v>
      </c>
      <c r="E236" s="7" t="s">
        <v>191</v>
      </c>
    </row>
    <row r="237" customFormat="false" ht="15" hidden="false" customHeight="false" outlineLevel="0" collapsed="false">
      <c r="A237" s="7" t="s">
        <v>417</v>
      </c>
      <c r="B237" s="13" t="n">
        <v>45909</v>
      </c>
      <c r="C237" s="7" t="s">
        <v>154</v>
      </c>
      <c r="D237" s="14" t="n">
        <v>1575.75</v>
      </c>
      <c r="E237" s="7" t="s">
        <v>182</v>
      </c>
    </row>
    <row r="238" customFormat="false" ht="15" hidden="false" customHeight="false" outlineLevel="0" collapsed="false">
      <c r="A238" s="7" t="s">
        <v>418</v>
      </c>
      <c r="B238" s="13" t="n">
        <v>45910</v>
      </c>
      <c r="C238" s="7" t="s">
        <v>103</v>
      </c>
      <c r="D238" s="14" t="n">
        <v>592.87</v>
      </c>
      <c r="E238" s="7" t="s">
        <v>179</v>
      </c>
    </row>
    <row r="239" customFormat="false" ht="15" hidden="false" customHeight="false" outlineLevel="0" collapsed="false">
      <c r="A239" s="7" t="s">
        <v>419</v>
      </c>
      <c r="B239" s="13" t="n">
        <v>45911</v>
      </c>
      <c r="C239" s="7" t="s">
        <v>94</v>
      </c>
      <c r="D239" s="14" t="n">
        <v>245.27</v>
      </c>
      <c r="E239" s="7" t="s">
        <v>179</v>
      </c>
    </row>
    <row r="240" customFormat="false" ht="15" hidden="false" customHeight="false" outlineLevel="0" collapsed="false">
      <c r="A240" s="7" t="s">
        <v>420</v>
      </c>
      <c r="B240" s="13" t="n">
        <v>45912</v>
      </c>
      <c r="C240" s="7" t="s">
        <v>62</v>
      </c>
      <c r="D240" s="14" t="n">
        <v>3164.19</v>
      </c>
      <c r="E240" s="7" t="s">
        <v>179</v>
      </c>
    </row>
    <row r="241" customFormat="false" ht="15" hidden="false" customHeight="false" outlineLevel="0" collapsed="false">
      <c r="A241" s="7" t="s">
        <v>421</v>
      </c>
      <c r="B241" s="13" t="n">
        <v>45914</v>
      </c>
      <c r="C241" s="7" t="s">
        <v>146</v>
      </c>
      <c r="D241" s="14" t="n">
        <v>1494.06</v>
      </c>
      <c r="E241" s="7" t="s">
        <v>186</v>
      </c>
    </row>
    <row r="242" customFormat="false" ht="15" hidden="false" customHeight="false" outlineLevel="0" collapsed="false">
      <c r="A242" s="7" t="s">
        <v>422</v>
      </c>
      <c r="B242" s="13" t="n">
        <v>45914</v>
      </c>
      <c r="C242" s="7" t="s">
        <v>117</v>
      </c>
      <c r="D242" s="14" t="n">
        <v>373.26</v>
      </c>
      <c r="E242" s="7" t="s">
        <v>204</v>
      </c>
    </row>
    <row r="243" customFormat="false" ht="15" hidden="false" customHeight="false" outlineLevel="0" collapsed="false">
      <c r="A243" s="7" t="s">
        <v>423</v>
      </c>
      <c r="B243" s="13" t="n">
        <v>45915</v>
      </c>
      <c r="C243" s="7" t="s">
        <v>70</v>
      </c>
      <c r="D243" s="14" t="n">
        <v>1039.52</v>
      </c>
      <c r="E243" s="7" t="s">
        <v>194</v>
      </c>
    </row>
    <row r="244" customFormat="false" ht="15" hidden="false" customHeight="false" outlineLevel="0" collapsed="false">
      <c r="A244" s="7" t="s">
        <v>424</v>
      </c>
      <c r="B244" s="13" t="n">
        <v>45916</v>
      </c>
      <c r="C244" s="7" t="s">
        <v>109</v>
      </c>
      <c r="D244" s="14" t="n">
        <v>2211.62</v>
      </c>
      <c r="E244" s="7" t="s">
        <v>182</v>
      </c>
    </row>
    <row r="245" customFormat="false" ht="15" hidden="false" customHeight="false" outlineLevel="0" collapsed="false">
      <c r="A245" s="7" t="s">
        <v>425</v>
      </c>
      <c r="B245" s="13" t="n">
        <v>45918</v>
      </c>
      <c r="C245" s="7" t="s">
        <v>121</v>
      </c>
      <c r="D245" s="14" t="n">
        <v>2606.4</v>
      </c>
      <c r="E245" s="7" t="s">
        <v>191</v>
      </c>
    </row>
    <row r="246" customFormat="false" ht="15" hidden="false" customHeight="false" outlineLevel="0" collapsed="false">
      <c r="A246" s="7" t="s">
        <v>426</v>
      </c>
      <c r="B246" s="13" t="n">
        <v>45918</v>
      </c>
      <c r="C246" s="7" t="s">
        <v>144</v>
      </c>
      <c r="D246" s="14" t="n">
        <v>151.79</v>
      </c>
      <c r="E246" s="7" t="s">
        <v>194</v>
      </c>
    </row>
    <row r="247" customFormat="false" ht="15" hidden="false" customHeight="false" outlineLevel="0" collapsed="false">
      <c r="A247" s="7" t="s">
        <v>427</v>
      </c>
      <c r="B247" s="13" t="n">
        <v>45921</v>
      </c>
      <c r="C247" s="7" t="s">
        <v>83</v>
      </c>
      <c r="D247" s="14" t="n">
        <v>1984.38</v>
      </c>
      <c r="E247" s="7" t="s">
        <v>175</v>
      </c>
    </row>
    <row r="248" customFormat="false" ht="15" hidden="false" customHeight="false" outlineLevel="0" collapsed="false">
      <c r="A248" s="7" t="s">
        <v>428</v>
      </c>
      <c r="B248" s="13" t="n">
        <v>45922</v>
      </c>
      <c r="C248" s="7" t="s">
        <v>93</v>
      </c>
      <c r="D248" s="14" t="n">
        <v>539.8</v>
      </c>
      <c r="E248" s="7" t="s">
        <v>186</v>
      </c>
    </row>
    <row r="249" customFormat="false" ht="15" hidden="false" customHeight="false" outlineLevel="0" collapsed="false">
      <c r="A249" s="7" t="s">
        <v>429</v>
      </c>
      <c r="B249" s="13" t="n">
        <v>45922</v>
      </c>
      <c r="C249" s="7" t="s">
        <v>130</v>
      </c>
      <c r="D249" s="14" t="n">
        <v>3482.34</v>
      </c>
      <c r="E249" s="7" t="s">
        <v>204</v>
      </c>
    </row>
    <row r="250" customFormat="false" ht="15" hidden="false" customHeight="false" outlineLevel="0" collapsed="false">
      <c r="A250" s="7" t="s">
        <v>430</v>
      </c>
      <c r="B250" s="13" t="n">
        <v>45922</v>
      </c>
      <c r="C250" s="7" t="s">
        <v>147</v>
      </c>
      <c r="D250" s="14" t="n">
        <v>1071.1</v>
      </c>
      <c r="E250" s="7" t="s">
        <v>182</v>
      </c>
    </row>
    <row r="251" customFormat="false" ht="15" hidden="false" customHeight="false" outlineLevel="0" collapsed="false">
      <c r="A251" s="7" t="s">
        <v>431</v>
      </c>
      <c r="B251" s="13" t="n">
        <v>45924</v>
      </c>
      <c r="C251" s="7" t="s">
        <v>150</v>
      </c>
      <c r="D251" s="14" t="n">
        <v>841.66</v>
      </c>
      <c r="E251" s="7" t="s">
        <v>194</v>
      </c>
    </row>
    <row r="252" customFormat="false" ht="15" hidden="false" customHeight="false" outlineLevel="0" collapsed="false">
      <c r="A252" s="7" t="s">
        <v>432</v>
      </c>
      <c r="B252" s="13" t="n">
        <v>45925</v>
      </c>
      <c r="C252" s="7" t="s">
        <v>107</v>
      </c>
      <c r="D252" s="14" t="n">
        <v>1296.12</v>
      </c>
      <c r="E252" s="7" t="s">
        <v>204</v>
      </c>
    </row>
    <row r="253" customFormat="false" ht="15" hidden="false" customHeight="false" outlineLevel="0" collapsed="false">
      <c r="A253" s="7" t="s">
        <v>433</v>
      </c>
      <c r="B253" s="13" t="n">
        <v>45925</v>
      </c>
      <c r="C253" s="7" t="s">
        <v>40</v>
      </c>
      <c r="D253" s="14" t="n">
        <v>1241.13</v>
      </c>
      <c r="E253" s="7" t="s">
        <v>191</v>
      </c>
    </row>
    <row r="254" customFormat="false" ht="15" hidden="false" customHeight="false" outlineLevel="0" collapsed="false">
      <c r="A254" s="7" t="s">
        <v>434</v>
      </c>
      <c r="B254" s="13" t="n">
        <v>45926</v>
      </c>
      <c r="C254" s="7" t="s">
        <v>132</v>
      </c>
      <c r="D254" s="14" t="n">
        <v>2513.89</v>
      </c>
      <c r="E254" s="7" t="s">
        <v>177</v>
      </c>
    </row>
    <row r="255" customFormat="false" ht="15" hidden="false" customHeight="false" outlineLevel="0" collapsed="false">
      <c r="A255" s="7" t="s">
        <v>435</v>
      </c>
      <c r="B255" s="13" t="n">
        <v>45927</v>
      </c>
      <c r="C255" s="7" t="s">
        <v>78</v>
      </c>
      <c r="D255" s="14" t="n">
        <v>1490.3</v>
      </c>
      <c r="E255" s="7" t="s">
        <v>179</v>
      </c>
    </row>
    <row r="256" customFormat="false" ht="15" hidden="false" customHeight="false" outlineLevel="0" collapsed="false">
      <c r="A256" s="7" t="s">
        <v>436</v>
      </c>
      <c r="B256" s="13" t="n">
        <v>45928</v>
      </c>
      <c r="C256" s="7" t="s">
        <v>94</v>
      </c>
      <c r="D256" s="14" t="n">
        <v>834.93</v>
      </c>
      <c r="E256" s="7" t="s">
        <v>204</v>
      </c>
    </row>
    <row r="257" customFormat="false" ht="15" hidden="false" customHeight="false" outlineLevel="0" collapsed="false">
      <c r="A257" s="7" t="s">
        <v>437</v>
      </c>
      <c r="B257" s="13" t="n">
        <v>45929</v>
      </c>
      <c r="C257" s="7" t="s">
        <v>119</v>
      </c>
      <c r="D257" s="14" t="n">
        <v>312.61</v>
      </c>
      <c r="E257" s="7" t="s">
        <v>175</v>
      </c>
    </row>
    <row r="258" customFormat="false" ht="15" hidden="false" customHeight="false" outlineLevel="0" collapsed="false">
      <c r="A258" s="7" t="s">
        <v>438</v>
      </c>
      <c r="B258" s="13" t="n">
        <v>45929</v>
      </c>
      <c r="C258" s="7" t="s">
        <v>53</v>
      </c>
      <c r="D258" s="14" t="n">
        <v>801.01</v>
      </c>
      <c r="E258" s="7" t="s">
        <v>182</v>
      </c>
    </row>
    <row r="259" customFormat="false" ht="15" hidden="false" customHeight="false" outlineLevel="0" collapsed="false">
      <c r="A259" s="7" t="s">
        <v>439</v>
      </c>
      <c r="B259" s="13" t="n">
        <v>45931</v>
      </c>
      <c r="C259" s="7" t="s">
        <v>128</v>
      </c>
      <c r="D259" s="14" t="n">
        <v>1329</v>
      </c>
      <c r="E259" s="7" t="s">
        <v>191</v>
      </c>
    </row>
    <row r="260" customFormat="false" ht="15" hidden="false" customHeight="false" outlineLevel="0" collapsed="false">
      <c r="A260" s="7" t="s">
        <v>440</v>
      </c>
      <c r="B260" s="13" t="n">
        <v>45932</v>
      </c>
      <c r="C260" s="7" t="s">
        <v>119</v>
      </c>
      <c r="D260" s="14" t="n">
        <v>469.7</v>
      </c>
      <c r="E260" s="7" t="s">
        <v>194</v>
      </c>
    </row>
    <row r="261" customFormat="false" ht="15" hidden="false" customHeight="false" outlineLevel="0" collapsed="false">
      <c r="A261" s="7" t="s">
        <v>441</v>
      </c>
      <c r="B261" s="13" t="n">
        <v>45933</v>
      </c>
      <c r="C261" s="7" t="s">
        <v>98</v>
      </c>
      <c r="D261" s="14" t="n">
        <v>32.61</v>
      </c>
      <c r="E261" s="7" t="s">
        <v>177</v>
      </c>
    </row>
    <row r="262" customFormat="false" ht="15" hidden="false" customHeight="false" outlineLevel="0" collapsed="false">
      <c r="A262" s="7" t="s">
        <v>442</v>
      </c>
      <c r="B262" s="13" t="n">
        <v>45933</v>
      </c>
      <c r="C262" s="7" t="s">
        <v>124</v>
      </c>
      <c r="D262" s="14" t="n">
        <v>366.33</v>
      </c>
      <c r="E262" s="7" t="s">
        <v>194</v>
      </c>
    </row>
    <row r="263" customFormat="false" ht="15" hidden="false" customHeight="false" outlineLevel="0" collapsed="false">
      <c r="A263" s="7" t="s">
        <v>443</v>
      </c>
      <c r="B263" s="13" t="n">
        <v>45933</v>
      </c>
      <c r="C263" s="7" t="s">
        <v>91</v>
      </c>
      <c r="D263" s="14" t="n">
        <v>750.23</v>
      </c>
      <c r="E263" s="7" t="s">
        <v>194</v>
      </c>
    </row>
    <row r="264" customFormat="false" ht="15" hidden="false" customHeight="false" outlineLevel="0" collapsed="false">
      <c r="A264" s="7" t="s">
        <v>444</v>
      </c>
      <c r="B264" s="13" t="n">
        <v>45934</v>
      </c>
      <c r="C264" s="7" t="s">
        <v>134</v>
      </c>
      <c r="D264" s="14" t="n">
        <v>470.85</v>
      </c>
      <c r="E264" s="7" t="s">
        <v>182</v>
      </c>
    </row>
    <row r="265" customFormat="false" ht="15" hidden="false" customHeight="false" outlineLevel="0" collapsed="false">
      <c r="A265" s="7" t="s">
        <v>445</v>
      </c>
      <c r="B265" s="13" t="n">
        <v>45934</v>
      </c>
      <c r="C265" s="7" t="s">
        <v>85</v>
      </c>
      <c r="D265" s="14" t="n">
        <v>2637.35</v>
      </c>
      <c r="E265" s="7" t="s">
        <v>186</v>
      </c>
    </row>
    <row r="266" customFormat="false" ht="15" hidden="false" customHeight="false" outlineLevel="0" collapsed="false">
      <c r="A266" s="7" t="s">
        <v>446</v>
      </c>
      <c r="B266" s="13" t="n">
        <v>45934</v>
      </c>
      <c r="C266" s="7" t="s">
        <v>93</v>
      </c>
      <c r="D266" s="14" t="n">
        <v>2844.27</v>
      </c>
      <c r="E266" s="7" t="s">
        <v>179</v>
      </c>
    </row>
    <row r="267" customFormat="false" ht="15" hidden="false" customHeight="false" outlineLevel="0" collapsed="false">
      <c r="A267" s="7" t="s">
        <v>447</v>
      </c>
      <c r="B267" s="13" t="n">
        <v>45936</v>
      </c>
      <c r="C267" s="7" t="s">
        <v>138</v>
      </c>
      <c r="D267" s="14" t="n">
        <v>2646.6</v>
      </c>
      <c r="E267" s="7" t="s">
        <v>177</v>
      </c>
    </row>
    <row r="268" customFormat="false" ht="15" hidden="false" customHeight="false" outlineLevel="0" collapsed="false">
      <c r="A268" s="7" t="s">
        <v>448</v>
      </c>
      <c r="B268" s="13" t="n">
        <v>45938</v>
      </c>
      <c r="C268" s="7" t="s">
        <v>146</v>
      </c>
      <c r="D268" s="14" t="n">
        <v>2794.46</v>
      </c>
      <c r="E268" s="7" t="s">
        <v>186</v>
      </c>
    </row>
    <row r="269" customFormat="false" ht="15" hidden="false" customHeight="false" outlineLevel="0" collapsed="false">
      <c r="A269" s="7" t="s">
        <v>449</v>
      </c>
      <c r="B269" s="13" t="n">
        <v>45940</v>
      </c>
      <c r="C269" s="7" t="s">
        <v>81</v>
      </c>
      <c r="D269" s="14" t="n">
        <v>33.13</v>
      </c>
      <c r="E269" s="7" t="s">
        <v>175</v>
      </c>
    </row>
    <row r="270" customFormat="false" ht="15" hidden="false" customHeight="false" outlineLevel="0" collapsed="false">
      <c r="A270" s="7" t="s">
        <v>450</v>
      </c>
      <c r="B270" s="13" t="n">
        <v>45941</v>
      </c>
      <c r="C270" s="7" t="s">
        <v>98</v>
      </c>
      <c r="D270" s="14" t="n">
        <v>1788.38</v>
      </c>
      <c r="E270" s="7" t="s">
        <v>186</v>
      </c>
    </row>
    <row r="271" customFormat="false" ht="15" hidden="false" customHeight="false" outlineLevel="0" collapsed="false">
      <c r="A271" s="7" t="s">
        <v>451</v>
      </c>
      <c r="B271" s="13" t="n">
        <v>45942</v>
      </c>
      <c r="C271" s="7" t="s">
        <v>113</v>
      </c>
      <c r="D271" s="14" t="n">
        <v>3387.54</v>
      </c>
      <c r="E271" s="7" t="s">
        <v>204</v>
      </c>
    </row>
    <row r="272" customFormat="false" ht="15" hidden="false" customHeight="false" outlineLevel="0" collapsed="false">
      <c r="A272" s="7" t="s">
        <v>452</v>
      </c>
      <c r="B272" s="13" t="n">
        <v>45943</v>
      </c>
      <c r="C272" s="7" t="s">
        <v>83</v>
      </c>
      <c r="D272" s="14" t="n">
        <v>2263.12</v>
      </c>
      <c r="E272" s="7" t="s">
        <v>194</v>
      </c>
    </row>
    <row r="273" customFormat="false" ht="15" hidden="false" customHeight="false" outlineLevel="0" collapsed="false">
      <c r="A273" s="7" t="s">
        <v>453</v>
      </c>
      <c r="B273" s="13" t="n">
        <v>45945</v>
      </c>
      <c r="C273" s="7" t="s">
        <v>70</v>
      </c>
      <c r="D273" s="14" t="n">
        <v>3100.66</v>
      </c>
      <c r="E273" s="7" t="s">
        <v>186</v>
      </c>
    </row>
    <row r="274" customFormat="false" ht="15" hidden="false" customHeight="false" outlineLevel="0" collapsed="false">
      <c r="A274" s="7" t="s">
        <v>454</v>
      </c>
      <c r="B274" s="13" t="n">
        <v>45945</v>
      </c>
      <c r="C274" s="7" t="s">
        <v>87</v>
      </c>
      <c r="D274" s="14" t="n">
        <v>872.49</v>
      </c>
      <c r="E274" s="7" t="s">
        <v>191</v>
      </c>
    </row>
    <row r="275" customFormat="false" ht="15" hidden="false" customHeight="false" outlineLevel="0" collapsed="false">
      <c r="A275" s="7" t="s">
        <v>455</v>
      </c>
      <c r="B275" s="13" t="n">
        <v>45948</v>
      </c>
      <c r="C275" s="7" t="s">
        <v>130</v>
      </c>
      <c r="D275" s="14" t="n">
        <v>2173.1</v>
      </c>
      <c r="E275" s="7" t="s">
        <v>204</v>
      </c>
    </row>
    <row r="276" customFormat="false" ht="15" hidden="false" customHeight="false" outlineLevel="0" collapsed="false">
      <c r="A276" s="7" t="s">
        <v>456</v>
      </c>
      <c r="B276" s="13" t="n">
        <v>45948</v>
      </c>
      <c r="C276" s="7" t="s">
        <v>96</v>
      </c>
      <c r="D276" s="14" t="n">
        <v>1210</v>
      </c>
      <c r="E276" s="7" t="s">
        <v>191</v>
      </c>
    </row>
    <row r="277" customFormat="false" ht="15" hidden="false" customHeight="false" outlineLevel="0" collapsed="false">
      <c r="A277" s="7" t="s">
        <v>457</v>
      </c>
      <c r="B277" s="13" t="n">
        <v>45952</v>
      </c>
      <c r="C277" s="7" t="s">
        <v>140</v>
      </c>
      <c r="D277" s="14" t="n">
        <v>3207.82</v>
      </c>
      <c r="E277" s="7" t="s">
        <v>204</v>
      </c>
    </row>
    <row r="278" customFormat="false" ht="15" hidden="false" customHeight="false" outlineLevel="0" collapsed="false">
      <c r="A278" s="7" t="s">
        <v>458</v>
      </c>
      <c r="B278" s="13" t="n">
        <v>45952</v>
      </c>
      <c r="C278" s="7" t="s">
        <v>101</v>
      </c>
      <c r="D278" s="14" t="n">
        <v>367.57</v>
      </c>
      <c r="E278" s="7" t="s">
        <v>175</v>
      </c>
    </row>
    <row r="279" customFormat="false" ht="15" hidden="false" customHeight="false" outlineLevel="0" collapsed="false">
      <c r="A279" s="7" t="s">
        <v>459</v>
      </c>
      <c r="B279" s="13" t="n">
        <v>45953</v>
      </c>
      <c r="C279" s="7" t="s">
        <v>144</v>
      </c>
      <c r="D279" s="14" t="n">
        <v>509.53</v>
      </c>
      <c r="E279" s="7" t="s">
        <v>204</v>
      </c>
    </row>
    <row r="280" customFormat="false" ht="15" hidden="false" customHeight="false" outlineLevel="0" collapsed="false">
      <c r="A280" s="7" t="s">
        <v>460</v>
      </c>
      <c r="B280" s="13" t="n">
        <v>45957</v>
      </c>
      <c r="C280" s="7" t="s">
        <v>78</v>
      </c>
      <c r="D280" s="14" t="n">
        <v>231.02</v>
      </c>
      <c r="E280" s="7" t="s">
        <v>177</v>
      </c>
    </row>
    <row r="281" customFormat="false" ht="15" hidden="false" customHeight="false" outlineLevel="0" collapsed="false">
      <c r="A281" s="7" t="s">
        <v>461</v>
      </c>
      <c r="B281" s="13" t="n">
        <v>45958</v>
      </c>
      <c r="C281" s="7" t="s">
        <v>43</v>
      </c>
      <c r="D281" s="14" t="n">
        <v>1618.9</v>
      </c>
      <c r="E281" s="7" t="s">
        <v>204</v>
      </c>
    </row>
    <row r="282" customFormat="false" ht="15" hidden="false" customHeight="false" outlineLevel="0" collapsed="false">
      <c r="A282" s="7" t="s">
        <v>462</v>
      </c>
      <c r="B282" s="13" t="n">
        <v>45958</v>
      </c>
      <c r="C282" s="7" t="s">
        <v>80</v>
      </c>
      <c r="D282" s="14" t="n">
        <v>992.3</v>
      </c>
      <c r="E282" s="7" t="s">
        <v>191</v>
      </c>
    </row>
    <row r="283" customFormat="false" ht="15" hidden="false" customHeight="false" outlineLevel="0" collapsed="false">
      <c r="A283" s="7" t="s">
        <v>463</v>
      </c>
      <c r="B283" s="13" t="n">
        <v>45960</v>
      </c>
      <c r="C283" s="7" t="s">
        <v>53</v>
      </c>
      <c r="D283" s="14" t="n">
        <v>3332.71</v>
      </c>
      <c r="E283" s="7" t="s">
        <v>186</v>
      </c>
    </row>
    <row r="284" customFormat="false" ht="15" hidden="false" customHeight="false" outlineLevel="0" collapsed="false">
      <c r="A284" s="7" t="s">
        <v>464</v>
      </c>
      <c r="B284" s="13" t="n">
        <v>45961</v>
      </c>
      <c r="C284" s="7" t="s">
        <v>142</v>
      </c>
      <c r="D284" s="14" t="n">
        <v>1816.05</v>
      </c>
      <c r="E284" s="7" t="s">
        <v>191</v>
      </c>
    </row>
    <row r="285" customFormat="false" ht="15" hidden="false" customHeight="false" outlineLevel="0" collapsed="false">
      <c r="A285" s="7" t="s">
        <v>465</v>
      </c>
      <c r="B285" s="13" t="n">
        <v>45961</v>
      </c>
      <c r="C285" s="7" t="s">
        <v>144</v>
      </c>
      <c r="D285" s="14" t="n">
        <v>1640.85</v>
      </c>
      <c r="E285" s="7" t="s">
        <v>182</v>
      </c>
    </row>
    <row r="286" customFormat="false" ht="15" hidden="false" customHeight="false" outlineLevel="0" collapsed="false">
      <c r="A286" s="7" t="s">
        <v>466</v>
      </c>
      <c r="B286" s="13" t="n">
        <v>45962</v>
      </c>
      <c r="C286" s="7" t="s">
        <v>76</v>
      </c>
      <c r="D286" s="14" t="n">
        <v>2591.83</v>
      </c>
      <c r="E286" s="7" t="s">
        <v>191</v>
      </c>
    </row>
    <row r="287" customFormat="false" ht="15" hidden="false" customHeight="false" outlineLevel="0" collapsed="false">
      <c r="A287" s="7" t="s">
        <v>467</v>
      </c>
      <c r="B287" s="13" t="n">
        <v>45964</v>
      </c>
      <c r="C287" s="7" t="s">
        <v>81</v>
      </c>
      <c r="D287" s="14" t="n">
        <v>2211.25</v>
      </c>
      <c r="E287" s="7" t="s">
        <v>175</v>
      </c>
    </row>
    <row r="288" customFormat="false" ht="15" hidden="false" customHeight="false" outlineLevel="0" collapsed="false">
      <c r="A288" s="7" t="s">
        <v>468</v>
      </c>
      <c r="B288" s="13" t="n">
        <v>45966</v>
      </c>
      <c r="C288" s="7" t="s">
        <v>58</v>
      </c>
      <c r="D288" s="14" t="n">
        <v>2933.78</v>
      </c>
      <c r="E288" s="7" t="s">
        <v>179</v>
      </c>
    </row>
    <row r="289" customFormat="false" ht="15" hidden="false" customHeight="false" outlineLevel="0" collapsed="false">
      <c r="A289" s="7" t="s">
        <v>469</v>
      </c>
      <c r="B289" s="13" t="n">
        <v>45967</v>
      </c>
      <c r="C289" s="7" t="s">
        <v>130</v>
      </c>
      <c r="D289" s="14" t="n">
        <v>1054.97</v>
      </c>
      <c r="E289" s="7" t="s">
        <v>191</v>
      </c>
    </row>
    <row r="290" customFormat="false" ht="15" hidden="false" customHeight="false" outlineLevel="0" collapsed="false">
      <c r="A290" s="7" t="s">
        <v>470</v>
      </c>
      <c r="B290" s="13" t="n">
        <v>45969</v>
      </c>
      <c r="C290" s="7" t="s">
        <v>58</v>
      </c>
      <c r="D290" s="14" t="n">
        <v>2200.13</v>
      </c>
      <c r="E290" s="7" t="s">
        <v>182</v>
      </c>
    </row>
    <row r="291" customFormat="false" ht="15" hidden="false" customHeight="false" outlineLevel="0" collapsed="false">
      <c r="A291" s="7" t="s">
        <v>471</v>
      </c>
      <c r="B291" s="13" t="n">
        <v>45969</v>
      </c>
      <c r="C291" s="7" t="s">
        <v>53</v>
      </c>
      <c r="D291" s="14" t="n">
        <v>1840.35</v>
      </c>
      <c r="E291" s="7" t="s">
        <v>194</v>
      </c>
    </row>
    <row r="292" customFormat="false" ht="15" hidden="false" customHeight="false" outlineLevel="0" collapsed="false">
      <c r="A292" s="7" t="s">
        <v>472</v>
      </c>
      <c r="B292" s="13" t="n">
        <v>45971</v>
      </c>
      <c r="C292" s="7" t="s">
        <v>121</v>
      </c>
      <c r="D292" s="14" t="n">
        <v>1481.85</v>
      </c>
      <c r="E292" s="7" t="s">
        <v>194</v>
      </c>
    </row>
    <row r="293" customFormat="false" ht="15" hidden="false" customHeight="false" outlineLevel="0" collapsed="false">
      <c r="A293" s="7" t="s">
        <v>473</v>
      </c>
      <c r="B293" s="13" t="n">
        <v>45972</v>
      </c>
      <c r="C293" s="7" t="s">
        <v>94</v>
      </c>
      <c r="D293" s="14" t="n">
        <v>3337.1</v>
      </c>
      <c r="E293" s="7" t="s">
        <v>191</v>
      </c>
    </row>
    <row r="294" customFormat="false" ht="15" hidden="false" customHeight="false" outlineLevel="0" collapsed="false">
      <c r="A294" s="7" t="s">
        <v>474</v>
      </c>
      <c r="B294" s="13" t="n">
        <v>45973</v>
      </c>
      <c r="C294" s="7" t="s">
        <v>138</v>
      </c>
      <c r="D294" s="14" t="n">
        <v>757.64</v>
      </c>
      <c r="E294" s="7" t="s">
        <v>175</v>
      </c>
    </row>
    <row r="295" customFormat="false" ht="15" hidden="false" customHeight="false" outlineLevel="0" collapsed="false">
      <c r="A295" s="7" t="s">
        <v>475</v>
      </c>
      <c r="B295" s="13" t="n">
        <v>45974</v>
      </c>
      <c r="C295" s="7" t="s">
        <v>70</v>
      </c>
      <c r="D295" s="14" t="n">
        <v>1260.91</v>
      </c>
      <c r="E295" s="7" t="s">
        <v>179</v>
      </c>
    </row>
    <row r="296" customFormat="false" ht="15" hidden="false" customHeight="false" outlineLevel="0" collapsed="false">
      <c r="A296" s="7" t="s">
        <v>476</v>
      </c>
      <c r="B296" s="13" t="n">
        <v>45974</v>
      </c>
      <c r="C296" s="7" t="s">
        <v>117</v>
      </c>
      <c r="D296" s="14" t="n">
        <v>220.31</v>
      </c>
      <c r="E296" s="7" t="s">
        <v>182</v>
      </c>
    </row>
    <row r="297" customFormat="false" ht="15" hidden="false" customHeight="false" outlineLevel="0" collapsed="false">
      <c r="A297" s="7" t="s">
        <v>477</v>
      </c>
      <c r="B297" s="13" t="n">
        <v>45978</v>
      </c>
      <c r="C297" s="7" t="s">
        <v>130</v>
      </c>
      <c r="D297" s="14" t="n">
        <v>26.23</v>
      </c>
      <c r="E297" s="7" t="s">
        <v>179</v>
      </c>
    </row>
    <row r="298" customFormat="false" ht="15" hidden="false" customHeight="false" outlineLevel="0" collapsed="false">
      <c r="A298" s="7" t="s">
        <v>478</v>
      </c>
      <c r="B298" s="13" t="n">
        <v>45978</v>
      </c>
      <c r="C298" s="7" t="s">
        <v>76</v>
      </c>
      <c r="D298" s="14" t="n">
        <v>2206.4</v>
      </c>
      <c r="E298" s="7" t="s">
        <v>175</v>
      </c>
    </row>
    <row r="299" customFormat="false" ht="15" hidden="false" customHeight="false" outlineLevel="0" collapsed="false">
      <c r="A299" s="7" t="s">
        <v>479</v>
      </c>
      <c r="B299" s="13" t="n">
        <v>45984</v>
      </c>
      <c r="C299" s="7" t="s">
        <v>74</v>
      </c>
      <c r="D299" s="14" t="n">
        <v>1301.7</v>
      </c>
      <c r="E299" s="7" t="s">
        <v>194</v>
      </c>
    </row>
    <row r="300" customFormat="false" ht="15" hidden="false" customHeight="false" outlineLevel="0" collapsed="false">
      <c r="A300" s="7" t="s">
        <v>480</v>
      </c>
      <c r="B300" s="13" t="n">
        <v>45984</v>
      </c>
      <c r="C300" s="7" t="s">
        <v>89</v>
      </c>
      <c r="D300" s="14" t="n">
        <v>148.18</v>
      </c>
      <c r="E300" s="7" t="s">
        <v>204</v>
      </c>
    </row>
    <row r="301" customFormat="false" ht="15" hidden="false" customHeight="false" outlineLevel="0" collapsed="false">
      <c r="A301" s="7" t="s">
        <v>481</v>
      </c>
      <c r="B301" s="13" t="n">
        <v>45986</v>
      </c>
      <c r="C301" s="7" t="s">
        <v>101</v>
      </c>
      <c r="D301" s="14" t="n">
        <v>1707.52</v>
      </c>
      <c r="E301" s="7" t="s">
        <v>175</v>
      </c>
    </row>
    <row r="302" customFormat="false" ht="15" hidden="false" customHeight="false" outlineLevel="0" collapsed="false">
      <c r="A302" s="7" t="s">
        <v>482</v>
      </c>
      <c r="B302" s="13" t="n">
        <v>45989</v>
      </c>
      <c r="C302" s="7" t="s">
        <v>55</v>
      </c>
      <c r="D302" s="14" t="n">
        <v>1376.63</v>
      </c>
      <c r="E302" s="7" t="s">
        <v>186</v>
      </c>
    </row>
    <row r="303" customFormat="false" ht="15" hidden="false" customHeight="false" outlineLevel="0" collapsed="false">
      <c r="A303" s="7" t="s">
        <v>483</v>
      </c>
      <c r="B303" s="13" t="n">
        <v>45991</v>
      </c>
      <c r="C303" s="7" t="s">
        <v>76</v>
      </c>
      <c r="D303" s="14" t="n">
        <v>1914.35</v>
      </c>
      <c r="E303" s="7" t="s">
        <v>204</v>
      </c>
    </row>
    <row r="304" customFormat="false" ht="15" hidden="false" customHeight="false" outlineLevel="0" collapsed="false">
      <c r="A304" s="7" t="s">
        <v>484</v>
      </c>
      <c r="B304" s="13" t="n">
        <v>45991</v>
      </c>
      <c r="C304" s="7" t="s">
        <v>130</v>
      </c>
      <c r="D304" s="14" t="n">
        <v>3446.86</v>
      </c>
      <c r="E304" s="7" t="s">
        <v>204</v>
      </c>
    </row>
    <row r="305" customFormat="false" ht="15" hidden="false" customHeight="false" outlineLevel="0" collapsed="false">
      <c r="A305" s="7" t="s">
        <v>485</v>
      </c>
      <c r="B305" s="13" t="n">
        <v>45992</v>
      </c>
      <c r="C305" s="7" t="s">
        <v>50</v>
      </c>
      <c r="D305" s="14" t="n">
        <v>991.14</v>
      </c>
      <c r="E305" s="7" t="s">
        <v>204</v>
      </c>
    </row>
    <row r="306" customFormat="false" ht="15" hidden="false" customHeight="false" outlineLevel="0" collapsed="false">
      <c r="A306" s="7" t="s">
        <v>486</v>
      </c>
      <c r="B306" s="13" t="n">
        <v>45992</v>
      </c>
      <c r="C306" s="7" t="s">
        <v>48</v>
      </c>
      <c r="D306" s="14" t="n">
        <v>1398.32</v>
      </c>
      <c r="E306" s="7" t="s">
        <v>194</v>
      </c>
    </row>
    <row r="307" customFormat="false" ht="15" hidden="false" customHeight="false" outlineLevel="0" collapsed="false">
      <c r="A307" s="7" t="s">
        <v>487</v>
      </c>
      <c r="B307" s="13" t="n">
        <v>45992</v>
      </c>
      <c r="C307" s="7" t="s">
        <v>87</v>
      </c>
      <c r="D307" s="14" t="n">
        <v>351.12</v>
      </c>
      <c r="E307" s="7" t="s">
        <v>182</v>
      </c>
    </row>
    <row r="308" customFormat="false" ht="15" hidden="false" customHeight="false" outlineLevel="0" collapsed="false">
      <c r="A308" s="7" t="s">
        <v>488</v>
      </c>
      <c r="B308" s="13" t="n">
        <v>45993</v>
      </c>
      <c r="C308" s="7" t="s">
        <v>150</v>
      </c>
      <c r="D308" s="14" t="n">
        <v>1331.41</v>
      </c>
      <c r="E308" s="7" t="s">
        <v>191</v>
      </c>
    </row>
    <row r="309" customFormat="false" ht="15" hidden="false" customHeight="false" outlineLevel="0" collapsed="false">
      <c r="A309" s="7" t="s">
        <v>489</v>
      </c>
      <c r="B309" s="13" t="n">
        <v>45993</v>
      </c>
      <c r="C309" s="7" t="s">
        <v>136</v>
      </c>
      <c r="D309" s="14" t="n">
        <v>57</v>
      </c>
      <c r="E309" s="7" t="s">
        <v>186</v>
      </c>
    </row>
    <row r="310" customFormat="false" ht="15" hidden="false" customHeight="false" outlineLevel="0" collapsed="false">
      <c r="A310" s="7" t="s">
        <v>490</v>
      </c>
      <c r="B310" s="13" t="n">
        <v>45994</v>
      </c>
      <c r="C310" s="7" t="s">
        <v>111</v>
      </c>
      <c r="D310" s="14" t="n">
        <v>1145.9</v>
      </c>
      <c r="E310" s="7" t="s">
        <v>179</v>
      </c>
    </row>
    <row r="311" customFormat="false" ht="15" hidden="false" customHeight="false" outlineLevel="0" collapsed="false">
      <c r="A311" s="7" t="s">
        <v>491</v>
      </c>
      <c r="B311" s="13" t="n">
        <v>45997</v>
      </c>
      <c r="C311" s="7" t="s">
        <v>107</v>
      </c>
      <c r="D311" s="14" t="n">
        <v>2191.27</v>
      </c>
      <c r="E311" s="7" t="s">
        <v>175</v>
      </c>
    </row>
    <row r="312" customFormat="false" ht="15" hidden="false" customHeight="false" outlineLevel="0" collapsed="false">
      <c r="A312" s="7" t="s">
        <v>492</v>
      </c>
      <c r="B312" s="13" t="n">
        <v>45997</v>
      </c>
      <c r="C312" s="7" t="s">
        <v>73</v>
      </c>
      <c r="D312" s="14" t="n">
        <v>2581.5</v>
      </c>
      <c r="E312" s="7" t="s">
        <v>204</v>
      </c>
    </row>
    <row r="313" customFormat="false" ht="15" hidden="false" customHeight="false" outlineLevel="0" collapsed="false">
      <c r="A313" s="7" t="s">
        <v>493</v>
      </c>
      <c r="B313" s="13" t="n">
        <v>45998</v>
      </c>
      <c r="C313" s="7" t="s">
        <v>50</v>
      </c>
      <c r="D313" s="14" t="n">
        <v>2806.87</v>
      </c>
      <c r="E313" s="7" t="s">
        <v>182</v>
      </c>
    </row>
    <row r="314" customFormat="false" ht="15" hidden="false" customHeight="false" outlineLevel="0" collapsed="false">
      <c r="A314" s="7" t="s">
        <v>494</v>
      </c>
      <c r="B314" s="13" t="n">
        <v>46000</v>
      </c>
      <c r="C314" s="7" t="s">
        <v>140</v>
      </c>
      <c r="D314" s="14" t="n">
        <v>603.94</v>
      </c>
      <c r="E314" s="7" t="s">
        <v>186</v>
      </c>
    </row>
    <row r="315" customFormat="false" ht="15" hidden="false" customHeight="false" outlineLevel="0" collapsed="false">
      <c r="A315" s="7" t="s">
        <v>495</v>
      </c>
      <c r="B315" s="13" t="n">
        <v>46001</v>
      </c>
      <c r="C315" s="7" t="s">
        <v>91</v>
      </c>
      <c r="D315" s="14" t="n">
        <v>311.94</v>
      </c>
      <c r="E315" s="7" t="s">
        <v>191</v>
      </c>
    </row>
    <row r="316" customFormat="false" ht="15" hidden="false" customHeight="false" outlineLevel="0" collapsed="false">
      <c r="A316" s="7" t="s">
        <v>496</v>
      </c>
      <c r="B316" s="13" t="n">
        <v>46004</v>
      </c>
      <c r="C316" s="7" t="s">
        <v>144</v>
      </c>
      <c r="D316" s="14" t="n">
        <v>1405.94</v>
      </c>
      <c r="E316" s="7" t="s">
        <v>194</v>
      </c>
    </row>
    <row r="317" customFormat="false" ht="15" hidden="false" customHeight="false" outlineLevel="0" collapsed="false">
      <c r="A317" s="7" t="s">
        <v>497</v>
      </c>
      <c r="B317" s="13" t="n">
        <v>46004</v>
      </c>
      <c r="C317" s="7" t="s">
        <v>53</v>
      </c>
      <c r="D317" s="14" t="n">
        <v>3018.68</v>
      </c>
      <c r="E317" s="7" t="s">
        <v>177</v>
      </c>
    </row>
    <row r="318" customFormat="false" ht="15" hidden="false" customHeight="false" outlineLevel="0" collapsed="false">
      <c r="A318" s="7" t="s">
        <v>498</v>
      </c>
      <c r="B318" s="13" t="n">
        <v>46005</v>
      </c>
      <c r="C318" s="7" t="s">
        <v>94</v>
      </c>
      <c r="D318" s="14" t="n">
        <v>701.19</v>
      </c>
      <c r="E318" s="7" t="s">
        <v>177</v>
      </c>
    </row>
    <row r="319" customFormat="false" ht="15" hidden="false" customHeight="false" outlineLevel="0" collapsed="false">
      <c r="A319" s="7" t="s">
        <v>499</v>
      </c>
      <c r="B319" s="13" t="n">
        <v>46005</v>
      </c>
      <c r="C319" s="7" t="s">
        <v>89</v>
      </c>
      <c r="D319" s="14" t="n">
        <v>967.66</v>
      </c>
      <c r="E319" s="7" t="s">
        <v>179</v>
      </c>
    </row>
    <row r="320" customFormat="false" ht="15" hidden="false" customHeight="false" outlineLevel="0" collapsed="false">
      <c r="A320" s="7" t="s">
        <v>500</v>
      </c>
      <c r="B320" s="13" t="n">
        <v>46007</v>
      </c>
      <c r="C320" s="7" t="s">
        <v>101</v>
      </c>
      <c r="D320" s="14" t="n">
        <v>2729.26</v>
      </c>
      <c r="E320" s="7" t="s">
        <v>194</v>
      </c>
    </row>
    <row r="321" customFormat="false" ht="15" hidden="false" customHeight="false" outlineLevel="0" collapsed="false">
      <c r="A321" s="7" t="s">
        <v>501</v>
      </c>
      <c r="B321" s="13" t="n">
        <v>46008</v>
      </c>
      <c r="C321" s="7" t="s">
        <v>67</v>
      </c>
      <c r="D321" s="14" t="n">
        <v>2916.36</v>
      </c>
      <c r="E321" s="7" t="s">
        <v>204</v>
      </c>
    </row>
    <row r="322" customFormat="false" ht="15" hidden="false" customHeight="false" outlineLevel="0" collapsed="false">
      <c r="A322" s="7" t="s">
        <v>502</v>
      </c>
      <c r="B322" s="13" t="n">
        <v>46013</v>
      </c>
      <c r="C322" s="7" t="s">
        <v>101</v>
      </c>
      <c r="D322" s="14" t="n">
        <v>2472.21</v>
      </c>
      <c r="E322" s="7" t="s">
        <v>194</v>
      </c>
    </row>
    <row r="323" customFormat="false" ht="15" hidden="false" customHeight="false" outlineLevel="0" collapsed="false">
      <c r="A323" s="7" t="s">
        <v>503</v>
      </c>
      <c r="B323" s="13" t="n">
        <v>46013</v>
      </c>
      <c r="C323" s="7" t="s">
        <v>109</v>
      </c>
      <c r="D323" s="14" t="n">
        <v>316.02</v>
      </c>
      <c r="E323" s="7" t="s">
        <v>186</v>
      </c>
    </row>
    <row r="324" customFormat="false" ht="15" hidden="false" customHeight="false" outlineLevel="0" collapsed="false">
      <c r="A324" s="7" t="s">
        <v>504</v>
      </c>
      <c r="B324" s="13" t="n">
        <v>46014</v>
      </c>
      <c r="C324" s="7" t="s">
        <v>115</v>
      </c>
      <c r="D324" s="14" t="n">
        <v>1156.78</v>
      </c>
      <c r="E324" s="7" t="s">
        <v>204</v>
      </c>
    </row>
    <row r="325" customFormat="false" ht="15" hidden="false" customHeight="false" outlineLevel="0" collapsed="false">
      <c r="A325" s="7" t="s">
        <v>505</v>
      </c>
      <c r="B325" s="13" t="n">
        <v>46021</v>
      </c>
      <c r="C325" s="7" t="s">
        <v>136</v>
      </c>
      <c r="D325" s="14" t="n">
        <v>237.96</v>
      </c>
      <c r="E325" s="7" t="s">
        <v>182</v>
      </c>
    </row>
    <row r="326" customFormat="false" ht="15" hidden="false" customHeight="false" outlineLevel="0" collapsed="false">
      <c r="A326" s="7" t="s">
        <v>506</v>
      </c>
      <c r="B326" s="13" t="n">
        <v>46022</v>
      </c>
      <c r="C326" s="7" t="s">
        <v>136</v>
      </c>
      <c r="D326" s="14" t="n">
        <v>795.32</v>
      </c>
      <c r="E326" s="7" t="s">
        <v>177</v>
      </c>
    </row>
    <row r="327" customFormat="false" ht="15" hidden="false" customHeight="false" outlineLevel="0" collapsed="false">
      <c r="A327" s="7" t="s">
        <v>507</v>
      </c>
      <c r="B327" s="13" t="n">
        <v>46022</v>
      </c>
      <c r="C327" s="7" t="s">
        <v>120</v>
      </c>
      <c r="D327" s="14" t="n">
        <v>217.03</v>
      </c>
      <c r="E327" s="7" t="s">
        <v>191</v>
      </c>
    </row>
    <row r="328" customFormat="false" ht="15" hidden="false" customHeight="false" outlineLevel="0" collapsed="false">
      <c r="A328" s="7" t="s">
        <v>508</v>
      </c>
      <c r="B328" s="13" t="n">
        <v>46023</v>
      </c>
      <c r="C328" s="7" t="s">
        <v>94</v>
      </c>
      <c r="D328" s="14" t="n">
        <v>1469.23</v>
      </c>
      <c r="E328" s="7" t="s">
        <v>177</v>
      </c>
    </row>
    <row r="329" customFormat="false" ht="15" hidden="false" customHeight="false" outlineLevel="0" collapsed="false">
      <c r="A329" s="7" t="s">
        <v>509</v>
      </c>
      <c r="B329" s="13" t="n">
        <v>46026</v>
      </c>
      <c r="C329" s="7" t="s">
        <v>58</v>
      </c>
      <c r="D329" s="14" t="n">
        <v>2119.71</v>
      </c>
      <c r="E329" s="7" t="s">
        <v>191</v>
      </c>
    </row>
    <row r="330" customFormat="false" ht="15" hidden="false" customHeight="false" outlineLevel="0" collapsed="false">
      <c r="A330" s="7" t="s">
        <v>510</v>
      </c>
      <c r="B330" s="13" t="n">
        <v>46027</v>
      </c>
      <c r="C330" s="7" t="s">
        <v>53</v>
      </c>
      <c r="D330" s="14" t="n">
        <v>1330.63</v>
      </c>
      <c r="E330" s="7" t="s">
        <v>186</v>
      </c>
    </row>
    <row r="331" customFormat="false" ht="15" hidden="false" customHeight="false" outlineLevel="0" collapsed="false">
      <c r="A331" s="7" t="s">
        <v>511</v>
      </c>
      <c r="B331" s="13" t="n">
        <v>46027</v>
      </c>
      <c r="C331" s="7" t="s">
        <v>154</v>
      </c>
      <c r="D331" s="14" t="n">
        <v>1509.62</v>
      </c>
      <c r="E331" s="7" t="s">
        <v>191</v>
      </c>
    </row>
    <row r="332" customFormat="false" ht="15" hidden="false" customHeight="false" outlineLevel="0" collapsed="false">
      <c r="A332" s="7" t="s">
        <v>512</v>
      </c>
      <c r="B332" s="13" t="n">
        <v>46029</v>
      </c>
      <c r="C332" s="7" t="s">
        <v>60</v>
      </c>
      <c r="D332" s="14" t="n">
        <v>3251.97</v>
      </c>
      <c r="E332" s="7" t="s">
        <v>182</v>
      </c>
    </row>
    <row r="333" customFormat="false" ht="15" hidden="false" customHeight="false" outlineLevel="0" collapsed="false">
      <c r="A333" s="7" t="s">
        <v>513</v>
      </c>
      <c r="B333" s="13" t="n">
        <v>46029</v>
      </c>
      <c r="C333" s="7" t="s">
        <v>113</v>
      </c>
      <c r="D333" s="14" t="n">
        <v>1984.22</v>
      </c>
      <c r="E333" s="7" t="s">
        <v>182</v>
      </c>
    </row>
    <row r="334" customFormat="false" ht="15" hidden="false" customHeight="false" outlineLevel="0" collapsed="false">
      <c r="A334" s="7" t="s">
        <v>514</v>
      </c>
      <c r="B334" s="13" t="n">
        <v>46030</v>
      </c>
      <c r="C334" s="7" t="s">
        <v>119</v>
      </c>
      <c r="D334" s="14" t="n">
        <v>108.74</v>
      </c>
      <c r="E334" s="7" t="s">
        <v>194</v>
      </c>
    </row>
    <row r="335" customFormat="false" ht="15" hidden="false" customHeight="false" outlineLevel="0" collapsed="false">
      <c r="A335" s="7" t="s">
        <v>515</v>
      </c>
      <c r="B335" s="13" t="n">
        <v>46030</v>
      </c>
      <c r="C335" s="7" t="s">
        <v>101</v>
      </c>
      <c r="D335" s="14" t="n">
        <v>447.49</v>
      </c>
      <c r="E335" s="7" t="s">
        <v>186</v>
      </c>
    </row>
    <row r="336" customFormat="false" ht="15" hidden="false" customHeight="false" outlineLevel="0" collapsed="false">
      <c r="A336" s="7" t="s">
        <v>516</v>
      </c>
      <c r="B336" s="13" t="n">
        <v>46031</v>
      </c>
      <c r="C336" s="7" t="s">
        <v>50</v>
      </c>
      <c r="D336" s="14" t="n">
        <v>787.21</v>
      </c>
      <c r="E336" s="7" t="s">
        <v>194</v>
      </c>
    </row>
    <row r="337" customFormat="false" ht="15" hidden="false" customHeight="false" outlineLevel="0" collapsed="false">
      <c r="A337" s="7" t="s">
        <v>517</v>
      </c>
      <c r="B337" s="13" t="n">
        <v>46032</v>
      </c>
      <c r="C337" s="7" t="s">
        <v>136</v>
      </c>
      <c r="D337" s="14" t="n">
        <v>2620.4</v>
      </c>
      <c r="E337" s="7" t="s">
        <v>204</v>
      </c>
    </row>
    <row r="338" customFormat="false" ht="15" hidden="false" customHeight="false" outlineLevel="0" collapsed="false">
      <c r="A338" s="7" t="s">
        <v>518</v>
      </c>
      <c r="B338" s="13" t="n">
        <v>46035</v>
      </c>
      <c r="C338" s="7" t="s">
        <v>147</v>
      </c>
      <c r="D338" s="14" t="n">
        <v>2882.69</v>
      </c>
      <c r="E338" s="7" t="s">
        <v>191</v>
      </c>
    </row>
    <row r="339" customFormat="false" ht="15" hidden="false" customHeight="false" outlineLevel="0" collapsed="false">
      <c r="A339" s="7" t="s">
        <v>519</v>
      </c>
      <c r="B339" s="13" t="n">
        <v>46036</v>
      </c>
      <c r="C339" s="7" t="s">
        <v>107</v>
      </c>
      <c r="D339" s="14" t="n">
        <v>1213.12</v>
      </c>
      <c r="E339" s="7" t="s">
        <v>186</v>
      </c>
    </row>
    <row r="340" customFormat="false" ht="15" hidden="false" customHeight="false" outlineLevel="0" collapsed="false">
      <c r="A340" s="7" t="s">
        <v>520</v>
      </c>
      <c r="B340" s="13" t="n">
        <v>46037</v>
      </c>
      <c r="C340" s="7" t="s">
        <v>73</v>
      </c>
      <c r="D340" s="14" t="n">
        <v>1735.44</v>
      </c>
      <c r="E340" s="7" t="s">
        <v>177</v>
      </c>
    </row>
    <row r="341" customFormat="false" ht="15" hidden="false" customHeight="false" outlineLevel="0" collapsed="false">
      <c r="A341" s="7" t="s">
        <v>521</v>
      </c>
      <c r="B341" s="13" t="n">
        <v>46037</v>
      </c>
      <c r="C341" s="7" t="s">
        <v>74</v>
      </c>
      <c r="D341" s="14" t="n">
        <v>3471.17</v>
      </c>
      <c r="E341" s="7" t="s">
        <v>194</v>
      </c>
    </row>
    <row r="342" customFormat="false" ht="15" hidden="false" customHeight="false" outlineLevel="0" collapsed="false">
      <c r="A342" s="7" t="s">
        <v>522</v>
      </c>
      <c r="B342" s="13" t="n">
        <v>46038</v>
      </c>
      <c r="C342" s="7" t="s">
        <v>76</v>
      </c>
      <c r="D342" s="14" t="n">
        <v>1327.57</v>
      </c>
      <c r="E342" s="7" t="s">
        <v>177</v>
      </c>
    </row>
    <row r="343" customFormat="false" ht="15" hidden="false" customHeight="false" outlineLevel="0" collapsed="false">
      <c r="A343" s="7" t="s">
        <v>523</v>
      </c>
      <c r="B343" s="13" t="n">
        <v>46038</v>
      </c>
      <c r="C343" s="7" t="s">
        <v>70</v>
      </c>
      <c r="D343" s="14" t="n">
        <v>1074.93</v>
      </c>
      <c r="E343" s="7" t="s">
        <v>182</v>
      </c>
    </row>
    <row r="344" customFormat="false" ht="15" hidden="false" customHeight="false" outlineLevel="0" collapsed="false">
      <c r="A344" s="7" t="s">
        <v>524</v>
      </c>
      <c r="B344" s="13" t="n">
        <v>46039</v>
      </c>
      <c r="C344" s="7" t="s">
        <v>48</v>
      </c>
      <c r="D344" s="14" t="n">
        <v>1387.29</v>
      </c>
      <c r="E344" s="7" t="s">
        <v>175</v>
      </c>
    </row>
    <row r="345" customFormat="false" ht="15" hidden="false" customHeight="false" outlineLevel="0" collapsed="false">
      <c r="A345" s="7" t="s">
        <v>525</v>
      </c>
      <c r="B345" s="13" t="n">
        <v>46039</v>
      </c>
      <c r="C345" s="7" t="s">
        <v>76</v>
      </c>
      <c r="D345" s="14" t="n">
        <v>2588.47</v>
      </c>
      <c r="E345" s="7" t="s">
        <v>194</v>
      </c>
    </row>
    <row r="346" customFormat="false" ht="15" hidden="false" customHeight="false" outlineLevel="0" collapsed="false">
      <c r="A346" s="7" t="s">
        <v>526</v>
      </c>
      <c r="B346" s="13" t="n">
        <v>46040</v>
      </c>
      <c r="C346" s="7" t="s">
        <v>85</v>
      </c>
      <c r="D346" s="14" t="n">
        <v>1559.67</v>
      </c>
      <c r="E346" s="7" t="s">
        <v>175</v>
      </c>
    </row>
    <row r="347" customFormat="false" ht="15" hidden="false" customHeight="false" outlineLevel="0" collapsed="false">
      <c r="A347" s="7" t="s">
        <v>527</v>
      </c>
      <c r="B347" s="13" t="n">
        <v>46043</v>
      </c>
      <c r="C347" s="7" t="s">
        <v>60</v>
      </c>
      <c r="D347" s="14" t="n">
        <v>2227.75</v>
      </c>
      <c r="E347" s="7" t="s">
        <v>177</v>
      </c>
    </row>
    <row r="348" customFormat="false" ht="15" hidden="false" customHeight="false" outlineLevel="0" collapsed="false">
      <c r="A348" s="7" t="s">
        <v>528</v>
      </c>
      <c r="B348" s="13" t="n">
        <v>46043</v>
      </c>
      <c r="C348" s="7" t="s">
        <v>117</v>
      </c>
      <c r="D348" s="14" t="n">
        <v>2704.63</v>
      </c>
      <c r="E348" s="7" t="s">
        <v>194</v>
      </c>
    </row>
    <row r="349" customFormat="false" ht="15" hidden="false" customHeight="false" outlineLevel="0" collapsed="false">
      <c r="A349" s="7" t="s">
        <v>529</v>
      </c>
      <c r="B349" s="13" t="n">
        <v>46047</v>
      </c>
      <c r="C349" s="7" t="s">
        <v>87</v>
      </c>
      <c r="D349" s="14" t="n">
        <v>2695.19</v>
      </c>
      <c r="E349" s="7" t="s">
        <v>191</v>
      </c>
    </row>
    <row r="350" customFormat="false" ht="15" hidden="false" customHeight="false" outlineLevel="0" collapsed="false">
      <c r="A350" s="7" t="s">
        <v>530</v>
      </c>
      <c r="B350" s="13" t="n">
        <v>46048</v>
      </c>
      <c r="C350" s="7" t="s">
        <v>67</v>
      </c>
      <c r="D350" s="14" t="n">
        <v>2761.16</v>
      </c>
      <c r="E350" s="7" t="s">
        <v>194</v>
      </c>
    </row>
    <row r="351" customFormat="false" ht="15" hidden="false" customHeight="false" outlineLevel="0" collapsed="false">
      <c r="A351" s="7" t="s">
        <v>531</v>
      </c>
      <c r="B351" s="13" t="n">
        <v>46049</v>
      </c>
      <c r="C351" s="7" t="s">
        <v>93</v>
      </c>
      <c r="D351" s="14" t="n">
        <v>234.03</v>
      </c>
      <c r="E351" s="7" t="s">
        <v>175</v>
      </c>
    </row>
    <row r="352" customFormat="false" ht="15" hidden="false" customHeight="false" outlineLevel="0" collapsed="false">
      <c r="A352" s="7" t="s">
        <v>532</v>
      </c>
      <c r="B352" s="13" t="n">
        <v>46051</v>
      </c>
      <c r="C352" s="7" t="s">
        <v>53</v>
      </c>
      <c r="D352" s="14" t="n">
        <v>878.09</v>
      </c>
      <c r="E352" s="7" t="s">
        <v>194</v>
      </c>
    </row>
    <row r="353" customFormat="false" ht="15" hidden="false" customHeight="false" outlineLevel="0" collapsed="false">
      <c r="A353" s="7" t="s">
        <v>533</v>
      </c>
      <c r="B353" s="13" t="n">
        <v>46052</v>
      </c>
      <c r="C353" s="7" t="s">
        <v>144</v>
      </c>
      <c r="D353" s="14" t="n">
        <v>95.64</v>
      </c>
      <c r="E353" s="7" t="s">
        <v>175</v>
      </c>
    </row>
    <row r="354" customFormat="false" ht="15" hidden="false" customHeight="false" outlineLevel="0" collapsed="false">
      <c r="A354" s="7" t="s">
        <v>534</v>
      </c>
      <c r="B354" s="13" t="n">
        <v>46055</v>
      </c>
      <c r="C354" s="7" t="s">
        <v>76</v>
      </c>
      <c r="D354" s="14" t="n">
        <v>798.07</v>
      </c>
      <c r="E354" s="7" t="s">
        <v>179</v>
      </c>
    </row>
    <row r="355" customFormat="false" ht="15" hidden="false" customHeight="false" outlineLevel="0" collapsed="false">
      <c r="A355" s="7" t="s">
        <v>535</v>
      </c>
      <c r="B355" s="13" t="n">
        <v>46056</v>
      </c>
      <c r="C355" s="7" t="s">
        <v>85</v>
      </c>
      <c r="D355" s="14" t="n">
        <v>2112.28</v>
      </c>
      <c r="E355" s="7" t="s">
        <v>182</v>
      </c>
    </row>
    <row r="356" customFormat="false" ht="15" hidden="false" customHeight="false" outlineLevel="0" collapsed="false">
      <c r="A356" s="7" t="s">
        <v>536</v>
      </c>
      <c r="B356" s="13" t="n">
        <v>46056</v>
      </c>
      <c r="C356" s="7" t="s">
        <v>81</v>
      </c>
      <c r="D356" s="14" t="n">
        <v>1107.48</v>
      </c>
      <c r="E356" s="7" t="s">
        <v>204</v>
      </c>
    </row>
    <row r="357" customFormat="false" ht="15" hidden="false" customHeight="false" outlineLevel="0" collapsed="false">
      <c r="A357" s="7" t="s">
        <v>537</v>
      </c>
      <c r="B357" s="13" t="n">
        <v>46057</v>
      </c>
      <c r="C357" s="7" t="s">
        <v>55</v>
      </c>
      <c r="D357" s="14" t="n">
        <v>1324.94</v>
      </c>
      <c r="E357" s="7" t="s">
        <v>182</v>
      </c>
    </row>
    <row r="358" customFormat="false" ht="15" hidden="false" customHeight="false" outlineLevel="0" collapsed="false">
      <c r="A358" s="7" t="s">
        <v>538</v>
      </c>
      <c r="B358" s="13" t="n">
        <v>46060</v>
      </c>
      <c r="C358" s="7" t="s">
        <v>98</v>
      </c>
      <c r="D358" s="14" t="n">
        <v>3145.62</v>
      </c>
      <c r="E358" s="7" t="s">
        <v>177</v>
      </c>
    </row>
    <row r="359" customFormat="false" ht="15" hidden="false" customHeight="false" outlineLevel="0" collapsed="false">
      <c r="A359" s="7" t="s">
        <v>539</v>
      </c>
      <c r="B359" s="13" t="n">
        <v>46061</v>
      </c>
      <c r="C359" s="7" t="s">
        <v>55</v>
      </c>
      <c r="D359" s="14" t="n">
        <v>602.32</v>
      </c>
      <c r="E359" s="7" t="s">
        <v>204</v>
      </c>
    </row>
    <row r="360" customFormat="false" ht="15" hidden="false" customHeight="false" outlineLevel="0" collapsed="false">
      <c r="A360" s="7" t="s">
        <v>540</v>
      </c>
      <c r="B360" s="13" t="n">
        <v>46064</v>
      </c>
      <c r="C360" s="7" t="s">
        <v>154</v>
      </c>
      <c r="D360" s="14" t="n">
        <v>437.31</v>
      </c>
      <c r="E360" s="7" t="s">
        <v>175</v>
      </c>
    </row>
    <row r="361" customFormat="false" ht="15" hidden="false" customHeight="false" outlineLevel="0" collapsed="false">
      <c r="A361" s="7" t="s">
        <v>541</v>
      </c>
      <c r="B361" s="13" t="n">
        <v>46065</v>
      </c>
      <c r="C361" s="7" t="s">
        <v>126</v>
      </c>
      <c r="D361" s="14" t="n">
        <v>963.66</v>
      </c>
      <c r="E361" s="7" t="s">
        <v>191</v>
      </c>
    </row>
    <row r="362" customFormat="false" ht="15" hidden="false" customHeight="false" outlineLevel="0" collapsed="false">
      <c r="A362" s="7" t="s">
        <v>542</v>
      </c>
      <c r="B362" s="13" t="n">
        <v>46067</v>
      </c>
      <c r="C362" s="7" t="s">
        <v>115</v>
      </c>
      <c r="D362" s="14" t="n">
        <v>165</v>
      </c>
      <c r="E362" s="7" t="s">
        <v>179</v>
      </c>
    </row>
    <row r="363" customFormat="false" ht="15" hidden="false" customHeight="false" outlineLevel="0" collapsed="false">
      <c r="A363" s="7" t="s">
        <v>543</v>
      </c>
      <c r="B363" s="13" t="n">
        <v>46067</v>
      </c>
      <c r="C363" s="7" t="s">
        <v>121</v>
      </c>
      <c r="D363" s="14" t="n">
        <v>1571.59</v>
      </c>
      <c r="E363" s="7" t="s">
        <v>191</v>
      </c>
    </row>
    <row r="364" customFormat="false" ht="15" hidden="false" customHeight="false" outlineLevel="0" collapsed="false">
      <c r="A364" s="7" t="s">
        <v>544</v>
      </c>
      <c r="B364" s="13" t="n">
        <v>46067</v>
      </c>
      <c r="C364" s="7" t="s">
        <v>107</v>
      </c>
      <c r="D364" s="14" t="n">
        <v>564.55</v>
      </c>
      <c r="E364" s="7" t="s">
        <v>177</v>
      </c>
    </row>
    <row r="365" customFormat="false" ht="15" hidden="false" customHeight="false" outlineLevel="0" collapsed="false">
      <c r="A365" s="7" t="s">
        <v>545</v>
      </c>
      <c r="B365" s="13" t="n">
        <v>46071</v>
      </c>
      <c r="C365" s="7" t="s">
        <v>62</v>
      </c>
      <c r="D365" s="14" t="n">
        <v>2235.27</v>
      </c>
      <c r="E365" s="7" t="s">
        <v>191</v>
      </c>
    </row>
    <row r="366" customFormat="false" ht="15" hidden="false" customHeight="false" outlineLevel="0" collapsed="false">
      <c r="A366" s="7" t="s">
        <v>546</v>
      </c>
      <c r="B366" s="13" t="n">
        <v>46072</v>
      </c>
      <c r="C366" s="7" t="s">
        <v>87</v>
      </c>
      <c r="D366" s="14" t="n">
        <v>3436.95</v>
      </c>
      <c r="E366" s="7" t="s">
        <v>204</v>
      </c>
    </row>
    <row r="367" customFormat="false" ht="15" hidden="false" customHeight="false" outlineLevel="0" collapsed="false">
      <c r="A367" s="7" t="s">
        <v>547</v>
      </c>
      <c r="B367" s="13" t="n">
        <v>46073</v>
      </c>
      <c r="C367" s="7" t="s">
        <v>121</v>
      </c>
      <c r="D367" s="14" t="n">
        <v>850.55</v>
      </c>
      <c r="E367" s="7" t="s">
        <v>186</v>
      </c>
    </row>
    <row r="368" customFormat="false" ht="15" hidden="false" customHeight="false" outlineLevel="0" collapsed="false">
      <c r="A368" s="7" t="s">
        <v>548</v>
      </c>
      <c r="B368" s="13" t="n">
        <v>46076</v>
      </c>
      <c r="C368" s="7" t="s">
        <v>124</v>
      </c>
      <c r="D368" s="14" t="n">
        <v>1313.9</v>
      </c>
      <c r="E368" s="7" t="s">
        <v>191</v>
      </c>
    </row>
    <row r="369" customFormat="false" ht="15" hidden="false" customHeight="false" outlineLevel="0" collapsed="false">
      <c r="A369" s="7" t="s">
        <v>549</v>
      </c>
      <c r="B369" s="13" t="n">
        <v>46080</v>
      </c>
      <c r="C369" s="7" t="s">
        <v>40</v>
      </c>
      <c r="D369" s="14" t="n">
        <v>1538.84</v>
      </c>
      <c r="E369" s="7" t="s">
        <v>175</v>
      </c>
    </row>
    <row r="370" customFormat="false" ht="15" hidden="false" customHeight="false" outlineLevel="0" collapsed="false">
      <c r="A370" s="7" t="s">
        <v>550</v>
      </c>
      <c r="B370" s="13" t="n">
        <v>46081</v>
      </c>
      <c r="C370" s="7" t="s">
        <v>132</v>
      </c>
      <c r="D370" s="14" t="n">
        <v>1844.11</v>
      </c>
      <c r="E370" s="7" t="s">
        <v>182</v>
      </c>
    </row>
    <row r="371" customFormat="false" ht="15" hidden="false" customHeight="false" outlineLevel="0" collapsed="false">
      <c r="A371" s="7" t="s">
        <v>551</v>
      </c>
      <c r="B371" s="13" t="n">
        <v>46081</v>
      </c>
      <c r="C371" s="7" t="s">
        <v>115</v>
      </c>
      <c r="D371" s="14" t="n">
        <v>1068.02</v>
      </c>
      <c r="E371" s="7" t="s">
        <v>204</v>
      </c>
    </row>
    <row r="372" customFormat="false" ht="15" hidden="false" customHeight="false" outlineLevel="0" collapsed="false">
      <c r="A372" s="7" t="s">
        <v>552</v>
      </c>
      <c r="B372" s="13" t="n">
        <v>46083</v>
      </c>
      <c r="C372" s="7" t="s">
        <v>45</v>
      </c>
      <c r="D372" s="14" t="n">
        <v>2490.31</v>
      </c>
      <c r="E372" s="7" t="s">
        <v>204</v>
      </c>
    </row>
    <row r="373" customFormat="false" ht="15" hidden="false" customHeight="false" outlineLevel="0" collapsed="false">
      <c r="A373" s="7" t="s">
        <v>553</v>
      </c>
      <c r="B373" s="13" t="n">
        <v>46085</v>
      </c>
      <c r="C373" s="7" t="s">
        <v>105</v>
      </c>
      <c r="D373" s="14" t="n">
        <v>1287.06</v>
      </c>
      <c r="E373" s="7" t="s">
        <v>179</v>
      </c>
    </row>
    <row r="374" customFormat="false" ht="15" hidden="false" customHeight="false" outlineLevel="0" collapsed="false">
      <c r="A374" s="7" t="s">
        <v>554</v>
      </c>
      <c r="B374" s="13" t="n">
        <v>46085</v>
      </c>
      <c r="C374" s="7" t="s">
        <v>101</v>
      </c>
      <c r="D374" s="14" t="n">
        <v>1362.37</v>
      </c>
      <c r="E374" s="7" t="s">
        <v>186</v>
      </c>
    </row>
    <row r="375" customFormat="false" ht="15" hidden="false" customHeight="false" outlineLevel="0" collapsed="false">
      <c r="A375" s="7" t="s">
        <v>555</v>
      </c>
      <c r="B375" s="13" t="n">
        <v>46086</v>
      </c>
      <c r="C375" s="7" t="s">
        <v>152</v>
      </c>
      <c r="D375" s="14" t="n">
        <v>1483.5</v>
      </c>
      <c r="E375" s="7" t="s">
        <v>177</v>
      </c>
    </row>
    <row r="376" customFormat="false" ht="15" hidden="false" customHeight="false" outlineLevel="0" collapsed="false">
      <c r="A376" s="7" t="s">
        <v>556</v>
      </c>
      <c r="B376" s="13" t="n">
        <v>46086</v>
      </c>
      <c r="C376" s="7" t="s">
        <v>124</v>
      </c>
      <c r="D376" s="14" t="n">
        <v>282.38</v>
      </c>
      <c r="E376" s="7" t="s">
        <v>177</v>
      </c>
    </row>
    <row r="377" customFormat="false" ht="15" hidden="false" customHeight="false" outlineLevel="0" collapsed="false">
      <c r="A377" s="7" t="s">
        <v>557</v>
      </c>
      <c r="B377" s="13" t="n">
        <v>46087</v>
      </c>
      <c r="C377" s="7" t="s">
        <v>74</v>
      </c>
      <c r="D377" s="14" t="n">
        <v>2742.68</v>
      </c>
      <c r="E377" s="7" t="s">
        <v>204</v>
      </c>
    </row>
    <row r="378" customFormat="false" ht="15" hidden="false" customHeight="false" outlineLevel="0" collapsed="false">
      <c r="A378" s="7" t="s">
        <v>558</v>
      </c>
      <c r="B378" s="13" t="n">
        <v>46088</v>
      </c>
      <c r="C378" s="7" t="s">
        <v>89</v>
      </c>
      <c r="D378" s="14" t="n">
        <v>2395.33</v>
      </c>
      <c r="E378" s="7" t="s">
        <v>194</v>
      </c>
    </row>
    <row r="379" customFormat="false" ht="15" hidden="false" customHeight="false" outlineLevel="0" collapsed="false">
      <c r="A379" s="7" t="s">
        <v>559</v>
      </c>
      <c r="B379" s="13" t="n">
        <v>46088</v>
      </c>
      <c r="C379" s="7" t="s">
        <v>148</v>
      </c>
      <c r="D379" s="14" t="n">
        <v>450.5</v>
      </c>
      <c r="E379" s="7" t="s">
        <v>194</v>
      </c>
    </row>
    <row r="380" customFormat="false" ht="15" hidden="false" customHeight="false" outlineLevel="0" collapsed="false">
      <c r="A380" s="7" t="s">
        <v>560</v>
      </c>
      <c r="B380" s="13" t="n">
        <v>46089</v>
      </c>
      <c r="C380" s="7" t="s">
        <v>103</v>
      </c>
      <c r="D380" s="14" t="n">
        <v>3459.74</v>
      </c>
      <c r="E380" s="7" t="s">
        <v>186</v>
      </c>
    </row>
    <row r="381" customFormat="false" ht="15" hidden="false" customHeight="false" outlineLevel="0" collapsed="false">
      <c r="A381" s="7" t="s">
        <v>561</v>
      </c>
      <c r="B381" s="13" t="n">
        <v>46089</v>
      </c>
      <c r="C381" s="7" t="s">
        <v>146</v>
      </c>
      <c r="D381" s="14" t="n">
        <v>815.4</v>
      </c>
      <c r="E381" s="7" t="s">
        <v>194</v>
      </c>
    </row>
    <row r="382" customFormat="false" ht="15" hidden="false" customHeight="false" outlineLevel="0" collapsed="false">
      <c r="A382" s="7" t="s">
        <v>562</v>
      </c>
      <c r="B382" s="13" t="n">
        <v>46089</v>
      </c>
      <c r="C382" s="7" t="s">
        <v>136</v>
      </c>
      <c r="D382" s="14" t="n">
        <v>370.11</v>
      </c>
      <c r="E382" s="7" t="s">
        <v>179</v>
      </c>
    </row>
    <row r="383" customFormat="false" ht="15" hidden="false" customHeight="false" outlineLevel="0" collapsed="false">
      <c r="A383" s="7" t="s">
        <v>563</v>
      </c>
      <c r="B383" s="13" t="n">
        <v>46089</v>
      </c>
      <c r="C383" s="7" t="s">
        <v>113</v>
      </c>
      <c r="D383" s="14" t="n">
        <v>2441.08</v>
      </c>
      <c r="E383" s="7" t="s">
        <v>182</v>
      </c>
    </row>
    <row r="384" customFormat="false" ht="15" hidden="false" customHeight="false" outlineLevel="0" collapsed="false">
      <c r="A384" s="7" t="s">
        <v>564</v>
      </c>
      <c r="B384" s="13" t="n">
        <v>46093</v>
      </c>
      <c r="C384" s="7" t="s">
        <v>150</v>
      </c>
      <c r="D384" s="14" t="n">
        <v>272</v>
      </c>
      <c r="E384" s="7" t="s">
        <v>179</v>
      </c>
    </row>
    <row r="385" customFormat="false" ht="15" hidden="false" customHeight="false" outlineLevel="0" collapsed="false">
      <c r="A385" s="7" t="s">
        <v>565</v>
      </c>
      <c r="B385" s="13" t="n">
        <v>46093</v>
      </c>
      <c r="C385" s="7" t="s">
        <v>91</v>
      </c>
      <c r="D385" s="14" t="n">
        <v>2312.77</v>
      </c>
      <c r="E385" s="7" t="s">
        <v>186</v>
      </c>
    </row>
    <row r="386" customFormat="false" ht="15" hidden="false" customHeight="false" outlineLevel="0" collapsed="false">
      <c r="A386" s="7" t="s">
        <v>566</v>
      </c>
      <c r="B386" s="13" t="n">
        <v>46094</v>
      </c>
      <c r="C386" s="7" t="s">
        <v>148</v>
      </c>
      <c r="D386" s="14" t="n">
        <v>386.17</v>
      </c>
      <c r="E386" s="7" t="s">
        <v>175</v>
      </c>
    </row>
    <row r="387" customFormat="false" ht="15" hidden="false" customHeight="false" outlineLevel="0" collapsed="false">
      <c r="A387" s="7" t="s">
        <v>567</v>
      </c>
      <c r="B387" s="13" t="n">
        <v>46094</v>
      </c>
      <c r="C387" s="7" t="s">
        <v>124</v>
      </c>
      <c r="D387" s="14" t="n">
        <v>666.9</v>
      </c>
      <c r="E387" s="7" t="s">
        <v>179</v>
      </c>
    </row>
    <row r="388" customFormat="false" ht="15" hidden="false" customHeight="false" outlineLevel="0" collapsed="false">
      <c r="A388" s="7" t="s">
        <v>568</v>
      </c>
      <c r="B388" s="13" t="n">
        <v>46094</v>
      </c>
      <c r="C388" s="7" t="s">
        <v>53</v>
      </c>
      <c r="D388" s="14" t="n">
        <v>3313.82</v>
      </c>
      <c r="E388" s="7" t="s">
        <v>204</v>
      </c>
    </row>
    <row r="389" customFormat="false" ht="15" hidden="false" customHeight="false" outlineLevel="0" collapsed="false">
      <c r="A389" s="7" t="s">
        <v>569</v>
      </c>
      <c r="B389" s="13" t="n">
        <v>46095</v>
      </c>
      <c r="C389" s="7" t="s">
        <v>58</v>
      </c>
      <c r="D389" s="14" t="n">
        <v>1926.29</v>
      </c>
      <c r="E389" s="7" t="s">
        <v>194</v>
      </c>
    </row>
    <row r="390" customFormat="false" ht="15" hidden="false" customHeight="false" outlineLevel="0" collapsed="false">
      <c r="A390" s="7" t="s">
        <v>570</v>
      </c>
      <c r="B390" s="13" t="n">
        <v>46096</v>
      </c>
      <c r="C390" s="7" t="s">
        <v>148</v>
      </c>
      <c r="D390" s="14" t="n">
        <v>120.96</v>
      </c>
      <c r="E390" s="7" t="s">
        <v>182</v>
      </c>
    </row>
    <row r="391" customFormat="false" ht="15" hidden="false" customHeight="false" outlineLevel="0" collapsed="false">
      <c r="A391" s="7" t="s">
        <v>571</v>
      </c>
      <c r="B391" s="13" t="n">
        <v>46096</v>
      </c>
      <c r="C391" s="7" t="s">
        <v>148</v>
      </c>
      <c r="D391" s="14" t="n">
        <v>876.47</v>
      </c>
      <c r="E391" s="7" t="s">
        <v>182</v>
      </c>
    </row>
    <row r="392" customFormat="false" ht="15" hidden="false" customHeight="false" outlineLevel="0" collapsed="false">
      <c r="A392" s="7" t="s">
        <v>572</v>
      </c>
      <c r="B392" s="13" t="n">
        <v>46098</v>
      </c>
      <c r="C392" s="7" t="s">
        <v>142</v>
      </c>
      <c r="D392" s="14" t="n">
        <v>1737.29</v>
      </c>
      <c r="E392" s="7" t="s">
        <v>186</v>
      </c>
    </row>
    <row r="393" customFormat="false" ht="15" hidden="false" customHeight="false" outlineLevel="0" collapsed="false">
      <c r="A393" s="7" t="s">
        <v>573</v>
      </c>
      <c r="B393" s="13" t="n">
        <v>46099</v>
      </c>
      <c r="C393" s="7" t="s">
        <v>62</v>
      </c>
      <c r="D393" s="14" t="n">
        <v>212.8</v>
      </c>
      <c r="E393" s="7" t="s">
        <v>182</v>
      </c>
    </row>
    <row r="394" customFormat="false" ht="15" hidden="false" customHeight="false" outlineLevel="0" collapsed="false">
      <c r="A394" s="7" t="s">
        <v>574</v>
      </c>
      <c r="B394" s="13" t="n">
        <v>46100</v>
      </c>
      <c r="C394" s="7" t="s">
        <v>50</v>
      </c>
      <c r="D394" s="14" t="n">
        <v>191.42</v>
      </c>
      <c r="E394" s="7" t="s">
        <v>186</v>
      </c>
    </row>
    <row r="395" customFormat="false" ht="15" hidden="false" customHeight="false" outlineLevel="0" collapsed="false">
      <c r="A395" s="7" t="s">
        <v>575</v>
      </c>
      <c r="B395" s="13" t="n">
        <v>46100</v>
      </c>
      <c r="C395" s="7" t="s">
        <v>76</v>
      </c>
      <c r="D395" s="14" t="n">
        <v>3493.34</v>
      </c>
      <c r="E395" s="7" t="s">
        <v>194</v>
      </c>
    </row>
    <row r="396" customFormat="false" ht="15" hidden="false" customHeight="false" outlineLevel="0" collapsed="false">
      <c r="A396" s="7" t="s">
        <v>576</v>
      </c>
      <c r="B396" s="13" t="n">
        <v>46104</v>
      </c>
      <c r="C396" s="7" t="s">
        <v>37</v>
      </c>
      <c r="D396" s="14" t="n">
        <v>1841.97</v>
      </c>
      <c r="E396" s="7" t="s">
        <v>191</v>
      </c>
    </row>
    <row r="397" customFormat="false" ht="15" hidden="false" customHeight="false" outlineLevel="0" collapsed="false">
      <c r="A397" s="7" t="s">
        <v>577</v>
      </c>
      <c r="B397" s="13" t="n">
        <v>46107</v>
      </c>
      <c r="C397" s="7" t="s">
        <v>74</v>
      </c>
      <c r="D397" s="14" t="n">
        <v>666.36</v>
      </c>
      <c r="E397" s="7" t="s">
        <v>194</v>
      </c>
    </row>
    <row r="398" customFormat="false" ht="15" hidden="false" customHeight="false" outlineLevel="0" collapsed="false">
      <c r="A398" s="7" t="s">
        <v>578</v>
      </c>
      <c r="B398" s="13" t="n">
        <v>46107</v>
      </c>
      <c r="C398" s="7" t="s">
        <v>122</v>
      </c>
      <c r="D398" s="14" t="n">
        <v>3091.74</v>
      </c>
      <c r="E398" s="7" t="s">
        <v>175</v>
      </c>
    </row>
    <row r="399" customFormat="false" ht="15" hidden="false" customHeight="false" outlineLevel="0" collapsed="false">
      <c r="A399" s="7" t="s">
        <v>579</v>
      </c>
      <c r="B399" s="13" t="n">
        <v>46107</v>
      </c>
      <c r="C399" s="7" t="s">
        <v>101</v>
      </c>
      <c r="D399" s="14" t="n">
        <v>2375.54</v>
      </c>
      <c r="E399" s="7" t="s">
        <v>204</v>
      </c>
    </row>
    <row r="400" customFormat="false" ht="15" hidden="false" customHeight="false" outlineLevel="0" collapsed="false">
      <c r="A400" s="7" t="s">
        <v>580</v>
      </c>
      <c r="B400" s="13" t="n">
        <v>46108</v>
      </c>
      <c r="C400" s="7" t="s">
        <v>136</v>
      </c>
      <c r="D400" s="14" t="n">
        <v>657.22</v>
      </c>
      <c r="E400" s="7" t="s">
        <v>179</v>
      </c>
    </row>
    <row r="401" customFormat="false" ht="15" hidden="false" customHeight="false" outlineLevel="0" collapsed="false">
      <c r="A401" s="7" t="s">
        <v>581</v>
      </c>
      <c r="B401" s="13" t="n">
        <v>46110</v>
      </c>
      <c r="C401" s="7" t="s">
        <v>73</v>
      </c>
      <c r="D401" s="14" t="n">
        <v>635.11</v>
      </c>
      <c r="E401" s="7" t="s">
        <v>179</v>
      </c>
    </row>
    <row r="402" customFormat="false" ht="15" hidden="false" customHeight="false" outlineLevel="0" collapsed="false">
      <c r="A402" s="7" t="s">
        <v>582</v>
      </c>
      <c r="B402" s="13" t="n">
        <v>46111</v>
      </c>
      <c r="C402" s="7" t="s">
        <v>83</v>
      </c>
      <c r="D402" s="14" t="n">
        <v>2151.6</v>
      </c>
      <c r="E402" s="7" t="s">
        <v>194</v>
      </c>
    </row>
    <row r="403" customFormat="false" ht="15" hidden="false" customHeight="false" outlineLevel="0" collapsed="false">
      <c r="A403" s="7" t="s">
        <v>583</v>
      </c>
      <c r="B403" s="13" t="n">
        <v>46112</v>
      </c>
      <c r="C403" s="7" t="s">
        <v>117</v>
      </c>
      <c r="D403" s="14" t="n">
        <v>3281.31</v>
      </c>
      <c r="E403" s="7" t="s">
        <v>186</v>
      </c>
    </row>
    <row r="404" customFormat="false" ht="15" hidden="false" customHeight="false" outlineLevel="0" collapsed="false">
      <c r="A404" s="7" t="s">
        <v>584</v>
      </c>
      <c r="B404" s="13" t="n">
        <v>46115</v>
      </c>
      <c r="C404" s="7" t="s">
        <v>140</v>
      </c>
      <c r="D404" s="14" t="n">
        <v>3280.83</v>
      </c>
      <c r="E404" s="7" t="s">
        <v>177</v>
      </c>
    </row>
    <row r="405" customFormat="false" ht="15" hidden="false" customHeight="false" outlineLevel="0" collapsed="false">
      <c r="A405" s="7" t="s">
        <v>585</v>
      </c>
      <c r="B405" s="13" t="n">
        <v>46115</v>
      </c>
      <c r="C405" s="7" t="s">
        <v>48</v>
      </c>
      <c r="D405" s="14" t="n">
        <v>69.17</v>
      </c>
      <c r="E405" s="7" t="s">
        <v>182</v>
      </c>
    </row>
    <row r="406" customFormat="false" ht="15" hidden="false" customHeight="false" outlineLevel="0" collapsed="false">
      <c r="A406" s="7" t="s">
        <v>586</v>
      </c>
      <c r="B406" s="13" t="n">
        <v>46117</v>
      </c>
      <c r="C406" s="7" t="s">
        <v>74</v>
      </c>
      <c r="D406" s="14" t="n">
        <v>2745.21</v>
      </c>
      <c r="E406" s="7" t="s">
        <v>194</v>
      </c>
    </row>
    <row r="407" customFormat="false" ht="15" hidden="false" customHeight="false" outlineLevel="0" collapsed="false">
      <c r="A407" s="7" t="s">
        <v>587</v>
      </c>
      <c r="B407" s="13" t="n">
        <v>46117</v>
      </c>
      <c r="C407" s="7" t="s">
        <v>117</v>
      </c>
      <c r="D407" s="14" t="n">
        <v>924.62</v>
      </c>
      <c r="E407" s="7" t="s">
        <v>179</v>
      </c>
    </row>
    <row r="408" customFormat="false" ht="15" hidden="false" customHeight="false" outlineLevel="0" collapsed="false">
      <c r="A408" s="7" t="s">
        <v>588</v>
      </c>
      <c r="B408" s="13" t="n">
        <v>46119</v>
      </c>
      <c r="C408" s="7" t="s">
        <v>119</v>
      </c>
      <c r="D408" s="14" t="n">
        <v>2639.28</v>
      </c>
      <c r="E408" s="7" t="s">
        <v>191</v>
      </c>
    </row>
    <row r="409" customFormat="false" ht="15" hidden="false" customHeight="false" outlineLevel="0" collapsed="false">
      <c r="A409" s="7" t="s">
        <v>589</v>
      </c>
      <c r="B409" s="13" t="n">
        <v>46119</v>
      </c>
      <c r="C409" s="7" t="s">
        <v>122</v>
      </c>
      <c r="D409" s="14" t="n">
        <v>1947</v>
      </c>
      <c r="E409" s="7" t="s">
        <v>177</v>
      </c>
    </row>
    <row r="410" customFormat="false" ht="15" hidden="false" customHeight="false" outlineLevel="0" collapsed="false">
      <c r="A410" s="7" t="s">
        <v>590</v>
      </c>
      <c r="B410" s="13" t="n">
        <v>46119</v>
      </c>
      <c r="C410" s="7" t="s">
        <v>130</v>
      </c>
      <c r="D410" s="14" t="n">
        <v>2609.84</v>
      </c>
      <c r="E410" s="7" t="s">
        <v>179</v>
      </c>
    </row>
    <row r="411" customFormat="false" ht="15" hidden="false" customHeight="false" outlineLevel="0" collapsed="false">
      <c r="A411" s="7" t="s">
        <v>591</v>
      </c>
      <c r="B411" s="13" t="n">
        <v>46120</v>
      </c>
      <c r="C411" s="7" t="s">
        <v>80</v>
      </c>
      <c r="D411" s="14" t="n">
        <v>2416.17</v>
      </c>
      <c r="E411" s="7" t="s">
        <v>177</v>
      </c>
    </row>
    <row r="412" customFormat="false" ht="15" hidden="false" customHeight="false" outlineLevel="0" collapsed="false">
      <c r="A412" s="7" t="s">
        <v>592</v>
      </c>
      <c r="B412" s="13" t="n">
        <v>46120</v>
      </c>
      <c r="C412" s="7" t="s">
        <v>111</v>
      </c>
      <c r="D412" s="14" t="n">
        <v>3114.82</v>
      </c>
      <c r="E412" s="7" t="s">
        <v>186</v>
      </c>
    </row>
    <row r="413" customFormat="false" ht="15" hidden="false" customHeight="false" outlineLevel="0" collapsed="false">
      <c r="A413" s="7" t="s">
        <v>593</v>
      </c>
      <c r="B413" s="13" t="n">
        <v>46121</v>
      </c>
      <c r="C413" s="7" t="s">
        <v>111</v>
      </c>
      <c r="D413" s="14" t="n">
        <v>1834.65</v>
      </c>
      <c r="E413" s="7" t="s">
        <v>175</v>
      </c>
    </row>
    <row r="414" customFormat="false" ht="15" hidden="false" customHeight="false" outlineLevel="0" collapsed="false">
      <c r="A414" s="7" t="s">
        <v>594</v>
      </c>
      <c r="B414" s="13" t="n">
        <v>46121</v>
      </c>
      <c r="C414" s="7" t="s">
        <v>85</v>
      </c>
      <c r="D414" s="14" t="n">
        <v>1142.53</v>
      </c>
      <c r="E414" s="7" t="s">
        <v>194</v>
      </c>
    </row>
    <row r="415" customFormat="false" ht="15" hidden="false" customHeight="false" outlineLevel="0" collapsed="false">
      <c r="A415" s="7" t="s">
        <v>595</v>
      </c>
      <c r="B415" s="13" t="n">
        <v>46125</v>
      </c>
      <c r="C415" s="7" t="s">
        <v>60</v>
      </c>
      <c r="D415" s="14" t="n">
        <v>904.48</v>
      </c>
      <c r="E415" s="7" t="s">
        <v>186</v>
      </c>
    </row>
    <row r="416" customFormat="false" ht="15" hidden="false" customHeight="false" outlineLevel="0" collapsed="false">
      <c r="A416" s="7" t="s">
        <v>596</v>
      </c>
      <c r="B416" s="13" t="n">
        <v>46126</v>
      </c>
      <c r="C416" s="7" t="s">
        <v>50</v>
      </c>
      <c r="D416" s="14" t="n">
        <v>1939.22</v>
      </c>
      <c r="E416" s="7" t="s">
        <v>179</v>
      </c>
    </row>
    <row r="417" customFormat="false" ht="15" hidden="false" customHeight="false" outlineLevel="0" collapsed="false">
      <c r="A417" s="7" t="s">
        <v>597</v>
      </c>
      <c r="B417" s="13" t="n">
        <v>46127</v>
      </c>
      <c r="C417" s="7" t="s">
        <v>98</v>
      </c>
      <c r="D417" s="14" t="n">
        <v>2466.97</v>
      </c>
      <c r="E417" s="7" t="s">
        <v>182</v>
      </c>
    </row>
    <row r="418" customFormat="false" ht="15" hidden="false" customHeight="false" outlineLevel="0" collapsed="false">
      <c r="A418" s="7" t="s">
        <v>598</v>
      </c>
      <c r="B418" s="13" t="n">
        <v>46129</v>
      </c>
      <c r="C418" s="7" t="s">
        <v>103</v>
      </c>
      <c r="D418" s="14" t="n">
        <v>2962.45</v>
      </c>
      <c r="E418" s="7" t="s">
        <v>175</v>
      </c>
    </row>
    <row r="419" customFormat="false" ht="15" hidden="false" customHeight="false" outlineLevel="0" collapsed="false">
      <c r="A419" s="7" t="s">
        <v>599</v>
      </c>
      <c r="B419" s="13" t="n">
        <v>46129</v>
      </c>
      <c r="C419" s="7" t="s">
        <v>89</v>
      </c>
      <c r="D419" s="14" t="n">
        <v>2747.74</v>
      </c>
      <c r="E419" s="7" t="s">
        <v>175</v>
      </c>
    </row>
    <row r="420" customFormat="false" ht="15" hidden="false" customHeight="false" outlineLevel="0" collapsed="false">
      <c r="A420" s="7" t="s">
        <v>600</v>
      </c>
      <c r="B420" s="13" t="n">
        <v>46129</v>
      </c>
      <c r="C420" s="7" t="s">
        <v>136</v>
      </c>
      <c r="D420" s="14" t="n">
        <v>585.66</v>
      </c>
      <c r="E420" s="7" t="s">
        <v>179</v>
      </c>
    </row>
    <row r="421" customFormat="false" ht="15" hidden="false" customHeight="false" outlineLevel="0" collapsed="false">
      <c r="A421" s="7" t="s">
        <v>601</v>
      </c>
      <c r="B421" s="13" t="n">
        <v>46129</v>
      </c>
      <c r="C421" s="7" t="s">
        <v>58</v>
      </c>
      <c r="D421" s="14" t="n">
        <v>1869.78</v>
      </c>
      <c r="E421" s="7" t="s">
        <v>179</v>
      </c>
    </row>
    <row r="422" customFormat="false" ht="15" hidden="false" customHeight="false" outlineLevel="0" collapsed="false">
      <c r="A422" s="7" t="s">
        <v>602</v>
      </c>
      <c r="B422" s="13" t="n">
        <v>46129</v>
      </c>
      <c r="C422" s="7" t="s">
        <v>122</v>
      </c>
      <c r="D422" s="14" t="n">
        <v>3264.57</v>
      </c>
      <c r="E422" s="7" t="s">
        <v>191</v>
      </c>
    </row>
    <row r="423" customFormat="false" ht="15" hidden="false" customHeight="false" outlineLevel="0" collapsed="false">
      <c r="A423" s="7" t="s">
        <v>603</v>
      </c>
      <c r="B423" s="13" t="n">
        <v>46131</v>
      </c>
      <c r="C423" s="7" t="s">
        <v>70</v>
      </c>
      <c r="D423" s="14" t="n">
        <v>592.58</v>
      </c>
      <c r="E423" s="7" t="s">
        <v>175</v>
      </c>
    </row>
    <row r="424" customFormat="false" ht="15" hidden="false" customHeight="false" outlineLevel="0" collapsed="false">
      <c r="A424" s="7" t="s">
        <v>604</v>
      </c>
      <c r="B424" s="13" t="n">
        <v>46132</v>
      </c>
      <c r="C424" s="7" t="s">
        <v>93</v>
      </c>
      <c r="D424" s="14" t="n">
        <v>2606.87</v>
      </c>
      <c r="E424" s="7" t="s">
        <v>175</v>
      </c>
    </row>
    <row r="425" customFormat="false" ht="15" hidden="false" customHeight="false" outlineLevel="0" collapsed="false">
      <c r="A425" s="7" t="s">
        <v>605</v>
      </c>
      <c r="B425" s="13" t="n">
        <v>46132</v>
      </c>
      <c r="C425" s="7" t="s">
        <v>40</v>
      </c>
      <c r="D425" s="14" t="n">
        <v>513.51</v>
      </c>
      <c r="E425" s="7" t="s">
        <v>182</v>
      </c>
    </row>
    <row r="426" customFormat="false" ht="15" hidden="false" customHeight="false" outlineLevel="0" collapsed="false">
      <c r="A426" s="7" t="s">
        <v>606</v>
      </c>
      <c r="B426" s="13" t="n">
        <v>46132</v>
      </c>
      <c r="C426" s="7" t="s">
        <v>138</v>
      </c>
      <c r="D426" s="14" t="n">
        <v>304.45</v>
      </c>
      <c r="E426" s="7" t="s">
        <v>177</v>
      </c>
    </row>
    <row r="427" customFormat="false" ht="15" hidden="false" customHeight="false" outlineLevel="0" collapsed="false">
      <c r="A427" s="7" t="s">
        <v>607</v>
      </c>
      <c r="B427" s="13" t="n">
        <v>46133</v>
      </c>
      <c r="C427" s="7" t="s">
        <v>99</v>
      </c>
      <c r="D427" s="14" t="n">
        <v>1642.86</v>
      </c>
      <c r="E427" s="7" t="s">
        <v>175</v>
      </c>
    </row>
    <row r="428" customFormat="false" ht="15" hidden="false" customHeight="false" outlineLevel="0" collapsed="false">
      <c r="A428" s="7" t="s">
        <v>608</v>
      </c>
      <c r="B428" s="13" t="n">
        <v>46133</v>
      </c>
      <c r="C428" s="7" t="s">
        <v>43</v>
      </c>
      <c r="D428" s="14" t="n">
        <v>376.12</v>
      </c>
      <c r="E428" s="7" t="s">
        <v>186</v>
      </c>
    </row>
    <row r="429" customFormat="false" ht="15" hidden="false" customHeight="false" outlineLevel="0" collapsed="false">
      <c r="A429" s="7" t="s">
        <v>609</v>
      </c>
      <c r="B429" s="13" t="n">
        <v>46134</v>
      </c>
      <c r="C429" s="7" t="s">
        <v>136</v>
      </c>
      <c r="D429" s="14" t="n">
        <v>1365.07</v>
      </c>
      <c r="E429" s="7" t="s">
        <v>191</v>
      </c>
    </row>
    <row r="430" customFormat="false" ht="15" hidden="false" customHeight="false" outlineLevel="0" collapsed="false">
      <c r="A430" s="7" t="s">
        <v>610</v>
      </c>
      <c r="B430" s="13" t="n">
        <v>46134</v>
      </c>
      <c r="C430" s="7" t="s">
        <v>128</v>
      </c>
      <c r="D430" s="14" t="n">
        <v>738.92</v>
      </c>
      <c r="E430" s="7" t="s">
        <v>191</v>
      </c>
    </row>
    <row r="431" customFormat="false" ht="15" hidden="false" customHeight="false" outlineLevel="0" collapsed="false">
      <c r="A431" s="7" t="s">
        <v>611</v>
      </c>
      <c r="B431" s="13" t="n">
        <v>46135</v>
      </c>
      <c r="C431" s="7" t="s">
        <v>101</v>
      </c>
      <c r="D431" s="14" t="n">
        <v>1703.74</v>
      </c>
      <c r="E431" s="7" t="s">
        <v>175</v>
      </c>
    </row>
    <row r="432" customFormat="false" ht="15" hidden="false" customHeight="false" outlineLevel="0" collapsed="false">
      <c r="A432" s="7" t="s">
        <v>612</v>
      </c>
      <c r="B432" s="13" t="n">
        <v>46136</v>
      </c>
      <c r="C432" s="7" t="s">
        <v>150</v>
      </c>
      <c r="D432" s="14" t="n">
        <v>522.58</v>
      </c>
      <c r="E432" s="7" t="s">
        <v>186</v>
      </c>
    </row>
    <row r="433" customFormat="false" ht="15" hidden="false" customHeight="false" outlineLevel="0" collapsed="false">
      <c r="A433" s="7" t="s">
        <v>613</v>
      </c>
      <c r="B433" s="13" t="n">
        <v>46137</v>
      </c>
      <c r="C433" s="7" t="s">
        <v>80</v>
      </c>
      <c r="D433" s="14" t="n">
        <v>2664.41</v>
      </c>
      <c r="E433" s="7" t="s">
        <v>204</v>
      </c>
    </row>
    <row r="434" customFormat="false" ht="15" hidden="false" customHeight="false" outlineLevel="0" collapsed="false">
      <c r="A434" s="7" t="s">
        <v>614</v>
      </c>
      <c r="B434" s="13" t="n">
        <v>46138</v>
      </c>
      <c r="C434" s="7" t="s">
        <v>101</v>
      </c>
      <c r="D434" s="14" t="n">
        <v>2942.2</v>
      </c>
      <c r="E434" s="7" t="s">
        <v>179</v>
      </c>
    </row>
    <row r="435" customFormat="false" ht="15" hidden="false" customHeight="false" outlineLevel="0" collapsed="false">
      <c r="A435" s="7" t="s">
        <v>615</v>
      </c>
      <c r="B435" s="13" t="n">
        <v>46138</v>
      </c>
      <c r="C435" s="7" t="s">
        <v>87</v>
      </c>
      <c r="D435" s="14" t="n">
        <v>2746.91</v>
      </c>
      <c r="E435" s="7" t="s">
        <v>194</v>
      </c>
    </row>
    <row r="436" customFormat="false" ht="15" hidden="false" customHeight="false" outlineLevel="0" collapsed="false">
      <c r="A436" s="7" t="s">
        <v>616</v>
      </c>
      <c r="B436" s="13" t="n">
        <v>46139</v>
      </c>
      <c r="C436" s="7" t="s">
        <v>67</v>
      </c>
      <c r="D436" s="14" t="n">
        <v>1195.33</v>
      </c>
      <c r="E436" s="7" t="s">
        <v>186</v>
      </c>
    </row>
    <row r="437" customFormat="false" ht="15" hidden="false" customHeight="false" outlineLevel="0" collapsed="false">
      <c r="A437" s="7" t="s">
        <v>617</v>
      </c>
      <c r="B437" s="13" t="n">
        <v>46141</v>
      </c>
      <c r="C437" s="7" t="s">
        <v>40</v>
      </c>
      <c r="D437" s="14" t="n">
        <v>978.55</v>
      </c>
      <c r="E437" s="7" t="s">
        <v>194</v>
      </c>
    </row>
    <row r="438" customFormat="false" ht="15" hidden="false" customHeight="false" outlineLevel="0" collapsed="false">
      <c r="A438" s="7" t="s">
        <v>618</v>
      </c>
      <c r="B438" s="13" t="n">
        <v>46142</v>
      </c>
      <c r="C438" s="7" t="s">
        <v>64</v>
      </c>
      <c r="D438" s="14" t="n">
        <v>1987.69</v>
      </c>
      <c r="E438" s="7" t="s">
        <v>179</v>
      </c>
    </row>
    <row r="439" customFormat="false" ht="15" hidden="false" customHeight="false" outlineLevel="0" collapsed="false">
      <c r="A439" s="7" t="s">
        <v>619</v>
      </c>
      <c r="B439" s="13" t="n">
        <v>46142</v>
      </c>
      <c r="C439" s="7" t="s">
        <v>103</v>
      </c>
      <c r="D439" s="14" t="n">
        <v>1959.07</v>
      </c>
      <c r="E439" s="7" t="s">
        <v>186</v>
      </c>
    </row>
    <row r="440" customFormat="false" ht="15" hidden="false" customHeight="false" outlineLevel="0" collapsed="false">
      <c r="A440" s="7" t="s">
        <v>620</v>
      </c>
      <c r="B440" s="13" t="n">
        <v>46143</v>
      </c>
      <c r="C440" s="7" t="s">
        <v>122</v>
      </c>
      <c r="D440" s="14" t="n">
        <v>3282.39</v>
      </c>
      <c r="E440" s="7" t="s">
        <v>204</v>
      </c>
    </row>
    <row r="441" customFormat="false" ht="15" hidden="false" customHeight="false" outlineLevel="0" collapsed="false">
      <c r="A441" s="7" t="s">
        <v>621</v>
      </c>
      <c r="B441" s="13" t="n">
        <v>46143</v>
      </c>
      <c r="C441" s="7" t="s">
        <v>76</v>
      </c>
      <c r="D441" s="14" t="n">
        <v>2836.08</v>
      </c>
      <c r="E441" s="7" t="s">
        <v>191</v>
      </c>
    </row>
    <row r="442" customFormat="false" ht="15" hidden="false" customHeight="false" outlineLevel="0" collapsed="false">
      <c r="A442" s="7" t="s">
        <v>622</v>
      </c>
      <c r="B442" s="13" t="n">
        <v>46144</v>
      </c>
      <c r="C442" s="7" t="s">
        <v>107</v>
      </c>
      <c r="D442" s="14" t="n">
        <v>836.99</v>
      </c>
      <c r="E442" s="7" t="s">
        <v>194</v>
      </c>
    </row>
    <row r="443" customFormat="false" ht="15" hidden="false" customHeight="false" outlineLevel="0" collapsed="false">
      <c r="A443" s="7" t="s">
        <v>623</v>
      </c>
      <c r="B443" s="13" t="n">
        <v>46146</v>
      </c>
      <c r="C443" s="7" t="s">
        <v>105</v>
      </c>
      <c r="D443" s="14" t="n">
        <v>2070.86</v>
      </c>
      <c r="E443" s="7" t="s">
        <v>194</v>
      </c>
    </row>
    <row r="444" customFormat="false" ht="15" hidden="false" customHeight="false" outlineLevel="0" collapsed="false">
      <c r="A444" s="7" t="s">
        <v>624</v>
      </c>
      <c r="B444" s="13" t="n">
        <v>46146</v>
      </c>
      <c r="C444" s="7" t="s">
        <v>55</v>
      </c>
      <c r="D444" s="14" t="n">
        <v>2206.08</v>
      </c>
      <c r="E444" s="7" t="s">
        <v>204</v>
      </c>
    </row>
    <row r="445" customFormat="false" ht="15" hidden="false" customHeight="false" outlineLevel="0" collapsed="false">
      <c r="A445" s="7" t="s">
        <v>625</v>
      </c>
      <c r="B445" s="13" t="n">
        <v>46148</v>
      </c>
      <c r="C445" s="7" t="s">
        <v>144</v>
      </c>
      <c r="D445" s="14" t="n">
        <v>2428.36</v>
      </c>
      <c r="E445" s="7" t="s">
        <v>179</v>
      </c>
    </row>
    <row r="446" customFormat="false" ht="15" hidden="false" customHeight="false" outlineLevel="0" collapsed="false">
      <c r="A446" s="7" t="s">
        <v>626</v>
      </c>
      <c r="B446" s="13" t="n">
        <v>46148</v>
      </c>
      <c r="C446" s="7" t="s">
        <v>152</v>
      </c>
      <c r="D446" s="14" t="n">
        <v>2399.26</v>
      </c>
      <c r="E446" s="7" t="s">
        <v>179</v>
      </c>
    </row>
    <row r="447" customFormat="false" ht="15" hidden="false" customHeight="false" outlineLevel="0" collapsed="false">
      <c r="A447" s="7" t="s">
        <v>627</v>
      </c>
      <c r="B447" s="13" t="n">
        <v>46151</v>
      </c>
      <c r="C447" s="7" t="s">
        <v>111</v>
      </c>
      <c r="D447" s="14" t="n">
        <v>1915.27</v>
      </c>
      <c r="E447" s="7" t="s">
        <v>204</v>
      </c>
    </row>
    <row r="448" customFormat="false" ht="15" hidden="false" customHeight="false" outlineLevel="0" collapsed="false">
      <c r="A448" s="7" t="s">
        <v>628</v>
      </c>
      <c r="B448" s="13" t="n">
        <v>46152</v>
      </c>
      <c r="C448" s="7" t="s">
        <v>83</v>
      </c>
      <c r="D448" s="14" t="n">
        <v>205.74</v>
      </c>
      <c r="E448" s="7" t="s">
        <v>182</v>
      </c>
    </row>
    <row r="449" customFormat="false" ht="15" hidden="false" customHeight="false" outlineLevel="0" collapsed="false">
      <c r="A449" s="7" t="s">
        <v>629</v>
      </c>
      <c r="B449" s="13" t="n">
        <v>46153</v>
      </c>
      <c r="C449" s="7" t="s">
        <v>48</v>
      </c>
      <c r="D449" s="14" t="n">
        <v>1440.43</v>
      </c>
      <c r="E449" s="7" t="s">
        <v>182</v>
      </c>
    </row>
    <row r="450" customFormat="false" ht="15" hidden="false" customHeight="false" outlineLevel="0" collapsed="false">
      <c r="A450" s="7" t="s">
        <v>630</v>
      </c>
      <c r="B450" s="13" t="n">
        <v>46155</v>
      </c>
      <c r="C450" s="7" t="s">
        <v>93</v>
      </c>
      <c r="D450" s="14" t="n">
        <v>106.42</v>
      </c>
      <c r="E450" s="7" t="s">
        <v>179</v>
      </c>
    </row>
    <row r="451" customFormat="false" ht="15" hidden="false" customHeight="false" outlineLevel="0" collapsed="false">
      <c r="A451" s="7" t="s">
        <v>631</v>
      </c>
      <c r="B451" s="13" t="n">
        <v>46155</v>
      </c>
      <c r="C451" s="7" t="s">
        <v>45</v>
      </c>
      <c r="D451" s="14" t="n">
        <v>3193.43</v>
      </c>
      <c r="E451" s="7" t="s">
        <v>204</v>
      </c>
    </row>
    <row r="452" customFormat="false" ht="15" hidden="false" customHeight="false" outlineLevel="0" collapsed="false">
      <c r="A452" s="7" t="s">
        <v>632</v>
      </c>
      <c r="B452" s="13" t="n">
        <v>46156</v>
      </c>
      <c r="C452" s="7" t="s">
        <v>62</v>
      </c>
      <c r="D452" s="14" t="n">
        <v>3464.75</v>
      </c>
      <c r="E452" s="7" t="s">
        <v>194</v>
      </c>
    </row>
    <row r="453" customFormat="false" ht="15" hidden="false" customHeight="false" outlineLevel="0" collapsed="false">
      <c r="A453" s="7" t="s">
        <v>633</v>
      </c>
      <c r="B453" s="13" t="n">
        <v>46156</v>
      </c>
      <c r="C453" s="7" t="s">
        <v>117</v>
      </c>
      <c r="D453" s="14" t="n">
        <v>228.03</v>
      </c>
      <c r="E453" s="7" t="s">
        <v>177</v>
      </c>
    </row>
    <row r="454" customFormat="false" ht="15" hidden="false" customHeight="false" outlineLevel="0" collapsed="false">
      <c r="A454" s="7" t="s">
        <v>634</v>
      </c>
      <c r="B454" s="13" t="n">
        <v>46156</v>
      </c>
      <c r="C454" s="7" t="s">
        <v>146</v>
      </c>
      <c r="D454" s="14" t="n">
        <v>3186.52</v>
      </c>
      <c r="E454" s="7" t="s">
        <v>175</v>
      </c>
    </row>
    <row r="455" customFormat="false" ht="15" hidden="false" customHeight="false" outlineLevel="0" collapsed="false">
      <c r="A455" s="7" t="s">
        <v>635</v>
      </c>
      <c r="B455" s="13" t="n">
        <v>46159</v>
      </c>
      <c r="C455" s="7" t="s">
        <v>76</v>
      </c>
      <c r="D455" s="14" t="n">
        <v>31.53</v>
      </c>
      <c r="E455" s="7" t="s">
        <v>175</v>
      </c>
    </row>
    <row r="456" customFormat="false" ht="15" hidden="false" customHeight="false" outlineLevel="0" collapsed="false">
      <c r="A456" s="7" t="s">
        <v>636</v>
      </c>
      <c r="B456" s="13" t="n">
        <v>46159</v>
      </c>
      <c r="C456" s="7" t="s">
        <v>80</v>
      </c>
      <c r="D456" s="14" t="n">
        <v>2486.87</v>
      </c>
      <c r="E456" s="7" t="s">
        <v>191</v>
      </c>
    </row>
    <row r="457" customFormat="false" ht="15" hidden="false" customHeight="false" outlineLevel="0" collapsed="false">
      <c r="A457" s="7" t="s">
        <v>637</v>
      </c>
      <c r="B457" s="13" t="n">
        <v>46159</v>
      </c>
      <c r="C457" s="7" t="s">
        <v>37</v>
      </c>
      <c r="D457" s="14" t="n">
        <v>274.52</v>
      </c>
      <c r="E457" s="7" t="s">
        <v>186</v>
      </c>
    </row>
    <row r="458" customFormat="false" ht="15" hidden="false" customHeight="false" outlineLevel="0" collapsed="false">
      <c r="A458" s="7" t="s">
        <v>638</v>
      </c>
      <c r="B458" s="13" t="n">
        <v>46159</v>
      </c>
      <c r="C458" s="7" t="s">
        <v>99</v>
      </c>
      <c r="D458" s="14" t="n">
        <v>838.67</v>
      </c>
      <c r="E458" s="7" t="s">
        <v>186</v>
      </c>
    </row>
    <row r="459" customFormat="false" ht="15" hidden="false" customHeight="false" outlineLevel="0" collapsed="false">
      <c r="A459" s="7" t="s">
        <v>639</v>
      </c>
      <c r="B459" s="13" t="n">
        <v>46160</v>
      </c>
      <c r="C459" s="7" t="s">
        <v>138</v>
      </c>
      <c r="D459" s="14" t="n">
        <v>3469.08</v>
      </c>
      <c r="E459" s="7" t="s">
        <v>175</v>
      </c>
    </row>
    <row r="460" customFormat="false" ht="15" hidden="false" customHeight="false" outlineLevel="0" collapsed="false">
      <c r="A460" s="7" t="s">
        <v>640</v>
      </c>
      <c r="B460" s="13" t="n">
        <v>46161</v>
      </c>
      <c r="C460" s="7" t="s">
        <v>124</v>
      </c>
      <c r="D460" s="14" t="n">
        <v>1588.65</v>
      </c>
      <c r="E460" s="7" t="s">
        <v>191</v>
      </c>
    </row>
    <row r="461" customFormat="false" ht="15" hidden="false" customHeight="false" outlineLevel="0" collapsed="false">
      <c r="A461" s="7" t="s">
        <v>641</v>
      </c>
      <c r="B461" s="13" t="n">
        <v>46161</v>
      </c>
      <c r="C461" s="7" t="s">
        <v>126</v>
      </c>
      <c r="D461" s="14" t="n">
        <v>2792.77</v>
      </c>
      <c r="E461" s="7" t="s">
        <v>204</v>
      </c>
    </row>
    <row r="462" customFormat="false" ht="15" hidden="false" customHeight="false" outlineLevel="0" collapsed="false">
      <c r="A462" s="7" t="s">
        <v>642</v>
      </c>
      <c r="B462" s="13" t="n">
        <v>46163</v>
      </c>
      <c r="C462" s="7" t="s">
        <v>93</v>
      </c>
      <c r="D462" s="14" t="n">
        <v>1181.35</v>
      </c>
      <c r="E462" s="7" t="s">
        <v>191</v>
      </c>
    </row>
    <row r="463" customFormat="false" ht="15" hidden="false" customHeight="false" outlineLevel="0" collapsed="false">
      <c r="A463" s="7" t="s">
        <v>643</v>
      </c>
      <c r="B463" s="13" t="n">
        <v>46163</v>
      </c>
      <c r="C463" s="7" t="s">
        <v>89</v>
      </c>
      <c r="D463" s="14" t="n">
        <v>3034.97</v>
      </c>
      <c r="E463" s="7" t="s">
        <v>177</v>
      </c>
    </row>
    <row r="464" customFormat="false" ht="15" hidden="false" customHeight="false" outlineLevel="0" collapsed="false">
      <c r="A464" s="7" t="s">
        <v>644</v>
      </c>
      <c r="B464" s="13" t="n">
        <v>46164</v>
      </c>
      <c r="C464" s="7" t="s">
        <v>109</v>
      </c>
      <c r="D464" s="14" t="n">
        <v>2924.46</v>
      </c>
      <c r="E464" s="7" t="s">
        <v>182</v>
      </c>
    </row>
    <row r="465" customFormat="false" ht="15" hidden="false" customHeight="false" outlineLevel="0" collapsed="false">
      <c r="A465" s="7" t="s">
        <v>645</v>
      </c>
      <c r="B465" s="13" t="n">
        <v>46164</v>
      </c>
      <c r="C465" s="7" t="s">
        <v>115</v>
      </c>
      <c r="D465" s="14" t="n">
        <v>1228.21</v>
      </c>
      <c r="E465" s="7" t="s">
        <v>191</v>
      </c>
    </row>
    <row r="466" customFormat="false" ht="15" hidden="false" customHeight="false" outlineLevel="0" collapsed="false">
      <c r="A466" s="7" t="s">
        <v>646</v>
      </c>
      <c r="B466" s="13" t="n">
        <v>46165</v>
      </c>
      <c r="C466" s="7" t="s">
        <v>134</v>
      </c>
      <c r="D466" s="14" t="n">
        <v>973.13</v>
      </c>
      <c r="E466" s="7" t="s">
        <v>194</v>
      </c>
    </row>
    <row r="467" customFormat="false" ht="15" hidden="false" customHeight="false" outlineLevel="0" collapsed="false">
      <c r="A467" s="7" t="s">
        <v>647</v>
      </c>
      <c r="B467" s="13" t="n">
        <v>46167</v>
      </c>
      <c r="C467" s="7" t="s">
        <v>113</v>
      </c>
      <c r="D467" s="14" t="n">
        <v>1837.1</v>
      </c>
      <c r="E467" s="7" t="s">
        <v>175</v>
      </c>
    </row>
    <row r="468" customFormat="false" ht="15" hidden="false" customHeight="false" outlineLevel="0" collapsed="false">
      <c r="A468" s="7" t="s">
        <v>648</v>
      </c>
      <c r="B468" s="13" t="n">
        <v>46168</v>
      </c>
      <c r="C468" s="7" t="s">
        <v>62</v>
      </c>
      <c r="D468" s="14" t="n">
        <v>402.53</v>
      </c>
      <c r="E468" s="7" t="s">
        <v>175</v>
      </c>
    </row>
    <row r="469" customFormat="false" ht="15" hidden="false" customHeight="false" outlineLevel="0" collapsed="false">
      <c r="A469" s="7" t="s">
        <v>649</v>
      </c>
      <c r="B469" s="13" t="n">
        <v>46170</v>
      </c>
      <c r="C469" s="7" t="s">
        <v>124</v>
      </c>
      <c r="D469" s="14" t="n">
        <v>639.09</v>
      </c>
      <c r="E469" s="7" t="s">
        <v>177</v>
      </c>
    </row>
    <row r="470" customFormat="false" ht="15" hidden="false" customHeight="false" outlineLevel="0" collapsed="false">
      <c r="A470" s="7" t="s">
        <v>650</v>
      </c>
      <c r="B470" s="13" t="n">
        <v>46171</v>
      </c>
      <c r="C470" s="7" t="s">
        <v>62</v>
      </c>
      <c r="D470" s="14" t="n">
        <v>1339.98</v>
      </c>
      <c r="E470" s="7" t="s">
        <v>194</v>
      </c>
    </row>
    <row r="471" customFormat="false" ht="15" hidden="false" customHeight="false" outlineLevel="0" collapsed="false">
      <c r="A471" s="7" t="s">
        <v>651</v>
      </c>
      <c r="B471" s="13" t="n">
        <v>46172</v>
      </c>
      <c r="C471" s="7" t="s">
        <v>121</v>
      </c>
      <c r="D471" s="14" t="n">
        <v>719.41</v>
      </c>
      <c r="E471" s="7" t="s">
        <v>179</v>
      </c>
    </row>
    <row r="472" customFormat="false" ht="15" hidden="false" customHeight="false" outlineLevel="0" collapsed="false">
      <c r="A472" s="7" t="s">
        <v>652</v>
      </c>
      <c r="B472" s="13" t="n">
        <v>46173</v>
      </c>
      <c r="C472" s="7" t="s">
        <v>150</v>
      </c>
      <c r="D472" s="14" t="n">
        <v>1882.5</v>
      </c>
      <c r="E472" s="7" t="s">
        <v>175</v>
      </c>
    </row>
    <row r="473" customFormat="false" ht="15" hidden="false" customHeight="false" outlineLevel="0" collapsed="false">
      <c r="A473" s="7" t="s">
        <v>653</v>
      </c>
      <c r="B473" s="13" t="n">
        <v>46173</v>
      </c>
      <c r="C473" s="7" t="s">
        <v>107</v>
      </c>
      <c r="D473" s="14" t="n">
        <v>2211.1</v>
      </c>
      <c r="E473" s="7" t="s">
        <v>194</v>
      </c>
    </row>
    <row r="474" customFormat="false" ht="15" hidden="false" customHeight="false" outlineLevel="0" collapsed="false">
      <c r="A474" s="7" t="s">
        <v>654</v>
      </c>
      <c r="B474" s="13" t="n">
        <v>46173</v>
      </c>
      <c r="C474" s="7" t="s">
        <v>98</v>
      </c>
      <c r="D474" s="14" t="n">
        <v>642.1</v>
      </c>
      <c r="E474" s="7" t="s">
        <v>179</v>
      </c>
    </row>
    <row r="475" customFormat="false" ht="15" hidden="false" customHeight="false" outlineLevel="0" collapsed="false">
      <c r="A475" s="7" t="s">
        <v>655</v>
      </c>
      <c r="B475" s="13" t="n">
        <v>46173</v>
      </c>
      <c r="C475" s="7" t="s">
        <v>101</v>
      </c>
      <c r="D475" s="14" t="n">
        <v>2982.79</v>
      </c>
      <c r="E475" s="7" t="s">
        <v>179</v>
      </c>
    </row>
    <row r="476" customFormat="false" ht="15" hidden="false" customHeight="false" outlineLevel="0" collapsed="false">
      <c r="A476" s="7" t="s">
        <v>656</v>
      </c>
      <c r="B476" s="13" t="n">
        <v>46174</v>
      </c>
      <c r="C476" s="7" t="s">
        <v>62</v>
      </c>
      <c r="D476" s="14" t="n">
        <v>527.69</v>
      </c>
      <c r="E476" s="7" t="s">
        <v>191</v>
      </c>
    </row>
    <row r="477" customFormat="false" ht="15" hidden="false" customHeight="false" outlineLevel="0" collapsed="false">
      <c r="A477" s="7" t="s">
        <v>657</v>
      </c>
      <c r="B477" s="13" t="n">
        <v>46175</v>
      </c>
      <c r="C477" s="7" t="s">
        <v>111</v>
      </c>
      <c r="D477" s="14" t="n">
        <v>3423.62</v>
      </c>
      <c r="E477" s="7" t="s">
        <v>186</v>
      </c>
    </row>
    <row r="478" customFormat="false" ht="15" hidden="false" customHeight="false" outlineLevel="0" collapsed="false">
      <c r="A478" s="7" t="s">
        <v>658</v>
      </c>
      <c r="B478" s="13" t="n">
        <v>46175</v>
      </c>
      <c r="C478" s="7" t="s">
        <v>58</v>
      </c>
      <c r="D478" s="14" t="n">
        <v>3186.41</v>
      </c>
      <c r="E478" s="7" t="s">
        <v>179</v>
      </c>
    </row>
    <row r="479" customFormat="false" ht="15" hidden="false" customHeight="false" outlineLevel="0" collapsed="false">
      <c r="A479" s="7" t="s">
        <v>659</v>
      </c>
      <c r="B479" s="13" t="n">
        <v>46176</v>
      </c>
      <c r="C479" s="7" t="s">
        <v>81</v>
      </c>
      <c r="D479" s="14" t="n">
        <v>2413.34</v>
      </c>
      <c r="E479" s="7" t="s">
        <v>194</v>
      </c>
    </row>
    <row r="480" customFormat="false" ht="15" hidden="false" customHeight="false" outlineLevel="0" collapsed="false">
      <c r="A480" s="7" t="s">
        <v>660</v>
      </c>
      <c r="B480" s="13" t="n">
        <v>46176</v>
      </c>
      <c r="C480" s="7" t="s">
        <v>122</v>
      </c>
      <c r="D480" s="14" t="n">
        <v>3398.84</v>
      </c>
      <c r="E480" s="7" t="s">
        <v>194</v>
      </c>
    </row>
    <row r="481" customFormat="false" ht="15" hidden="false" customHeight="false" outlineLevel="0" collapsed="false">
      <c r="A481" s="7" t="s">
        <v>661</v>
      </c>
      <c r="B481" s="13" t="n">
        <v>46176</v>
      </c>
      <c r="C481" s="7" t="s">
        <v>87</v>
      </c>
      <c r="D481" s="14" t="n">
        <v>3412.98</v>
      </c>
      <c r="E481" s="7" t="s">
        <v>186</v>
      </c>
    </row>
    <row r="482" customFormat="false" ht="15" hidden="false" customHeight="false" outlineLevel="0" collapsed="false">
      <c r="A482" s="7" t="s">
        <v>662</v>
      </c>
      <c r="B482" s="13" t="n">
        <v>46176</v>
      </c>
      <c r="C482" s="7" t="s">
        <v>93</v>
      </c>
      <c r="D482" s="14" t="n">
        <v>655.69</v>
      </c>
      <c r="E482" s="7" t="s">
        <v>204</v>
      </c>
    </row>
    <row r="483" customFormat="false" ht="15" hidden="false" customHeight="false" outlineLevel="0" collapsed="false">
      <c r="A483" s="7" t="s">
        <v>663</v>
      </c>
      <c r="B483" s="13" t="n">
        <v>46177</v>
      </c>
      <c r="C483" s="7" t="s">
        <v>98</v>
      </c>
      <c r="D483" s="14" t="n">
        <v>1974.82</v>
      </c>
      <c r="E483" s="7" t="s">
        <v>175</v>
      </c>
    </row>
    <row r="484" customFormat="false" ht="15" hidden="false" customHeight="false" outlineLevel="0" collapsed="false">
      <c r="A484" s="7" t="s">
        <v>664</v>
      </c>
      <c r="B484" s="13" t="n">
        <v>46177</v>
      </c>
      <c r="C484" s="7" t="s">
        <v>74</v>
      </c>
      <c r="D484" s="14" t="n">
        <v>2453.28</v>
      </c>
      <c r="E484" s="7" t="s">
        <v>191</v>
      </c>
    </row>
    <row r="485" customFormat="false" ht="15" hidden="false" customHeight="false" outlineLevel="0" collapsed="false">
      <c r="A485" s="7" t="s">
        <v>665</v>
      </c>
      <c r="B485" s="13" t="n">
        <v>46177</v>
      </c>
      <c r="C485" s="7" t="s">
        <v>107</v>
      </c>
      <c r="D485" s="14" t="n">
        <v>825.21</v>
      </c>
      <c r="E485" s="7" t="s">
        <v>175</v>
      </c>
    </row>
    <row r="486" customFormat="false" ht="15" hidden="false" customHeight="false" outlineLevel="0" collapsed="false">
      <c r="A486" s="7" t="s">
        <v>666</v>
      </c>
      <c r="B486" s="13" t="n">
        <v>46177</v>
      </c>
      <c r="C486" s="7" t="s">
        <v>67</v>
      </c>
      <c r="D486" s="14" t="n">
        <v>950.84</v>
      </c>
      <c r="E486" s="7" t="s">
        <v>204</v>
      </c>
    </row>
    <row r="487" customFormat="false" ht="15" hidden="false" customHeight="false" outlineLevel="0" collapsed="false">
      <c r="A487" s="7" t="s">
        <v>667</v>
      </c>
      <c r="B487" s="13" t="n">
        <v>46181</v>
      </c>
      <c r="C487" s="7" t="s">
        <v>83</v>
      </c>
      <c r="D487" s="14" t="n">
        <v>680.67</v>
      </c>
      <c r="E487" s="7" t="s">
        <v>177</v>
      </c>
    </row>
    <row r="488" customFormat="false" ht="15" hidden="false" customHeight="false" outlineLevel="0" collapsed="false">
      <c r="A488" s="7" t="s">
        <v>668</v>
      </c>
      <c r="B488" s="13" t="n">
        <v>46181</v>
      </c>
      <c r="C488" s="7" t="s">
        <v>50</v>
      </c>
      <c r="D488" s="14" t="n">
        <v>208.84</v>
      </c>
      <c r="E488" s="7" t="s">
        <v>182</v>
      </c>
    </row>
    <row r="489" customFormat="false" ht="15" hidden="false" customHeight="false" outlineLevel="0" collapsed="false">
      <c r="A489" s="7" t="s">
        <v>669</v>
      </c>
      <c r="B489" s="13" t="n">
        <v>46181</v>
      </c>
      <c r="C489" s="7" t="s">
        <v>58</v>
      </c>
      <c r="D489" s="14" t="n">
        <v>1561.67</v>
      </c>
      <c r="E489" s="7" t="s">
        <v>191</v>
      </c>
    </row>
    <row r="490" customFormat="false" ht="15" hidden="false" customHeight="false" outlineLevel="0" collapsed="false">
      <c r="A490" s="7" t="s">
        <v>670</v>
      </c>
      <c r="B490" s="13" t="n">
        <v>46182</v>
      </c>
      <c r="C490" s="7" t="s">
        <v>67</v>
      </c>
      <c r="D490" s="14" t="n">
        <v>1383.07</v>
      </c>
      <c r="E490" s="7" t="s">
        <v>204</v>
      </c>
    </row>
    <row r="491" customFormat="false" ht="15" hidden="false" customHeight="false" outlineLevel="0" collapsed="false">
      <c r="A491" s="7" t="s">
        <v>671</v>
      </c>
      <c r="B491" s="13" t="n">
        <v>46187</v>
      </c>
      <c r="C491" s="7" t="s">
        <v>94</v>
      </c>
      <c r="D491" s="14" t="n">
        <v>2898.45</v>
      </c>
      <c r="E491" s="7" t="s">
        <v>204</v>
      </c>
    </row>
    <row r="492" customFormat="false" ht="15" hidden="false" customHeight="false" outlineLevel="0" collapsed="false">
      <c r="A492" s="7" t="s">
        <v>672</v>
      </c>
      <c r="B492" s="13" t="n">
        <v>46187</v>
      </c>
      <c r="C492" s="7" t="s">
        <v>146</v>
      </c>
      <c r="D492" s="14" t="n">
        <v>538.55</v>
      </c>
      <c r="E492" s="7" t="s">
        <v>179</v>
      </c>
    </row>
    <row r="493" customFormat="false" ht="15" hidden="false" customHeight="false" outlineLevel="0" collapsed="false">
      <c r="A493" s="7" t="s">
        <v>673</v>
      </c>
      <c r="B493" s="13" t="n">
        <v>46189</v>
      </c>
      <c r="C493" s="7" t="s">
        <v>87</v>
      </c>
      <c r="D493" s="14" t="n">
        <v>371.78</v>
      </c>
      <c r="E493" s="7" t="s">
        <v>186</v>
      </c>
    </row>
    <row r="494" customFormat="false" ht="15" hidden="false" customHeight="false" outlineLevel="0" collapsed="false">
      <c r="A494" s="7" t="s">
        <v>674</v>
      </c>
      <c r="B494" s="13" t="n">
        <v>46191</v>
      </c>
      <c r="C494" s="7" t="s">
        <v>150</v>
      </c>
      <c r="D494" s="14" t="n">
        <v>923.2</v>
      </c>
      <c r="E494" s="7" t="s">
        <v>177</v>
      </c>
    </row>
    <row r="495" customFormat="false" ht="15" hidden="false" customHeight="false" outlineLevel="0" collapsed="false">
      <c r="A495" s="7" t="s">
        <v>675</v>
      </c>
      <c r="B495" s="13" t="n">
        <v>46193</v>
      </c>
      <c r="C495" s="7" t="s">
        <v>76</v>
      </c>
      <c r="D495" s="14" t="n">
        <v>1048.75</v>
      </c>
      <c r="E495" s="7" t="s">
        <v>194</v>
      </c>
    </row>
    <row r="496" customFormat="false" ht="15" hidden="false" customHeight="false" outlineLevel="0" collapsed="false">
      <c r="A496" s="7" t="s">
        <v>676</v>
      </c>
      <c r="B496" s="13" t="n">
        <v>46197</v>
      </c>
      <c r="C496" s="7" t="s">
        <v>132</v>
      </c>
      <c r="D496" s="14" t="n">
        <v>3269.01</v>
      </c>
      <c r="E496" s="7" t="s">
        <v>182</v>
      </c>
    </row>
    <row r="497" customFormat="false" ht="15" hidden="false" customHeight="false" outlineLevel="0" collapsed="false">
      <c r="A497" s="7" t="s">
        <v>677</v>
      </c>
      <c r="B497" s="13" t="n">
        <v>46197</v>
      </c>
      <c r="C497" s="7" t="s">
        <v>73</v>
      </c>
      <c r="D497" s="14" t="n">
        <v>3479.92</v>
      </c>
      <c r="E497" s="7" t="s">
        <v>182</v>
      </c>
    </row>
    <row r="498" customFormat="false" ht="15" hidden="false" customHeight="false" outlineLevel="0" collapsed="false">
      <c r="A498" s="7" t="s">
        <v>678</v>
      </c>
      <c r="B498" s="13" t="n">
        <v>46198</v>
      </c>
      <c r="C498" s="7" t="s">
        <v>81</v>
      </c>
      <c r="D498" s="14" t="n">
        <v>3425.18</v>
      </c>
      <c r="E498" s="7" t="s">
        <v>175</v>
      </c>
    </row>
    <row r="499" customFormat="false" ht="15" hidden="false" customHeight="false" outlineLevel="0" collapsed="false">
      <c r="A499" s="7" t="s">
        <v>679</v>
      </c>
      <c r="B499" s="13" t="n">
        <v>46199</v>
      </c>
      <c r="C499" s="7" t="s">
        <v>146</v>
      </c>
      <c r="D499" s="14" t="n">
        <v>2631.88</v>
      </c>
      <c r="E499" s="7" t="s">
        <v>182</v>
      </c>
    </row>
    <row r="500" customFormat="false" ht="15" hidden="false" customHeight="false" outlineLevel="0" collapsed="false">
      <c r="A500" s="7" t="s">
        <v>680</v>
      </c>
      <c r="B500" s="13" t="n">
        <v>46201</v>
      </c>
      <c r="C500" s="7" t="s">
        <v>134</v>
      </c>
      <c r="D500" s="14" t="n">
        <v>736.43</v>
      </c>
      <c r="E500" s="7" t="s">
        <v>186</v>
      </c>
    </row>
    <row r="501" customFormat="false" ht="15" hidden="false" customHeight="false" outlineLevel="0" collapsed="false">
      <c r="A501" s="7" t="s">
        <v>681</v>
      </c>
      <c r="B501" s="13" t="n">
        <v>46202</v>
      </c>
      <c r="C501" s="7" t="s">
        <v>60</v>
      </c>
      <c r="D501" s="14" t="n">
        <v>1841.8</v>
      </c>
      <c r="E501" s="7" t="s">
        <v>179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2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26"/>
    <col collapsed="false" customWidth="true" hidden="false" outlineLevel="0" max="6" min="6" style="0" width="14"/>
    <col collapsed="false" customWidth="true" hidden="false" outlineLevel="0" max="7" min="7" style="0" width="16"/>
  </cols>
  <sheetData>
    <row r="1" customFormat="false" ht="30" hidden="false" customHeight="true" outlineLevel="0" collapsed="false">
      <c r="A1" s="1" t="s">
        <v>682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683</v>
      </c>
      <c r="B2" s="2"/>
      <c r="C2" s="2"/>
      <c r="D2" s="2"/>
      <c r="E2" s="2"/>
      <c r="F2" s="2"/>
      <c r="G2" s="2"/>
    </row>
    <row r="4" customFormat="false" ht="31.5" hidden="false" customHeight="true" outlineLevel="0" collapsed="false">
      <c r="A4" s="6" t="s">
        <v>170</v>
      </c>
      <c r="B4" s="6" t="s">
        <v>171</v>
      </c>
      <c r="C4" s="6" t="s">
        <v>35</v>
      </c>
      <c r="D4" s="6" t="s">
        <v>684</v>
      </c>
      <c r="E4" s="6" t="s">
        <v>157</v>
      </c>
      <c r="F4" s="6" t="s">
        <v>685</v>
      </c>
      <c r="G4" s="6" t="s">
        <v>686</v>
      </c>
    </row>
    <row r="5" customFormat="false" ht="15" hidden="false" customHeight="false" outlineLevel="0" collapsed="false">
      <c r="A5" s="7" t="str">
        <f aca="false">Expenses!A2</f>
        <v>X00001</v>
      </c>
      <c r="B5" s="13" t="n">
        <f aca="false">Expenses!B2</f>
        <v>45658</v>
      </c>
      <c r="C5" s="7" t="str">
        <f aca="false">VLOOKUP(Expenses!C2,Employees!$A$2:$C$61,2,FALSE())</f>
        <v>Lima Begum</v>
      </c>
      <c r="D5" s="7" t="str">
        <f aca="false">VLOOKUP(Expenses!C2,Employees!$A$2:$C$61,3,FALSE())</f>
        <v>IT</v>
      </c>
      <c r="E5" s="7" t="str">
        <f aca="false">IFERROR(VLOOKUP(D5,Departments!$A$2:$D$8,2,FALSE()),"Key mismatch - check DeptCode formatting")</f>
        <v>Information Technology</v>
      </c>
      <c r="F5" s="15" t="n">
        <f aca="false">IFERROR(VLOOKUP(D5,Departments!$A$2:$D$8,4,FALSE()),"n/a")</f>
        <v>180000</v>
      </c>
      <c r="G5" s="16" t="n">
        <f aca="false">IFERROR(Expenses!D2/F5,"n/a")</f>
        <v>0.00303555555555556</v>
      </c>
    </row>
    <row r="6" customFormat="false" ht="15" hidden="false" customHeight="false" outlineLevel="0" collapsed="false">
      <c r="A6" s="7" t="str">
        <f aca="false">Expenses!A3</f>
        <v>X00020</v>
      </c>
      <c r="B6" s="13" t="n">
        <f aca="false">Expenses!B3</f>
        <v>45659</v>
      </c>
      <c r="C6" s="7" t="str">
        <f aca="false">VLOOKUP(Expenses!C3,Employees!$A$2:$C$61,2,FALSE())</f>
        <v>Karim Karim</v>
      </c>
      <c r="D6" s="7" t="str">
        <f aca="false">VLOOKUP(Expenses!C3,Employees!$A$2:$C$61,3,FALSE())</f>
        <v>HR </v>
      </c>
      <c r="E6" s="7" t="str">
        <f aca="false">IFERROR(VLOOKUP(D6,Departments!$A$2:$D$8,2,FALSE()),"Key mismatch - check DeptCode formatting")</f>
        <v>Key mismatch - check DeptCode formatting</v>
      </c>
      <c r="F6" s="15" t="str">
        <f aca="false">IFERROR(VLOOKUP(D6,Departments!$A$2:$D$8,4,FALSE()),"n/a")</f>
        <v>n/a</v>
      </c>
      <c r="G6" s="16" t="str">
        <f aca="false">IFERROR(Expenses!D3/F6,"n/a")</f>
        <v>n/a</v>
      </c>
    </row>
    <row r="7" customFormat="false" ht="15" hidden="false" customHeight="false" outlineLevel="0" collapsed="false">
      <c r="A7" s="7" t="str">
        <f aca="false">Expenses!A4</f>
        <v>X00152</v>
      </c>
      <c r="B7" s="13" t="n">
        <f aca="false">Expenses!B4</f>
        <v>45659</v>
      </c>
      <c r="C7" s="7" t="str">
        <f aca="false">VLOOKUP(Expenses!C4,Employees!$A$2:$C$61,2,FALSE())</f>
        <v>Mim Rahman</v>
      </c>
      <c r="D7" s="7" t="str">
        <f aca="false">VLOOKUP(Expenses!C4,Employees!$A$2:$C$61,3,FALSE())</f>
        <v>SAL</v>
      </c>
      <c r="E7" s="7" t="str">
        <f aca="false">IFERROR(VLOOKUP(D7,Departments!$A$2:$D$8,2,FALSE()),"Key mismatch - check DeptCode formatting")</f>
        <v>Sales</v>
      </c>
      <c r="F7" s="15" t="n">
        <f aca="false">IFERROR(VLOOKUP(D7,Departments!$A$2:$D$8,4,FALSE()),"n/a")</f>
        <v>250000</v>
      </c>
      <c r="G7" s="16" t="n">
        <f aca="false">IFERROR(Expenses!D4/F7,"n/a")</f>
        <v>0.00182908</v>
      </c>
    </row>
    <row r="8" customFormat="false" ht="15" hidden="false" customHeight="false" outlineLevel="0" collapsed="false">
      <c r="A8" s="7" t="str">
        <f aca="false">Expenses!A5</f>
        <v>X00177</v>
      </c>
      <c r="B8" s="13" t="n">
        <f aca="false">Expenses!B5</f>
        <v>45660</v>
      </c>
      <c r="C8" s="7" t="str">
        <f aca="false">VLOOKUP(Expenses!C5,Employees!$A$2:$C$61,2,FALSE())</f>
        <v>Rima Islam</v>
      </c>
      <c r="D8" s="7" t="str">
        <f aca="false">VLOOKUP(Expenses!C5,Employees!$A$2:$C$61,3,FALSE())</f>
        <v>MKT</v>
      </c>
      <c r="E8" s="7" t="str">
        <f aca="false">IFERROR(VLOOKUP(D8,Departments!$A$2:$D$8,2,FALSE()),"Key mismatch - check DeptCode formatting")</f>
        <v>Marketing</v>
      </c>
      <c r="F8" s="15" t="n">
        <f aca="false">IFERROR(VLOOKUP(D8,Departments!$A$2:$D$8,4,FALSE()),"n/a")</f>
        <v>120000</v>
      </c>
      <c r="G8" s="16" t="n">
        <f aca="false">IFERROR(Expenses!D5/F8,"n/a")</f>
        <v>0.00828108333333333</v>
      </c>
    </row>
    <row r="9" customFormat="false" ht="15" hidden="false" customHeight="false" outlineLevel="0" collapsed="false">
      <c r="A9" s="7" t="str">
        <f aca="false">Expenses!A6</f>
        <v>X00346</v>
      </c>
      <c r="B9" s="13" t="n">
        <f aca="false">Expenses!B6</f>
        <v>45663</v>
      </c>
      <c r="C9" s="7" t="str">
        <f aca="false">VLOOKUP(Expenses!C6,Employees!$A$2:$C$61,2,FALSE())</f>
        <v>Rima Hossain</v>
      </c>
      <c r="D9" s="7" t="str">
        <f aca="false">VLOOKUP(Expenses!C6,Employees!$A$2:$C$61,3,FALSE())</f>
        <v>IT</v>
      </c>
      <c r="E9" s="7" t="str">
        <f aca="false">IFERROR(VLOOKUP(D9,Departments!$A$2:$D$8,2,FALSE()),"Key mismatch - check DeptCode formatting")</f>
        <v>Information Technology</v>
      </c>
      <c r="F9" s="15" t="n">
        <f aca="false">IFERROR(VLOOKUP(D9,Departments!$A$2:$D$8,4,FALSE()),"n/a")</f>
        <v>180000</v>
      </c>
      <c r="G9" s="16" t="n">
        <f aca="false">IFERROR(Expenses!D6/F9,"n/a")</f>
        <v>0.00479527777777778</v>
      </c>
    </row>
    <row r="10" customFormat="false" ht="15" hidden="false" customHeight="false" outlineLevel="0" collapsed="false">
      <c r="A10" s="7" t="str">
        <f aca="false">Expenses!A7</f>
        <v>X00164</v>
      </c>
      <c r="B10" s="13" t="n">
        <f aca="false">Expenses!B7</f>
        <v>45664</v>
      </c>
      <c r="C10" s="7" t="str">
        <f aca="false">VLOOKUP(Expenses!C7,Employees!$A$2:$C$61,2,FALSE())</f>
        <v>Tania Begum</v>
      </c>
      <c r="D10" s="7" t="str">
        <f aca="false">VLOOKUP(Expenses!C7,Employees!$A$2:$C$61,3,FALSE())</f>
        <v>MKT</v>
      </c>
      <c r="E10" s="7" t="str">
        <f aca="false">IFERROR(VLOOKUP(D10,Departments!$A$2:$D$8,2,FALSE()),"Key mismatch - check DeptCode formatting")</f>
        <v>Marketing</v>
      </c>
      <c r="F10" s="15" t="n">
        <f aca="false">IFERROR(VLOOKUP(D10,Departments!$A$2:$D$8,4,FALSE()),"n/a")</f>
        <v>120000</v>
      </c>
      <c r="G10" s="16" t="n">
        <f aca="false">IFERROR(Expenses!D7/F10,"n/a")</f>
        <v>0.00863791666666667</v>
      </c>
    </row>
    <row r="11" customFormat="false" ht="15" hidden="false" customHeight="false" outlineLevel="0" collapsed="false">
      <c r="A11" s="7" t="str">
        <f aca="false">Expenses!A8</f>
        <v>X00227</v>
      </c>
      <c r="B11" s="13" t="n">
        <f aca="false">Expenses!B8</f>
        <v>45664</v>
      </c>
      <c r="C11" s="7" t="str">
        <f aca="false">VLOOKUP(Expenses!C8,Employees!$A$2:$C$61,2,FALSE())</f>
        <v>Jamil Akter</v>
      </c>
      <c r="D11" s="7" t="str">
        <f aca="false">VLOOKUP(Expenses!C8,Employees!$A$2:$C$61,3,FALSE())</f>
        <v>MKT</v>
      </c>
      <c r="E11" s="7" t="str">
        <f aca="false">IFERROR(VLOOKUP(D11,Departments!$A$2:$D$8,2,FALSE()),"Key mismatch - check DeptCode formatting")</f>
        <v>Marketing</v>
      </c>
      <c r="F11" s="15" t="n">
        <f aca="false">IFERROR(VLOOKUP(D11,Departments!$A$2:$D$8,4,FALSE()),"n/a")</f>
        <v>120000</v>
      </c>
      <c r="G11" s="16" t="n">
        <f aca="false">IFERROR(Expenses!D8/F11,"n/a")</f>
        <v>0.0263139166666667</v>
      </c>
    </row>
    <row r="12" customFormat="false" ht="15" hidden="false" customHeight="false" outlineLevel="0" collapsed="false">
      <c r="A12" s="7" t="str">
        <f aca="false">Expenses!A9</f>
        <v>X00290</v>
      </c>
      <c r="B12" s="13" t="n">
        <f aca="false">Expenses!B9</f>
        <v>45664</v>
      </c>
      <c r="C12" s="7" t="str">
        <f aca="false">VLOOKUP(Expenses!C9,Employees!$A$2:$C$61,2,FALSE())</f>
        <v>Lima Karim</v>
      </c>
      <c r="D12" s="7" t="str">
        <f aca="false">VLOOKUP(Expenses!C9,Employees!$A$2:$C$61,3,FALSE())</f>
        <v>FIN</v>
      </c>
      <c r="E12" s="7" t="str">
        <f aca="false">IFERROR(VLOOKUP(D12,Departments!$A$2:$D$8,2,FALSE()),"Key mismatch - check DeptCode formatting")</f>
        <v>Finance</v>
      </c>
      <c r="F12" s="15" t="n">
        <f aca="false">IFERROR(VLOOKUP(D12,Departments!$A$2:$D$8,4,FALSE()),"n/a")</f>
        <v>90000</v>
      </c>
      <c r="G12" s="16" t="n">
        <f aca="false">IFERROR(Expenses!D9/F12,"n/a")</f>
        <v>0.0328736666666667</v>
      </c>
    </row>
    <row r="13" customFormat="false" ht="15" hidden="false" customHeight="false" outlineLevel="0" collapsed="false">
      <c r="A13" s="7" t="str">
        <f aca="false">Expenses!A10</f>
        <v>X00445</v>
      </c>
      <c r="B13" s="13" t="n">
        <f aca="false">Expenses!B10</f>
        <v>45667</v>
      </c>
      <c r="C13" s="7" t="str">
        <f aca="false">VLOOKUP(Expenses!C10,Employees!$A$2:$C$61,2,FALSE())</f>
        <v>Mim Rahman</v>
      </c>
      <c r="D13" s="7" t="str">
        <f aca="false">VLOOKUP(Expenses!C10,Employees!$A$2:$C$61,3,FALSE())</f>
        <v>SAL</v>
      </c>
      <c r="E13" s="7" t="str">
        <f aca="false">IFERROR(VLOOKUP(D13,Departments!$A$2:$D$8,2,FALSE()),"Key mismatch - check DeptCode formatting")</f>
        <v>Sales</v>
      </c>
      <c r="F13" s="15" t="n">
        <f aca="false">IFERROR(VLOOKUP(D13,Departments!$A$2:$D$8,4,FALSE()),"n/a")</f>
        <v>250000</v>
      </c>
      <c r="G13" s="16" t="n">
        <f aca="false">IFERROR(Expenses!D10/F13,"n/a")</f>
        <v>0.00543884</v>
      </c>
    </row>
    <row r="14" customFormat="false" ht="15" hidden="false" customHeight="false" outlineLevel="0" collapsed="false">
      <c r="A14" s="7" t="str">
        <f aca="false">Expenses!A11</f>
        <v>X00156</v>
      </c>
      <c r="B14" s="13" t="n">
        <f aca="false">Expenses!B11</f>
        <v>45668</v>
      </c>
      <c r="C14" s="7" t="str">
        <f aca="false">VLOOKUP(Expenses!C11,Employees!$A$2:$C$61,2,FALSE())</f>
        <v>Karim Chowdhury</v>
      </c>
      <c r="D14" s="7" t="str">
        <f aca="false">VLOOKUP(Expenses!C11,Employees!$A$2:$C$61,3,FALSE())</f>
        <v>FIN</v>
      </c>
      <c r="E14" s="7" t="str">
        <f aca="false">IFERROR(VLOOKUP(D14,Departments!$A$2:$D$8,2,FALSE()),"Key mismatch - check DeptCode formatting")</f>
        <v>Finance</v>
      </c>
      <c r="F14" s="15" t="n">
        <f aca="false">IFERROR(VLOOKUP(D14,Departments!$A$2:$D$8,4,FALSE()),"n/a")</f>
        <v>90000</v>
      </c>
      <c r="G14" s="16" t="n">
        <f aca="false">IFERROR(Expenses!D11/F14,"n/a")</f>
        <v>0.011881</v>
      </c>
    </row>
    <row r="15" customFormat="false" ht="15" hidden="false" customHeight="false" outlineLevel="0" collapsed="false">
      <c r="A15" s="7" t="str">
        <f aca="false">Expenses!A12</f>
        <v>X00065</v>
      </c>
      <c r="B15" s="13" t="n">
        <f aca="false">Expenses!B12</f>
        <v>45669</v>
      </c>
      <c r="C15" s="7" t="str">
        <f aca="false">VLOOKUP(Expenses!C12,Employees!$A$2:$C$61,2,FALSE())</f>
        <v>Hasan Hossain</v>
      </c>
      <c r="D15" s="7" t="str">
        <f aca="false">VLOOKUP(Expenses!C12,Employees!$A$2:$C$61,3,FALSE())</f>
        <v>OPS</v>
      </c>
      <c r="E15" s="7" t="str">
        <f aca="false">IFERROR(VLOOKUP(D15,Departments!$A$2:$D$8,2,FALSE()),"Key mismatch - check DeptCode formatting")</f>
        <v>Operations</v>
      </c>
      <c r="F15" s="15" t="n">
        <f aca="false">IFERROR(VLOOKUP(D15,Departments!$A$2:$D$8,4,FALSE()),"n/a")</f>
        <v>300000</v>
      </c>
      <c r="G15" s="16" t="n">
        <f aca="false">IFERROR(Expenses!D12/F15,"n/a")</f>
        <v>0.0116006</v>
      </c>
    </row>
    <row r="16" customFormat="false" ht="15" hidden="false" customHeight="false" outlineLevel="0" collapsed="false">
      <c r="A16" s="7" t="str">
        <f aca="false">Expenses!A13</f>
        <v>X00377</v>
      </c>
      <c r="B16" s="13" t="n">
        <f aca="false">Expenses!B13</f>
        <v>45669</v>
      </c>
      <c r="C16" s="7" t="str">
        <f aca="false">VLOOKUP(Expenses!C13,Employees!$A$2:$C$61,2,FALSE())</f>
        <v>Farah Begum</v>
      </c>
      <c r="D16" s="7" t="str">
        <f aca="false">VLOOKUP(Expenses!C13,Employees!$A$2:$C$61,3,FALSE())</f>
        <v> OPS</v>
      </c>
      <c r="E16" s="7" t="str">
        <f aca="false">IFERROR(VLOOKUP(D16,Departments!$A$2:$D$8,2,FALSE()),"Key mismatch - check DeptCode formatting")</f>
        <v>Key mismatch - check DeptCode formatting</v>
      </c>
      <c r="F16" s="15" t="str">
        <f aca="false">IFERROR(VLOOKUP(D16,Departments!$A$2:$D$8,4,FALSE()),"n/a")</f>
        <v>n/a</v>
      </c>
      <c r="G16" s="16" t="str">
        <f aca="false">IFERROR(Expenses!D13/F16,"n/a")</f>
        <v>n/a</v>
      </c>
    </row>
    <row r="17" customFormat="false" ht="15" hidden="false" customHeight="false" outlineLevel="0" collapsed="false">
      <c r="A17" s="7" t="str">
        <f aca="false">Expenses!A14</f>
        <v>X00121</v>
      </c>
      <c r="B17" s="13" t="n">
        <f aca="false">Expenses!B14</f>
        <v>45670</v>
      </c>
      <c r="C17" s="7" t="str">
        <f aca="false">VLOOKUP(Expenses!C14,Employees!$A$2:$C$61,2,FALSE())</f>
        <v>Nadia Uddin</v>
      </c>
      <c r="D17" s="7" t="str">
        <f aca="false">VLOOKUP(Expenses!C14,Employees!$A$2:$C$61,3,FALSE())</f>
        <v>IT</v>
      </c>
      <c r="E17" s="7" t="str">
        <f aca="false">IFERROR(VLOOKUP(D17,Departments!$A$2:$D$8,2,FALSE()),"Key mismatch - check DeptCode formatting")</f>
        <v>Information Technology</v>
      </c>
      <c r="F17" s="15" t="n">
        <f aca="false">IFERROR(VLOOKUP(D17,Departments!$A$2:$D$8,4,FALSE()),"n/a")</f>
        <v>180000</v>
      </c>
      <c r="G17" s="16" t="n">
        <f aca="false">IFERROR(Expenses!D14/F17,"n/a")</f>
        <v>0.014416</v>
      </c>
    </row>
    <row r="18" customFormat="false" ht="15" hidden="false" customHeight="false" outlineLevel="0" collapsed="false">
      <c r="A18" s="7" t="str">
        <f aca="false">Expenses!A15</f>
        <v>X00286</v>
      </c>
      <c r="B18" s="13" t="n">
        <f aca="false">Expenses!B15</f>
        <v>45670</v>
      </c>
      <c r="C18" s="7" t="str">
        <f aca="false">VLOOKUP(Expenses!C15,Employees!$A$2:$C$61,2,FALSE())</f>
        <v>Hasan Hossain</v>
      </c>
      <c r="D18" s="7" t="str">
        <f aca="false">VLOOKUP(Expenses!C15,Employees!$A$2:$C$61,3,FALSE())</f>
        <v>MKT</v>
      </c>
      <c r="E18" s="7" t="str">
        <f aca="false">IFERROR(VLOOKUP(D18,Departments!$A$2:$D$8,2,FALSE()),"Key mismatch - check DeptCode formatting")</f>
        <v>Marketing</v>
      </c>
      <c r="F18" s="15" t="n">
        <f aca="false">IFERROR(VLOOKUP(D18,Departments!$A$2:$D$8,4,FALSE()),"n/a")</f>
        <v>120000</v>
      </c>
      <c r="G18" s="16" t="n">
        <f aca="false">IFERROR(Expenses!D15/F18,"n/a")</f>
        <v>0.0161434166666667</v>
      </c>
    </row>
    <row r="19" customFormat="false" ht="15" hidden="false" customHeight="false" outlineLevel="0" collapsed="false">
      <c r="A19" s="7" t="str">
        <f aca="false">Expenses!A16</f>
        <v>X00474</v>
      </c>
      <c r="B19" s="13" t="n">
        <f aca="false">Expenses!B16</f>
        <v>45670</v>
      </c>
      <c r="C19" s="7" t="str">
        <f aca="false">VLOOKUP(Expenses!C16,Employees!$A$2:$C$61,2,FALSE())</f>
        <v>Rima Ahmed</v>
      </c>
      <c r="D19" s="7" t="str">
        <f aca="false">VLOOKUP(Expenses!C16,Employees!$A$2:$C$61,3,FALSE())</f>
        <v>IT</v>
      </c>
      <c r="E19" s="7" t="str">
        <f aca="false">IFERROR(VLOOKUP(D19,Departments!$A$2:$D$8,2,FALSE()),"Key mismatch - check DeptCode formatting")</f>
        <v>Information Technology</v>
      </c>
      <c r="F19" s="15" t="n">
        <f aca="false">IFERROR(VLOOKUP(D19,Departments!$A$2:$D$8,4,FALSE()),"n/a")</f>
        <v>180000</v>
      </c>
      <c r="G19" s="16" t="n">
        <f aca="false">IFERROR(Expenses!D16/F19,"n/a")</f>
        <v>0.0139775</v>
      </c>
    </row>
    <row r="20" customFormat="false" ht="15" hidden="false" customHeight="false" outlineLevel="0" collapsed="false">
      <c r="A20" s="7" t="str">
        <f aca="false">Expenses!A17</f>
        <v>X00078</v>
      </c>
      <c r="B20" s="13" t="n">
        <f aca="false">Expenses!B17</f>
        <v>45672</v>
      </c>
      <c r="C20" s="7" t="str">
        <f aca="false">VLOOKUP(Expenses!C17,Employees!$A$2:$C$61,2,FALSE())</f>
        <v>Nadia Islam</v>
      </c>
      <c r="D20" s="7" t="str">
        <f aca="false">VLOOKUP(Expenses!C17,Employees!$A$2:$C$61,3,FALSE())</f>
        <v> FIN</v>
      </c>
      <c r="E20" s="7" t="str">
        <f aca="false">IFERROR(VLOOKUP(D20,Departments!$A$2:$D$8,2,FALSE()),"Key mismatch - check DeptCode formatting")</f>
        <v>Key mismatch - check DeptCode formatting</v>
      </c>
      <c r="F20" s="15" t="str">
        <f aca="false">IFERROR(VLOOKUP(D20,Departments!$A$2:$D$8,4,FALSE()),"n/a")</f>
        <v>n/a</v>
      </c>
      <c r="G20" s="16" t="str">
        <f aca="false">IFERROR(Expenses!D17/F20,"n/a")</f>
        <v>n/a</v>
      </c>
    </row>
    <row r="21" customFormat="false" ht="15" hidden="false" customHeight="false" outlineLevel="0" collapsed="false">
      <c r="A21" s="7" t="str">
        <f aca="false">Expenses!A18</f>
        <v>X00418</v>
      </c>
      <c r="B21" s="13" t="n">
        <f aca="false">Expenses!B18</f>
        <v>45673</v>
      </c>
      <c r="C21" s="7" t="str">
        <f aca="false">VLOOKUP(Expenses!C18,Employees!$A$2:$C$61,2,FALSE())</f>
        <v>Jamil Akter</v>
      </c>
      <c r="D21" s="7" t="str">
        <f aca="false">VLOOKUP(Expenses!C18,Employees!$A$2:$C$61,3,FALSE())</f>
        <v>MKT</v>
      </c>
      <c r="E21" s="7" t="str">
        <f aca="false">IFERROR(VLOOKUP(D21,Departments!$A$2:$D$8,2,FALSE()),"Key mismatch - check DeptCode formatting")</f>
        <v>Marketing</v>
      </c>
      <c r="F21" s="15" t="n">
        <f aca="false">IFERROR(VLOOKUP(D21,Departments!$A$2:$D$8,4,FALSE()),"n/a")</f>
        <v>120000</v>
      </c>
      <c r="G21" s="16" t="n">
        <f aca="false">IFERROR(Expenses!D18/F21,"n/a")</f>
        <v>0.000305416666666667</v>
      </c>
    </row>
    <row r="22" customFormat="false" ht="15" hidden="false" customHeight="false" outlineLevel="0" collapsed="false">
      <c r="A22" s="7" t="str">
        <f aca="false">Expenses!A19</f>
        <v>X00426</v>
      </c>
      <c r="B22" s="13" t="n">
        <f aca="false">Expenses!B19</f>
        <v>45673</v>
      </c>
      <c r="C22" s="7" t="str">
        <f aca="false">VLOOKUP(Expenses!C19,Employees!$A$2:$C$61,2,FALSE())</f>
        <v>Jamil Begum</v>
      </c>
      <c r="D22" s="7" t="str">
        <f aca="false">VLOOKUP(Expenses!C19,Employees!$A$2:$C$61,3,FALSE())</f>
        <v>IT</v>
      </c>
      <c r="E22" s="7" t="str">
        <f aca="false">IFERROR(VLOOKUP(D22,Departments!$A$2:$D$8,2,FALSE()),"Key mismatch - check DeptCode formatting")</f>
        <v>Information Technology</v>
      </c>
      <c r="F22" s="15" t="n">
        <f aca="false">IFERROR(VLOOKUP(D22,Departments!$A$2:$D$8,4,FALSE()),"n/a")</f>
        <v>180000</v>
      </c>
      <c r="G22" s="16" t="n">
        <f aca="false">IFERROR(Expenses!D19/F22,"n/a")</f>
        <v>0.0126912777777778</v>
      </c>
    </row>
    <row r="23" customFormat="false" ht="15" hidden="false" customHeight="false" outlineLevel="0" collapsed="false">
      <c r="A23" s="7" t="str">
        <f aca="false">Expenses!A20</f>
        <v>X00434</v>
      </c>
      <c r="B23" s="13" t="n">
        <f aca="false">Expenses!B20</f>
        <v>45673</v>
      </c>
      <c r="C23" s="7" t="str">
        <f aca="false">VLOOKUP(Expenses!C20,Employees!$A$2:$C$61,2,FALSE())</f>
        <v>Imran Akter</v>
      </c>
      <c r="D23" s="7" t="str">
        <f aca="false">VLOOKUP(Expenses!C20,Employees!$A$2:$C$61,3,FALSE())</f>
        <v>HR</v>
      </c>
      <c r="E23" s="7" t="str">
        <f aca="false">IFERROR(VLOOKUP(D23,Departments!$A$2:$D$8,2,FALSE()),"Key mismatch - check DeptCode formatting")</f>
        <v>Human Resources</v>
      </c>
      <c r="F23" s="15" t="n">
        <f aca="false">IFERROR(VLOOKUP(D23,Departments!$A$2:$D$8,4,FALSE()),"n/a")</f>
        <v>60000</v>
      </c>
      <c r="G23" s="16" t="n">
        <f aca="false">IFERROR(Expenses!D20/F23,"n/a")</f>
        <v>0.00909833333333333</v>
      </c>
    </row>
    <row r="24" customFormat="false" ht="15" hidden="false" customHeight="false" outlineLevel="0" collapsed="false">
      <c r="A24" s="7" t="str">
        <f aca="false">Expenses!A21</f>
        <v>X00111</v>
      </c>
      <c r="B24" s="13" t="n">
        <f aca="false">Expenses!B21</f>
        <v>45675</v>
      </c>
      <c r="C24" s="7" t="str">
        <f aca="false">VLOOKUP(Expenses!C21,Employees!$A$2:$C$61,2,FALSE())</f>
        <v>Nadia Begum</v>
      </c>
      <c r="D24" s="7" t="str">
        <f aca="false">VLOOKUP(Expenses!C21,Employees!$A$2:$C$61,3,FALSE())</f>
        <v>MKT</v>
      </c>
      <c r="E24" s="7" t="str">
        <f aca="false">IFERROR(VLOOKUP(D24,Departments!$A$2:$D$8,2,FALSE()),"Key mismatch - check DeptCode formatting")</f>
        <v>Marketing</v>
      </c>
      <c r="F24" s="15" t="n">
        <f aca="false">IFERROR(VLOOKUP(D24,Departments!$A$2:$D$8,4,FALSE()),"n/a")</f>
        <v>120000</v>
      </c>
      <c r="G24" s="16" t="n">
        <f aca="false">IFERROR(Expenses!D21/F24,"n/a")</f>
        <v>0.0134768333333333</v>
      </c>
    </row>
    <row r="25" customFormat="false" ht="15" hidden="false" customHeight="false" outlineLevel="0" collapsed="false">
      <c r="A25" s="7" t="str">
        <f aca="false">Expenses!A22</f>
        <v>X00071</v>
      </c>
      <c r="B25" s="13" t="n">
        <f aca="false">Expenses!B22</f>
        <v>45676</v>
      </c>
      <c r="C25" s="7" t="str">
        <f aca="false">VLOOKUP(Expenses!C22,Employees!$A$2:$C$61,2,FALSE())</f>
        <v>Tanvir Hossain</v>
      </c>
      <c r="D25" s="7" t="str">
        <f aca="false">VLOOKUP(Expenses!C22,Employees!$A$2:$C$61,3,FALSE())</f>
        <v>SAL</v>
      </c>
      <c r="E25" s="7" t="str">
        <f aca="false">IFERROR(VLOOKUP(D25,Departments!$A$2:$D$8,2,FALSE()),"Key mismatch - check DeptCode formatting")</f>
        <v>Sales</v>
      </c>
      <c r="F25" s="15" t="n">
        <f aca="false">IFERROR(VLOOKUP(D25,Departments!$A$2:$D$8,4,FALSE()),"n/a")</f>
        <v>250000</v>
      </c>
      <c r="G25" s="16" t="n">
        <f aca="false">IFERROR(Expenses!D22/F25,"n/a")</f>
        <v>0.00059432</v>
      </c>
    </row>
    <row r="26" customFormat="false" ht="15" hidden="false" customHeight="false" outlineLevel="0" collapsed="false">
      <c r="A26" s="7" t="str">
        <f aca="false">Expenses!A23</f>
        <v>X00140</v>
      </c>
      <c r="B26" s="13" t="n">
        <f aca="false">Expenses!B23</f>
        <v>45678</v>
      </c>
      <c r="C26" s="7" t="str">
        <f aca="false">VLOOKUP(Expenses!C23,Employees!$A$2:$C$61,2,FALSE())</f>
        <v>Rima Hossain</v>
      </c>
      <c r="D26" s="7" t="str">
        <f aca="false">VLOOKUP(Expenses!C23,Employees!$A$2:$C$61,3,FALSE())</f>
        <v>IT</v>
      </c>
      <c r="E26" s="7" t="str">
        <f aca="false">IFERROR(VLOOKUP(D26,Departments!$A$2:$D$8,2,FALSE()),"Key mismatch - check DeptCode formatting")</f>
        <v>Information Technology</v>
      </c>
      <c r="F26" s="15" t="n">
        <f aca="false">IFERROR(VLOOKUP(D26,Departments!$A$2:$D$8,4,FALSE()),"n/a")</f>
        <v>180000</v>
      </c>
      <c r="G26" s="16" t="n">
        <f aca="false">IFERROR(Expenses!D23/F26,"n/a")</f>
        <v>0.016943</v>
      </c>
    </row>
    <row r="27" customFormat="false" ht="15" hidden="false" customHeight="false" outlineLevel="0" collapsed="false">
      <c r="A27" s="7" t="str">
        <f aca="false">Expenses!A24</f>
        <v>X00352</v>
      </c>
      <c r="B27" s="13" t="n">
        <f aca="false">Expenses!B24</f>
        <v>45678</v>
      </c>
      <c r="C27" s="7" t="str">
        <f aca="false">VLOOKUP(Expenses!C24,Employees!$A$2:$C$61,2,FALSE())</f>
        <v>Hasan Hossain</v>
      </c>
      <c r="D27" s="7" t="str">
        <f aca="false">VLOOKUP(Expenses!C24,Employees!$A$2:$C$61,3,FALSE())</f>
        <v>MKT</v>
      </c>
      <c r="E27" s="7" t="str">
        <f aca="false">IFERROR(VLOOKUP(D27,Departments!$A$2:$D$8,2,FALSE()),"Key mismatch - check DeptCode formatting")</f>
        <v>Marketing</v>
      </c>
      <c r="F27" s="15" t="n">
        <f aca="false">IFERROR(VLOOKUP(D27,Departments!$A$2:$D$8,4,FALSE()),"n/a")</f>
        <v>120000</v>
      </c>
      <c r="G27" s="16" t="n">
        <f aca="false">IFERROR(Expenses!D24/F27,"n/a")</f>
        <v>0.02506425</v>
      </c>
    </row>
    <row r="28" customFormat="false" ht="15" hidden="false" customHeight="false" outlineLevel="0" collapsed="false">
      <c r="A28" s="7" t="str">
        <f aca="false">Expenses!A25</f>
        <v>X00147</v>
      </c>
      <c r="B28" s="13" t="n">
        <f aca="false">Expenses!B25</f>
        <v>45680</v>
      </c>
      <c r="C28" s="7" t="str">
        <f aca="false">VLOOKUP(Expenses!C25,Employees!$A$2:$C$61,2,FALSE())</f>
        <v>Mim Begum</v>
      </c>
      <c r="D28" s="7" t="str">
        <f aca="false">VLOOKUP(Expenses!C25,Employees!$A$2:$C$61,3,FALSE())</f>
        <v>SAL</v>
      </c>
      <c r="E28" s="7" t="str">
        <f aca="false">IFERROR(VLOOKUP(D28,Departments!$A$2:$D$8,2,FALSE()),"Key mismatch - check DeptCode formatting")</f>
        <v>Sales</v>
      </c>
      <c r="F28" s="15" t="n">
        <f aca="false">IFERROR(VLOOKUP(D28,Departments!$A$2:$D$8,4,FALSE()),"n/a")</f>
        <v>250000</v>
      </c>
      <c r="G28" s="16" t="n">
        <f aca="false">IFERROR(Expenses!D25/F28,"n/a")</f>
        <v>0.00052884</v>
      </c>
    </row>
    <row r="29" customFormat="false" ht="15" hidden="false" customHeight="false" outlineLevel="0" collapsed="false">
      <c r="A29" s="7" t="str">
        <f aca="false">Expenses!A26</f>
        <v>X00274</v>
      </c>
      <c r="B29" s="13" t="n">
        <f aca="false">Expenses!B26</f>
        <v>45680</v>
      </c>
      <c r="C29" s="7" t="str">
        <f aca="false">VLOOKUP(Expenses!C26,Employees!$A$2:$C$61,2,FALSE())</f>
        <v>Nadia Karim</v>
      </c>
      <c r="D29" s="7" t="str">
        <f aca="false">VLOOKUP(Expenses!C26,Employees!$A$2:$C$61,3,FALSE())</f>
        <v>MKT </v>
      </c>
      <c r="E29" s="7" t="str">
        <f aca="false">IFERROR(VLOOKUP(D29,Departments!$A$2:$D$8,2,FALSE()),"Key mismatch - check DeptCode formatting")</f>
        <v>Key mismatch - check DeptCode formatting</v>
      </c>
      <c r="F29" s="15" t="str">
        <f aca="false">IFERROR(VLOOKUP(D29,Departments!$A$2:$D$8,4,FALSE()),"n/a")</f>
        <v>n/a</v>
      </c>
      <c r="G29" s="16" t="str">
        <f aca="false">IFERROR(Expenses!D26/F29,"n/a")</f>
        <v>n/a</v>
      </c>
    </row>
    <row r="30" customFormat="false" ht="15" hidden="false" customHeight="false" outlineLevel="0" collapsed="false">
      <c r="A30" s="7" t="str">
        <f aca="false">Expenses!A27</f>
        <v>X00189</v>
      </c>
      <c r="B30" s="13" t="n">
        <f aca="false">Expenses!B27</f>
        <v>45682</v>
      </c>
      <c r="C30" s="7" t="str">
        <f aca="false">VLOOKUP(Expenses!C27,Employees!$A$2:$C$61,2,FALSE())</f>
        <v>Arif Chowdhury</v>
      </c>
      <c r="D30" s="7" t="str">
        <f aca="false">VLOOKUP(Expenses!C27,Employees!$A$2:$C$61,3,FALSE())</f>
        <v>SAL</v>
      </c>
      <c r="E30" s="7" t="str">
        <f aca="false">IFERROR(VLOOKUP(D30,Departments!$A$2:$D$8,2,FALSE()),"Key mismatch - check DeptCode formatting")</f>
        <v>Sales</v>
      </c>
      <c r="F30" s="15" t="n">
        <f aca="false">IFERROR(VLOOKUP(D30,Departments!$A$2:$D$8,4,FALSE()),"n/a")</f>
        <v>250000</v>
      </c>
      <c r="G30" s="16" t="n">
        <f aca="false">IFERROR(Expenses!D27/F30,"n/a")</f>
        <v>0.0033354</v>
      </c>
    </row>
    <row r="31" customFormat="false" ht="15" hidden="false" customHeight="false" outlineLevel="0" collapsed="false">
      <c r="A31" s="7" t="str">
        <f aca="false">Expenses!A28</f>
        <v>X00301</v>
      </c>
      <c r="B31" s="13" t="n">
        <f aca="false">Expenses!B28</f>
        <v>45685</v>
      </c>
      <c r="C31" s="7" t="str">
        <f aca="false">VLOOKUP(Expenses!C28,Employees!$A$2:$C$61,2,FALSE())</f>
        <v>Jamil Akter</v>
      </c>
      <c r="D31" s="7" t="str">
        <f aca="false">VLOOKUP(Expenses!C28,Employees!$A$2:$C$61,3,FALSE())</f>
        <v>MKT</v>
      </c>
      <c r="E31" s="7" t="str">
        <f aca="false">IFERROR(VLOOKUP(D31,Departments!$A$2:$D$8,2,FALSE()),"Key mismatch - check DeptCode formatting")</f>
        <v>Marketing</v>
      </c>
      <c r="F31" s="15" t="n">
        <f aca="false">IFERROR(VLOOKUP(D31,Departments!$A$2:$D$8,4,FALSE()),"n/a")</f>
        <v>120000</v>
      </c>
      <c r="G31" s="16" t="n">
        <f aca="false">IFERROR(Expenses!D28/F31,"n/a")</f>
        <v>0.0278818333333333</v>
      </c>
    </row>
    <row r="32" customFormat="false" ht="15" hidden="false" customHeight="false" outlineLevel="0" collapsed="false">
      <c r="A32" s="7" t="str">
        <f aca="false">Expenses!A29</f>
        <v>X00015</v>
      </c>
      <c r="B32" s="13" t="n">
        <f aca="false">Expenses!B29</f>
        <v>45686</v>
      </c>
      <c r="C32" s="7" t="str">
        <f aca="false">VLOOKUP(Expenses!C29,Employees!$A$2:$C$61,2,FALSE())</f>
        <v>Mim Rahman</v>
      </c>
      <c r="D32" s="7" t="str">
        <f aca="false">VLOOKUP(Expenses!C29,Employees!$A$2:$C$61,3,FALSE())</f>
        <v>SAL</v>
      </c>
      <c r="E32" s="7" t="str">
        <f aca="false">IFERROR(VLOOKUP(D32,Departments!$A$2:$D$8,2,FALSE()),"Key mismatch - check DeptCode formatting")</f>
        <v>Sales</v>
      </c>
      <c r="F32" s="15" t="n">
        <f aca="false">IFERROR(VLOOKUP(D32,Departments!$A$2:$D$8,4,FALSE()),"n/a")</f>
        <v>250000</v>
      </c>
      <c r="G32" s="16" t="n">
        <f aca="false">IFERROR(Expenses!D29/F32,"n/a")</f>
        <v>0.00396952</v>
      </c>
    </row>
    <row r="33" customFormat="false" ht="15" hidden="false" customHeight="false" outlineLevel="0" collapsed="false">
      <c r="A33" s="7" t="str">
        <f aca="false">Expenses!A30</f>
        <v>X00159</v>
      </c>
      <c r="B33" s="13" t="n">
        <f aca="false">Expenses!B30</f>
        <v>45687</v>
      </c>
      <c r="C33" s="7" t="str">
        <f aca="false">VLOOKUP(Expenses!C30,Employees!$A$2:$C$61,2,FALSE())</f>
        <v>Shila Islam</v>
      </c>
      <c r="D33" s="7" t="str">
        <f aca="false">VLOOKUP(Expenses!C30,Employees!$A$2:$C$61,3,FALSE())</f>
        <v>SAL</v>
      </c>
      <c r="E33" s="7" t="str">
        <f aca="false">IFERROR(VLOOKUP(D33,Departments!$A$2:$D$8,2,FALSE()),"Key mismatch - check DeptCode formatting")</f>
        <v>Sales</v>
      </c>
      <c r="F33" s="15" t="n">
        <f aca="false">IFERROR(VLOOKUP(D33,Departments!$A$2:$D$8,4,FALSE()),"n/a")</f>
        <v>250000</v>
      </c>
      <c r="G33" s="16" t="n">
        <f aca="false">IFERROR(Expenses!D30/F33,"n/a")</f>
        <v>0.00988876</v>
      </c>
    </row>
    <row r="34" customFormat="false" ht="15" hidden="false" customHeight="false" outlineLevel="0" collapsed="false">
      <c r="A34" s="7" t="str">
        <f aca="false">Expenses!A31</f>
        <v>X00391</v>
      </c>
      <c r="B34" s="13" t="n">
        <f aca="false">Expenses!B31</f>
        <v>45687</v>
      </c>
      <c r="C34" s="7" t="str">
        <f aca="false">VLOOKUP(Expenses!C31,Employees!$A$2:$C$61,2,FALSE())</f>
        <v>Nadia Islam</v>
      </c>
      <c r="D34" s="7" t="str">
        <f aca="false">VLOOKUP(Expenses!C31,Employees!$A$2:$C$61,3,FALSE())</f>
        <v>HR</v>
      </c>
      <c r="E34" s="7" t="str">
        <f aca="false">IFERROR(VLOOKUP(D34,Departments!$A$2:$D$8,2,FALSE()),"Key mismatch - check DeptCode formatting")</f>
        <v>Human Resources</v>
      </c>
      <c r="F34" s="15" t="n">
        <f aca="false">IFERROR(VLOOKUP(D34,Departments!$A$2:$D$8,4,FALSE()),"n/a")</f>
        <v>60000</v>
      </c>
      <c r="G34" s="16" t="n">
        <f aca="false">IFERROR(Expenses!D31/F34,"n/a")</f>
        <v>0.0356945</v>
      </c>
    </row>
    <row r="35" customFormat="false" ht="15" hidden="false" customHeight="false" outlineLevel="0" collapsed="false">
      <c r="A35" s="7" t="str">
        <f aca="false">Expenses!A32</f>
        <v>X00183</v>
      </c>
      <c r="B35" s="13" t="n">
        <f aca="false">Expenses!B32</f>
        <v>45689</v>
      </c>
      <c r="C35" s="7" t="str">
        <f aca="false">VLOOKUP(Expenses!C32,Employees!$A$2:$C$61,2,FALSE())</f>
        <v>Shila Islam</v>
      </c>
      <c r="D35" s="7" t="str">
        <f aca="false">VLOOKUP(Expenses!C32,Employees!$A$2:$C$61,3,FALSE())</f>
        <v> FIN</v>
      </c>
      <c r="E35" s="7" t="str">
        <f aca="false">IFERROR(VLOOKUP(D35,Departments!$A$2:$D$8,2,FALSE()),"Key mismatch - check DeptCode formatting")</f>
        <v>Key mismatch - check DeptCode formatting</v>
      </c>
      <c r="F35" s="15" t="str">
        <f aca="false">IFERROR(VLOOKUP(D35,Departments!$A$2:$D$8,4,FALSE()),"n/a")</f>
        <v>n/a</v>
      </c>
      <c r="G35" s="16" t="str">
        <f aca="false">IFERROR(Expenses!D32/F35,"n/a")</f>
        <v>n/a</v>
      </c>
    </row>
    <row r="36" customFormat="false" ht="15" hidden="false" customHeight="false" outlineLevel="0" collapsed="false">
      <c r="A36" s="7" t="str">
        <f aca="false">Expenses!A33</f>
        <v>X00454</v>
      </c>
      <c r="B36" s="13" t="n">
        <f aca="false">Expenses!B33</f>
        <v>45689</v>
      </c>
      <c r="C36" s="7" t="str">
        <f aca="false">VLOOKUP(Expenses!C33,Employees!$A$2:$C$61,2,FALSE())</f>
        <v>Mim Khan</v>
      </c>
      <c r="D36" s="7" t="str">
        <f aca="false">VLOOKUP(Expenses!C33,Employees!$A$2:$C$61,3,FALSE())</f>
        <v>IT</v>
      </c>
      <c r="E36" s="7" t="str">
        <f aca="false">IFERROR(VLOOKUP(D36,Departments!$A$2:$D$8,2,FALSE()),"Key mismatch - check DeptCode formatting")</f>
        <v>Information Technology</v>
      </c>
      <c r="F36" s="15" t="n">
        <f aca="false">IFERROR(VLOOKUP(D36,Departments!$A$2:$D$8,4,FALSE()),"n/a")</f>
        <v>180000</v>
      </c>
      <c r="G36" s="16" t="n">
        <f aca="false">IFERROR(Expenses!D33/F36,"n/a")</f>
        <v>0.00553505555555556</v>
      </c>
    </row>
    <row r="37" customFormat="false" ht="15" hidden="false" customHeight="false" outlineLevel="0" collapsed="false">
      <c r="A37" s="7" t="str">
        <f aca="false">Expenses!A34</f>
        <v>X00175</v>
      </c>
      <c r="B37" s="13" t="n">
        <f aca="false">Expenses!B34</f>
        <v>45690</v>
      </c>
      <c r="C37" s="7" t="str">
        <f aca="false">VLOOKUP(Expenses!C34,Employees!$A$2:$C$61,2,FALSE())</f>
        <v>Tania Karim</v>
      </c>
      <c r="D37" s="7" t="str">
        <f aca="false">VLOOKUP(Expenses!C34,Employees!$A$2:$C$61,3,FALSE())</f>
        <v>FIN</v>
      </c>
      <c r="E37" s="7" t="str">
        <f aca="false">IFERROR(VLOOKUP(D37,Departments!$A$2:$D$8,2,FALSE()),"Key mismatch - check DeptCode formatting")</f>
        <v>Finance</v>
      </c>
      <c r="F37" s="15" t="n">
        <f aca="false">IFERROR(VLOOKUP(D37,Departments!$A$2:$D$8,4,FALSE()),"n/a")</f>
        <v>90000</v>
      </c>
      <c r="G37" s="16" t="n">
        <f aca="false">IFERROR(Expenses!D34/F37,"n/a")</f>
        <v>0.0259135555555556</v>
      </c>
    </row>
    <row r="38" customFormat="false" ht="15" hidden="false" customHeight="false" outlineLevel="0" collapsed="false">
      <c r="A38" s="7" t="str">
        <f aca="false">Expenses!A35</f>
        <v>X00343</v>
      </c>
      <c r="B38" s="13" t="n">
        <f aca="false">Expenses!B35</f>
        <v>45692</v>
      </c>
      <c r="C38" s="7" t="str">
        <f aca="false">VLOOKUP(Expenses!C35,Employees!$A$2:$C$61,2,FALSE())</f>
        <v>Sabbir Khan</v>
      </c>
      <c r="D38" s="7" t="str">
        <f aca="false">VLOOKUP(Expenses!C35,Employees!$A$2:$C$61,3,FALSE())</f>
        <v>FIN</v>
      </c>
      <c r="E38" s="7" t="str">
        <f aca="false">IFERROR(VLOOKUP(D38,Departments!$A$2:$D$8,2,FALSE()),"Key mismatch - check DeptCode formatting")</f>
        <v>Finance</v>
      </c>
      <c r="F38" s="15" t="n">
        <f aca="false">IFERROR(VLOOKUP(D38,Departments!$A$2:$D$8,4,FALSE()),"n/a")</f>
        <v>90000</v>
      </c>
      <c r="G38" s="16" t="n">
        <f aca="false">IFERROR(Expenses!D35/F38,"n/a")</f>
        <v>0.015651</v>
      </c>
    </row>
    <row r="39" customFormat="false" ht="15" hidden="false" customHeight="false" outlineLevel="0" collapsed="false">
      <c r="A39" s="7" t="str">
        <f aca="false">Expenses!A36</f>
        <v>X00393</v>
      </c>
      <c r="B39" s="13" t="n">
        <f aca="false">Expenses!B36</f>
        <v>45692</v>
      </c>
      <c r="C39" s="7" t="str">
        <f aca="false">VLOOKUP(Expenses!C36,Employees!$A$2:$C$61,2,FALSE())</f>
        <v>Farah Begum</v>
      </c>
      <c r="D39" s="7" t="str">
        <f aca="false">VLOOKUP(Expenses!C36,Employees!$A$2:$C$61,3,FALSE())</f>
        <v> OPS</v>
      </c>
      <c r="E39" s="7" t="str">
        <f aca="false">IFERROR(VLOOKUP(D39,Departments!$A$2:$D$8,2,FALSE()),"Key mismatch - check DeptCode formatting")</f>
        <v>Key mismatch - check DeptCode formatting</v>
      </c>
      <c r="F39" s="15" t="str">
        <f aca="false">IFERROR(VLOOKUP(D39,Departments!$A$2:$D$8,4,FALSE()),"n/a")</f>
        <v>n/a</v>
      </c>
      <c r="G39" s="16" t="str">
        <f aca="false">IFERROR(Expenses!D36/F39,"n/a")</f>
        <v>n/a</v>
      </c>
    </row>
    <row r="40" customFormat="false" ht="15" hidden="false" customHeight="false" outlineLevel="0" collapsed="false">
      <c r="A40" s="7" t="str">
        <f aca="false">Expenses!A37</f>
        <v>X00412</v>
      </c>
      <c r="B40" s="13" t="n">
        <f aca="false">Expenses!B37</f>
        <v>45693</v>
      </c>
      <c r="C40" s="7" t="str">
        <f aca="false">VLOOKUP(Expenses!C37,Employees!$A$2:$C$61,2,FALSE())</f>
        <v>Sabbir Uddin</v>
      </c>
      <c r="D40" s="7" t="str">
        <f aca="false">VLOOKUP(Expenses!C37,Employees!$A$2:$C$61,3,FALSE())</f>
        <v>HR</v>
      </c>
      <c r="E40" s="7" t="str">
        <f aca="false">IFERROR(VLOOKUP(D40,Departments!$A$2:$D$8,2,FALSE()),"Key mismatch - check DeptCode formatting")</f>
        <v>Human Resources</v>
      </c>
      <c r="F40" s="15" t="n">
        <f aca="false">IFERROR(VLOOKUP(D40,Departments!$A$2:$D$8,4,FALSE()),"n/a")</f>
        <v>60000</v>
      </c>
      <c r="G40" s="16" t="n">
        <f aca="false">IFERROR(Expenses!D37/F40,"n/a")</f>
        <v>0.001516</v>
      </c>
    </row>
    <row r="41" customFormat="false" ht="15" hidden="false" customHeight="false" outlineLevel="0" collapsed="false">
      <c r="A41" s="7" t="str">
        <f aca="false">Expenses!A38</f>
        <v>X00460</v>
      </c>
      <c r="B41" s="13" t="n">
        <f aca="false">Expenses!B38</f>
        <v>45693</v>
      </c>
      <c r="C41" s="7" t="str">
        <f aca="false">VLOOKUP(Expenses!C38,Employees!$A$2:$C$61,2,FALSE())</f>
        <v>Karim Ahmed</v>
      </c>
      <c r="D41" s="7" t="str">
        <f aca="false">VLOOKUP(Expenses!C38,Employees!$A$2:$C$61,3,FALSE())</f>
        <v>IT</v>
      </c>
      <c r="E41" s="7" t="str">
        <f aca="false">IFERROR(VLOOKUP(D41,Departments!$A$2:$D$8,2,FALSE()),"Key mismatch - check DeptCode formatting")</f>
        <v>Information Technology</v>
      </c>
      <c r="F41" s="15" t="n">
        <f aca="false">IFERROR(VLOOKUP(D41,Departments!$A$2:$D$8,4,FALSE()),"n/a")</f>
        <v>180000</v>
      </c>
      <c r="G41" s="16" t="n">
        <f aca="false">IFERROR(Expenses!D38/F41,"n/a")</f>
        <v>0.00725733333333333</v>
      </c>
    </row>
    <row r="42" customFormat="false" ht="15" hidden="false" customHeight="false" outlineLevel="0" collapsed="false">
      <c r="A42" s="7" t="str">
        <f aca="false">Expenses!A39</f>
        <v>X00475</v>
      </c>
      <c r="B42" s="13" t="n">
        <f aca="false">Expenses!B39</f>
        <v>45694</v>
      </c>
      <c r="C42" s="7" t="str">
        <f aca="false">VLOOKUP(Expenses!C39,Employees!$A$2:$C$61,2,FALSE())</f>
        <v>Nadia Rahman</v>
      </c>
      <c r="D42" s="7" t="str">
        <f aca="false">VLOOKUP(Expenses!C39,Employees!$A$2:$C$61,3,FALSE())</f>
        <v>SAL</v>
      </c>
      <c r="E42" s="7" t="str">
        <f aca="false">IFERROR(VLOOKUP(D42,Departments!$A$2:$D$8,2,FALSE()),"Key mismatch - check DeptCode formatting")</f>
        <v>Sales</v>
      </c>
      <c r="F42" s="15" t="n">
        <f aca="false">IFERROR(VLOOKUP(D42,Departments!$A$2:$D$8,4,FALSE()),"n/a")</f>
        <v>250000</v>
      </c>
      <c r="G42" s="16" t="n">
        <f aca="false">IFERROR(Expenses!D39/F42,"n/a")</f>
        <v>0.01299328</v>
      </c>
    </row>
    <row r="43" customFormat="false" ht="15" hidden="false" customHeight="false" outlineLevel="0" collapsed="false">
      <c r="A43" s="7" t="str">
        <f aca="false">Expenses!A40</f>
        <v>X00184</v>
      </c>
      <c r="B43" s="13" t="n">
        <f aca="false">Expenses!B40</f>
        <v>45699</v>
      </c>
      <c r="C43" s="7" t="str">
        <f aca="false">VLOOKUP(Expenses!C40,Employees!$A$2:$C$61,2,FALSE())</f>
        <v>Lima Karim</v>
      </c>
      <c r="D43" s="7" t="str">
        <f aca="false">VLOOKUP(Expenses!C40,Employees!$A$2:$C$61,3,FALSE())</f>
        <v>FIN</v>
      </c>
      <c r="E43" s="7" t="str">
        <f aca="false">IFERROR(VLOOKUP(D43,Departments!$A$2:$D$8,2,FALSE()),"Key mismatch - check DeptCode formatting")</f>
        <v>Finance</v>
      </c>
      <c r="F43" s="15" t="n">
        <f aca="false">IFERROR(VLOOKUP(D43,Departments!$A$2:$D$8,4,FALSE()),"n/a")</f>
        <v>90000</v>
      </c>
      <c r="G43" s="16" t="n">
        <f aca="false">IFERROR(Expenses!D40/F43,"n/a")</f>
        <v>0.00156988888888889</v>
      </c>
    </row>
    <row r="44" customFormat="false" ht="15" hidden="false" customHeight="false" outlineLevel="0" collapsed="false">
      <c r="A44" s="7" t="str">
        <f aca="false">Expenses!A41</f>
        <v>X00211</v>
      </c>
      <c r="B44" s="13" t="n">
        <f aca="false">Expenses!B41</f>
        <v>45699</v>
      </c>
      <c r="C44" s="7" t="str">
        <f aca="false">VLOOKUP(Expenses!C41,Employees!$A$2:$C$61,2,FALSE())</f>
        <v>Jamil Begum</v>
      </c>
      <c r="D44" s="7" t="str">
        <f aca="false">VLOOKUP(Expenses!C41,Employees!$A$2:$C$61,3,FALSE())</f>
        <v>IT</v>
      </c>
      <c r="E44" s="7" t="str">
        <f aca="false">IFERROR(VLOOKUP(D44,Departments!$A$2:$D$8,2,FALSE()),"Key mismatch - check DeptCode formatting")</f>
        <v>Information Technology</v>
      </c>
      <c r="F44" s="15" t="n">
        <f aca="false">IFERROR(VLOOKUP(D44,Departments!$A$2:$D$8,4,FALSE()),"n/a")</f>
        <v>180000</v>
      </c>
      <c r="G44" s="16" t="n">
        <f aca="false">IFERROR(Expenses!D41/F44,"n/a")</f>
        <v>0.00578888888888889</v>
      </c>
    </row>
    <row r="45" customFormat="false" ht="15" hidden="false" customHeight="false" outlineLevel="0" collapsed="false">
      <c r="A45" s="7" t="str">
        <f aca="false">Expenses!A42</f>
        <v>X00251</v>
      </c>
      <c r="B45" s="13" t="n">
        <f aca="false">Expenses!B42</f>
        <v>45699</v>
      </c>
      <c r="C45" s="7" t="str">
        <f aca="false">VLOOKUP(Expenses!C42,Employees!$A$2:$C$61,2,FALSE())</f>
        <v>Shila Islam</v>
      </c>
      <c r="D45" s="7" t="str">
        <f aca="false">VLOOKUP(Expenses!C42,Employees!$A$2:$C$61,3,FALSE())</f>
        <v> FIN</v>
      </c>
      <c r="E45" s="7" t="str">
        <f aca="false">IFERROR(VLOOKUP(D45,Departments!$A$2:$D$8,2,FALSE()),"Key mismatch - check DeptCode formatting")</f>
        <v>Key mismatch - check DeptCode formatting</v>
      </c>
      <c r="F45" s="15" t="str">
        <f aca="false">IFERROR(VLOOKUP(D45,Departments!$A$2:$D$8,4,FALSE()),"n/a")</f>
        <v>n/a</v>
      </c>
      <c r="G45" s="16" t="str">
        <f aca="false">IFERROR(Expenses!D42/F45,"n/a")</f>
        <v>n/a</v>
      </c>
    </row>
    <row r="46" customFormat="false" ht="15" hidden="false" customHeight="false" outlineLevel="0" collapsed="false">
      <c r="A46" s="7" t="str">
        <f aca="false">Expenses!A43</f>
        <v>X00402</v>
      </c>
      <c r="B46" s="13" t="n">
        <f aca="false">Expenses!B43</f>
        <v>45699</v>
      </c>
      <c r="C46" s="7" t="str">
        <f aca="false">VLOOKUP(Expenses!C43,Employees!$A$2:$C$61,2,FALSE())</f>
        <v>Sabbir Uddin</v>
      </c>
      <c r="D46" s="7" t="str">
        <f aca="false">VLOOKUP(Expenses!C43,Employees!$A$2:$C$61,3,FALSE())</f>
        <v> OPS</v>
      </c>
      <c r="E46" s="7" t="str">
        <f aca="false">IFERROR(VLOOKUP(D46,Departments!$A$2:$D$8,2,FALSE()),"Key mismatch - check DeptCode formatting")</f>
        <v>Key mismatch - check DeptCode formatting</v>
      </c>
      <c r="F46" s="15" t="str">
        <f aca="false">IFERROR(VLOOKUP(D46,Departments!$A$2:$D$8,4,FALSE()),"n/a")</f>
        <v>n/a</v>
      </c>
      <c r="G46" s="16" t="str">
        <f aca="false">IFERROR(Expenses!D43/F46,"n/a")</f>
        <v>n/a</v>
      </c>
    </row>
    <row r="47" customFormat="false" ht="15" hidden="false" customHeight="false" outlineLevel="0" collapsed="false">
      <c r="A47" s="7" t="str">
        <f aca="false">Expenses!A44</f>
        <v>X00242</v>
      </c>
      <c r="B47" s="13" t="n">
        <f aca="false">Expenses!B44</f>
        <v>45700</v>
      </c>
      <c r="C47" s="7" t="str">
        <f aca="false">VLOOKUP(Expenses!C44,Employees!$A$2:$C$61,2,FALSE())</f>
        <v>Jamil Begum</v>
      </c>
      <c r="D47" s="7" t="str">
        <f aca="false">VLOOKUP(Expenses!C44,Employees!$A$2:$C$61,3,FALSE())</f>
        <v>IT</v>
      </c>
      <c r="E47" s="7" t="str">
        <f aca="false">IFERROR(VLOOKUP(D47,Departments!$A$2:$D$8,2,FALSE()),"Key mismatch - check DeptCode formatting")</f>
        <v>Information Technology</v>
      </c>
      <c r="F47" s="15" t="n">
        <f aca="false">IFERROR(VLOOKUP(D47,Departments!$A$2:$D$8,4,FALSE()),"n/a")</f>
        <v>180000</v>
      </c>
      <c r="G47" s="16" t="n">
        <f aca="false">IFERROR(Expenses!D44/F47,"n/a")</f>
        <v>0.0109830555555556</v>
      </c>
    </row>
    <row r="48" customFormat="false" ht="15" hidden="false" customHeight="false" outlineLevel="0" collapsed="false">
      <c r="A48" s="7" t="str">
        <f aca="false">Expenses!A45</f>
        <v>X00093</v>
      </c>
      <c r="B48" s="13" t="n">
        <f aca="false">Expenses!B45</f>
        <v>45702</v>
      </c>
      <c r="C48" s="7" t="str">
        <f aca="false">VLOOKUP(Expenses!C45,Employees!$A$2:$C$61,2,FALSE())</f>
        <v>Arif Chowdhury</v>
      </c>
      <c r="D48" s="7" t="str">
        <f aca="false">VLOOKUP(Expenses!C45,Employees!$A$2:$C$61,3,FALSE())</f>
        <v>SAL</v>
      </c>
      <c r="E48" s="7" t="str">
        <f aca="false">IFERROR(VLOOKUP(D48,Departments!$A$2:$D$8,2,FALSE()),"Key mismatch - check DeptCode formatting")</f>
        <v>Sales</v>
      </c>
      <c r="F48" s="15" t="n">
        <f aca="false">IFERROR(VLOOKUP(D48,Departments!$A$2:$D$8,4,FALSE()),"n/a")</f>
        <v>250000</v>
      </c>
      <c r="G48" s="16" t="n">
        <f aca="false">IFERROR(Expenses!D45/F48,"n/a")</f>
        <v>0.01170724</v>
      </c>
    </row>
    <row r="49" customFormat="false" ht="15" hidden="false" customHeight="false" outlineLevel="0" collapsed="false">
      <c r="A49" s="7" t="str">
        <f aca="false">Expenses!A46</f>
        <v>X00217</v>
      </c>
      <c r="B49" s="13" t="n">
        <f aca="false">Expenses!B46</f>
        <v>45703</v>
      </c>
      <c r="C49" s="7" t="str">
        <f aca="false">VLOOKUP(Expenses!C46,Employees!$A$2:$C$61,2,FALSE())</f>
        <v>Farah Begum</v>
      </c>
      <c r="D49" s="7" t="str">
        <f aca="false">VLOOKUP(Expenses!C46,Employees!$A$2:$C$61,3,FALSE())</f>
        <v> OPS</v>
      </c>
      <c r="E49" s="7" t="str">
        <f aca="false">IFERROR(VLOOKUP(D49,Departments!$A$2:$D$8,2,FALSE()),"Key mismatch - check DeptCode formatting")</f>
        <v>Key mismatch - check DeptCode formatting</v>
      </c>
      <c r="F49" s="15" t="str">
        <f aca="false">IFERROR(VLOOKUP(D49,Departments!$A$2:$D$8,4,FALSE()),"n/a")</f>
        <v>n/a</v>
      </c>
      <c r="G49" s="16" t="str">
        <f aca="false">IFERROR(Expenses!D46/F49,"n/a")</f>
        <v>n/a</v>
      </c>
    </row>
    <row r="50" customFormat="false" ht="15" hidden="false" customHeight="false" outlineLevel="0" collapsed="false">
      <c r="A50" s="7" t="str">
        <f aca="false">Expenses!A47</f>
        <v>X00404</v>
      </c>
      <c r="B50" s="13" t="n">
        <f aca="false">Expenses!B47</f>
        <v>45705</v>
      </c>
      <c r="C50" s="7" t="str">
        <f aca="false">VLOOKUP(Expenses!C47,Employees!$A$2:$C$61,2,FALSE())</f>
        <v>Rima Khan</v>
      </c>
      <c r="D50" s="7" t="str">
        <f aca="false">VLOOKUP(Expenses!C47,Employees!$A$2:$C$61,3,FALSE())</f>
        <v> HR </v>
      </c>
      <c r="E50" s="7" t="str">
        <f aca="false">IFERROR(VLOOKUP(D50,Departments!$A$2:$D$8,2,FALSE()),"Key mismatch - check DeptCode formatting")</f>
        <v>Key mismatch - check DeptCode formatting</v>
      </c>
      <c r="F50" s="15" t="str">
        <f aca="false">IFERROR(VLOOKUP(D50,Departments!$A$2:$D$8,4,FALSE()),"n/a")</f>
        <v>n/a</v>
      </c>
      <c r="G50" s="16" t="str">
        <f aca="false">IFERROR(Expenses!D47/F50,"n/a")</f>
        <v>n/a</v>
      </c>
    </row>
    <row r="51" customFormat="false" ht="15" hidden="false" customHeight="false" outlineLevel="0" collapsed="false">
      <c r="A51" s="7" t="str">
        <f aca="false">Expenses!A48</f>
        <v>X00468</v>
      </c>
      <c r="B51" s="13" t="n">
        <f aca="false">Expenses!B48</f>
        <v>45706</v>
      </c>
      <c r="C51" s="7" t="str">
        <f aca="false">VLOOKUP(Expenses!C48,Employees!$A$2:$C$61,2,FALSE())</f>
        <v>Tanvir Hossain</v>
      </c>
      <c r="D51" s="7" t="str">
        <f aca="false">VLOOKUP(Expenses!C48,Employees!$A$2:$C$61,3,FALSE())</f>
        <v>SAL</v>
      </c>
      <c r="E51" s="7" t="str">
        <f aca="false">IFERROR(VLOOKUP(D51,Departments!$A$2:$D$8,2,FALSE()),"Key mismatch - check DeptCode formatting")</f>
        <v>Sales</v>
      </c>
      <c r="F51" s="15" t="n">
        <f aca="false">IFERROR(VLOOKUP(D51,Departments!$A$2:$D$8,4,FALSE()),"n/a")</f>
        <v>250000</v>
      </c>
      <c r="G51" s="16" t="n">
        <f aca="false">IFERROR(Expenses!D48/F51,"n/a")</f>
        <v>0.01102632</v>
      </c>
    </row>
    <row r="52" customFormat="false" ht="15" hidden="false" customHeight="false" outlineLevel="0" collapsed="false">
      <c r="A52" s="7" t="str">
        <f aca="false">Expenses!A49</f>
        <v>X00124</v>
      </c>
      <c r="B52" s="13" t="n">
        <f aca="false">Expenses!B49</f>
        <v>45707</v>
      </c>
      <c r="C52" s="7" t="str">
        <f aca="false">VLOOKUP(Expenses!C49,Employees!$A$2:$C$61,2,FALSE())</f>
        <v>Piya Islam</v>
      </c>
      <c r="D52" s="7" t="str">
        <f aca="false">VLOOKUP(Expenses!C49,Employees!$A$2:$C$61,3,FALSE())</f>
        <v>HR</v>
      </c>
      <c r="E52" s="7" t="str">
        <f aca="false">IFERROR(VLOOKUP(D52,Departments!$A$2:$D$8,2,FALSE()),"Key mismatch - check DeptCode formatting")</f>
        <v>Human Resources</v>
      </c>
      <c r="F52" s="15" t="n">
        <f aca="false">IFERROR(VLOOKUP(D52,Departments!$A$2:$D$8,4,FALSE()),"n/a")</f>
        <v>60000</v>
      </c>
      <c r="G52" s="16" t="n">
        <f aca="false">IFERROR(Expenses!D49/F52,"n/a")</f>
        <v>0.0062325</v>
      </c>
    </row>
    <row r="53" customFormat="false" ht="15" hidden="false" customHeight="false" outlineLevel="0" collapsed="false">
      <c r="A53" s="7" t="str">
        <f aca="false">Expenses!A50</f>
        <v>X00289</v>
      </c>
      <c r="B53" s="13" t="n">
        <f aca="false">Expenses!B50</f>
        <v>45707</v>
      </c>
      <c r="C53" s="7" t="str">
        <f aca="false">VLOOKUP(Expenses!C50,Employees!$A$2:$C$61,2,FALSE())</f>
        <v>Jamil Begum</v>
      </c>
      <c r="D53" s="7" t="str">
        <f aca="false">VLOOKUP(Expenses!C50,Employees!$A$2:$C$61,3,FALSE())</f>
        <v>IT</v>
      </c>
      <c r="E53" s="7" t="str">
        <f aca="false">IFERROR(VLOOKUP(D53,Departments!$A$2:$D$8,2,FALSE()),"Key mismatch - check DeptCode formatting")</f>
        <v>Information Technology</v>
      </c>
      <c r="F53" s="15" t="n">
        <f aca="false">IFERROR(VLOOKUP(D53,Departments!$A$2:$D$8,4,FALSE()),"n/a")</f>
        <v>180000</v>
      </c>
      <c r="G53" s="16" t="n">
        <f aca="false">IFERROR(Expenses!D50/F53,"n/a")</f>
        <v>0.0141143888888889</v>
      </c>
    </row>
    <row r="54" customFormat="false" ht="15" hidden="false" customHeight="false" outlineLevel="0" collapsed="false">
      <c r="A54" s="7" t="str">
        <f aca="false">Expenses!A51</f>
        <v>X00314</v>
      </c>
      <c r="B54" s="13" t="n">
        <f aca="false">Expenses!B51</f>
        <v>45707</v>
      </c>
      <c r="C54" s="7" t="str">
        <f aca="false">VLOOKUP(Expenses!C51,Employees!$A$2:$C$61,2,FALSE())</f>
        <v>Piya Chowdhury</v>
      </c>
      <c r="D54" s="7" t="str">
        <f aca="false">VLOOKUP(Expenses!C51,Employees!$A$2:$C$61,3,FALSE())</f>
        <v>MKT</v>
      </c>
      <c r="E54" s="7" t="str">
        <f aca="false">IFERROR(VLOOKUP(D54,Departments!$A$2:$D$8,2,FALSE()),"Key mismatch - check DeptCode formatting")</f>
        <v>Marketing</v>
      </c>
      <c r="F54" s="15" t="n">
        <f aca="false">IFERROR(VLOOKUP(D54,Departments!$A$2:$D$8,4,FALSE()),"n/a")</f>
        <v>120000</v>
      </c>
      <c r="G54" s="16" t="n">
        <f aca="false">IFERROR(Expenses!D51/F54,"n/a")</f>
        <v>0.0222023333333333</v>
      </c>
    </row>
    <row r="55" customFormat="false" ht="15" hidden="false" customHeight="false" outlineLevel="0" collapsed="false">
      <c r="A55" s="7" t="str">
        <f aca="false">Expenses!A52</f>
        <v>X00403</v>
      </c>
      <c r="B55" s="13" t="n">
        <f aca="false">Expenses!B52</f>
        <v>45708</v>
      </c>
      <c r="C55" s="7" t="str">
        <f aca="false">VLOOKUP(Expenses!C52,Employees!$A$2:$C$61,2,FALSE())</f>
        <v>Sabbir Uddin</v>
      </c>
      <c r="D55" s="7" t="str">
        <f aca="false">VLOOKUP(Expenses!C52,Employees!$A$2:$C$61,3,FALSE())</f>
        <v> OPS</v>
      </c>
      <c r="E55" s="7" t="str">
        <f aca="false">IFERROR(VLOOKUP(D55,Departments!$A$2:$D$8,2,FALSE()),"Key mismatch - check DeptCode formatting")</f>
        <v>Key mismatch - check DeptCode formatting</v>
      </c>
      <c r="F55" s="15" t="str">
        <f aca="false">IFERROR(VLOOKUP(D55,Departments!$A$2:$D$8,4,FALSE()),"n/a")</f>
        <v>n/a</v>
      </c>
      <c r="G55" s="16" t="str">
        <f aca="false">IFERROR(Expenses!D52/F55,"n/a")</f>
        <v>n/a</v>
      </c>
    </row>
    <row r="56" customFormat="false" ht="15" hidden="false" customHeight="false" outlineLevel="0" collapsed="false">
      <c r="A56" s="7" t="str">
        <f aca="false">Expenses!A53</f>
        <v>X00097</v>
      </c>
      <c r="B56" s="13" t="n">
        <f aca="false">Expenses!B53</f>
        <v>45709</v>
      </c>
      <c r="C56" s="7" t="str">
        <f aca="false">VLOOKUP(Expenses!C53,Employees!$A$2:$C$61,2,FALSE())</f>
        <v>Shila Islam</v>
      </c>
      <c r="D56" s="7" t="str">
        <f aca="false">VLOOKUP(Expenses!C53,Employees!$A$2:$C$61,3,FALSE())</f>
        <v> FIN</v>
      </c>
      <c r="E56" s="7" t="str">
        <f aca="false">IFERROR(VLOOKUP(D56,Departments!$A$2:$D$8,2,FALSE()),"Key mismatch - check DeptCode formatting")</f>
        <v>Key mismatch - check DeptCode formatting</v>
      </c>
      <c r="F56" s="15" t="str">
        <f aca="false">IFERROR(VLOOKUP(D56,Departments!$A$2:$D$8,4,FALSE()),"n/a")</f>
        <v>n/a</v>
      </c>
      <c r="G56" s="16" t="str">
        <f aca="false">IFERROR(Expenses!D53/F56,"n/a")</f>
        <v>n/a</v>
      </c>
    </row>
    <row r="57" customFormat="false" ht="15" hidden="false" customHeight="false" outlineLevel="0" collapsed="false">
      <c r="A57" s="7" t="str">
        <f aca="false">Expenses!A54</f>
        <v>X00212</v>
      </c>
      <c r="B57" s="13" t="n">
        <f aca="false">Expenses!B54</f>
        <v>45709</v>
      </c>
      <c r="C57" s="7" t="str">
        <f aca="false">VLOOKUP(Expenses!C54,Employees!$A$2:$C$61,2,FALSE())</f>
        <v>Rima Khan</v>
      </c>
      <c r="D57" s="7" t="str">
        <f aca="false">VLOOKUP(Expenses!C54,Employees!$A$2:$C$61,3,FALSE())</f>
        <v> HR </v>
      </c>
      <c r="E57" s="7" t="str">
        <f aca="false">IFERROR(VLOOKUP(D57,Departments!$A$2:$D$8,2,FALSE()),"Key mismatch - check DeptCode formatting")</f>
        <v>Key mismatch - check DeptCode formatting</v>
      </c>
      <c r="F57" s="15" t="str">
        <f aca="false">IFERROR(VLOOKUP(D57,Departments!$A$2:$D$8,4,FALSE()),"n/a")</f>
        <v>n/a</v>
      </c>
      <c r="G57" s="16" t="str">
        <f aca="false">IFERROR(Expenses!D54/F57,"n/a")</f>
        <v>n/a</v>
      </c>
    </row>
    <row r="58" customFormat="false" ht="15" hidden="false" customHeight="false" outlineLevel="0" collapsed="false">
      <c r="A58" s="7" t="str">
        <f aca="false">Expenses!A55</f>
        <v>X00230</v>
      </c>
      <c r="B58" s="13" t="n">
        <f aca="false">Expenses!B55</f>
        <v>45710</v>
      </c>
      <c r="C58" s="7" t="str">
        <f aca="false">VLOOKUP(Expenses!C55,Employees!$A$2:$C$61,2,FALSE())</f>
        <v>Karim Ahmed</v>
      </c>
      <c r="D58" s="7" t="str">
        <f aca="false">VLOOKUP(Expenses!C55,Employees!$A$2:$C$61,3,FALSE())</f>
        <v>IT</v>
      </c>
      <c r="E58" s="7" t="str">
        <f aca="false">IFERROR(VLOOKUP(D58,Departments!$A$2:$D$8,2,FALSE()),"Key mismatch - check DeptCode formatting")</f>
        <v>Information Technology</v>
      </c>
      <c r="F58" s="15" t="n">
        <f aca="false">IFERROR(VLOOKUP(D58,Departments!$A$2:$D$8,4,FALSE()),"n/a")</f>
        <v>180000</v>
      </c>
      <c r="G58" s="16" t="n">
        <f aca="false">IFERROR(Expenses!D55/F58,"n/a")</f>
        <v>0.00286605555555556</v>
      </c>
    </row>
    <row r="59" customFormat="false" ht="15" hidden="false" customHeight="false" outlineLevel="0" collapsed="false">
      <c r="A59" s="7" t="str">
        <f aca="false">Expenses!A56</f>
        <v>X00294</v>
      </c>
      <c r="B59" s="13" t="n">
        <f aca="false">Expenses!B56</f>
        <v>45711</v>
      </c>
      <c r="C59" s="7" t="str">
        <f aca="false">VLOOKUP(Expenses!C56,Employees!$A$2:$C$61,2,FALSE())</f>
        <v>Piya Islam</v>
      </c>
      <c r="D59" s="7" t="str">
        <f aca="false">VLOOKUP(Expenses!C56,Employees!$A$2:$C$61,3,FALSE())</f>
        <v>HR</v>
      </c>
      <c r="E59" s="7" t="str">
        <f aca="false">IFERROR(VLOOKUP(D59,Departments!$A$2:$D$8,2,FALSE()),"Key mismatch - check DeptCode formatting")</f>
        <v>Human Resources</v>
      </c>
      <c r="F59" s="15" t="n">
        <f aca="false">IFERROR(VLOOKUP(D59,Departments!$A$2:$D$8,4,FALSE()),"n/a")</f>
        <v>60000</v>
      </c>
      <c r="G59" s="16" t="n">
        <f aca="false">IFERROR(Expenses!D56/F59,"n/a")</f>
        <v>0.0372135</v>
      </c>
    </row>
    <row r="60" customFormat="false" ht="15" hidden="false" customHeight="false" outlineLevel="0" collapsed="false">
      <c r="A60" s="7" t="str">
        <f aca="false">Expenses!A57</f>
        <v>X00397</v>
      </c>
      <c r="B60" s="13" t="n">
        <f aca="false">Expenses!B57</f>
        <v>45711</v>
      </c>
      <c r="C60" s="7" t="str">
        <f aca="false">VLOOKUP(Expenses!C57,Employees!$A$2:$C$61,2,FALSE())</f>
        <v>Arif Chowdhury</v>
      </c>
      <c r="D60" s="7" t="str">
        <f aca="false">VLOOKUP(Expenses!C57,Employees!$A$2:$C$61,3,FALSE())</f>
        <v>SAL</v>
      </c>
      <c r="E60" s="7" t="str">
        <f aca="false">IFERROR(VLOOKUP(D60,Departments!$A$2:$D$8,2,FALSE()),"Key mismatch - check DeptCode formatting")</f>
        <v>Sales</v>
      </c>
      <c r="F60" s="15" t="n">
        <f aca="false">IFERROR(VLOOKUP(D60,Departments!$A$2:$D$8,4,FALSE()),"n/a")</f>
        <v>250000</v>
      </c>
      <c r="G60" s="16" t="n">
        <f aca="false">IFERROR(Expenses!D57/F60,"n/a")</f>
        <v>0.00410496</v>
      </c>
    </row>
    <row r="61" customFormat="false" ht="15" hidden="false" customHeight="false" outlineLevel="0" collapsed="false">
      <c r="A61" s="7" t="str">
        <f aca="false">Expenses!A58</f>
        <v>X00425</v>
      </c>
      <c r="B61" s="13" t="n">
        <f aca="false">Expenses!B58</f>
        <v>45711</v>
      </c>
      <c r="C61" s="7" t="str">
        <f aca="false">VLOOKUP(Expenses!C58,Employees!$A$2:$C$61,2,FALSE())</f>
        <v>Piya Chowdhury</v>
      </c>
      <c r="D61" s="7" t="str">
        <f aca="false">VLOOKUP(Expenses!C58,Employees!$A$2:$C$61,3,FALSE())</f>
        <v>MKT</v>
      </c>
      <c r="E61" s="7" t="str">
        <f aca="false">IFERROR(VLOOKUP(D61,Departments!$A$2:$D$8,2,FALSE()),"Key mismatch - check DeptCode formatting")</f>
        <v>Marketing</v>
      </c>
      <c r="F61" s="15" t="n">
        <f aca="false">IFERROR(VLOOKUP(D61,Departments!$A$2:$D$8,4,FALSE()),"n/a")</f>
        <v>120000</v>
      </c>
      <c r="G61" s="16" t="n">
        <f aca="false">IFERROR(Expenses!D58/F61,"n/a")</f>
        <v>0.00109375</v>
      </c>
    </row>
    <row r="62" customFormat="false" ht="15" hidden="false" customHeight="false" outlineLevel="0" collapsed="false">
      <c r="A62" s="7" t="str">
        <f aca="false">Expenses!A59</f>
        <v>X00170</v>
      </c>
      <c r="B62" s="13" t="n">
        <f aca="false">Expenses!B59</f>
        <v>45713</v>
      </c>
      <c r="C62" s="7" t="str">
        <f aca="false">VLOOKUP(Expenses!C59,Employees!$A$2:$C$61,2,FALSE())</f>
        <v>Farah Begum</v>
      </c>
      <c r="D62" s="7" t="str">
        <f aca="false">VLOOKUP(Expenses!C59,Employees!$A$2:$C$61,3,FALSE())</f>
        <v> OPS</v>
      </c>
      <c r="E62" s="7" t="str">
        <f aca="false">IFERROR(VLOOKUP(D62,Departments!$A$2:$D$8,2,FALSE()),"Key mismatch - check DeptCode formatting")</f>
        <v>Key mismatch - check DeptCode formatting</v>
      </c>
      <c r="F62" s="15" t="str">
        <f aca="false">IFERROR(VLOOKUP(D62,Departments!$A$2:$D$8,4,FALSE()),"n/a")</f>
        <v>n/a</v>
      </c>
      <c r="G62" s="16" t="str">
        <f aca="false">IFERROR(Expenses!D59/F62,"n/a")</f>
        <v>n/a</v>
      </c>
    </row>
    <row r="63" customFormat="false" ht="15" hidden="false" customHeight="false" outlineLevel="0" collapsed="false">
      <c r="A63" s="7" t="str">
        <f aca="false">Expenses!A60</f>
        <v>X00320</v>
      </c>
      <c r="B63" s="13" t="n">
        <f aca="false">Expenses!B60</f>
        <v>45713</v>
      </c>
      <c r="C63" s="7" t="str">
        <f aca="false">VLOOKUP(Expenses!C60,Employees!$A$2:$C$61,2,FALSE())</f>
        <v>Sabbir Khan</v>
      </c>
      <c r="D63" s="7" t="str">
        <f aca="false">VLOOKUP(Expenses!C60,Employees!$A$2:$C$61,3,FALSE())</f>
        <v>FIN</v>
      </c>
      <c r="E63" s="7" t="str">
        <f aca="false">IFERROR(VLOOKUP(D63,Departments!$A$2:$D$8,2,FALSE()),"Key mismatch - check DeptCode formatting")</f>
        <v>Finance</v>
      </c>
      <c r="F63" s="15" t="n">
        <f aca="false">IFERROR(VLOOKUP(D63,Departments!$A$2:$D$8,4,FALSE()),"n/a")</f>
        <v>90000</v>
      </c>
      <c r="G63" s="16" t="n">
        <f aca="false">IFERROR(Expenses!D60/F63,"n/a")</f>
        <v>0.0136706666666667</v>
      </c>
    </row>
    <row r="64" customFormat="false" ht="15" hidden="false" customHeight="false" outlineLevel="0" collapsed="false">
      <c r="A64" s="7" t="str">
        <f aca="false">Expenses!A61</f>
        <v>X00160</v>
      </c>
      <c r="B64" s="13" t="n">
        <f aca="false">Expenses!B61</f>
        <v>45714</v>
      </c>
      <c r="C64" s="7" t="str">
        <f aca="false">VLOOKUP(Expenses!C61,Employees!$A$2:$C$61,2,FALSE())</f>
        <v>Nadia Islam</v>
      </c>
      <c r="D64" s="7" t="str">
        <f aca="false">VLOOKUP(Expenses!C61,Employees!$A$2:$C$61,3,FALSE())</f>
        <v>HR</v>
      </c>
      <c r="E64" s="7" t="str">
        <f aca="false">IFERROR(VLOOKUP(D64,Departments!$A$2:$D$8,2,FALSE()),"Key mismatch - check DeptCode formatting")</f>
        <v>Human Resources</v>
      </c>
      <c r="F64" s="15" t="n">
        <f aca="false">IFERROR(VLOOKUP(D64,Departments!$A$2:$D$8,4,FALSE()),"n/a")</f>
        <v>60000</v>
      </c>
      <c r="G64" s="16" t="n">
        <f aca="false">IFERROR(Expenses!D61/F64,"n/a")</f>
        <v>0.011592</v>
      </c>
    </row>
    <row r="65" customFormat="false" ht="15" hidden="false" customHeight="false" outlineLevel="0" collapsed="false">
      <c r="A65" s="7" t="str">
        <f aca="false">Expenses!A62</f>
        <v>X00169</v>
      </c>
      <c r="B65" s="13" t="n">
        <f aca="false">Expenses!B62</f>
        <v>45715</v>
      </c>
      <c r="C65" s="7" t="str">
        <f aca="false">VLOOKUP(Expenses!C62,Employees!$A$2:$C$61,2,FALSE())</f>
        <v>Kabir Hossain</v>
      </c>
      <c r="D65" s="7" t="str">
        <f aca="false">VLOOKUP(Expenses!C62,Employees!$A$2:$C$61,3,FALSE())</f>
        <v>SAL</v>
      </c>
      <c r="E65" s="7" t="str">
        <f aca="false">IFERROR(VLOOKUP(D65,Departments!$A$2:$D$8,2,FALSE()),"Key mismatch - check DeptCode formatting")</f>
        <v>Sales</v>
      </c>
      <c r="F65" s="15" t="n">
        <f aca="false">IFERROR(VLOOKUP(D65,Departments!$A$2:$D$8,4,FALSE()),"n/a")</f>
        <v>250000</v>
      </c>
      <c r="G65" s="16" t="n">
        <f aca="false">IFERROR(Expenses!D62/F65,"n/a")</f>
        <v>0.00211764</v>
      </c>
    </row>
    <row r="66" customFormat="false" ht="15" hidden="false" customHeight="false" outlineLevel="0" collapsed="false">
      <c r="A66" s="7" t="str">
        <f aca="false">Expenses!A63</f>
        <v>X00281</v>
      </c>
      <c r="B66" s="13" t="n">
        <f aca="false">Expenses!B63</f>
        <v>45715</v>
      </c>
      <c r="C66" s="7" t="str">
        <f aca="false">VLOOKUP(Expenses!C63,Employees!$A$2:$C$61,2,FALSE())</f>
        <v>Nadia Rahman</v>
      </c>
      <c r="D66" s="7" t="str">
        <f aca="false">VLOOKUP(Expenses!C63,Employees!$A$2:$C$61,3,FALSE())</f>
        <v>OPS</v>
      </c>
      <c r="E66" s="7" t="str">
        <f aca="false">IFERROR(VLOOKUP(D66,Departments!$A$2:$D$8,2,FALSE()),"Key mismatch - check DeptCode formatting")</f>
        <v>Operations</v>
      </c>
      <c r="F66" s="15" t="n">
        <f aca="false">IFERROR(VLOOKUP(D66,Departments!$A$2:$D$8,4,FALSE()),"n/a")</f>
        <v>300000</v>
      </c>
      <c r="G66" s="16" t="n">
        <f aca="false">IFERROR(Expenses!D63/F66,"n/a")</f>
        <v>0.00958886666666667</v>
      </c>
    </row>
    <row r="67" customFormat="false" ht="15" hidden="false" customHeight="false" outlineLevel="0" collapsed="false">
      <c r="A67" s="7" t="str">
        <f aca="false">Expenses!A64</f>
        <v>X00469</v>
      </c>
      <c r="B67" s="13" t="n">
        <f aca="false">Expenses!B64</f>
        <v>45715</v>
      </c>
      <c r="C67" s="7" t="str">
        <f aca="false">VLOOKUP(Expenses!C64,Employees!$A$2:$C$61,2,FALSE())</f>
        <v>Karim Karim</v>
      </c>
      <c r="D67" s="7" t="str">
        <f aca="false">VLOOKUP(Expenses!C64,Employees!$A$2:$C$61,3,FALSE())</f>
        <v>FIN</v>
      </c>
      <c r="E67" s="7" t="str">
        <f aca="false">IFERROR(VLOOKUP(D67,Departments!$A$2:$D$8,2,FALSE()),"Key mismatch - check DeptCode formatting")</f>
        <v>Finance</v>
      </c>
      <c r="F67" s="15" t="n">
        <f aca="false">IFERROR(VLOOKUP(D67,Departments!$A$2:$D$8,4,FALSE()),"n/a")</f>
        <v>90000</v>
      </c>
      <c r="G67" s="16" t="n">
        <f aca="false">IFERROR(Expenses!D64/F67,"n/a")</f>
        <v>0.00582111111111111</v>
      </c>
    </row>
    <row r="68" customFormat="false" ht="15" hidden="false" customHeight="false" outlineLevel="0" collapsed="false">
      <c r="A68" s="7" t="str">
        <f aca="false">Expenses!A65</f>
        <v>X00375</v>
      </c>
      <c r="B68" s="13" t="n">
        <f aca="false">Expenses!B65</f>
        <v>45716</v>
      </c>
      <c r="C68" s="7" t="str">
        <f aca="false">VLOOKUP(Expenses!C65,Employees!$A$2:$C$61,2,FALSE())</f>
        <v>Rima Islam</v>
      </c>
      <c r="D68" s="7" t="str">
        <f aca="false">VLOOKUP(Expenses!C65,Employees!$A$2:$C$61,3,FALSE())</f>
        <v>MKT</v>
      </c>
      <c r="E68" s="7" t="str">
        <f aca="false">IFERROR(VLOOKUP(D68,Departments!$A$2:$D$8,2,FALSE()),"Key mismatch - check DeptCode formatting")</f>
        <v>Marketing</v>
      </c>
      <c r="F68" s="15" t="n">
        <f aca="false">IFERROR(VLOOKUP(D68,Departments!$A$2:$D$8,4,FALSE()),"n/a")</f>
        <v>120000</v>
      </c>
      <c r="G68" s="16" t="n">
        <f aca="false">IFERROR(Expenses!D65/F68,"n/a")</f>
        <v>0.02417575</v>
      </c>
    </row>
    <row r="69" customFormat="false" ht="15" hidden="false" customHeight="false" outlineLevel="0" collapsed="false">
      <c r="A69" s="7" t="str">
        <f aca="false">Expenses!A66</f>
        <v>X00492</v>
      </c>
      <c r="B69" s="13" t="n">
        <f aca="false">Expenses!B66</f>
        <v>45716</v>
      </c>
      <c r="C69" s="7" t="str">
        <f aca="false">VLOOKUP(Expenses!C66,Employees!$A$2:$C$61,2,FALSE())</f>
        <v>Imran Akter</v>
      </c>
      <c r="D69" s="7" t="str">
        <f aca="false">VLOOKUP(Expenses!C66,Employees!$A$2:$C$61,3,FALSE())</f>
        <v>HR</v>
      </c>
      <c r="E69" s="7" t="str">
        <f aca="false">IFERROR(VLOOKUP(D69,Departments!$A$2:$D$8,2,FALSE()),"Key mismatch - check DeptCode formatting")</f>
        <v>Human Resources</v>
      </c>
      <c r="F69" s="15" t="n">
        <f aca="false">IFERROR(VLOOKUP(D69,Departments!$A$2:$D$8,4,FALSE()),"n/a")</f>
        <v>60000</v>
      </c>
      <c r="G69" s="16" t="n">
        <f aca="false">IFERROR(Expenses!D66/F69,"n/a")</f>
        <v>0.0424688333333333</v>
      </c>
    </row>
    <row r="70" customFormat="false" ht="15" hidden="false" customHeight="false" outlineLevel="0" collapsed="false">
      <c r="A70" s="7" t="str">
        <f aca="false">Expenses!A67</f>
        <v>X00467</v>
      </c>
      <c r="B70" s="13" t="n">
        <f aca="false">Expenses!B67</f>
        <v>45718</v>
      </c>
      <c r="C70" s="7" t="str">
        <f aca="false">VLOOKUP(Expenses!C67,Employees!$A$2:$C$61,2,FALSE())</f>
        <v>Nadia Uddin</v>
      </c>
      <c r="D70" s="7" t="str">
        <f aca="false">VLOOKUP(Expenses!C67,Employees!$A$2:$C$61,3,FALSE())</f>
        <v>IT</v>
      </c>
      <c r="E70" s="7" t="str">
        <f aca="false">IFERROR(VLOOKUP(D70,Departments!$A$2:$D$8,2,FALSE()),"Key mismatch - check DeptCode formatting")</f>
        <v>Information Technology</v>
      </c>
      <c r="F70" s="15" t="n">
        <f aca="false">IFERROR(VLOOKUP(D70,Departments!$A$2:$D$8,4,FALSE()),"n/a")</f>
        <v>180000</v>
      </c>
      <c r="G70" s="16" t="n">
        <f aca="false">IFERROR(Expenses!D67/F70,"n/a")</f>
        <v>0.0107992777777778</v>
      </c>
    </row>
    <row r="71" customFormat="false" ht="15" hidden="false" customHeight="false" outlineLevel="0" collapsed="false">
      <c r="A71" s="7" t="str">
        <f aca="false">Expenses!A68</f>
        <v>X00405</v>
      </c>
      <c r="B71" s="13" t="n">
        <f aca="false">Expenses!B68</f>
        <v>45719</v>
      </c>
      <c r="C71" s="7" t="str">
        <f aca="false">VLOOKUP(Expenses!C68,Employees!$A$2:$C$61,2,FALSE())</f>
        <v>Mim Rahman</v>
      </c>
      <c r="D71" s="7" t="str">
        <f aca="false">VLOOKUP(Expenses!C68,Employees!$A$2:$C$61,3,FALSE())</f>
        <v>SAL</v>
      </c>
      <c r="E71" s="7" t="str">
        <f aca="false">IFERROR(VLOOKUP(D71,Departments!$A$2:$D$8,2,FALSE()),"Key mismatch - check DeptCode formatting")</f>
        <v>Sales</v>
      </c>
      <c r="F71" s="15" t="n">
        <f aca="false">IFERROR(VLOOKUP(D71,Departments!$A$2:$D$8,4,FALSE()),"n/a")</f>
        <v>250000</v>
      </c>
      <c r="G71" s="16" t="n">
        <f aca="false">IFERROR(Expenses!D68/F71,"n/a")</f>
        <v>0.00705172</v>
      </c>
    </row>
    <row r="72" customFormat="false" ht="15" hidden="false" customHeight="false" outlineLevel="0" collapsed="false">
      <c r="A72" s="7" t="str">
        <f aca="false">Expenses!A69</f>
        <v>X00033</v>
      </c>
      <c r="B72" s="13" t="n">
        <f aca="false">Expenses!B69</f>
        <v>45720</v>
      </c>
      <c r="C72" s="7" t="str">
        <f aca="false">VLOOKUP(Expenses!C69,Employees!$A$2:$C$61,2,FALSE())</f>
        <v>Piya Akter</v>
      </c>
      <c r="D72" s="7" t="str">
        <f aca="false">VLOOKUP(Expenses!C69,Employees!$A$2:$C$61,3,FALSE())</f>
        <v>FIN</v>
      </c>
      <c r="E72" s="7" t="str">
        <f aca="false">IFERROR(VLOOKUP(D72,Departments!$A$2:$D$8,2,FALSE()),"Key mismatch - check DeptCode formatting")</f>
        <v>Finance</v>
      </c>
      <c r="F72" s="15" t="n">
        <f aca="false">IFERROR(VLOOKUP(D72,Departments!$A$2:$D$8,4,FALSE()),"n/a")</f>
        <v>90000</v>
      </c>
      <c r="G72" s="16" t="n">
        <f aca="false">IFERROR(Expenses!D69/F72,"n/a")</f>
        <v>0.0288325555555556</v>
      </c>
    </row>
    <row r="73" customFormat="false" ht="15" hidden="false" customHeight="false" outlineLevel="0" collapsed="false">
      <c r="A73" s="7" t="str">
        <f aca="false">Expenses!A70</f>
        <v>X00038</v>
      </c>
      <c r="B73" s="13" t="n">
        <f aca="false">Expenses!B70</f>
        <v>45721</v>
      </c>
      <c r="C73" s="7" t="str">
        <f aca="false">VLOOKUP(Expenses!C70,Employees!$A$2:$C$61,2,FALSE())</f>
        <v>Sabbir Uddin</v>
      </c>
      <c r="D73" s="7" t="str">
        <f aca="false">VLOOKUP(Expenses!C70,Employees!$A$2:$C$61,3,FALSE())</f>
        <v>HR</v>
      </c>
      <c r="E73" s="7" t="str">
        <f aca="false">IFERROR(VLOOKUP(D73,Departments!$A$2:$D$8,2,FALSE()),"Key mismatch - check DeptCode formatting")</f>
        <v>Human Resources</v>
      </c>
      <c r="F73" s="15" t="n">
        <f aca="false">IFERROR(VLOOKUP(D73,Departments!$A$2:$D$8,4,FALSE()),"n/a")</f>
        <v>60000</v>
      </c>
      <c r="G73" s="16" t="n">
        <f aca="false">IFERROR(Expenses!D70/F73,"n/a")</f>
        <v>0.0399085</v>
      </c>
    </row>
    <row r="74" customFormat="false" ht="15" hidden="false" customHeight="false" outlineLevel="0" collapsed="false">
      <c r="A74" s="7" t="str">
        <f aca="false">Expenses!A71</f>
        <v>X00185</v>
      </c>
      <c r="B74" s="13" t="n">
        <f aca="false">Expenses!B71</f>
        <v>45721</v>
      </c>
      <c r="C74" s="7" t="str">
        <f aca="false">VLOOKUP(Expenses!C71,Employees!$A$2:$C$61,2,FALSE())</f>
        <v>Tanvir Hossain</v>
      </c>
      <c r="D74" s="7" t="str">
        <f aca="false">VLOOKUP(Expenses!C71,Employees!$A$2:$C$61,3,FALSE())</f>
        <v>SAL</v>
      </c>
      <c r="E74" s="7" t="str">
        <f aca="false">IFERROR(VLOOKUP(D74,Departments!$A$2:$D$8,2,FALSE()),"Key mismatch - check DeptCode formatting")</f>
        <v>Sales</v>
      </c>
      <c r="F74" s="15" t="n">
        <f aca="false">IFERROR(VLOOKUP(D74,Departments!$A$2:$D$8,4,FALSE()),"n/a")</f>
        <v>250000</v>
      </c>
      <c r="G74" s="16" t="n">
        <f aca="false">IFERROR(Expenses!D71/F74,"n/a")</f>
        <v>0.0027936</v>
      </c>
    </row>
    <row r="75" customFormat="false" ht="15" hidden="false" customHeight="false" outlineLevel="0" collapsed="false">
      <c r="A75" s="7" t="str">
        <f aca="false">Expenses!A72</f>
        <v>X00284</v>
      </c>
      <c r="B75" s="13" t="n">
        <f aca="false">Expenses!B72</f>
        <v>45721</v>
      </c>
      <c r="C75" s="7" t="str">
        <f aca="false">VLOOKUP(Expenses!C72,Employees!$A$2:$C$61,2,FALSE())</f>
        <v>Karim Chowdhury</v>
      </c>
      <c r="D75" s="7" t="str">
        <f aca="false">VLOOKUP(Expenses!C72,Employees!$A$2:$C$61,3,FALSE())</f>
        <v>FIN</v>
      </c>
      <c r="E75" s="7" t="str">
        <f aca="false">IFERROR(VLOOKUP(D75,Departments!$A$2:$D$8,2,FALSE()),"Key mismatch - check DeptCode formatting")</f>
        <v>Finance</v>
      </c>
      <c r="F75" s="15" t="n">
        <f aca="false">IFERROR(VLOOKUP(D75,Departments!$A$2:$D$8,4,FALSE()),"n/a")</f>
        <v>90000</v>
      </c>
      <c r="G75" s="16" t="n">
        <f aca="false">IFERROR(Expenses!D72/F75,"n/a")</f>
        <v>0.00119755555555556</v>
      </c>
    </row>
    <row r="76" customFormat="false" ht="15" hidden="false" customHeight="false" outlineLevel="0" collapsed="false">
      <c r="A76" s="7" t="str">
        <f aca="false">Expenses!A73</f>
        <v>X00064</v>
      </c>
      <c r="B76" s="13" t="n">
        <f aca="false">Expenses!B73</f>
        <v>45726</v>
      </c>
      <c r="C76" s="7" t="str">
        <f aca="false">VLOOKUP(Expenses!C73,Employees!$A$2:$C$61,2,FALSE())</f>
        <v>Tanvir Hossain</v>
      </c>
      <c r="D76" s="7" t="str">
        <f aca="false">VLOOKUP(Expenses!C73,Employees!$A$2:$C$61,3,FALSE())</f>
        <v>SAL</v>
      </c>
      <c r="E76" s="7" t="str">
        <f aca="false">IFERROR(VLOOKUP(D76,Departments!$A$2:$D$8,2,FALSE()),"Key mismatch - check DeptCode formatting")</f>
        <v>Sales</v>
      </c>
      <c r="F76" s="15" t="n">
        <f aca="false">IFERROR(VLOOKUP(D76,Departments!$A$2:$D$8,4,FALSE()),"n/a")</f>
        <v>250000</v>
      </c>
      <c r="G76" s="16" t="n">
        <f aca="false">IFERROR(Expenses!D73/F76,"n/a")</f>
        <v>0.01208984</v>
      </c>
    </row>
    <row r="77" customFormat="false" ht="15" hidden="false" customHeight="false" outlineLevel="0" collapsed="false">
      <c r="A77" s="7" t="str">
        <f aca="false">Expenses!A74</f>
        <v>X00249</v>
      </c>
      <c r="B77" s="13" t="n">
        <f aca="false">Expenses!B74</f>
        <v>45726</v>
      </c>
      <c r="C77" s="7" t="str">
        <f aca="false">VLOOKUP(Expenses!C74,Employees!$A$2:$C$61,2,FALSE())</f>
        <v>Mim Begum</v>
      </c>
      <c r="D77" s="7" t="str">
        <f aca="false">VLOOKUP(Expenses!C74,Employees!$A$2:$C$61,3,FALSE())</f>
        <v>SAL</v>
      </c>
      <c r="E77" s="7" t="str">
        <f aca="false">IFERROR(VLOOKUP(D77,Departments!$A$2:$D$8,2,FALSE()),"Key mismatch - check DeptCode formatting")</f>
        <v>Sales</v>
      </c>
      <c r="F77" s="15" t="n">
        <f aca="false">IFERROR(VLOOKUP(D77,Departments!$A$2:$D$8,4,FALSE()),"n/a")</f>
        <v>250000</v>
      </c>
      <c r="G77" s="16" t="n">
        <f aca="false">IFERROR(Expenses!D74/F77,"n/a")</f>
        <v>0.00507136</v>
      </c>
    </row>
    <row r="78" customFormat="false" ht="15" hidden="false" customHeight="false" outlineLevel="0" collapsed="false">
      <c r="A78" s="7" t="str">
        <f aca="false">Expenses!A75</f>
        <v>X00307</v>
      </c>
      <c r="B78" s="13" t="n">
        <f aca="false">Expenses!B75</f>
        <v>45727</v>
      </c>
      <c r="C78" s="7" t="str">
        <f aca="false">VLOOKUP(Expenses!C75,Employees!$A$2:$C$61,2,FALSE())</f>
        <v>Rima Hossain</v>
      </c>
      <c r="D78" s="7" t="str">
        <f aca="false">VLOOKUP(Expenses!C75,Employees!$A$2:$C$61,3,FALSE())</f>
        <v>IT</v>
      </c>
      <c r="E78" s="7" t="str">
        <f aca="false">IFERROR(VLOOKUP(D78,Departments!$A$2:$D$8,2,FALSE()),"Key mismatch - check DeptCode formatting")</f>
        <v>Information Technology</v>
      </c>
      <c r="F78" s="15" t="n">
        <f aca="false">IFERROR(VLOOKUP(D78,Departments!$A$2:$D$8,4,FALSE()),"n/a")</f>
        <v>180000</v>
      </c>
      <c r="G78" s="16" t="n">
        <f aca="false">IFERROR(Expenses!D75/F78,"n/a")</f>
        <v>0.00101377777777778</v>
      </c>
    </row>
    <row r="79" customFormat="false" ht="15" hidden="false" customHeight="false" outlineLevel="0" collapsed="false">
      <c r="A79" s="7" t="str">
        <f aca="false">Expenses!A76</f>
        <v>X00113</v>
      </c>
      <c r="B79" s="13" t="n">
        <f aca="false">Expenses!B76</f>
        <v>45734</v>
      </c>
      <c r="C79" s="7" t="str">
        <f aca="false">VLOOKUP(Expenses!C76,Employees!$A$2:$C$61,2,FALSE())</f>
        <v>Hasan Chowdhury</v>
      </c>
      <c r="D79" s="7" t="str">
        <f aca="false">VLOOKUP(Expenses!C76,Employees!$A$2:$C$61,3,FALSE())</f>
        <v>IT</v>
      </c>
      <c r="E79" s="7" t="str">
        <f aca="false">IFERROR(VLOOKUP(D79,Departments!$A$2:$D$8,2,FALSE()),"Key mismatch - check DeptCode formatting")</f>
        <v>Information Technology</v>
      </c>
      <c r="F79" s="15" t="n">
        <f aca="false">IFERROR(VLOOKUP(D79,Departments!$A$2:$D$8,4,FALSE()),"n/a")</f>
        <v>180000</v>
      </c>
      <c r="G79" s="16" t="n">
        <f aca="false">IFERROR(Expenses!D76/F79,"n/a")</f>
        <v>0.00185694444444444</v>
      </c>
    </row>
    <row r="80" customFormat="false" ht="15" hidden="false" customHeight="false" outlineLevel="0" collapsed="false">
      <c r="A80" s="7" t="str">
        <f aca="false">Expenses!A77</f>
        <v>X00135</v>
      </c>
      <c r="B80" s="13" t="n">
        <f aca="false">Expenses!B77</f>
        <v>45734</v>
      </c>
      <c r="C80" s="7" t="str">
        <f aca="false">VLOOKUP(Expenses!C77,Employees!$A$2:$C$61,2,FALSE())</f>
        <v>Farah Begum</v>
      </c>
      <c r="D80" s="7" t="str">
        <f aca="false">VLOOKUP(Expenses!C77,Employees!$A$2:$C$61,3,FALSE())</f>
        <v> OPS</v>
      </c>
      <c r="E80" s="7" t="str">
        <f aca="false">IFERROR(VLOOKUP(D80,Departments!$A$2:$D$8,2,FALSE()),"Key mismatch - check DeptCode formatting")</f>
        <v>Key mismatch - check DeptCode formatting</v>
      </c>
      <c r="F80" s="15" t="str">
        <f aca="false">IFERROR(VLOOKUP(D80,Departments!$A$2:$D$8,4,FALSE()),"n/a")</f>
        <v>n/a</v>
      </c>
      <c r="G80" s="16" t="str">
        <f aca="false">IFERROR(Expenses!D77/F80,"n/a")</f>
        <v>n/a</v>
      </c>
    </row>
    <row r="81" customFormat="false" ht="15" hidden="false" customHeight="false" outlineLevel="0" collapsed="false">
      <c r="A81" s="7" t="str">
        <f aca="false">Expenses!A78</f>
        <v>X00213</v>
      </c>
      <c r="B81" s="13" t="n">
        <f aca="false">Expenses!B78</f>
        <v>45734</v>
      </c>
      <c r="C81" s="7" t="str">
        <f aca="false">VLOOKUP(Expenses!C78,Employees!$A$2:$C$61,2,FALSE())</f>
        <v>Mim Islam</v>
      </c>
      <c r="D81" s="7" t="str">
        <f aca="false">VLOOKUP(Expenses!C78,Employees!$A$2:$C$61,3,FALSE())</f>
        <v>HR</v>
      </c>
      <c r="E81" s="7" t="str">
        <f aca="false">IFERROR(VLOOKUP(D81,Departments!$A$2:$D$8,2,FALSE()),"Key mismatch - check DeptCode formatting")</f>
        <v>Human Resources</v>
      </c>
      <c r="F81" s="15" t="n">
        <f aca="false">IFERROR(VLOOKUP(D81,Departments!$A$2:$D$8,4,FALSE()),"n/a")</f>
        <v>60000</v>
      </c>
      <c r="G81" s="16" t="n">
        <f aca="false">IFERROR(Expenses!D78/F81,"n/a")</f>
        <v>0.0300681666666667</v>
      </c>
    </row>
    <row r="82" customFormat="false" ht="15" hidden="false" customHeight="false" outlineLevel="0" collapsed="false">
      <c r="A82" s="7" t="str">
        <f aca="false">Expenses!A79</f>
        <v>X00220</v>
      </c>
      <c r="B82" s="13" t="n">
        <f aca="false">Expenses!B79</f>
        <v>45737</v>
      </c>
      <c r="C82" s="7" t="str">
        <f aca="false">VLOOKUP(Expenses!C79,Employees!$A$2:$C$61,2,FALSE())</f>
        <v>Farah Begum</v>
      </c>
      <c r="D82" s="7" t="str">
        <f aca="false">VLOOKUP(Expenses!C79,Employees!$A$2:$C$61,3,FALSE())</f>
        <v> OPS</v>
      </c>
      <c r="E82" s="7" t="str">
        <f aca="false">IFERROR(VLOOKUP(D82,Departments!$A$2:$D$8,2,FALSE()),"Key mismatch - check DeptCode formatting")</f>
        <v>Key mismatch - check DeptCode formatting</v>
      </c>
      <c r="F82" s="15" t="str">
        <f aca="false">IFERROR(VLOOKUP(D82,Departments!$A$2:$D$8,4,FALSE()),"n/a")</f>
        <v>n/a</v>
      </c>
      <c r="G82" s="16" t="str">
        <f aca="false">IFERROR(Expenses!D79/F82,"n/a")</f>
        <v>n/a</v>
      </c>
    </row>
    <row r="83" customFormat="false" ht="15" hidden="false" customHeight="false" outlineLevel="0" collapsed="false">
      <c r="A83" s="7" t="str">
        <f aca="false">Expenses!A80</f>
        <v>X00476</v>
      </c>
      <c r="B83" s="13" t="n">
        <f aca="false">Expenses!B80</f>
        <v>45737</v>
      </c>
      <c r="C83" s="7" t="str">
        <f aca="false">VLOOKUP(Expenses!C80,Employees!$A$2:$C$61,2,FALSE())</f>
        <v>Kabir Akter</v>
      </c>
      <c r="D83" s="7" t="str">
        <f aca="false">VLOOKUP(Expenses!C80,Employees!$A$2:$C$61,3,FALSE())</f>
        <v>SAL</v>
      </c>
      <c r="E83" s="7" t="str">
        <f aca="false">IFERROR(VLOOKUP(D83,Departments!$A$2:$D$8,2,FALSE()),"Key mismatch - check DeptCode formatting")</f>
        <v>Sales</v>
      </c>
      <c r="F83" s="15" t="n">
        <f aca="false">IFERROR(VLOOKUP(D83,Departments!$A$2:$D$8,4,FALSE()),"n/a")</f>
        <v>250000</v>
      </c>
      <c r="G83" s="16" t="n">
        <f aca="false">IFERROR(Expenses!D80/F83,"n/a")</f>
        <v>0.00869164</v>
      </c>
    </row>
    <row r="84" customFormat="false" ht="15" hidden="false" customHeight="false" outlineLevel="0" collapsed="false">
      <c r="A84" s="7" t="str">
        <f aca="false">Expenses!A81</f>
        <v>X00291</v>
      </c>
      <c r="B84" s="13" t="n">
        <f aca="false">Expenses!B81</f>
        <v>45740</v>
      </c>
      <c r="C84" s="7" t="str">
        <f aca="false">VLOOKUP(Expenses!C81,Employees!$A$2:$C$61,2,FALSE())</f>
        <v>Rima Hossain</v>
      </c>
      <c r="D84" s="7" t="str">
        <f aca="false">VLOOKUP(Expenses!C81,Employees!$A$2:$C$61,3,FALSE())</f>
        <v>IT</v>
      </c>
      <c r="E84" s="7" t="str">
        <f aca="false">IFERROR(VLOOKUP(D84,Departments!$A$2:$D$8,2,FALSE()),"Key mismatch - check DeptCode formatting")</f>
        <v>Information Technology</v>
      </c>
      <c r="F84" s="15" t="n">
        <f aca="false">IFERROR(VLOOKUP(D84,Departments!$A$2:$D$8,4,FALSE()),"n/a")</f>
        <v>180000</v>
      </c>
      <c r="G84" s="16" t="n">
        <f aca="false">IFERROR(Expenses!D81/F84,"n/a")</f>
        <v>0.0127847222222222</v>
      </c>
    </row>
    <row r="85" customFormat="false" ht="15" hidden="false" customHeight="false" outlineLevel="0" collapsed="false">
      <c r="A85" s="7" t="str">
        <f aca="false">Expenses!A82</f>
        <v>X00161</v>
      </c>
      <c r="B85" s="13" t="n">
        <f aca="false">Expenses!B82</f>
        <v>45741</v>
      </c>
      <c r="C85" s="7" t="str">
        <f aca="false">VLOOKUP(Expenses!C82,Employees!$A$2:$C$61,2,FALSE())</f>
        <v>Tanvir Hossain</v>
      </c>
      <c r="D85" s="7" t="str">
        <f aca="false">VLOOKUP(Expenses!C82,Employees!$A$2:$C$61,3,FALSE())</f>
        <v>SAL</v>
      </c>
      <c r="E85" s="7" t="str">
        <f aca="false">IFERROR(VLOOKUP(D85,Departments!$A$2:$D$8,2,FALSE()),"Key mismatch - check DeptCode formatting")</f>
        <v>Sales</v>
      </c>
      <c r="F85" s="15" t="n">
        <f aca="false">IFERROR(VLOOKUP(D85,Departments!$A$2:$D$8,4,FALSE()),"n/a")</f>
        <v>250000</v>
      </c>
      <c r="G85" s="16" t="n">
        <f aca="false">IFERROR(Expenses!D82/F85,"n/a")</f>
        <v>0.00325152</v>
      </c>
    </row>
    <row r="86" customFormat="false" ht="15" hidden="false" customHeight="false" outlineLevel="0" collapsed="false">
      <c r="A86" s="7" t="str">
        <f aca="false">Expenses!A83</f>
        <v>X00417</v>
      </c>
      <c r="B86" s="13" t="n">
        <f aca="false">Expenses!B83</f>
        <v>45742</v>
      </c>
      <c r="C86" s="7" t="str">
        <f aca="false">VLOOKUP(Expenses!C83,Employees!$A$2:$C$61,2,FALSE())</f>
        <v>Nadia Rahman</v>
      </c>
      <c r="D86" s="7" t="str">
        <f aca="false">VLOOKUP(Expenses!C83,Employees!$A$2:$C$61,3,FALSE())</f>
        <v>OPS</v>
      </c>
      <c r="E86" s="7" t="str">
        <f aca="false">IFERROR(VLOOKUP(D86,Departments!$A$2:$D$8,2,FALSE()),"Key mismatch - check DeptCode formatting")</f>
        <v>Operations</v>
      </c>
      <c r="F86" s="15" t="n">
        <f aca="false">IFERROR(VLOOKUP(D86,Departments!$A$2:$D$8,4,FALSE()),"n/a")</f>
        <v>300000</v>
      </c>
      <c r="G86" s="16" t="n">
        <f aca="false">IFERROR(Expenses!D83/F86,"n/a")</f>
        <v>0.0055441</v>
      </c>
    </row>
    <row r="87" customFormat="false" ht="15" hidden="false" customHeight="false" outlineLevel="0" collapsed="false">
      <c r="A87" s="7" t="str">
        <f aca="false">Expenses!A84</f>
        <v>X00021</v>
      </c>
      <c r="B87" s="13" t="n">
        <f aca="false">Expenses!B84</f>
        <v>45744</v>
      </c>
      <c r="C87" s="7" t="str">
        <f aca="false">VLOOKUP(Expenses!C84,Employees!$A$2:$C$61,2,FALSE())</f>
        <v>Imran Akter</v>
      </c>
      <c r="D87" s="7" t="str">
        <f aca="false">VLOOKUP(Expenses!C84,Employees!$A$2:$C$61,3,FALSE())</f>
        <v>HR</v>
      </c>
      <c r="E87" s="7" t="str">
        <f aca="false">IFERROR(VLOOKUP(D87,Departments!$A$2:$D$8,2,FALSE()),"Key mismatch - check DeptCode formatting")</f>
        <v>Human Resources</v>
      </c>
      <c r="F87" s="15" t="n">
        <f aca="false">IFERROR(VLOOKUP(D87,Departments!$A$2:$D$8,4,FALSE()),"n/a")</f>
        <v>60000</v>
      </c>
      <c r="G87" s="16" t="n">
        <f aca="false">IFERROR(Expenses!D84/F87,"n/a")</f>
        <v>0.0386473333333333</v>
      </c>
    </row>
    <row r="88" customFormat="false" ht="15" hidden="false" customHeight="false" outlineLevel="0" collapsed="false">
      <c r="A88" s="7" t="str">
        <f aca="false">Expenses!A85</f>
        <v>X00058</v>
      </c>
      <c r="B88" s="13" t="n">
        <f aca="false">Expenses!B85</f>
        <v>45744</v>
      </c>
      <c r="C88" s="7" t="str">
        <f aca="false">VLOOKUP(Expenses!C85,Employees!$A$2:$C$61,2,FALSE())</f>
        <v>Tanvir Hossain</v>
      </c>
      <c r="D88" s="7" t="str">
        <f aca="false">VLOOKUP(Expenses!C85,Employees!$A$2:$C$61,3,FALSE())</f>
        <v>SAL</v>
      </c>
      <c r="E88" s="7" t="str">
        <f aca="false">IFERROR(VLOOKUP(D88,Departments!$A$2:$D$8,2,FALSE()),"Key mismatch - check DeptCode formatting")</f>
        <v>Sales</v>
      </c>
      <c r="F88" s="15" t="n">
        <f aca="false">IFERROR(VLOOKUP(D88,Departments!$A$2:$D$8,4,FALSE()),"n/a")</f>
        <v>250000</v>
      </c>
      <c r="G88" s="16" t="n">
        <f aca="false">IFERROR(Expenses!D85/F88,"n/a")</f>
        <v>0.00386512</v>
      </c>
    </row>
    <row r="89" customFormat="false" ht="15" hidden="false" customHeight="false" outlineLevel="0" collapsed="false">
      <c r="A89" s="7" t="str">
        <f aca="false">Expenses!A86</f>
        <v>X00423</v>
      </c>
      <c r="B89" s="13" t="n">
        <f aca="false">Expenses!B86</f>
        <v>45744</v>
      </c>
      <c r="C89" s="7" t="str">
        <f aca="false">VLOOKUP(Expenses!C86,Employees!$A$2:$C$61,2,FALSE())</f>
        <v>Nadia Begum</v>
      </c>
      <c r="D89" s="7" t="str">
        <f aca="false">VLOOKUP(Expenses!C86,Employees!$A$2:$C$61,3,FALSE())</f>
        <v>MKT</v>
      </c>
      <c r="E89" s="7" t="str">
        <f aca="false">IFERROR(VLOOKUP(D89,Departments!$A$2:$D$8,2,FALSE()),"Key mismatch - check DeptCode formatting")</f>
        <v>Marketing</v>
      </c>
      <c r="F89" s="15" t="n">
        <f aca="false">IFERROR(VLOOKUP(D89,Departments!$A$2:$D$8,4,FALSE()),"n/a")</f>
        <v>120000</v>
      </c>
      <c r="G89" s="16" t="n">
        <f aca="false">IFERROR(Expenses!D86/F89,"n/a")</f>
        <v>0.01839675</v>
      </c>
    </row>
    <row r="90" customFormat="false" ht="15" hidden="false" customHeight="false" outlineLevel="0" collapsed="false">
      <c r="A90" s="7" t="str">
        <f aca="false">Expenses!A87</f>
        <v>X00296</v>
      </c>
      <c r="B90" s="13" t="n">
        <f aca="false">Expenses!B87</f>
        <v>45745</v>
      </c>
      <c r="C90" s="7" t="str">
        <f aca="false">VLOOKUP(Expenses!C87,Employees!$A$2:$C$61,2,FALSE())</f>
        <v>Jamil Begum</v>
      </c>
      <c r="D90" s="7" t="str">
        <f aca="false">VLOOKUP(Expenses!C87,Employees!$A$2:$C$61,3,FALSE())</f>
        <v>IT</v>
      </c>
      <c r="E90" s="7" t="str">
        <f aca="false">IFERROR(VLOOKUP(D90,Departments!$A$2:$D$8,2,FALSE()),"Key mismatch - check DeptCode formatting")</f>
        <v>Information Technology</v>
      </c>
      <c r="F90" s="15" t="n">
        <f aca="false">IFERROR(VLOOKUP(D90,Departments!$A$2:$D$8,4,FALSE()),"n/a")</f>
        <v>180000</v>
      </c>
      <c r="G90" s="16" t="n">
        <f aca="false">IFERROR(Expenses!D87/F90,"n/a")</f>
        <v>0.00992138888888889</v>
      </c>
    </row>
    <row r="91" customFormat="false" ht="15" hidden="false" customHeight="false" outlineLevel="0" collapsed="false">
      <c r="A91" s="7" t="str">
        <f aca="false">Expenses!A88</f>
        <v>X00237</v>
      </c>
      <c r="B91" s="13" t="n">
        <f aca="false">Expenses!B88</f>
        <v>45746</v>
      </c>
      <c r="C91" s="7" t="str">
        <f aca="false">VLOOKUP(Expenses!C88,Employees!$A$2:$C$61,2,FALSE())</f>
        <v>Nadia Uddin</v>
      </c>
      <c r="D91" s="7" t="str">
        <f aca="false">VLOOKUP(Expenses!C88,Employees!$A$2:$C$61,3,FALSE())</f>
        <v>IT</v>
      </c>
      <c r="E91" s="7" t="str">
        <f aca="false">IFERROR(VLOOKUP(D91,Departments!$A$2:$D$8,2,FALSE()),"Key mismatch - check DeptCode formatting")</f>
        <v>Information Technology</v>
      </c>
      <c r="F91" s="15" t="n">
        <f aca="false">IFERROR(VLOOKUP(D91,Departments!$A$2:$D$8,4,FALSE()),"n/a")</f>
        <v>180000</v>
      </c>
      <c r="G91" s="16" t="n">
        <f aca="false">IFERROR(Expenses!D88/F91,"n/a")</f>
        <v>0.0138824444444444</v>
      </c>
    </row>
    <row r="92" customFormat="false" ht="15" hidden="false" customHeight="false" outlineLevel="0" collapsed="false">
      <c r="A92" s="7" t="str">
        <f aca="false">Expenses!A89</f>
        <v>X00327</v>
      </c>
      <c r="B92" s="13" t="n">
        <f aca="false">Expenses!B89</f>
        <v>45746</v>
      </c>
      <c r="C92" s="7" t="str">
        <f aca="false">VLOOKUP(Expenses!C89,Employees!$A$2:$C$61,2,FALSE())</f>
        <v>Jamil Akter</v>
      </c>
      <c r="D92" s="7" t="str">
        <f aca="false">VLOOKUP(Expenses!C89,Employees!$A$2:$C$61,3,FALSE())</f>
        <v>MKT</v>
      </c>
      <c r="E92" s="7" t="str">
        <f aca="false">IFERROR(VLOOKUP(D92,Departments!$A$2:$D$8,2,FALSE()),"Key mismatch - check DeptCode formatting")</f>
        <v>Marketing</v>
      </c>
      <c r="F92" s="15" t="n">
        <f aca="false">IFERROR(VLOOKUP(D92,Departments!$A$2:$D$8,4,FALSE()),"n/a")</f>
        <v>120000</v>
      </c>
      <c r="G92" s="16" t="n">
        <f aca="false">IFERROR(Expenses!D89/F92,"n/a")</f>
        <v>0.0259316666666667</v>
      </c>
    </row>
    <row r="93" customFormat="false" ht="15" hidden="false" customHeight="false" outlineLevel="0" collapsed="false">
      <c r="A93" s="7" t="str">
        <f aca="false">Expenses!A90</f>
        <v>X00063</v>
      </c>
      <c r="B93" s="13" t="n">
        <f aca="false">Expenses!B90</f>
        <v>45748</v>
      </c>
      <c r="C93" s="7" t="str">
        <f aca="false">VLOOKUP(Expenses!C90,Employees!$A$2:$C$61,2,FALSE())</f>
        <v>Tania Begum</v>
      </c>
      <c r="D93" s="7" t="str">
        <f aca="false">VLOOKUP(Expenses!C90,Employees!$A$2:$C$61,3,FALSE())</f>
        <v>MKT</v>
      </c>
      <c r="E93" s="7" t="str">
        <f aca="false">IFERROR(VLOOKUP(D93,Departments!$A$2:$D$8,2,FALSE()),"Key mismatch - check DeptCode formatting")</f>
        <v>Marketing</v>
      </c>
      <c r="F93" s="15" t="n">
        <f aca="false">IFERROR(VLOOKUP(D93,Departments!$A$2:$D$8,4,FALSE()),"n/a")</f>
        <v>120000</v>
      </c>
      <c r="G93" s="16" t="n">
        <f aca="false">IFERROR(Expenses!D90/F93,"n/a")</f>
        <v>0.00772266666666667</v>
      </c>
    </row>
    <row r="94" customFormat="false" ht="15" hidden="false" customHeight="false" outlineLevel="0" collapsed="false">
      <c r="A94" s="7" t="str">
        <f aca="false">Expenses!A91</f>
        <v>X00419</v>
      </c>
      <c r="B94" s="13" t="n">
        <f aca="false">Expenses!B91</f>
        <v>45748</v>
      </c>
      <c r="C94" s="7" t="str">
        <f aca="false">VLOOKUP(Expenses!C91,Employees!$A$2:$C$61,2,FALSE())</f>
        <v>Farah Begum</v>
      </c>
      <c r="D94" s="7" t="str">
        <f aca="false">VLOOKUP(Expenses!C91,Employees!$A$2:$C$61,3,FALSE())</f>
        <v> OPS</v>
      </c>
      <c r="E94" s="7" t="str">
        <f aca="false">IFERROR(VLOOKUP(D94,Departments!$A$2:$D$8,2,FALSE()),"Key mismatch - check DeptCode formatting")</f>
        <v>Key mismatch - check DeptCode formatting</v>
      </c>
      <c r="F94" s="15" t="str">
        <f aca="false">IFERROR(VLOOKUP(D94,Departments!$A$2:$D$8,4,FALSE()),"n/a")</f>
        <v>n/a</v>
      </c>
      <c r="G94" s="16" t="str">
        <f aca="false">IFERROR(Expenses!D91/F94,"n/a")</f>
        <v>n/a</v>
      </c>
    </row>
    <row r="95" customFormat="false" ht="15" hidden="false" customHeight="false" outlineLevel="0" collapsed="false">
      <c r="A95" s="7" t="str">
        <f aca="false">Expenses!A92</f>
        <v>X00231</v>
      </c>
      <c r="B95" s="13" t="n">
        <f aca="false">Expenses!B92</f>
        <v>45749</v>
      </c>
      <c r="C95" s="7" t="str">
        <f aca="false">VLOOKUP(Expenses!C92,Employees!$A$2:$C$61,2,FALSE())</f>
        <v>Lima Begum</v>
      </c>
      <c r="D95" s="7" t="str">
        <f aca="false">VLOOKUP(Expenses!C92,Employees!$A$2:$C$61,3,FALSE())</f>
        <v>IT</v>
      </c>
      <c r="E95" s="7" t="str">
        <f aca="false">IFERROR(VLOOKUP(D95,Departments!$A$2:$D$8,2,FALSE()),"Key mismatch - check DeptCode formatting")</f>
        <v>Information Technology</v>
      </c>
      <c r="F95" s="15" t="n">
        <f aca="false">IFERROR(VLOOKUP(D95,Departments!$A$2:$D$8,4,FALSE()),"n/a")</f>
        <v>180000</v>
      </c>
      <c r="G95" s="16" t="n">
        <f aca="false">IFERROR(Expenses!D92/F95,"n/a")</f>
        <v>0.0121402222222222</v>
      </c>
    </row>
    <row r="96" customFormat="false" ht="15" hidden="false" customHeight="false" outlineLevel="0" collapsed="false">
      <c r="A96" s="7" t="str">
        <f aca="false">Expenses!A93</f>
        <v>X00138</v>
      </c>
      <c r="B96" s="13" t="n">
        <f aca="false">Expenses!B93</f>
        <v>45750</v>
      </c>
      <c r="C96" s="7" t="str">
        <f aca="false">VLOOKUP(Expenses!C93,Employees!$A$2:$C$61,2,FALSE())</f>
        <v>Piya Khan</v>
      </c>
      <c r="D96" s="7" t="str">
        <f aca="false">VLOOKUP(Expenses!C93,Employees!$A$2:$C$61,3,FALSE())</f>
        <v>OPS</v>
      </c>
      <c r="E96" s="7" t="str">
        <f aca="false">IFERROR(VLOOKUP(D96,Departments!$A$2:$D$8,2,FALSE()),"Key mismatch - check DeptCode formatting")</f>
        <v>Operations</v>
      </c>
      <c r="F96" s="15" t="n">
        <f aca="false">IFERROR(VLOOKUP(D96,Departments!$A$2:$D$8,4,FALSE()),"n/a")</f>
        <v>300000</v>
      </c>
      <c r="G96" s="16" t="n">
        <f aca="false">IFERROR(Expenses!D93/F96,"n/a")</f>
        <v>0.00403333333333333</v>
      </c>
    </row>
    <row r="97" customFormat="false" ht="15" hidden="false" customHeight="false" outlineLevel="0" collapsed="false">
      <c r="A97" s="7" t="str">
        <f aca="false">Expenses!A94</f>
        <v>X00381</v>
      </c>
      <c r="B97" s="13" t="n">
        <f aca="false">Expenses!B94</f>
        <v>45750</v>
      </c>
      <c r="C97" s="7" t="str">
        <f aca="false">VLOOKUP(Expenses!C94,Employees!$A$2:$C$61,2,FALSE())</f>
        <v>Imran Rahman</v>
      </c>
      <c r="D97" s="7" t="str">
        <f aca="false">VLOOKUP(Expenses!C94,Employees!$A$2:$C$61,3,FALSE())</f>
        <v>FIN</v>
      </c>
      <c r="E97" s="7" t="str">
        <f aca="false">IFERROR(VLOOKUP(D97,Departments!$A$2:$D$8,2,FALSE()),"Key mismatch - check DeptCode formatting")</f>
        <v>Finance</v>
      </c>
      <c r="F97" s="15" t="n">
        <f aca="false">IFERROR(VLOOKUP(D97,Departments!$A$2:$D$8,4,FALSE()),"n/a")</f>
        <v>90000</v>
      </c>
      <c r="G97" s="16" t="n">
        <f aca="false">IFERROR(Expenses!D94/F97,"n/a")</f>
        <v>0.0350857777777778</v>
      </c>
    </row>
    <row r="98" customFormat="false" ht="15" hidden="false" customHeight="false" outlineLevel="0" collapsed="false">
      <c r="A98" s="7" t="str">
        <f aca="false">Expenses!A95</f>
        <v>X00087</v>
      </c>
      <c r="B98" s="13" t="n">
        <f aca="false">Expenses!B95</f>
        <v>45751</v>
      </c>
      <c r="C98" s="7" t="str">
        <f aca="false">VLOOKUP(Expenses!C95,Employees!$A$2:$C$61,2,FALSE())</f>
        <v>Tanvir Hossain</v>
      </c>
      <c r="D98" s="7" t="str">
        <f aca="false">VLOOKUP(Expenses!C95,Employees!$A$2:$C$61,3,FALSE())</f>
        <v>SAL</v>
      </c>
      <c r="E98" s="7" t="str">
        <f aca="false">IFERROR(VLOOKUP(D98,Departments!$A$2:$D$8,2,FALSE()),"Key mismatch - check DeptCode formatting")</f>
        <v>Sales</v>
      </c>
      <c r="F98" s="15" t="n">
        <f aca="false">IFERROR(VLOOKUP(D98,Departments!$A$2:$D$8,4,FALSE()),"n/a")</f>
        <v>250000</v>
      </c>
      <c r="G98" s="16" t="n">
        <f aca="false">IFERROR(Expenses!D95/F98,"n/a")</f>
        <v>0.01145324</v>
      </c>
    </row>
    <row r="99" customFormat="false" ht="15" hidden="false" customHeight="false" outlineLevel="0" collapsed="false">
      <c r="A99" s="7" t="str">
        <f aca="false">Expenses!A96</f>
        <v>X00250</v>
      </c>
      <c r="B99" s="13" t="n">
        <f aca="false">Expenses!B96</f>
        <v>45751</v>
      </c>
      <c r="C99" s="7" t="str">
        <f aca="false">VLOOKUP(Expenses!C96,Employees!$A$2:$C$61,2,FALSE())</f>
        <v>Tania Begum</v>
      </c>
      <c r="D99" s="7" t="str">
        <f aca="false">VLOOKUP(Expenses!C96,Employees!$A$2:$C$61,3,FALSE())</f>
        <v>MKT</v>
      </c>
      <c r="E99" s="7" t="str">
        <f aca="false">IFERROR(VLOOKUP(D99,Departments!$A$2:$D$8,2,FALSE()),"Key mismatch - check DeptCode formatting")</f>
        <v>Marketing</v>
      </c>
      <c r="F99" s="15" t="n">
        <f aca="false">IFERROR(VLOOKUP(D99,Departments!$A$2:$D$8,4,FALSE()),"n/a")</f>
        <v>120000</v>
      </c>
      <c r="G99" s="16" t="n">
        <f aca="false">IFERROR(Expenses!D96/F99,"n/a")</f>
        <v>0.01298375</v>
      </c>
    </row>
    <row r="100" customFormat="false" ht="15" hidden="false" customHeight="false" outlineLevel="0" collapsed="false">
      <c r="A100" s="7" t="str">
        <f aca="false">Expenses!A97</f>
        <v>X00318</v>
      </c>
      <c r="B100" s="13" t="n">
        <f aca="false">Expenses!B97</f>
        <v>45751</v>
      </c>
      <c r="C100" s="7" t="str">
        <f aca="false">VLOOKUP(Expenses!C97,Employees!$A$2:$C$61,2,FALSE())</f>
        <v>Lima Begum</v>
      </c>
      <c r="D100" s="7" t="str">
        <f aca="false">VLOOKUP(Expenses!C97,Employees!$A$2:$C$61,3,FALSE())</f>
        <v>IT</v>
      </c>
      <c r="E100" s="7" t="str">
        <f aca="false">IFERROR(VLOOKUP(D100,Departments!$A$2:$D$8,2,FALSE()),"Key mismatch - check DeptCode formatting")</f>
        <v>Information Technology</v>
      </c>
      <c r="F100" s="15" t="n">
        <f aca="false">IFERROR(VLOOKUP(D100,Departments!$A$2:$D$8,4,FALSE()),"n/a")</f>
        <v>180000</v>
      </c>
      <c r="G100" s="16" t="n">
        <f aca="false">IFERROR(Expenses!D97/F100,"n/a")</f>
        <v>0.0159607777777778</v>
      </c>
    </row>
    <row r="101" customFormat="false" ht="15" hidden="false" customHeight="false" outlineLevel="0" collapsed="false">
      <c r="A101" s="7" t="str">
        <f aca="false">Expenses!A98</f>
        <v>X00054</v>
      </c>
      <c r="B101" s="13" t="n">
        <f aca="false">Expenses!B98</f>
        <v>45752</v>
      </c>
      <c r="C101" s="7" t="str">
        <f aca="false">VLOOKUP(Expenses!C98,Employees!$A$2:$C$61,2,FALSE())</f>
        <v>Rima Karim</v>
      </c>
      <c r="D101" s="7" t="str">
        <f aca="false">VLOOKUP(Expenses!C98,Employees!$A$2:$C$61,3,FALSE())</f>
        <v>OPS</v>
      </c>
      <c r="E101" s="7" t="str">
        <f aca="false">IFERROR(VLOOKUP(D101,Departments!$A$2:$D$8,2,FALSE()),"Key mismatch - check DeptCode formatting")</f>
        <v>Operations</v>
      </c>
      <c r="F101" s="15" t="n">
        <f aca="false">IFERROR(VLOOKUP(D101,Departments!$A$2:$D$8,4,FALSE()),"n/a")</f>
        <v>300000</v>
      </c>
      <c r="G101" s="16" t="n">
        <f aca="false">IFERROR(Expenses!D98/F101,"n/a")</f>
        <v>0.0043117</v>
      </c>
    </row>
    <row r="102" customFormat="false" ht="15" hidden="false" customHeight="false" outlineLevel="0" collapsed="false">
      <c r="A102" s="7" t="str">
        <f aca="false">Expenses!A99</f>
        <v>X00145</v>
      </c>
      <c r="B102" s="13" t="n">
        <f aca="false">Expenses!B99</f>
        <v>45752</v>
      </c>
      <c r="C102" s="7" t="str">
        <f aca="false">VLOOKUP(Expenses!C99,Employees!$A$2:$C$61,2,FALSE())</f>
        <v>Piya Islam</v>
      </c>
      <c r="D102" s="7" t="str">
        <f aca="false">VLOOKUP(Expenses!C99,Employees!$A$2:$C$61,3,FALSE())</f>
        <v>HR</v>
      </c>
      <c r="E102" s="7" t="str">
        <f aca="false">IFERROR(VLOOKUP(D102,Departments!$A$2:$D$8,2,FALSE()),"Key mismatch - check DeptCode formatting")</f>
        <v>Human Resources</v>
      </c>
      <c r="F102" s="15" t="n">
        <f aca="false">IFERROR(VLOOKUP(D102,Departments!$A$2:$D$8,4,FALSE()),"n/a")</f>
        <v>60000</v>
      </c>
      <c r="G102" s="16" t="n">
        <f aca="false">IFERROR(Expenses!D99/F102,"n/a")</f>
        <v>0.0523471666666667</v>
      </c>
    </row>
    <row r="103" customFormat="false" ht="15" hidden="false" customHeight="false" outlineLevel="0" collapsed="false">
      <c r="A103" s="7" t="str">
        <f aca="false">Expenses!A100</f>
        <v>X00392</v>
      </c>
      <c r="B103" s="13" t="n">
        <f aca="false">Expenses!B100</f>
        <v>45754</v>
      </c>
      <c r="C103" s="7" t="str">
        <f aca="false">VLOOKUP(Expenses!C100,Employees!$A$2:$C$61,2,FALSE())</f>
        <v>Nusrat Begum</v>
      </c>
      <c r="D103" s="7" t="str">
        <f aca="false">VLOOKUP(Expenses!C100,Employees!$A$2:$C$61,3,FALSE())</f>
        <v>FIN</v>
      </c>
      <c r="E103" s="7" t="str">
        <f aca="false">IFERROR(VLOOKUP(D103,Departments!$A$2:$D$8,2,FALSE()),"Key mismatch - check DeptCode formatting")</f>
        <v>Finance</v>
      </c>
      <c r="F103" s="15" t="n">
        <f aca="false">IFERROR(VLOOKUP(D103,Departments!$A$2:$D$8,4,FALSE()),"n/a")</f>
        <v>90000</v>
      </c>
      <c r="G103" s="16" t="n">
        <f aca="false">IFERROR(Expenses!D100/F103,"n/a")</f>
        <v>0.0189435555555556</v>
      </c>
    </row>
    <row r="104" customFormat="false" ht="15" hidden="false" customHeight="false" outlineLevel="0" collapsed="false">
      <c r="A104" s="7" t="str">
        <f aca="false">Expenses!A101</f>
        <v>X00455</v>
      </c>
      <c r="B104" s="13" t="n">
        <f aca="false">Expenses!B101</f>
        <v>45754</v>
      </c>
      <c r="C104" s="7" t="str">
        <f aca="false">VLOOKUP(Expenses!C101,Employees!$A$2:$C$61,2,FALSE())</f>
        <v>Farah Hossain</v>
      </c>
      <c r="D104" s="7" t="str">
        <f aca="false">VLOOKUP(Expenses!C101,Employees!$A$2:$C$61,3,FALSE())</f>
        <v>HR</v>
      </c>
      <c r="E104" s="7" t="str">
        <f aca="false">IFERROR(VLOOKUP(D104,Departments!$A$2:$D$8,2,FALSE()),"Key mismatch - check DeptCode formatting")</f>
        <v>Human Resources</v>
      </c>
      <c r="F104" s="15" t="n">
        <f aca="false">IFERROR(VLOOKUP(D104,Departments!$A$2:$D$8,4,FALSE()),"n/a")</f>
        <v>60000</v>
      </c>
      <c r="G104" s="16" t="n">
        <f aca="false">IFERROR(Expenses!D101/F104,"n/a")</f>
        <v>0.0122026666666667</v>
      </c>
    </row>
    <row r="105" customFormat="false" ht="15" hidden="false" customHeight="false" outlineLevel="0" collapsed="false">
      <c r="A105" s="7" t="str">
        <f aca="false">Expenses!A102</f>
        <v>X00491</v>
      </c>
      <c r="B105" s="13" t="n">
        <f aca="false">Expenses!B102</f>
        <v>45757</v>
      </c>
      <c r="C105" s="7" t="str">
        <f aca="false">VLOOKUP(Expenses!C102,Employees!$A$2:$C$61,2,FALSE())</f>
        <v>Lima Karim</v>
      </c>
      <c r="D105" s="7" t="str">
        <f aca="false">VLOOKUP(Expenses!C102,Employees!$A$2:$C$61,3,FALSE())</f>
        <v>FIN</v>
      </c>
      <c r="E105" s="7" t="str">
        <f aca="false">IFERROR(VLOOKUP(D105,Departments!$A$2:$D$8,2,FALSE()),"Key mismatch - check DeptCode formatting")</f>
        <v>Finance</v>
      </c>
      <c r="F105" s="15" t="n">
        <f aca="false">IFERROR(VLOOKUP(D105,Departments!$A$2:$D$8,4,FALSE()),"n/a")</f>
        <v>90000</v>
      </c>
      <c r="G105" s="16" t="n">
        <f aca="false">IFERROR(Expenses!D102/F105,"n/a")</f>
        <v>0.0114134444444444</v>
      </c>
    </row>
    <row r="106" customFormat="false" ht="15" hidden="false" customHeight="false" outlineLevel="0" collapsed="false">
      <c r="A106" s="7" t="str">
        <f aca="false">Expenses!A103</f>
        <v>X00339</v>
      </c>
      <c r="B106" s="13" t="n">
        <f aca="false">Expenses!B103</f>
        <v>45762</v>
      </c>
      <c r="C106" s="7" t="str">
        <f aca="false">VLOOKUP(Expenses!C103,Employees!$A$2:$C$61,2,FALSE())</f>
        <v>Rima Khan</v>
      </c>
      <c r="D106" s="7" t="str">
        <f aca="false">VLOOKUP(Expenses!C103,Employees!$A$2:$C$61,3,FALSE())</f>
        <v> HR </v>
      </c>
      <c r="E106" s="7" t="str">
        <f aca="false">IFERROR(VLOOKUP(D106,Departments!$A$2:$D$8,2,FALSE()),"Key mismatch - check DeptCode formatting")</f>
        <v>Key mismatch - check DeptCode formatting</v>
      </c>
      <c r="F106" s="15" t="str">
        <f aca="false">IFERROR(VLOOKUP(D106,Departments!$A$2:$D$8,4,FALSE()),"n/a")</f>
        <v>n/a</v>
      </c>
      <c r="G106" s="16" t="str">
        <f aca="false">IFERROR(Expenses!D103/F106,"n/a")</f>
        <v>n/a</v>
      </c>
    </row>
    <row r="107" customFormat="false" ht="15" hidden="false" customHeight="false" outlineLevel="0" collapsed="false">
      <c r="A107" s="7" t="str">
        <f aca="false">Expenses!A104</f>
        <v>X00471</v>
      </c>
      <c r="B107" s="13" t="n">
        <f aca="false">Expenses!B104</f>
        <v>45765</v>
      </c>
      <c r="C107" s="7" t="str">
        <f aca="false">VLOOKUP(Expenses!C104,Employees!$A$2:$C$61,2,FALSE())</f>
        <v>Karim Karim</v>
      </c>
      <c r="D107" s="7" t="str">
        <f aca="false">VLOOKUP(Expenses!C104,Employees!$A$2:$C$61,3,FALSE())</f>
        <v>HR </v>
      </c>
      <c r="E107" s="7" t="str">
        <f aca="false">IFERROR(VLOOKUP(D107,Departments!$A$2:$D$8,2,FALSE()),"Key mismatch - check DeptCode formatting")</f>
        <v>Key mismatch - check DeptCode formatting</v>
      </c>
      <c r="F107" s="15" t="str">
        <f aca="false">IFERROR(VLOOKUP(D107,Departments!$A$2:$D$8,4,FALSE()),"n/a")</f>
        <v>n/a</v>
      </c>
      <c r="G107" s="16" t="str">
        <f aca="false">IFERROR(Expenses!D104/F107,"n/a")</f>
        <v>n/a</v>
      </c>
    </row>
    <row r="108" customFormat="false" ht="15" hidden="false" customHeight="false" outlineLevel="0" collapsed="false">
      <c r="A108" s="7" t="str">
        <f aca="false">Expenses!A105</f>
        <v>X00039</v>
      </c>
      <c r="B108" s="13" t="n">
        <f aca="false">Expenses!B105</f>
        <v>45766</v>
      </c>
      <c r="C108" s="7" t="str">
        <f aca="false">VLOOKUP(Expenses!C105,Employees!$A$2:$C$61,2,FALSE())</f>
        <v>Jamil Begum</v>
      </c>
      <c r="D108" s="7" t="str">
        <f aca="false">VLOOKUP(Expenses!C105,Employees!$A$2:$C$61,3,FALSE())</f>
        <v>IT</v>
      </c>
      <c r="E108" s="7" t="str">
        <f aca="false">IFERROR(VLOOKUP(D108,Departments!$A$2:$D$8,2,FALSE()),"Key mismatch - check DeptCode formatting")</f>
        <v>Information Technology</v>
      </c>
      <c r="F108" s="15" t="n">
        <f aca="false">IFERROR(VLOOKUP(D108,Departments!$A$2:$D$8,4,FALSE()),"n/a")</f>
        <v>180000</v>
      </c>
      <c r="G108" s="16" t="n">
        <f aca="false">IFERROR(Expenses!D105/F108,"n/a")</f>
        <v>0.0109435</v>
      </c>
    </row>
    <row r="109" customFormat="false" ht="15" hidden="false" customHeight="false" outlineLevel="0" collapsed="false">
      <c r="A109" s="7" t="str">
        <f aca="false">Expenses!A106</f>
        <v>X00215</v>
      </c>
      <c r="B109" s="13" t="n">
        <f aca="false">Expenses!B106</f>
        <v>45766</v>
      </c>
      <c r="C109" s="7" t="str">
        <f aca="false">VLOOKUP(Expenses!C106,Employees!$A$2:$C$61,2,FALSE())</f>
        <v>Shila Islam</v>
      </c>
      <c r="D109" s="7" t="str">
        <f aca="false">VLOOKUP(Expenses!C106,Employees!$A$2:$C$61,3,FALSE())</f>
        <v> FIN</v>
      </c>
      <c r="E109" s="7" t="str">
        <f aca="false">IFERROR(VLOOKUP(D109,Departments!$A$2:$D$8,2,FALSE()),"Key mismatch - check DeptCode formatting")</f>
        <v>Key mismatch - check DeptCode formatting</v>
      </c>
      <c r="F109" s="15" t="str">
        <f aca="false">IFERROR(VLOOKUP(D109,Departments!$A$2:$D$8,4,FALSE()),"n/a")</f>
        <v>n/a</v>
      </c>
      <c r="G109" s="16" t="str">
        <f aca="false">IFERROR(Expenses!D106/F109,"n/a")</f>
        <v>n/a</v>
      </c>
    </row>
    <row r="110" customFormat="false" ht="15" hidden="false" customHeight="false" outlineLevel="0" collapsed="false">
      <c r="A110" s="7" t="str">
        <f aca="false">Expenses!A107</f>
        <v>X00354</v>
      </c>
      <c r="B110" s="13" t="n">
        <f aca="false">Expenses!B107</f>
        <v>45766</v>
      </c>
      <c r="C110" s="7" t="str">
        <f aca="false">VLOOKUP(Expenses!C107,Employees!$A$2:$C$61,2,FALSE())</f>
        <v>Farah Hossain</v>
      </c>
      <c r="D110" s="7" t="str">
        <f aca="false">VLOOKUP(Expenses!C107,Employees!$A$2:$C$61,3,FALSE())</f>
        <v>HR</v>
      </c>
      <c r="E110" s="7" t="str">
        <f aca="false">IFERROR(VLOOKUP(D110,Departments!$A$2:$D$8,2,FALSE()),"Key mismatch - check DeptCode formatting")</f>
        <v>Human Resources</v>
      </c>
      <c r="F110" s="15" t="n">
        <f aca="false">IFERROR(VLOOKUP(D110,Departments!$A$2:$D$8,4,FALSE()),"n/a")</f>
        <v>60000</v>
      </c>
      <c r="G110" s="16" t="n">
        <f aca="false">IFERROR(Expenses!D107/F110,"n/a")</f>
        <v>0.0149043333333333</v>
      </c>
    </row>
    <row r="111" customFormat="false" ht="15" hidden="false" customHeight="false" outlineLevel="0" collapsed="false">
      <c r="A111" s="7" t="str">
        <f aca="false">Expenses!A108</f>
        <v>X00304</v>
      </c>
      <c r="B111" s="13" t="n">
        <f aca="false">Expenses!B108</f>
        <v>45767</v>
      </c>
      <c r="C111" s="7" t="str">
        <f aca="false">VLOOKUP(Expenses!C108,Employees!$A$2:$C$61,2,FALSE())</f>
        <v>Hasan Hossain</v>
      </c>
      <c r="D111" s="7" t="str">
        <f aca="false">VLOOKUP(Expenses!C108,Employees!$A$2:$C$61,3,FALSE())</f>
        <v>MKT</v>
      </c>
      <c r="E111" s="7" t="str">
        <f aca="false">IFERROR(VLOOKUP(D111,Departments!$A$2:$D$8,2,FALSE()),"Key mismatch - check DeptCode formatting")</f>
        <v>Marketing</v>
      </c>
      <c r="F111" s="15" t="n">
        <f aca="false">IFERROR(VLOOKUP(D111,Departments!$A$2:$D$8,4,FALSE()),"n/a")</f>
        <v>120000</v>
      </c>
      <c r="G111" s="16" t="n">
        <f aca="false">IFERROR(Expenses!D108/F111,"n/a")</f>
        <v>0.0271061666666667</v>
      </c>
    </row>
    <row r="112" customFormat="false" ht="15" hidden="false" customHeight="false" outlineLevel="0" collapsed="false">
      <c r="A112" s="7" t="str">
        <f aca="false">Expenses!A109</f>
        <v>X00234</v>
      </c>
      <c r="B112" s="13" t="n">
        <f aca="false">Expenses!B109</f>
        <v>45769</v>
      </c>
      <c r="C112" s="7" t="str">
        <f aca="false">VLOOKUP(Expenses!C109,Employees!$A$2:$C$61,2,FALSE())</f>
        <v>Lima Karim</v>
      </c>
      <c r="D112" s="7" t="str">
        <f aca="false">VLOOKUP(Expenses!C109,Employees!$A$2:$C$61,3,FALSE())</f>
        <v>FIN</v>
      </c>
      <c r="E112" s="7" t="str">
        <f aca="false">IFERROR(VLOOKUP(D112,Departments!$A$2:$D$8,2,FALSE()),"Key mismatch - check DeptCode formatting")</f>
        <v>Finance</v>
      </c>
      <c r="F112" s="15" t="n">
        <f aca="false">IFERROR(VLOOKUP(D112,Departments!$A$2:$D$8,4,FALSE()),"n/a")</f>
        <v>90000</v>
      </c>
      <c r="G112" s="16" t="n">
        <f aca="false">IFERROR(Expenses!D109/F112,"n/a")</f>
        <v>0.0191885555555556</v>
      </c>
    </row>
    <row r="113" customFormat="false" ht="15" hidden="false" customHeight="false" outlineLevel="0" collapsed="false">
      <c r="A113" s="7" t="str">
        <f aca="false">Expenses!A110</f>
        <v>X00486</v>
      </c>
      <c r="B113" s="13" t="n">
        <f aca="false">Expenses!B110</f>
        <v>45769</v>
      </c>
      <c r="C113" s="7" t="str">
        <f aca="false">VLOOKUP(Expenses!C110,Employees!$A$2:$C$61,2,FALSE())</f>
        <v>Sabbir Uddin</v>
      </c>
      <c r="D113" s="7" t="str">
        <f aca="false">VLOOKUP(Expenses!C110,Employees!$A$2:$C$61,3,FALSE())</f>
        <v>HR</v>
      </c>
      <c r="E113" s="7" t="str">
        <f aca="false">IFERROR(VLOOKUP(D113,Departments!$A$2:$D$8,2,FALSE()),"Key mismatch - check DeptCode formatting")</f>
        <v>Human Resources</v>
      </c>
      <c r="F113" s="15" t="n">
        <f aca="false">IFERROR(VLOOKUP(D113,Departments!$A$2:$D$8,4,FALSE()),"n/a")</f>
        <v>60000</v>
      </c>
      <c r="G113" s="16" t="n">
        <f aca="false">IFERROR(Expenses!D110/F113,"n/a")</f>
        <v>0.026792</v>
      </c>
    </row>
    <row r="114" customFormat="false" ht="15" hidden="false" customHeight="false" outlineLevel="0" collapsed="false">
      <c r="A114" s="7" t="str">
        <f aca="false">Expenses!A111</f>
        <v>X00067</v>
      </c>
      <c r="B114" s="13" t="n">
        <f aca="false">Expenses!B111</f>
        <v>45770</v>
      </c>
      <c r="C114" s="7" t="str">
        <f aca="false">VLOOKUP(Expenses!C111,Employees!$A$2:$C$61,2,FALSE())</f>
        <v>Nadia Rahman</v>
      </c>
      <c r="D114" s="7" t="str">
        <f aca="false">VLOOKUP(Expenses!C111,Employees!$A$2:$C$61,3,FALSE())</f>
        <v>SAL</v>
      </c>
      <c r="E114" s="7" t="str">
        <f aca="false">IFERROR(VLOOKUP(D114,Departments!$A$2:$D$8,2,FALSE()),"Key mismatch - check DeptCode formatting")</f>
        <v>Sales</v>
      </c>
      <c r="F114" s="15" t="n">
        <f aca="false">IFERROR(VLOOKUP(D114,Departments!$A$2:$D$8,4,FALSE()),"n/a")</f>
        <v>250000</v>
      </c>
      <c r="G114" s="16" t="n">
        <f aca="false">IFERROR(Expenses!D111/F114,"n/a")</f>
        <v>0.0037256</v>
      </c>
    </row>
    <row r="115" customFormat="false" ht="15" hidden="false" customHeight="false" outlineLevel="0" collapsed="false">
      <c r="A115" s="7" t="str">
        <f aca="false">Expenses!A112</f>
        <v>X00154</v>
      </c>
      <c r="B115" s="13" t="n">
        <f aca="false">Expenses!B112</f>
        <v>45772</v>
      </c>
      <c r="C115" s="7" t="str">
        <f aca="false">VLOOKUP(Expenses!C112,Employees!$A$2:$C$61,2,FALSE())</f>
        <v>Karim Karim</v>
      </c>
      <c r="D115" s="7" t="str">
        <f aca="false">VLOOKUP(Expenses!C112,Employees!$A$2:$C$61,3,FALSE())</f>
        <v>FIN</v>
      </c>
      <c r="E115" s="7" t="str">
        <f aca="false">IFERROR(VLOOKUP(D115,Departments!$A$2:$D$8,2,FALSE()),"Key mismatch - check DeptCode formatting")</f>
        <v>Finance</v>
      </c>
      <c r="F115" s="15" t="n">
        <f aca="false">IFERROR(VLOOKUP(D115,Departments!$A$2:$D$8,4,FALSE()),"n/a")</f>
        <v>90000</v>
      </c>
      <c r="G115" s="16" t="n">
        <f aca="false">IFERROR(Expenses!D112/F115,"n/a")</f>
        <v>0.00294244444444444</v>
      </c>
    </row>
    <row r="116" customFormat="false" ht="15" hidden="false" customHeight="false" outlineLevel="0" collapsed="false">
      <c r="A116" s="7" t="str">
        <f aca="false">Expenses!A113</f>
        <v>X00310</v>
      </c>
      <c r="B116" s="13" t="n">
        <f aca="false">Expenses!B113</f>
        <v>45772</v>
      </c>
      <c r="C116" s="7" t="str">
        <f aca="false">VLOOKUP(Expenses!C113,Employees!$A$2:$C$61,2,FALSE())</f>
        <v>Farah Hossain</v>
      </c>
      <c r="D116" s="7" t="str">
        <f aca="false">VLOOKUP(Expenses!C113,Employees!$A$2:$C$61,3,FALSE())</f>
        <v>HR</v>
      </c>
      <c r="E116" s="7" t="str">
        <f aca="false">IFERROR(VLOOKUP(D116,Departments!$A$2:$D$8,2,FALSE()),"Key mismatch - check DeptCode formatting")</f>
        <v>Human Resources</v>
      </c>
      <c r="F116" s="15" t="n">
        <f aca="false">IFERROR(VLOOKUP(D116,Departments!$A$2:$D$8,4,FALSE()),"n/a")</f>
        <v>60000</v>
      </c>
      <c r="G116" s="16" t="n">
        <f aca="false">IFERROR(Expenses!D113/F116,"n/a")</f>
        <v>0.00233016666666667</v>
      </c>
    </row>
    <row r="117" customFormat="false" ht="15" hidden="false" customHeight="false" outlineLevel="0" collapsed="false">
      <c r="A117" s="7" t="str">
        <f aca="false">Expenses!A114</f>
        <v>X00057</v>
      </c>
      <c r="B117" s="13" t="n">
        <f aca="false">Expenses!B114</f>
        <v>45773</v>
      </c>
      <c r="C117" s="7" t="str">
        <f aca="false">VLOOKUP(Expenses!C114,Employees!$A$2:$C$61,2,FALSE())</f>
        <v>Piya Akter</v>
      </c>
      <c r="D117" s="7" t="str">
        <f aca="false">VLOOKUP(Expenses!C114,Employees!$A$2:$C$61,3,FALSE())</f>
        <v>FIN</v>
      </c>
      <c r="E117" s="7" t="str">
        <f aca="false">IFERROR(VLOOKUP(D117,Departments!$A$2:$D$8,2,FALSE()),"Key mismatch - check DeptCode formatting")</f>
        <v>Finance</v>
      </c>
      <c r="F117" s="15" t="n">
        <f aca="false">IFERROR(VLOOKUP(D117,Departments!$A$2:$D$8,4,FALSE()),"n/a")</f>
        <v>90000</v>
      </c>
      <c r="G117" s="16" t="n">
        <f aca="false">IFERROR(Expenses!D114/F117,"n/a")</f>
        <v>0.0307055555555556</v>
      </c>
    </row>
    <row r="118" customFormat="false" ht="15" hidden="false" customHeight="false" outlineLevel="0" collapsed="false">
      <c r="A118" s="7" t="str">
        <f aca="false">Expenses!A115</f>
        <v>X00115</v>
      </c>
      <c r="B118" s="13" t="n">
        <f aca="false">Expenses!B115</f>
        <v>45773</v>
      </c>
      <c r="C118" s="7" t="str">
        <f aca="false">VLOOKUP(Expenses!C115,Employees!$A$2:$C$61,2,FALSE())</f>
        <v>Piya Chowdhury</v>
      </c>
      <c r="D118" s="7" t="str">
        <f aca="false">VLOOKUP(Expenses!C115,Employees!$A$2:$C$61,3,FALSE())</f>
        <v>MKT</v>
      </c>
      <c r="E118" s="7" t="str">
        <f aca="false">IFERROR(VLOOKUP(D118,Departments!$A$2:$D$8,2,FALSE()),"Key mismatch - check DeptCode formatting")</f>
        <v>Marketing</v>
      </c>
      <c r="F118" s="15" t="n">
        <f aca="false">IFERROR(VLOOKUP(D118,Departments!$A$2:$D$8,4,FALSE()),"n/a")</f>
        <v>120000</v>
      </c>
      <c r="G118" s="16" t="n">
        <f aca="false">IFERROR(Expenses!D115/F118,"n/a")</f>
        <v>0.0107571666666667</v>
      </c>
    </row>
    <row r="119" customFormat="false" ht="15" hidden="false" customHeight="false" outlineLevel="0" collapsed="false">
      <c r="A119" s="7" t="str">
        <f aca="false">Expenses!A116</f>
        <v>X00173</v>
      </c>
      <c r="B119" s="13" t="n">
        <f aca="false">Expenses!B116</f>
        <v>45773</v>
      </c>
      <c r="C119" s="7" t="str">
        <f aca="false">VLOOKUP(Expenses!C116,Employees!$A$2:$C$61,2,FALSE())</f>
        <v>Rima Islam</v>
      </c>
      <c r="D119" s="7" t="str">
        <f aca="false">VLOOKUP(Expenses!C116,Employees!$A$2:$C$61,3,FALSE())</f>
        <v>MKT</v>
      </c>
      <c r="E119" s="7" t="str">
        <f aca="false">IFERROR(VLOOKUP(D119,Departments!$A$2:$D$8,2,FALSE()),"Key mismatch - check DeptCode formatting")</f>
        <v>Marketing</v>
      </c>
      <c r="F119" s="15" t="n">
        <f aca="false">IFERROR(VLOOKUP(D119,Departments!$A$2:$D$8,4,FALSE()),"n/a")</f>
        <v>120000</v>
      </c>
      <c r="G119" s="16" t="n">
        <f aca="false">IFERROR(Expenses!D116/F119,"n/a")</f>
        <v>0.0271829166666667</v>
      </c>
    </row>
    <row r="120" customFormat="false" ht="15" hidden="false" customHeight="false" outlineLevel="0" collapsed="false">
      <c r="A120" s="7" t="str">
        <f aca="false">Expenses!A117</f>
        <v>X00228</v>
      </c>
      <c r="B120" s="13" t="n">
        <f aca="false">Expenses!B117</f>
        <v>45774</v>
      </c>
      <c r="C120" s="7" t="str">
        <f aca="false">VLOOKUP(Expenses!C117,Employees!$A$2:$C$61,2,FALSE())</f>
        <v>Arif Chowdhury</v>
      </c>
      <c r="D120" s="7" t="str">
        <f aca="false">VLOOKUP(Expenses!C117,Employees!$A$2:$C$61,3,FALSE())</f>
        <v>SAL</v>
      </c>
      <c r="E120" s="7" t="str">
        <f aca="false">IFERROR(VLOOKUP(D120,Departments!$A$2:$D$8,2,FALSE()),"Key mismatch - check DeptCode formatting")</f>
        <v>Sales</v>
      </c>
      <c r="F120" s="15" t="n">
        <f aca="false">IFERROR(VLOOKUP(D120,Departments!$A$2:$D$8,4,FALSE()),"n/a")</f>
        <v>250000</v>
      </c>
      <c r="G120" s="16" t="n">
        <f aca="false">IFERROR(Expenses!D117/F120,"n/a")</f>
        <v>0.0013396</v>
      </c>
    </row>
    <row r="121" customFormat="false" ht="15" hidden="false" customHeight="false" outlineLevel="0" collapsed="false">
      <c r="A121" s="7" t="str">
        <f aca="false">Expenses!A118</f>
        <v>X00487</v>
      </c>
      <c r="B121" s="13" t="n">
        <f aca="false">Expenses!B118</f>
        <v>45774</v>
      </c>
      <c r="C121" s="7" t="str">
        <f aca="false">VLOOKUP(Expenses!C118,Employees!$A$2:$C$61,2,FALSE())</f>
        <v>Rony Begum</v>
      </c>
      <c r="D121" s="7" t="str">
        <f aca="false">VLOOKUP(Expenses!C118,Employees!$A$2:$C$61,3,FALSE())</f>
        <v>FIN</v>
      </c>
      <c r="E121" s="7" t="str">
        <f aca="false">IFERROR(VLOOKUP(D121,Departments!$A$2:$D$8,2,FALSE()),"Key mismatch - check DeptCode formatting")</f>
        <v>Finance</v>
      </c>
      <c r="F121" s="15" t="n">
        <f aca="false">IFERROR(VLOOKUP(D121,Departments!$A$2:$D$8,4,FALSE()),"n/a")</f>
        <v>90000</v>
      </c>
      <c r="G121" s="16" t="n">
        <f aca="false">IFERROR(Expenses!D118/F121,"n/a")</f>
        <v>0.0380622222222222</v>
      </c>
    </row>
    <row r="122" customFormat="false" ht="15" hidden="false" customHeight="false" outlineLevel="0" collapsed="false">
      <c r="A122" s="7" t="str">
        <f aca="false">Expenses!A119</f>
        <v>X00263</v>
      </c>
      <c r="B122" s="13" t="n">
        <f aca="false">Expenses!B119</f>
        <v>45775</v>
      </c>
      <c r="C122" s="7" t="str">
        <f aca="false">VLOOKUP(Expenses!C119,Employees!$A$2:$C$61,2,FALSE())</f>
        <v>Karim Khan</v>
      </c>
      <c r="D122" s="7" t="str">
        <f aca="false">VLOOKUP(Expenses!C119,Employees!$A$2:$C$61,3,FALSE())</f>
        <v>MKT</v>
      </c>
      <c r="E122" s="7" t="str">
        <f aca="false">IFERROR(VLOOKUP(D122,Departments!$A$2:$D$8,2,FALSE()),"Key mismatch - check DeptCode formatting")</f>
        <v>Marketing</v>
      </c>
      <c r="F122" s="15" t="n">
        <f aca="false">IFERROR(VLOOKUP(D122,Departments!$A$2:$D$8,4,FALSE()),"n/a")</f>
        <v>120000</v>
      </c>
      <c r="G122" s="16" t="n">
        <f aca="false">IFERROR(Expenses!D119/F122,"n/a")</f>
        <v>0.0155575833333333</v>
      </c>
    </row>
    <row r="123" customFormat="false" ht="15" hidden="false" customHeight="false" outlineLevel="0" collapsed="false">
      <c r="A123" s="7" t="str">
        <f aca="false">Expenses!A120</f>
        <v>X00430</v>
      </c>
      <c r="B123" s="13" t="n">
        <f aca="false">Expenses!B120</f>
        <v>45777</v>
      </c>
      <c r="C123" s="7" t="str">
        <f aca="false">VLOOKUP(Expenses!C120,Employees!$A$2:$C$61,2,FALSE())</f>
        <v>Mim Islam</v>
      </c>
      <c r="D123" s="7" t="str">
        <f aca="false">VLOOKUP(Expenses!C120,Employees!$A$2:$C$61,3,FALSE())</f>
        <v>HR</v>
      </c>
      <c r="E123" s="7" t="str">
        <f aca="false">IFERROR(VLOOKUP(D123,Departments!$A$2:$D$8,2,FALSE()),"Key mismatch - check DeptCode formatting")</f>
        <v>Human Resources</v>
      </c>
      <c r="F123" s="15" t="n">
        <f aca="false">IFERROR(VLOOKUP(D123,Departments!$A$2:$D$8,4,FALSE()),"n/a")</f>
        <v>60000</v>
      </c>
      <c r="G123" s="16" t="n">
        <f aca="false">IFERROR(Expenses!D120/F123,"n/a")</f>
        <v>0.0556591666666667</v>
      </c>
    </row>
    <row r="124" customFormat="false" ht="15" hidden="false" customHeight="false" outlineLevel="0" collapsed="false">
      <c r="A124" s="7" t="str">
        <f aca="false">Expenses!A121</f>
        <v>X00400</v>
      </c>
      <c r="B124" s="13" t="n">
        <f aca="false">Expenses!B121</f>
        <v>45778</v>
      </c>
      <c r="C124" s="7" t="str">
        <f aca="false">VLOOKUP(Expenses!C121,Employees!$A$2:$C$61,2,FALSE())</f>
        <v>Hasan Hossain</v>
      </c>
      <c r="D124" s="7" t="str">
        <f aca="false">VLOOKUP(Expenses!C121,Employees!$A$2:$C$61,3,FALSE())</f>
        <v>OPS</v>
      </c>
      <c r="E124" s="7" t="str">
        <f aca="false">IFERROR(VLOOKUP(D124,Departments!$A$2:$D$8,2,FALSE()),"Key mismatch - check DeptCode formatting")</f>
        <v>Operations</v>
      </c>
      <c r="F124" s="15" t="n">
        <f aca="false">IFERROR(VLOOKUP(D124,Departments!$A$2:$D$8,4,FALSE()),"n/a")</f>
        <v>300000</v>
      </c>
      <c r="G124" s="16" t="n">
        <f aca="false">IFERROR(Expenses!D121/F124,"n/a")</f>
        <v>0.00229743333333333</v>
      </c>
    </row>
    <row r="125" customFormat="false" ht="15" hidden="false" customHeight="false" outlineLevel="0" collapsed="false">
      <c r="A125" s="7" t="str">
        <f aca="false">Expenses!A122</f>
        <v>X00489</v>
      </c>
      <c r="B125" s="13" t="n">
        <f aca="false">Expenses!B122</f>
        <v>45780</v>
      </c>
      <c r="C125" s="7" t="str">
        <f aca="false">VLOOKUP(Expenses!C122,Employees!$A$2:$C$61,2,FALSE())</f>
        <v>Tanvir Hossain</v>
      </c>
      <c r="D125" s="7" t="str">
        <f aca="false">VLOOKUP(Expenses!C122,Employees!$A$2:$C$61,3,FALSE())</f>
        <v>SAL</v>
      </c>
      <c r="E125" s="7" t="str">
        <f aca="false">IFERROR(VLOOKUP(D125,Departments!$A$2:$D$8,2,FALSE()),"Key mismatch - check DeptCode formatting")</f>
        <v>Sales</v>
      </c>
      <c r="F125" s="15" t="n">
        <f aca="false">IFERROR(VLOOKUP(D125,Departments!$A$2:$D$8,4,FALSE()),"n/a")</f>
        <v>250000</v>
      </c>
      <c r="G125" s="16" t="n">
        <f aca="false">IFERROR(Expenses!D122/F125,"n/a")</f>
        <v>0.01058752</v>
      </c>
    </row>
    <row r="126" customFormat="false" ht="15" hidden="false" customHeight="false" outlineLevel="0" collapsed="false">
      <c r="A126" s="7" t="str">
        <f aca="false">Expenses!A123</f>
        <v>X00119</v>
      </c>
      <c r="B126" s="13" t="n">
        <f aca="false">Expenses!B123</f>
        <v>45781</v>
      </c>
      <c r="C126" s="7" t="str">
        <f aca="false">VLOOKUP(Expenses!C123,Employees!$A$2:$C$61,2,FALSE())</f>
        <v>Imran Akter</v>
      </c>
      <c r="D126" s="7" t="str">
        <f aca="false">VLOOKUP(Expenses!C123,Employees!$A$2:$C$61,3,FALSE())</f>
        <v>HR</v>
      </c>
      <c r="E126" s="7" t="str">
        <f aca="false">IFERROR(VLOOKUP(D126,Departments!$A$2:$D$8,2,FALSE()),"Key mismatch - check DeptCode formatting")</f>
        <v>Human Resources</v>
      </c>
      <c r="F126" s="15" t="n">
        <f aca="false">IFERROR(VLOOKUP(D126,Departments!$A$2:$D$8,4,FALSE()),"n/a")</f>
        <v>60000</v>
      </c>
      <c r="G126" s="16" t="n">
        <f aca="false">IFERROR(Expenses!D123/F126,"n/a")</f>
        <v>0.0195501666666667</v>
      </c>
    </row>
    <row r="127" customFormat="false" ht="15" hidden="false" customHeight="false" outlineLevel="0" collapsed="false">
      <c r="A127" s="7" t="str">
        <f aca="false">Expenses!A124</f>
        <v>X00046</v>
      </c>
      <c r="B127" s="13" t="n">
        <f aca="false">Expenses!B124</f>
        <v>45782</v>
      </c>
      <c r="C127" s="7" t="str">
        <f aca="false">VLOOKUP(Expenses!C124,Employees!$A$2:$C$61,2,FALSE())</f>
        <v>Sabbir Uddin</v>
      </c>
      <c r="D127" s="7" t="str">
        <f aca="false">VLOOKUP(Expenses!C124,Employees!$A$2:$C$61,3,FALSE())</f>
        <v> OPS</v>
      </c>
      <c r="E127" s="7" t="str">
        <f aca="false">IFERROR(VLOOKUP(D127,Departments!$A$2:$D$8,2,FALSE()),"Key mismatch - check DeptCode formatting")</f>
        <v>Key mismatch - check DeptCode formatting</v>
      </c>
      <c r="F127" s="15" t="str">
        <f aca="false">IFERROR(VLOOKUP(D127,Departments!$A$2:$D$8,4,FALSE()),"n/a")</f>
        <v>n/a</v>
      </c>
      <c r="G127" s="16" t="str">
        <f aca="false">IFERROR(Expenses!D124/F127,"n/a")</f>
        <v>n/a</v>
      </c>
    </row>
    <row r="128" customFormat="false" ht="15" hidden="false" customHeight="false" outlineLevel="0" collapsed="false">
      <c r="A128" s="7" t="str">
        <f aca="false">Expenses!A125</f>
        <v>X00048</v>
      </c>
      <c r="B128" s="13" t="n">
        <f aca="false">Expenses!B125</f>
        <v>45783</v>
      </c>
      <c r="C128" s="7" t="str">
        <f aca="false">VLOOKUP(Expenses!C125,Employees!$A$2:$C$61,2,FALSE())</f>
        <v>Nadia Uddin</v>
      </c>
      <c r="D128" s="7" t="str">
        <f aca="false">VLOOKUP(Expenses!C125,Employees!$A$2:$C$61,3,FALSE())</f>
        <v>IT</v>
      </c>
      <c r="E128" s="7" t="str">
        <f aca="false">IFERROR(VLOOKUP(D128,Departments!$A$2:$D$8,2,FALSE()),"Key mismatch - check DeptCode formatting")</f>
        <v>Information Technology</v>
      </c>
      <c r="F128" s="15" t="n">
        <f aca="false">IFERROR(VLOOKUP(D128,Departments!$A$2:$D$8,4,FALSE()),"n/a")</f>
        <v>180000</v>
      </c>
      <c r="G128" s="16" t="n">
        <f aca="false">IFERROR(Expenses!D125/F128,"n/a")</f>
        <v>0.0151318333333333</v>
      </c>
    </row>
    <row r="129" customFormat="false" ht="15" hidden="false" customHeight="false" outlineLevel="0" collapsed="false">
      <c r="A129" s="7" t="str">
        <f aca="false">Expenses!A126</f>
        <v>X00241</v>
      </c>
      <c r="B129" s="13" t="n">
        <f aca="false">Expenses!B126</f>
        <v>45784</v>
      </c>
      <c r="C129" s="7" t="str">
        <f aca="false">VLOOKUP(Expenses!C126,Employees!$A$2:$C$61,2,FALSE())</f>
        <v>Rony Begum</v>
      </c>
      <c r="D129" s="7" t="str">
        <f aca="false">VLOOKUP(Expenses!C126,Employees!$A$2:$C$61,3,FALSE())</f>
        <v>FIN</v>
      </c>
      <c r="E129" s="7" t="str">
        <f aca="false">IFERROR(VLOOKUP(D129,Departments!$A$2:$D$8,2,FALSE()),"Key mismatch - check DeptCode formatting")</f>
        <v>Finance</v>
      </c>
      <c r="F129" s="15" t="n">
        <f aca="false">IFERROR(VLOOKUP(D129,Departments!$A$2:$D$8,4,FALSE()),"n/a")</f>
        <v>90000</v>
      </c>
      <c r="G129" s="16" t="n">
        <f aca="false">IFERROR(Expenses!D126/F129,"n/a")</f>
        <v>0.00977511111111111</v>
      </c>
    </row>
    <row r="130" customFormat="false" ht="15" hidden="false" customHeight="false" outlineLevel="0" collapsed="false">
      <c r="A130" s="7" t="str">
        <f aca="false">Expenses!A127</f>
        <v>X00293</v>
      </c>
      <c r="B130" s="13" t="n">
        <f aca="false">Expenses!B127</f>
        <v>45784</v>
      </c>
      <c r="C130" s="7" t="str">
        <f aca="false">VLOOKUP(Expenses!C127,Employees!$A$2:$C$61,2,FALSE())</f>
        <v>Hasan Hossain</v>
      </c>
      <c r="D130" s="7" t="str">
        <f aca="false">VLOOKUP(Expenses!C127,Employees!$A$2:$C$61,3,FALSE())</f>
        <v>OPS</v>
      </c>
      <c r="E130" s="7" t="str">
        <f aca="false">IFERROR(VLOOKUP(D130,Departments!$A$2:$D$8,2,FALSE()),"Key mismatch - check DeptCode formatting")</f>
        <v>Operations</v>
      </c>
      <c r="F130" s="15" t="n">
        <f aca="false">IFERROR(VLOOKUP(D130,Departments!$A$2:$D$8,4,FALSE()),"n/a")</f>
        <v>300000</v>
      </c>
      <c r="G130" s="16" t="n">
        <f aca="false">IFERROR(Expenses!D127/F130,"n/a")</f>
        <v>0.0104054333333333</v>
      </c>
    </row>
    <row r="131" customFormat="false" ht="15" hidden="false" customHeight="false" outlineLevel="0" collapsed="false">
      <c r="A131" s="7" t="str">
        <f aca="false">Expenses!A128</f>
        <v>X00401</v>
      </c>
      <c r="B131" s="13" t="n">
        <f aca="false">Expenses!B128</f>
        <v>45788</v>
      </c>
      <c r="C131" s="7" t="str">
        <f aca="false">VLOOKUP(Expenses!C128,Employees!$A$2:$C$61,2,FALSE())</f>
        <v>Hasan Chowdhury</v>
      </c>
      <c r="D131" s="7" t="str">
        <f aca="false">VLOOKUP(Expenses!C128,Employees!$A$2:$C$61,3,FALSE())</f>
        <v>IT</v>
      </c>
      <c r="E131" s="7" t="str">
        <f aca="false">IFERROR(VLOOKUP(D131,Departments!$A$2:$D$8,2,FALSE()),"Key mismatch - check DeptCode formatting")</f>
        <v>Information Technology</v>
      </c>
      <c r="F131" s="15" t="n">
        <f aca="false">IFERROR(VLOOKUP(D131,Departments!$A$2:$D$8,4,FALSE()),"n/a")</f>
        <v>180000</v>
      </c>
      <c r="G131" s="16" t="n">
        <f aca="false">IFERROR(Expenses!D128/F131,"n/a")</f>
        <v>0.0189176111111111</v>
      </c>
    </row>
    <row r="132" customFormat="false" ht="15" hidden="false" customHeight="false" outlineLevel="0" collapsed="false">
      <c r="A132" s="7" t="str">
        <f aca="false">Expenses!A129</f>
        <v>X00028</v>
      </c>
      <c r="B132" s="13" t="n">
        <f aca="false">Expenses!B129</f>
        <v>45792</v>
      </c>
      <c r="C132" s="7" t="str">
        <f aca="false">VLOOKUP(Expenses!C129,Employees!$A$2:$C$61,2,FALSE())</f>
        <v>Nadia Islam</v>
      </c>
      <c r="D132" s="7" t="str">
        <f aca="false">VLOOKUP(Expenses!C129,Employees!$A$2:$C$61,3,FALSE())</f>
        <v>HR</v>
      </c>
      <c r="E132" s="7" t="str">
        <f aca="false">IFERROR(VLOOKUP(D132,Departments!$A$2:$D$8,2,FALSE()),"Key mismatch - check DeptCode formatting")</f>
        <v>Human Resources</v>
      </c>
      <c r="F132" s="15" t="n">
        <f aca="false">IFERROR(VLOOKUP(D132,Departments!$A$2:$D$8,4,FALSE()),"n/a")</f>
        <v>60000</v>
      </c>
      <c r="G132" s="16" t="n">
        <f aca="false">IFERROR(Expenses!D129/F132,"n/a")</f>
        <v>0.0011595</v>
      </c>
    </row>
    <row r="133" customFormat="false" ht="15" hidden="false" customHeight="false" outlineLevel="0" collapsed="false">
      <c r="A133" s="7" t="str">
        <f aca="false">Expenses!A130</f>
        <v>X00273</v>
      </c>
      <c r="B133" s="13" t="n">
        <f aca="false">Expenses!B130</f>
        <v>45793</v>
      </c>
      <c r="C133" s="7" t="str">
        <f aca="false">VLOOKUP(Expenses!C130,Employees!$A$2:$C$61,2,FALSE())</f>
        <v>Sabbir Hossain</v>
      </c>
      <c r="D133" s="7" t="str">
        <f aca="false">VLOOKUP(Expenses!C130,Employees!$A$2:$C$61,3,FALSE())</f>
        <v>IT</v>
      </c>
      <c r="E133" s="7" t="str">
        <f aca="false">IFERROR(VLOOKUP(D133,Departments!$A$2:$D$8,2,FALSE()),"Key mismatch - check DeptCode formatting")</f>
        <v>Information Technology</v>
      </c>
      <c r="F133" s="15" t="n">
        <f aca="false">IFERROR(VLOOKUP(D133,Departments!$A$2:$D$8,4,FALSE()),"n/a")</f>
        <v>180000</v>
      </c>
      <c r="G133" s="16" t="n">
        <f aca="false">IFERROR(Expenses!D130/F133,"n/a")</f>
        <v>0.00450477777777778</v>
      </c>
    </row>
    <row r="134" customFormat="false" ht="15" hidden="false" customHeight="false" outlineLevel="0" collapsed="false">
      <c r="A134" s="7" t="str">
        <f aca="false">Expenses!A131</f>
        <v>X00106</v>
      </c>
      <c r="B134" s="13" t="n">
        <f aca="false">Expenses!B131</f>
        <v>45794</v>
      </c>
      <c r="C134" s="7" t="str">
        <f aca="false">VLOOKUP(Expenses!C131,Employees!$A$2:$C$61,2,FALSE())</f>
        <v>Sabbir Khan</v>
      </c>
      <c r="D134" s="7" t="str">
        <f aca="false">VLOOKUP(Expenses!C131,Employees!$A$2:$C$61,3,FALSE())</f>
        <v>FIN</v>
      </c>
      <c r="E134" s="7" t="str">
        <f aca="false">IFERROR(VLOOKUP(D134,Departments!$A$2:$D$8,2,FALSE()),"Key mismatch - check DeptCode formatting")</f>
        <v>Finance</v>
      </c>
      <c r="F134" s="15" t="n">
        <f aca="false">IFERROR(VLOOKUP(D134,Departments!$A$2:$D$8,4,FALSE()),"n/a")</f>
        <v>90000</v>
      </c>
      <c r="G134" s="16" t="n">
        <f aca="false">IFERROR(Expenses!D131/F134,"n/a")</f>
        <v>0.0188757777777778</v>
      </c>
    </row>
    <row r="135" customFormat="false" ht="15" hidden="false" customHeight="false" outlineLevel="0" collapsed="false">
      <c r="A135" s="7" t="str">
        <f aca="false">Expenses!A132</f>
        <v>X00253</v>
      </c>
      <c r="B135" s="13" t="n">
        <f aca="false">Expenses!B132</f>
        <v>45797</v>
      </c>
      <c r="C135" s="7" t="str">
        <f aca="false">VLOOKUP(Expenses!C132,Employees!$A$2:$C$61,2,FALSE())</f>
        <v>Nadia Islam</v>
      </c>
      <c r="D135" s="7" t="str">
        <f aca="false">VLOOKUP(Expenses!C132,Employees!$A$2:$C$61,3,FALSE())</f>
        <v>HR</v>
      </c>
      <c r="E135" s="7" t="str">
        <f aca="false">IFERROR(VLOOKUP(D135,Departments!$A$2:$D$8,2,FALSE()),"Key mismatch - check DeptCode formatting")</f>
        <v>Human Resources</v>
      </c>
      <c r="F135" s="15" t="n">
        <f aca="false">IFERROR(VLOOKUP(D135,Departments!$A$2:$D$8,4,FALSE()),"n/a")</f>
        <v>60000</v>
      </c>
      <c r="G135" s="16" t="n">
        <f aca="false">IFERROR(Expenses!D132/F135,"n/a")</f>
        <v>0.0500433333333333</v>
      </c>
    </row>
    <row r="136" customFormat="false" ht="15" hidden="false" customHeight="false" outlineLevel="0" collapsed="false">
      <c r="A136" s="7" t="str">
        <f aca="false">Expenses!A133</f>
        <v>X00500</v>
      </c>
      <c r="B136" s="13" t="n">
        <f aca="false">Expenses!B133</f>
        <v>45798</v>
      </c>
      <c r="C136" s="7" t="str">
        <f aca="false">VLOOKUP(Expenses!C133,Employees!$A$2:$C$61,2,FALSE())</f>
        <v>Hasan Hossain</v>
      </c>
      <c r="D136" s="7" t="str">
        <f aca="false">VLOOKUP(Expenses!C133,Employees!$A$2:$C$61,3,FALSE())</f>
        <v>MKT</v>
      </c>
      <c r="E136" s="7" t="str">
        <f aca="false">IFERROR(VLOOKUP(D136,Departments!$A$2:$D$8,2,FALSE()),"Key mismatch - check DeptCode formatting")</f>
        <v>Marketing</v>
      </c>
      <c r="F136" s="15" t="n">
        <f aca="false">IFERROR(VLOOKUP(D136,Departments!$A$2:$D$8,4,FALSE()),"n/a")</f>
        <v>120000</v>
      </c>
      <c r="G136" s="16" t="n">
        <f aca="false">IFERROR(Expenses!D133/F136,"n/a")</f>
        <v>0.01959375</v>
      </c>
    </row>
    <row r="137" customFormat="false" ht="15" hidden="false" customHeight="false" outlineLevel="0" collapsed="false">
      <c r="A137" s="7" t="str">
        <f aca="false">Expenses!A134</f>
        <v>X00306</v>
      </c>
      <c r="B137" s="13" t="n">
        <f aca="false">Expenses!B134</f>
        <v>45799</v>
      </c>
      <c r="C137" s="7" t="str">
        <f aca="false">VLOOKUP(Expenses!C134,Employees!$A$2:$C$61,2,FALSE())</f>
        <v>Sadia Uddin</v>
      </c>
      <c r="D137" s="7" t="str">
        <f aca="false">VLOOKUP(Expenses!C134,Employees!$A$2:$C$61,3,FALSE())</f>
        <v>FIN</v>
      </c>
      <c r="E137" s="7" t="str">
        <f aca="false">IFERROR(VLOOKUP(D137,Departments!$A$2:$D$8,2,FALSE()),"Key mismatch - check DeptCode formatting")</f>
        <v>Finance</v>
      </c>
      <c r="F137" s="15" t="n">
        <f aca="false">IFERROR(VLOOKUP(D137,Departments!$A$2:$D$8,4,FALSE()),"n/a")</f>
        <v>90000</v>
      </c>
      <c r="G137" s="16" t="n">
        <f aca="false">IFERROR(Expenses!D134/F137,"n/a")</f>
        <v>0.025106</v>
      </c>
    </row>
    <row r="138" customFormat="false" ht="15" hidden="false" customHeight="false" outlineLevel="0" collapsed="false">
      <c r="A138" s="7" t="str">
        <f aca="false">Expenses!A135</f>
        <v>X00376</v>
      </c>
      <c r="B138" s="13" t="n">
        <f aca="false">Expenses!B135</f>
        <v>45801</v>
      </c>
      <c r="C138" s="7" t="str">
        <f aca="false">VLOOKUP(Expenses!C135,Employees!$A$2:$C$61,2,FALSE())</f>
        <v>Rony Uddin</v>
      </c>
      <c r="D138" s="7" t="str">
        <f aca="false">VLOOKUP(Expenses!C135,Employees!$A$2:$C$61,3,FALSE())</f>
        <v>SAL</v>
      </c>
      <c r="E138" s="7" t="str">
        <f aca="false">IFERROR(VLOOKUP(D138,Departments!$A$2:$D$8,2,FALSE()),"Key mismatch - check DeptCode formatting")</f>
        <v>Sales</v>
      </c>
      <c r="F138" s="15" t="n">
        <f aca="false">IFERROR(VLOOKUP(D138,Departments!$A$2:$D$8,4,FALSE()),"n/a")</f>
        <v>250000</v>
      </c>
      <c r="G138" s="16" t="n">
        <f aca="false">IFERROR(Expenses!D135/F138,"n/a")</f>
        <v>0.01165208</v>
      </c>
    </row>
    <row r="139" customFormat="false" ht="15" hidden="false" customHeight="false" outlineLevel="0" collapsed="false">
      <c r="A139" s="7" t="str">
        <f aca="false">Expenses!A136</f>
        <v>X00477</v>
      </c>
      <c r="B139" s="13" t="n">
        <f aca="false">Expenses!B136</f>
        <v>45801</v>
      </c>
      <c r="C139" s="7" t="str">
        <f aca="false">VLOOKUP(Expenses!C136,Employees!$A$2:$C$61,2,FALSE())</f>
        <v>Karim Khan</v>
      </c>
      <c r="D139" s="7" t="str">
        <f aca="false">VLOOKUP(Expenses!C136,Employees!$A$2:$C$61,3,FALSE())</f>
        <v>MKT</v>
      </c>
      <c r="E139" s="7" t="str">
        <f aca="false">IFERROR(VLOOKUP(D139,Departments!$A$2:$D$8,2,FALSE()),"Key mismatch - check DeptCode formatting")</f>
        <v>Marketing</v>
      </c>
      <c r="F139" s="15" t="n">
        <f aca="false">IFERROR(VLOOKUP(D139,Departments!$A$2:$D$8,4,FALSE()),"n/a")</f>
        <v>120000</v>
      </c>
      <c r="G139" s="16" t="n">
        <f aca="false">IFERROR(Expenses!D136/F139,"n/a")</f>
        <v>0.01313675</v>
      </c>
    </row>
    <row r="140" customFormat="false" ht="15" hidden="false" customHeight="false" outlineLevel="0" collapsed="false">
      <c r="A140" s="7" t="str">
        <f aca="false">Expenses!A137</f>
        <v>X00118</v>
      </c>
      <c r="B140" s="13" t="n">
        <f aca="false">Expenses!B137</f>
        <v>45802</v>
      </c>
      <c r="C140" s="7" t="str">
        <f aca="false">VLOOKUP(Expenses!C137,Employees!$A$2:$C$61,2,FALSE())</f>
        <v>Shila Islam</v>
      </c>
      <c r="D140" s="7" t="str">
        <f aca="false">VLOOKUP(Expenses!C137,Employees!$A$2:$C$61,3,FALSE())</f>
        <v>SAL</v>
      </c>
      <c r="E140" s="7" t="str">
        <f aca="false">IFERROR(VLOOKUP(D140,Departments!$A$2:$D$8,2,FALSE()),"Key mismatch - check DeptCode formatting")</f>
        <v>Sales</v>
      </c>
      <c r="F140" s="15" t="n">
        <f aca="false">IFERROR(VLOOKUP(D140,Departments!$A$2:$D$8,4,FALSE()),"n/a")</f>
        <v>250000</v>
      </c>
      <c r="G140" s="16" t="n">
        <f aca="false">IFERROR(Expenses!D137/F140,"n/a")</f>
        <v>0.00486792</v>
      </c>
    </row>
    <row r="141" customFormat="false" ht="15" hidden="false" customHeight="false" outlineLevel="0" collapsed="false">
      <c r="A141" s="7" t="str">
        <f aca="false">Expenses!A138</f>
        <v>X00287</v>
      </c>
      <c r="B141" s="13" t="n">
        <f aca="false">Expenses!B138</f>
        <v>45803</v>
      </c>
      <c r="C141" s="7" t="str">
        <f aca="false">VLOOKUP(Expenses!C138,Employees!$A$2:$C$61,2,FALSE())</f>
        <v>Shila Islam</v>
      </c>
      <c r="D141" s="7" t="str">
        <f aca="false">VLOOKUP(Expenses!C138,Employees!$A$2:$C$61,3,FALSE())</f>
        <v>SAL</v>
      </c>
      <c r="E141" s="7" t="str">
        <f aca="false">IFERROR(VLOOKUP(D141,Departments!$A$2:$D$8,2,FALSE()),"Key mismatch - check DeptCode formatting")</f>
        <v>Sales</v>
      </c>
      <c r="F141" s="15" t="n">
        <f aca="false">IFERROR(VLOOKUP(D141,Departments!$A$2:$D$8,4,FALSE()),"n/a")</f>
        <v>250000</v>
      </c>
      <c r="G141" s="16" t="n">
        <f aca="false">IFERROR(Expenses!D138/F141,"n/a")</f>
        <v>0.00285728</v>
      </c>
    </row>
    <row r="142" customFormat="false" ht="15" hidden="false" customHeight="false" outlineLevel="0" collapsed="false">
      <c r="A142" s="7" t="str">
        <f aca="false">Expenses!A139</f>
        <v>X00305</v>
      </c>
      <c r="B142" s="13" t="n">
        <f aca="false">Expenses!B139</f>
        <v>45803</v>
      </c>
      <c r="C142" s="7" t="str">
        <f aca="false">VLOOKUP(Expenses!C139,Employees!$A$2:$C$61,2,FALSE())</f>
        <v>Sadia Uddin</v>
      </c>
      <c r="D142" s="7" t="str">
        <f aca="false">VLOOKUP(Expenses!C139,Employees!$A$2:$C$61,3,FALSE())</f>
        <v>FIN</v>
      </c>
      <c r="E142" s="7" t="str">
        <f aca="false">IFERROR(VLOOKUP(D142,Departments!$A$2:$D$8,2,FALSE()),"Key mismatch - check DeptCode formatting")</f>
        <v>Finance</v>
      </c>
      <c r="F142" s="15" t="n">
        <f aca="false">IFERROR(VLOOKUP(D142,Departments!$A$2:$D$8,4,FALSE()),"n/a")</f>
        <v>90000</v>
      </c>
      <c r="G142" s="16" t="n">
        <f aca="false">IFERROR(Expenses!D139/F142,"n/a")</f>
        <v>0.00133322222222222</v>
      </c>
    </row>
    <row r="143" customFormat="false" ht="15" hidden="false" customHeight="false" outlineLevel="0" collapsed="false">
      <c r="A143" s="7" t="str">
        <f aca="false">Expenses!A140</f>
        <v>X00049</v>
      </c>
      <c r="B143" s="13" t="n">
        <f aca="false">Expenses!B140</f>
        <v>45804</v>
      </c>
      <c r="C143" s="7" t="str">
        <f aca="false">VLOOKUP(Expenses!C140,Employees!$A$2:$C$61,2,FALSE())</f>
        <v>Tanvir Hossain</v>
      </c>
      <c r="D143" s="7" t="str">
        <f aca="false">VLOOKUP(Expenses!C140,Employees!$A$2:$C$61,3,FALSE())</f>
        <v>SAL</v>
      </c>
      <c r="E143" s="7" t="str">
        <f aca="false">IFERROR(VLOOKUP(D143,Departments!$A$2:$D$8,2,FALSE()),"Key mismatch - check DeptCode formatting")</f>
        <v>Sales</v>
      </c>
      <c r="F143" s="15" t="n">
        <f aca="false">IFERROR(VLOOKUP(D143,Departments!$A$2:$D$8,4,FALSE()),"n/a")</f>
        <v>250000</v>
      </c>
      <c r="G143" s="16" t="n">
        <f aca="false">IFERROR(Expenses!D140/F143,"n/a")</f>
        <v>0.01236904</v>
      </c>
    </row>
    <row r="144" customFormat="false" ht="15" hidden="false" customHeight="false" outlineLevel="0" collapsed="false">
      <c r="A144" s="7" t="str">
        <f aca="false">Expenses!A141</f>
        <v>X00006</v>
      </c>
      <c r="B144" s="13" t="n">
        <f aca="false">Expenses!B141</f>
        <v>45805</v>
      </c>
      <c r="C144" s="7" t="str">
        <f aca="false">VLOOKUP(Expenses!C141,Employees!$A$2:$C$61,2,FALSE())</f>
        <v>Karim Karim</v>
      </c>
      <c r="D144" s="7" t="str">
        <f aca="false">VLOOKUP(Expenses!C141,Employees!$A$2:$C$61,3,FALSE())</f>
        <v>FIN</v>
      </c>
      <c r="E144" s="7" t="str">
        <f aca="false">IFERROR(VLOOKUP(D144,Departments!$A$2:$D$8,2,FALSE()),"Key mismatch - check DeptCode formatting")</f>
        <v>Finance</v>
      </c>
      <c r="F144" s="15" t="n">
        <f aca="false">IFERROR(VLOOKUP(D144,Departments!$A$2:$D$8,4,FALSE()),"n/a")</f>
        <v>90000</v>
      </c>
      <c r="G144" s="16" t="n">
        <f aca="false">IFERROR(Expenses!D141/F144,"n/a")</f>
        <v>0.0292096666666667</v>
      </c>
    </row>
    <row r="145" customFormat="false" ht="15" hidden="false" customHeight="false" outlineLevel="0" collapsed="false">
      <c r="A145" s="7" t="str">
        <f aca="false">Expenses!A142</f>
        <v>X00493</v>
      </c>
      <c r="B145" s="13" t="n">
        <f aca="false">Expenses!B142</f>
        <v>45805</v>
      </c>
      <c r="C145" s="7" t="str">
        <f aca="false">VLOOKUP(Expenses!C142,Employees!$A$2:$C$61,2,FALSE())</f>
        <v>Shila Islam</v>
      </c>
      <c r="D145" s="7" t="str">
        <f aca="false">VLOOKUP(Expenses!C142,Employees!$A$2:$C$61,3,FALSE())</f>
        <v> FIN</v>
      </c>
      <c r="E145" s="7" t="str">
        <f aca="false">IFERROR(VLOOKUP(D145,Departments!$A$2:$D$8,2,FALSE()),"Key mismatch - check DeptCode formatting")</f>
        <v>Key mismatch - check DeptCode formatting</v>
      </c>
      <c r="F145" s="15" t="str">
        <f aca="false">IFERROR(VLOOKUP(D145,Departments!$A$2:$D$8,4,FALSE()),"n/a")</f>
        <v>n/a</v>
      </c>
      <c r="G145" s="16" t="str">
        <f aca="false">IFERROR(Expenses!D142/F145,"n/a")</f>
        <v>n/a</v>
      </c>
    </row>
    <row r="146" customFormat="false" ht="15" hidden="false" customHeight="false" outlineLevel="0" collapsed="false">
      <c r="A146" s="7" t="str">
        <f aca="false">Expenses!A143</f>
        <v>X00267</v>
      </c>
      <c r="B146" s="13" t="n">
        <f aca="false">Expenses!B143</f>
        <v>45807</v>
      </c>
      <c r="C146" s="7" t="str">
        <f aca="false">VLOOKUP(Expenses!C143,Employees!$A$2:$C$61,2,FALSE())</f>
        <v>Mim Islam</v>
      </c>
      <c r="D146" s="7" t="str">
        <f aca="false">VLOOKUP(Expenses!C143,Employees!$A$2:$C$61,3,FALSE())</f>
        <v>HR</v>
      </c>
      <c r="E146" s="7" t="str">
        <f aca="false">IFERROR(VLOOKUP(D146,Departments!$A$2:$D$8,2,FALSE()),"Key mismatch - check DeptCode formatting")</f>
        <v>Human Resources</v>
      </c>
      <c r="F146" s="15" t="n">
        <f aca="false">IFERROR(VLOOKUP(D146,Departments!$A$2:$D$8,4,FALSE()),"n/a")</f>
        <v>60000</v>
      </c>
      <c r="G146" s="16" t="n">
        <f aca="false">IFERROR(Expenses!D143/F146,"n/a")</f>
        <v>0.0195213333333333</v>
      </c>
    </row>
    <row r="147" customFormat="false" ht="15" hidden="false" customHeight="false" outlineLevel="0" collapsed="false">
      <c r="A147" s="7" t="str">
        <f aca="false">Expenses!A144</f>
        <v>X00367</v>
      </c>
      <c r="B147" s="13" t="n">
        <f aca="false">Expenses!B144</f>
        <v>45807</v>
      </c>
      <c r="C147" s="7" t="str">
        <f aca="false">VLOOKUP(Expenses!C144,Employees!$A$2:$C$61,2,FALSE())</f>
        <v>Mim Khan</v>
      </c>
      <c r="D147" s="7" t="str">
        <f aca="false">VLOOKUP(Expenses!C144,Employees!$A$2:$C$61,3,FALSE())</f>
        <v>IT</v>
      </c>
      <c r="E147" s="7" t="str">
        <f aca="false">IFERROR(VLOOKUP(D147,Departments!$A$2:$D$8,2,FALSE()),"Key mismatch - check DeptCode formatting")</f>
        <v>Information Technology</v>
      </c>
      <c r="F147" s="15" t="n">
        <f aca="false">IFERROR(VLOOKUP(D147,Departments!$A$2:$D$8,4,FALSE()),"n/a")</f>
        <v>180000</v>
      </c>
      <c r="G147" s="16" t="n">
        <f aca="false">IFERROR(Expenses!D144/F147,"n/a")</f>
        <v>0.0129878333333333</v>
      </c>
    </row>
    <row r="148" customFormat="false" ht="15" hidden="false" customHeight="false" outlineLevel="0" collapsed="false">
      <c r="A148" s="7" t="str">
        <f aca="false">Expenses!A145</f>
        <v>X00406</v>
      </c>
      <c r="B148" s="13" t="n">
        <f aca="false">Expenses!B145</f>
        <v>45808</v>
      </c>
      <c r="C148" s="7" t="str">
        <f aca="false">VLOOKUP(Expenses!C145,Employees!$A$2:$C$61,2,FALSE())</f>
        <v>Shila Islam</v>
      </c>
      <c r="D148" s="7" t="str">
        <f aca="false">VLOOKUP(Expenses!C145,Employees!$A$2:$C$61,3,FALSE())</f>
        <v> FIN</v>
      </c>
      <c r="E148" s="7" t="str">
        <f aca="false">IFERROR(VLOOKUP(D148,Departments!$A$2:$D$8,2,FALSE()),"Key mismatch - check DeptCode formatting")</f>
        <v>Key mismatch - check DeptCode formatting</v>
      </c>
      <c r="F148" s="15" t="str">
        <f aca="false">IFERROR(VLOOKUP(D148,Departments!$A$2:$D$8,4,FALSE()),"n/a")</f>
        <v>n/a</v>
      </c>
      <c r="G148" s="16" t="str">
        <f aca="false">IFERROR(Expenses!D145/F148,"n/a")</f>
        <v>n/a</v>
      </c>
    </row>
    <row r="149" customFormat="false" ht="15" hidden="false" customHeight="false" outlineLevel="0" collapsed="false">
      <c r="A149" s="7" t="str">
        <f aca="false">Expenses!A146</f>
        <v>X00125</v>
      </c>
      <c r="B149" s="13" t="n">
        <f aca="false">Expenses!B146</f>
        <v>45810</v>
      </c>
      <c r="C149" s="7" t="str">
        <f aca="false">VLOOKUP(Expenses!C146,Employees!$A$2:$C$61,2,FALSE())</f>
        <v>Rony Begum</v>
      </c>
      <c r="D149" s="7" t="str">
        <f aca="false">VLOOKUP(Expenses!C146,Employees!$A$2:$C$61,3,FALSE())</f>
        <v>IT</v>
      </c>
      <c r="E149" s="7" t="str">
        <f aca="false">IFERROR(VLOOKUP(D149,Departments!$A$2:$D$8,2,FALSE()),"Key mismatch - check DeptCode formatting")</f>
        <v>Information Technology</v>
      </c>
      <c r="F149" s="15" t="n">
        <f aca="false">IFERROR(VLOOKUP(D149,Departments!$A$2:$D$8,4,FALSE()),"n/a")</f>
        <v>180000</v>
      </c>
      <c r="G149" s="16" t="n">
        <f aca="false">IFERROR(Expenses!D146/F149,"n/a")</f>
        <v>0.0188845</v>
      </c>
    </row>
    <row r="150" customFormat="false" ht="15" hidden="false" customHeight="false" outlineLevel="0" collapsed="false">
      <c r="A150" s="7" t="str">
        <f aca="false">Expenses!A147</f>
        <v>X00279</v>
      </c>
      <c r="B150" s="13" t="n">
        <f aca="false">Expenses!B147</f>
        <v>45810</v>
      </c>
      <c r="C150" s="7" t="str">
        <f aca="false">VLOOKUP(Expenses!C147,Employees!$A$2:$C$61,2,FALSE())</f>
        <v>Sabbir Khan</v>
      </c>
      <c r="D150" s="7" t="str">
        <f aca="false">VLOOKUP(Expenses!C147,Employees!$A$2:$C$61,3,FALSE())</f>
        <v>FIN</v>
      </c>
      <c r="E150" s="7" t="str">
        <f aca="false">IFERROR(VLOOKUP(D150,Departments!$A$2:$D$8,2,FALSE()),"Key mismatch - check DeptCode formatting")</f>
        <v>Finance</v>
      </c>
      <c r="F150" s="15" t="n">
        <f aca="false">IFERROR(VLOOKUP(D150,Departments!$A$2:$D$8,4,FALSE()),"n/a")</f>
        <v>90000</v>
      </c>
      <c r="G150" s="16" t="n">
        <f aca="false">IFERROR(Expenses!D147/F150,"n/a")</f>
        <v>0.00392666666666667</v>
      </c>
    </row>
    <row r="151" customFormat="false" ht="15" hidden="false" customHeight="false" outlineLevel="0" collapsed="false">
      <c r="A151" s="7" t="str">
        <f aca="false">Expenses!A148</f>
        <v>X00483</v>
      </c>
      <c r="B151" s="13" t="n">
        <f aca="false">Expenses!B148</f>
        <v>45810</v>
      </c>
      <c r="C151" s="7" t="str">
        <f aca="false">VLOOKUP(Expenses!C148,Employees!$A$2:$C$61,2,FALSE())</f>
        <v>Piya Islam</v>
      </c>
      <c r="D151" s="7" t="str">
        <f aca="false">VLOOKUP(Expenses!C148,Employees!$A$2:$C$61,3,FALSE())</f>
        <v>HR</v>
      </c>
      <c r="E151" s="7" t="str">
        <f aca="false">IFERROR(VLOOKUP(D151,Departments!$A$2:$D$8,2,FALSE()),"Key mismatch - check DeptCode formatting")</f>
        <v>Human Resources</v>
      </c>
      <c r="F151" s="15" t="n">
        <f aca="false">IFERROR(VLOOKUP(D151,Departments!$A$2:$D$8,4,FALSE()),"n/a")</f>
        <v>60000</v>
      </c>
      <c r="G151" s="16" t="n">
        <f aca="false">IFERROR(Expenses!D148/F151,"n/a")</f>
        <v>0.0245926666666667</v>
      </c>
    </row>
    <row r="152" customFormat="false" ht="15" hidden="false" customHeight="false" outlineLevel="0" collapsed="false">
      <c r="A152" s="7" t="str">
        <f aca="false">Expenses!A149</f>
        <v>X00037</v>
      </c>
      <c r="B152" s="13" t="n">
        <f aca="false">Expenses!B149</f>
        <v>45811</v>
      </c>
      <c r="C152" s="7" t="str">
        <f aca="false">VLOOKUP(Expenses!C149,Employees!$A$2:$C$61,2,FALSE())</f>
        <v>Piya Khan</v>
      </c>
      <c r="D152" s="7" t="str">
        <f aca="false">VLOOKUP(Expenses!C149,Employees!$A$2:$C$61,3,FALSE())</f>
        <v>OPS</v>
      </c>
      <c r="E152" s="7" t="str">
        <f aca="false">IFERROR(VLOOKUP(D152,Departments!$A$2:$D$8,2,FALSE()),"Key mismatch - check DeptCode formatting")</f>
        <v>Operations</v>
      </c>
      <c r="F152" s="15" t="n">
        <f aca="false">IFERROR(VLOOKUP(D152,Departments!$A$2:$D$8,4,FALSE()),"n/a")</f>
        <v>300000</v>
      </c>
      <c r="G152" s="16" t="n">
        <f aca="false">IFERROR(Expenses!D149/F152,"n/a")</f>
        <v>0.00170876666666667</v>
      </c>
    </row>
    <row r="153" customFormat="false" ht="15" hidden="false" customHeight="false" outlineLevel="0" collapsed="false">
      <c r="A153" s="7" t="str">
        <f aca="false">Expenses!A150</f>
        <v>X00026</v>
      </c>
      <c r="B153" s="13" t="n">
        <f aca="false">Expenses!B150</f>
        <v>45812</v>
      </c>
      <c r="C153" s="7" t="str">
        <f aca="false">VLOOKUP(Expenses!C150,Employees!$A$2:$C$61,2,FALSE())</f>
        <v>Hasan Chowdhury</v>
      </c>
      <c r="D153" s="7" t="str">
        <f aca="false">VLOOKUP(Expenses!C150,Employees!$A$2:$C$61,3,FALSE())</f>
        <v>IT</v>
      </c>
      <c r="E153" s="7" t="str">
        <f aca="false">IFERROR(VLOOKUP(D153,Departments!$A$2:$D$8,2,FALSE()),"Key mismatch - check DeptCode formatting")</f>
        <v>Information Technology</v>
      </c>
      <c r="F153" s="15" t="n">
        <f aca="false">IFERROR(VLOOKUP(D153,Departments!$A$2:$D$8,4,FALSE()),"n/a")</f>
        <v>180000</v>
      </c>
      <c r="G153" s="16" t="n">
        <f aca="false">IFERROR(Expenses!D150/F153,"n/a")</f>
        <v>0.0176049444444444</v>
      </c>
    </row>
    <row r="154" customFormat="false" ht="15" hidden="false" customHeight="false" outlineLevel="0" collapsed="false">
      <c r="A154" s="7" t="str">
        <f aca="false">Expenses!A151</f>
        <v>X00193</v>
      </c>
      <c r="B154" s="13" t="n">
        <f aca="false">Expenses!B151</f>
        <v>45812</v>
      </c>
      <c r="C154" s="7" t="str">
        <f aca="false">VLOOKUP(Expenses!C151,Employees!$A$2:$C$61,2,FALSE())</f>
        <v>Kabir Hossain</v>
      </c>
      <c r="D154" s="7" t="str">
        <f aca="false">VLOOKUP(Expenses!C151,Employees!$A$2:$C$61,3,FALSE())</f>
        <v>SAL</v>
      </c>
      <c r="E154" s="7" t="str">
        <f aca="false">IFERROR(VLOOKUP(D154,Departments!$A$2:$D$8,2,FALSE()),"Key mismatch - check DeptCode formatting")</f>
        <v>Sales</v>
      </c>
      <c r="F154" s="15" t="n">
        <f aca="false">IFERROR(VLOOKUP(D154,Departments!$A$2:$D$8,4,FALSE()),"n/a")</f>
        <v>250000</v>
      </c>
      <c r="G154" s="16" t="n">
        <f aca="false">IFERROR(Expenses!D151/F154,"n/a")</f>
        <v>0.00336712</v>
      </c>
    </row>
    <row r="155" customFormat="false" ht="15" hidden="false" customHeight="false" outlineLevel="0" collapsed="false">
      <c r="A155" s="7" t="str">
        <f aca="false">Expenses!A152</f>
        <v>X00380</v>
      </c>
      <c r="B155" s="13" t="n">
        <f aca="false">Expenses!B152</f>
        <v>45814</v>
      </c>
      <c r="C155" s="7" t="str">
        <f aca="false">VLOOKUP(Expenses!C152,Employees!$A$2:$C$61,2,FALSE())</f>
        <v>Farah Begum</v>
      </c>
      <c r="D155" s="7" t="str">
        <f aca="false">VLOOKUP(Expenses!C152,Employees!$A$2:$C$61,3,FALSE())</f>
        <v> OPS</v>
      </c>
      <c r="E155" s="7" t="str">
        <f aca="false">IFERROR(VLOOKUP(D155,Departments!$A$2:$D$8,2,FALSE()),"Key mismatch - check DeptCode formatting")</f>
        <v>Key mismatch - check DeptCode formatting</v>
      </c>
      <c r="F155" s="15" t="str">
        <f aca="false">IFERROR(VLOOKUP(D155,Departments!$A$2:$D$8,4,FALSE()),"n/a")</f>
        <v>n/a</v>
      </c>
      <c r="G155" s="16" t="str">
        <f aca="false">IFERROR(Expenses!D152/F155,"n/a")</f>
        <v>n/a</v>
      </c>
    </row>
    <row r="156" customFormat="false" ht="15" hidden="false" customHeight="false" outlineLevel="0" collapsed="false">
      <c r="A156" s="7" t="str">
        <f aca="false">Expenses!A153</f>
        <v>X00206</v>
      </c>
      <c r="B156" s="13" t="n">
        <f aca="false">Expenses!B153</f>
        <v>45815</v>
      </c>
      <c r="C156" s="7" t="str">
        <f aca="false">VLOOKUP(Expenses!C153,Employees!$A$2:$C$61,2,FALSE())</f>
        <v>Nadia Begum</v>
      </c>
      <c r="D156" s="7" t="str">
        <f aca="false">VLOOKUP(Expenses!C153,Employees!$A$2:$C$61,3,FALSE())</f>
        <v>MKT</v>
      </c>
      <c r="E156" s="7" t="str">
        <f aca="false">IFERROR(VLOOKUP(D156,Departments!$A$2:$D$8,2,FALSE()),"Key mismatch - check DeptCode formatting")</f>
        <v>Marketing</v>
      </c>
      <c r="F156" s="15" t="n">
        <f aca="false">IFERROR(VLOOKUP(D156,Departments!$A$2:$D$8,4,FALSE()),"n/a")</f>
        <v>120000</v>
      </c>
      <c r="G156" s="16" t="n">
        <f aca="false">IFERROR(Expenses!D153/F156,"n/a")</f>
        <v>0.0258075</v>
      </c>
    </row>
    <row r="157" customFormat="false" ht="15" hidden="false" customHeight="false" outlineLevel="0" collapsed="false">
      <c r="A157" s="7" t="str">
        <f aca="false">Expenses!A154</f>
        <v>X00150</v>
      </c>
      <c r="B157" s="13" t="n">
        <f aca="false">Expenses!B154</f>
        <v>45816</v>
      </c>
      <c r="C157" s="7" t="str">
        <f aca="false">VLOOKUP(Expenses!C154,Employees!$A$2:$C$61,2,FALSE())</f>
        <v>Rony Begum</v>
      </c>
      <c r="D157" s="7" t="str">
        <f aca="false">VLOOKUP(Expenses!C154,Employees!$A$2:$C$61,3,FALSE())</f>
        <v>FIN</v>
      </c>
      <c r="E157" s="7" t="str">
        <f aca="false">IFERROR(VLOOKUP(D157,Departments!$A$2:$D$8,2,FALSE()),"Key mismatch - check DeptCode formatting")</f>
        <v>Finance</v>
      </c>
      <c r="F157" s="15" t="n">
        <f aca="false">IFERROR(VLOOKUP(D157,Departments!$A$2:$D$8,4,FALSE()),"n/a")</f>
        <v>90000</v>
      </c>
      <c r="G157" s="16" t="n">
        <f aca="false">IFERROR(Expenses!D154/F157,"n/a")</f>
        <v>0.0204203333333333</v>
      </c>
    </row>
    <row r="158" customFormat="false" ht="15" hidden="false" customHeight="false" outlineLevel="0" collapsed="false">
      <c r="A158" s="7" t="str">
        <f aca="false">Expenses!A155</f>
        <v>X00222</v>
      </c>
      <c r="B158" s="13" t="n">
        <f aca="false">Expenses!B155</f>
        <v>45816</v>
      </c>
      <c r="C158" s="7" t="str">
        <f aca="false">VLOOKUP(Expenses!C155,Employees!$A$2:$C$61,2,FALSE())</f>
        <v>Shila Islam</v>
      </c>
      <c r="D158" s="7" t="str">
        <f aca="false">VLOOKUP(Expenses!C155,Employees!$A$2:$C$61,3,FALSE())</f>
        <v> FIN</v>
      </c>
      <c r="E158" s="7" t="str">
        <f aca="false">IFERROR(VLOOKUP(D158,Departments!$A$2:$D$8,2,FALSE()),"Key mismatch - check DeptCode formatting")</f>
        <v>Key mismatch - check DeptCode formatting</v>
      </c>
      <c r="F158" s="15" t="str">
        <f aca="false">IFERROR(VLOOKUP(D158,Departments!$A$2:$D$8,4,FALSE()),"n/a")</f>
        <v>n/a</v>
      </c>
      <c r="G158" s="16" t="str">
        <f aca="false">IFERROR(Expenses!D155/F158,"n/a")</f>
        <v>n/a</v>
      </c>
    </row>
    <row r="159" customFormat="false" ht="15" hidden="false" customHeight="false" outlineLevel="0" collapsed="false">
      <c r="A159" s="7" t="str">
        <f aca="false">Expenses!A156</f>
        <v>X00336</v>
      </c>
      <c r="B159" s="13" t="n">
        <f aca="false">Expenses!B156</f>
        <v>45817</v>
      </c>
      <c r="C159" s="7" t="str">
        <f aca="false">VLOOKUP(Expenses!C156,Employees!$A$2:$C$61,2,FALSE())</f>
        <v>Rony Begum</v>
      </c>
      <c r="D159" s="7" t="str">
        <f aca="false">VLOOKUP(Expenses!C156,Employees!$A$2:$C$61,3,FALSE())</f>
        <v>IT</v>
      </c>
      <c r="E159" s="7" t="str">
        <f aca="false">IFERROR(VLOOKUP(D159,Departments!$A$2:$D$8,2,FALSE()),"Key mismatch - check DeptCode formatting")</f>
        <v>Information Technology</v>
      </c>
      <c r="F159" s="15" t="n">
        <f aca="false">IFERROR(VLOOKUP(D159,Departments!$A$2:$D$8,4,FALSE()),"n/a")</f>
        <v>180000</v>
      </c>
      <c r="G159" s="16" t="n">
        <f aca="false">IFERROR(Expenses!D156/F159,"n/a")</f>
        <v>0.0140922222222222</v>
      </c>
    </row>
    <row r="160" customFormat="false" ht="15" hidden="false" customHeight="false" outlineLevel="0" collapsed="false">
      <c r="A160" s="7" t="str">
        <f aca="false">Expenses!A157</f>
        <v>X00416</v>
      </c>
      <c r="B160" s="13" t="n">
        <f aca="false">Expenses!B157</f>
        <v>45817</v>
      </c>
      <c r="C160" s="7" t="str">
        <f aca="false">VLOOKUP(Expenses!C157,Employees!$A$2:$C$61,2,FALSE())</f>
        <v>Karim Karim</v>
      </c>
      <c r="D160" s="7" t="str">
        <f aca="false">VLOOKUP(Expenses!C157,Employees!$A$2:$C$61,3,FALSE())</f>
        <v>HR </v>
      </c>
      <c r="E160" s="7" t="str">
        <f aca="false">IFERROR(VLOOKUP(D160,Departments!$A$2:$D$8,2,FALSE()),"Key mismatch - check DeptCode formatting")</f>
        <v>Key mismatch - check DeptCode formatting</v>
      </c>
      <c r="F160" s="15" t="str">
        <f aca="false">IFERROR(VLOOKUP(D160,Departments!$A$2:$D$8,4,FALSE()),"n/a")</f>
        <v>n/a</v>
      </c>
      <c r="G160" s="16" t="str">
        <f aca="false">IFERROR(Expenses!D157/F160,"n/a")</f>
        <v>n/a</v>
      </c>
    </row>
    <row r="161" customFormat="false" ht="15" hidden="false" customHeight="false" outlineLevel="0" collapsed="false">
      <c r="A161" s="7" t="str">
        <f aca="false">Expenses!A158</f>
        <v>X00484</v>
      </c>
      <c r="B161" s="13" t="n">
        <f aca="false">Expenses!B158</f>
        <v>45817</v>
      </c>
      <c r="C161" s="7" t="str">
        <f aca="false">VLOOKUP(Expenses!C158,Employees!$A$2:$C$61,2,FALSE())</f>
        <v>Nadia Islam</v>
      </c>
      <c r="D161" s="7" t="str">
        <f aca="false">VLOOKUP(Expenses!C158,Employees!$A$2:$C$61,3,FALSE())</f>
        <v>HR</v>
      </c>
      <c r="E161" s="7" t="str">
        <f aca="false">IFERROR(VLOOKUP(D161,Departments!$A$2:$D$8,2,FALSE()),"Key mismatch - check DeptCode formatting")</f>
        <v>Human Resources</v>
      </c>
      <c r="F161" s="15" t="n">
        <f aca="false">IFERROR(VLOOKUP(D161,Departments!$A$2:$D$8,4,FALSE()),"n/a")</f>
        <v>60000</v>
      </c>
      <c r="G161" s="16" t="n">
        <f aca="false">IFERROR(Expenses!D158/F161,"n/a")</f>
        <v>0.0160575</v>
      </c>
    </row>
    <row r="162" customFormat="false" ht="15" hidden="false" customHeight="false" outlineLevel="0" collapsed="false">
      <c r="A162" s="7" t="str">
        <f aca="false">Expenses!A159</f>
        <v>X00025</v>
      </c>
      <c r="B162" s="13" t="n">
        <f aca="false">Expenses!B159</f>
        <v>45820</v>
      </c>
      <c r="C162" s="7" t="str">
        <f aca="false">VLOOKUP(Expenses!C159,Employees!$A$2:$C$61,2,FALSE())</f>
        <v>Nadia Rahman</v>
      </c>
      <c r="D162" s="7" t="str">
        <f aca="false">VLOOKUP(Expenses!C159,Employees!$A$2:$C$61,3,FALSE())</f>
        <v>SAL</v>
      </c>
      <c r="E162" s="7" t="str">
        <f aca="false">IFERROR(VLOOKUP(D162,Departments!$A$2:$D$8,2,FALSE()),"Key mismatch - check DeptCode formatting")</f>
        <v>Sales</v>
      </c>
      <c r="F162" s="15" t="n">
        <f aca="false">IFERROR(VLOOKUP(D162,Departments!$A$2:$D$8,4,FALSE()),"n/a")</f>
        <v>250000</v>
      </c>
      <c r="G162" s="16" t="n">
        <f aca="false">IFERROR(Expenses!D159/F162,"n/a")</f>
        <v>0.01390412</v>
      </c>
    </row>
    <row r="163" customFormat="false" ht="15" hidden="false" customHeight="false" outlineLevel="0" collapsed="false">
      <c r="A163" s="7" t="str">
        <f aca="false">Expenses!A160</f>
        <v>X00257</v>
      </c>
      <c r="B163" s="13" t="n">
        <f aca="false">Expenses!B160</f>
        <v>45820</v>
      </c>
      <c r="C163" s="7" t="str">
        <f aca="false">VLOOKUP(Expenses!C160,Employees!$A$2:$C$61,2,FALSE())</f>
        <v>Sabbir Uddin</v>
      </c>
      <c r="D163" s="7" t="str">
        <f aca="false">VLOOKUP(Expenses!C160,Employees!$A$2:$C$61,3,FALSE())</f>
        <v>HR</v>
      </c>
      <c r="E163" s="7" t="str">
        <f aca="false">IFERROR(VLOOKUP(D163,Departments!$A$2:$D$8,2,FALSE()),"Key mismatch - check DeptCode formatting")</f>
        <v>Human Resources</v>
      </c>
      <c r="F163" s="15" t="n">
        <f aca="false">IFERROR(VLOOKUP(D163,Departments!$A$2:$D$8,4,FALSE()),"n/a")</f>
        <v>60000</v>
      </c>
      <c r="G163" s="16" t="n">
        <f aca="false">IFERROR(Expenses!D160/F163,"n/a")</f>
        <v>0.0523325</v>
      </c>
    </row>
    <row r="164" customFormat="false" ht="15" hidden="false" customHeight="false" outlineLevel="0" collapsed="false">
      <c r="A164" s="7" t="str">
        <f aca="false">Expenses!A161</f>
        <v>X00278</v>
      </c>
      <c r="B164" s="13" t="n">
        <f aca="false">Expenses!B161</f>
        <v>45820</v>
      </c>
      <c r="C164" s="7" t="str">
        <f aca="false">VLOOKUP(Expenses!C161,Employees!$A$2:$C$61,2,FALSE())</f>
        <v>Mim Begum</v>
      </c>
      <c r="D164" s="7" t="str">
        <f aca="false">VLOOKUP(Expenses!C161,Employees!$A$2:$C$61,3,FALSE())</f>
        <v>SAL</v>
      </c>
      <c r="E164" s="7" t="str">
        <f aca="false">IFERROR(VLOOKUP(D164,Departments!$A$2:$D$8,2,FALSE()),"Key mismatch - check DeptCode formatting")</f>
        <v>Sales</v>
      </c>
      <c r="F164" s="15" t="n">
        <f aca="false">IFERROR(VLOOKUP(D164,Departments!$A$2:$D$8,4,FALSE()),"n/a")</f>
        <v>250000</v>
      </c>
      <c r="G164" s="16" t="n">
        <f aca="false">IFERROR(Expenses!D161/F164,"n/a")</f>
        <v>0.00027644</v>
      </c>
    </row>
    <row r="165" customFormat="false" ht="15" hidden="false" customHeight="false" outlineLevel="0" collapsed="false">
      <c r="A165" s="7" t="str">
        <f aca="false">Expenses!A162</f>
        <v>X00323</v>
      </c>
      <c r="B165" s="13" t="n">
        <f aca="false">Expenses!B162</f>
        <v>45820</v>
      </c>
      <c r="C165" s="7" t="str">
        <f aca="false">VLOOKUP(Expenses!C162,Employees!$A$2:$C$61,2,FALSE())</f>
        <v>Nadia Begum</v>
      </c>
      <c r="D165" s="7" t="str">
        <f aca="false">VLOOKUP(Expenses!C162,Employees!$A$2:$C$61,3,FALSE())</f>
        <v>MKT</v>
      </c>
      <c r="E165" s="7" t="str">
        <f aca="false">IFERROR(VLOOKUP(D165,Departments!$A$2:$D$8,2,FALSE()),"Key mismatch - check DeptCode formatting")</f>
        <v>Marketing</v>
      </c>
      <c r="F165" s="15" t="n">
        <f aca="false">IFERROR(VLOOKUP(D165,Departments!$A$2:$D$8,4,FALSE()),"n/a")</f>
        <v>120000</v>
      </c>
      <c r="G165" s="16" t="n">
        <f aca="false">IFERROR(Expenses!D162/F165,"n/a")</f>
        <v>0.0238086666666667</v>
      </c>
    </row>
    <row r="166" customFormat="false" ht="15" hidden="false" customHeight="false" outlineLevel="0" collapsed="false">
      <c r="A166" s="7" t="str">
        <f aca="false">Expenses!A163</f>
        <v>X00298</v>
      </c>
      <c r="B166" s="13" t="n">
        <f aca="false">Expenses!B163</f>
        <v>45821</v>
      </c>
      <c r="C166" s="7" t="str">
        <f aca="false">VLOOKUP(Expenses!C163,Employees!$A$2:$C$61,2,FALSE())</f>
        <v>Rima Hossain</v>
      </c>
      <c r="D166" s="7" t="str">
        <f aca="false">VLOOKUP(Expenses!C163,Employees!$A$2:$C$61,3,FALSE())</f>
        <v>IT</v>
      </c>
      <c r="E166" s="7" t="str">
        <f aca="false">IFERROR(VLOOKUP(D166,Departments!$A$2:$D$8,2,FALSE()),"Key mismatch - check DeptCode formatting")</f>
        <v>Information Technology</v>
      </c>
      <c r="F166" s="15" t="n">
        <f aca="false">IFERROR(VLOOKUP(D166,Departments!$A$2:$D$8,4,FALSE()),"n/a")</f>
        <v>180000</v>
      </c>
      <c r="G166" s="16" t="n">
        <f aca="false">IFERROR(Expenses!D163/F166,"n/a")</f>
        <v>0.0178003333333333</v>
      </c>
    </row>
    <row r="167" customFormat="false" ht="15" hidden="false" customHeight="false" outlineLevel="0" collapsed="false">
      <c r="A167" s="7" t="str">
        <f aca="false">Expenses!A164</f>
        <v>X00337</v>
      </c>
      <c r="B167" s="13" t="n">
        <f aca="false">Expenses!B164</f>
        <v>45822</v>
      </c>
      <c r="C167" s="7" t="str">
        <f aca="false">VLOOKUP(Expenses!C164,Employees!$A$2:$C$61,2,FALSE())</f>
        <v>Rony Begum</v>
      </c>
      <c r="D167" s="7" t="str">
        <f aca="false">VLOOKUP(Expenses!C164,Employees!$A$2:$C$61,3,FALSE())</f>
        <v>IT</v>
      </c>
      <c r="E167" s="7" t="str">
        <f aca="false">IFERROR(VLOOKUP(D167,Departments!$A$2:$D$8,2,FALSE()),"Key mismatch - check DeptCode formatting")</f>
        <v>Information Technology</v>
      </c>
      <c r="F167" s="15" t="n">
        <f aca="false">IFERROR(VLOOKUP(D167,Departments!$A$2:$D$8,4,FALSE()),"n/a")</f>
        <v>180000</v>
      </c>
      <c r="G167" s="16" t="n">
        <f aca="false">IFERROR(Expenses!D164/F167,"n/a")</f>
        <v>0.00645388888888889</v>
      </c>
    </row>
    <row r="168" customFormat="false" ht="15" hidden="false" customHeight="false" outlineLevel="0" collapsed="false">
      <c r="A168" s="7" t="str">
        <f aca="false">Expenses!A165</f>
        <v>X00355</v>
      </c>
      <c r="B168" s="13" t="n">
        <f aca="false">Expenses!B165</f>
        <v>45822</v>
      </c>
      <c r="C168" s="7" t="str">
        <f aca="false">VLOOKUP(Expenses!C165,Employees!$A$2:$C$61,2,FALSE())</f>
        <v>Piya Chowdhury</v>
      </c>
      <c r="D168" s="7" t="str">
        <f aca="false">VLOOKUP(Expenses!C165,Employees!$A$2:$C$61,3,FALSE())</f>
        <v>MKT</v>
      </c>
      <c r="E168" s="7" t="str">
        <f aca="false">IFERROR(VLOOKUP(D168,Departments!$A$2:$D$8,2,FALSE()),"Key mismatch - check DeptCode formatting")</f>
        <v>Marketing</v>
      </c>
      <c r="F168" s="15" t="n">
        <f aca="false">IFERROR(VLOOKUP(D168,Departments!$A$2:$D$8,4,FALSE()),"n/a")</f>
        <v>120000</v>
      </c>
      <c r="G168" s="16" t="n">
        <f aca="false">IFERROR(Expenses!D165/F168,"n/a")</f>
        <v>0.0228386666666667</v>
      </c>
    </row>
    <row r="169" customFormat="false" ht="15" hidden="false" customHeight="false" outlineLevel="0" collapsed="false">
      <c r="A169" s="7" t="str">
        <f aca="false">Expenses!A166</f>
        <v>X00388</v>
      </c>
      <c r="B169" s="13" t="n">
        <f aca="false">Expenses!B166</f>
        <v>45822</v>
      </c>
      <c r="C169" s="7" t="str">
        <f aca="false">VLOOKUP(Expenses!C166,Employees!$A$2:$C$61,2,FALSE())</f>
        <v>Imran Akter</v>
      </c>
      <c r="D169" s="7" t="str">
        <f aca="false">VLOOKUP(Expenses!C166,Employees!$A$2:$C$61,3,FALSE())</f>
        <v>HR</v>
      </c>
      <c r="E169" s="7" t="str">
        <f aca="false">IFERROR(VLOOKUP(D169,Departments!$A$2:$D$8,2,FALSE()),"Key mismatch - check DeptCode formatting")</f>
        <v>Human Resources</v>
      </c>
      <c r="F169" s="15" t="n">
        <f aca="false">IFERROR(VLOOKUP(D169,Departments!$A$2:$D$8,4,FALSE()),"n/a")</f>
        <v>60000</v>
      </c>
      <c r="G169" s="16" t="n">
        <f aca="false">IFERROR(Expenses!D166/F169,"n/a")</f>
        <v>0.018933</v>
      </c>
    </row>
    <row r="170" customFormat="false" ht="15" hidden="false" customHeight="false" outlineLevel="0" collapsed="false">
      <c r="A170" s="7" t="str">
        <f aca="false">Expenses!A167</f>
        <v>X00052</v>
      </c>
      <c r="B170" s="13" t="n">
        <f aca="false">Expenses!B167</f>
        <v>45823</v>
      </c>
      <c r="C170" s="7" t="str">
        <f aca="false">VLOOKUP(Expenses!C167,Employees!$A$2:$C$61,2,FALSE())</f>
        <v>Piya Chowdhury</v>
      </c>
      <c r="D170" s="7" t="str">
        <f aca="false">VLOOKUP(Expenses!C167,Employees!$A$2:$C$61,3,FALSE())</f>
        <v>MKT</v>
      </c>
      <c r="E170" s="7" t="str">
        <f aca="false">IFERROR(VLOOKUP(D170,Departments!$A$2:$D$8,2,FALSE()),"Key mismatch - check DeptCode formatting")</f>
        <v>Marketing</v>
      </c>
      <c r="F170" s="15" t="n">
        <f aca="false">IFERROR(VLOOKUP(D170,Departments!$A$2:$D$8,4,FALSE()),"n/a")</f>
        <v>120000</v>
      </c>
      <c r="G170" s="16" t="n">
        <f aca="false">IFERROR(Expenses!D167/F170,"n/a")</f>
        <v>0.0126808333333333</v>
      </c>
    </row>
    <row r="171" customFormat="false" ht="15" hidden="false" customHeight="false" outlineLevel="0" collapsed="false">
      <c r="A171" s="7" t="str">
        <f aca="false">Expenses!A168</f>
        <v>X00233</v>
      </c>
      <c r="B171" s="13" t="n">
        <f aca="false">Expenses!B168</f>
        <v>45823</v>
      </c>
      <c r="C171" s="7" t="str">
        <f aca="false">VLOOKUP(Expenses!C168,Employees!$A$2:$C$61,2,FALSE())</f>
        <v>Rony Uddin</v>
      </c>
      <c r="D171" s="7" t="str">
        <f aca="false">VLOOKUP(Expenses!C168,Employees!$A$2:$C$61,3,FALSE())</f>
        <v>SAL</v>
      </c>
      <c r="E171" s="7" t="str">
        <f aca="false">IFERROR(VLOOKUP(D171,Departments!$A$2:$D$8,2,FALSE()),"Key mismatch - check DeptCode formatting")</f>
        <v>Sales</v>
      </c>
      <c r="F171" s="15" t="n">
        <f aca="false">IFERROR(VLOOKUP(D171,Departments!$A$2:$D$8,4,FALSE()),"n/a")</f>
        <v>250000</v>
      </c>
      <c r="G171" s="16" t="n">
        <f aca="false">IFERROR(Expenses!D168/F171,"n/a")</f>
        <v>0.00247124</v>
      </c>
    </row>
    <row r="172" customFormat="false" ht="15" hidden="false" customHeight="false" outlineLevel="0" collapsed="false">
      <c r="A172" s="7" t="str">
        <f aca="false">Expenses!A169</f>
        <v>X00473</v>
      </c>
      <c r="B172" s="13" t="n">
        <f aca="false">Expenses!B169</f>
        <v>45830</v>
      </c>
      <c r="C172" s="7" t="str">
        <f aca="false">VLOOKUP(Expenses!C169,Employees!$A$2:$C$61,2,FALSE())</f>
        <v>Sabbir Khan</v>
      </c>
      <c r="D172" s="7" t="str">
        <f aca="false">VLOOKUP(Expenses!C169,Employees!$A$2:$C$61,3,FALSE())</f>
        <v>FIN</v>
      </c>
      <c r="E172" s="7" t="str">
        <f aca="false">IFERROR(VLOOKUP(D172,Departments!$A$2:$D$8,2,FALSE()),"Key mismatch - check DeptCode formatting")</f>
        <v>Finance</v>
      </c>
      <c r="F172" s="15" t="n">
        <f aca="false">IFERROR(VLOOKUP(D172,Departments!$A$2:$D$8,4,FALSE()),"n/a")</f>
        <v>90000</v>
      </c>
      <c r="G172" s="16" t="n">
        <f aca="false">IFERROR(Expenses!D169/F172,"n/a")</f>
        <v>0.00944255555555556</v>
      </c>
    </row>
    <row r="173" customFormat="false" ht="15" hidden="false" customHeight="false" outlineLevel="0" collapsed="false">
      <c r="A173" s="7" t="str">
        <f aca="false">Expenses!A170</f>
        <v>X00333</v>
      </c>
      <c r="B173" s="13" t="n">
        <f aca="false">Expenses!B170</f>
        <v>45831</v>
      </c>
      <c r="C173" s="7" t="str">
        <f aca="false">VLOOKUP(Expenses!C170,Employees!$A$2:$C$61,2,FALSE())</f>
        <v>Rima Ahmed</v>
      </c>
      <c r="D173" s="7" t="str">
        <f aca="false">VLOOKUP(Expenses!C170,Employees!$A$2:$C$61,3,FALSE())</f>
        <v>IT</v>
      </c>
      <c r="E173" s="7" t="str">
        <f aca="false">IFERROR(VLOOKUP(D173,Departments!$A$2:$D$8,2,FALSE()),"Key mismatch - check DeptCode formatting")</f>
        <v>Information Technology</v>
      </c>
      <c r="F173" s="15" t="n">
        <f aca="false">IFERROR(VLOOKUP(D173,Departments!$A$2:$D$8,4,FALSE()),"n/a")</f>
        <v>180000</v>
      </c>
      <c r="G173" s="16" t="n">
        <f aca="false">IFERROR(Expenses!D170/F173,"n/a")</f>
        <v>0.00859455555555556</v>
      </c>
    </row>
    <row r="174" customFormat="false" ht="15" hidden="false" customHeight="false" outlineLevel="0" collapsed="false">
      <c r="A174" s="7" t="str">
        <f aca="false">Expenses!A171</f>
        <v>X00131</v>
      </c>
      <c r="B174" s="13" t="n">
        <f aca="false">Expenses!B171</f>
        <v>45832</v>
      </c>
      <c r="C174" s="7" t="str">
        <f aca="false">VLOOKUP(Expenses!C171,Employees!$A$2:$C$61,2,FALSE())</f>
        <v>Karim Karim</v>
      </c>
      <c r="D174" s="7" t="str">
        <f aca="false">VLOOKUP(Expenses!C171,Employees!$A$2:$C$61,3,FALSE())</f>
        <v>HR </v>
      </c>
      <c r="E174" s="7" t="str">
        <f aca="false">IFERROR(VLOOKUP(D174,Departments!$A$2:$D$8,2,FALSE()),"Key mismatch - check DeptCode formatting")</f>
        <v>Key mismatch - check DeptCode formatting</v>
      </c>
      <c r="F174" s="15" t="str">
        <f aca="false">IFERROR(VLOOKUP(D174,Departments!$A$2:$D$8,4,FALSE()),"n/a")</f>
        <v>n/a</v>
      </c>
      <c r="G174" s="16" t="str">
        <f aca="false">IFERROR(Expenses!D171/F174,"n/a")</f>
        <v>n/a</v>
      </c>
    </row>
    <row r="175" customFormat="false" ht="15" hidden="false" customHeight="false" outlineLevel="0" collapsed="false">
      <c r="A175" s="7" t="str">
        <f aca="false">Expenses!A172</f>
        <v>X00303</v>
      </c>
      <c r="B175" s="13" t="n">
        <f aca="false">Expenses!B172</f>
        <v>45833</v>
      </c>
      <c r="C175" s="7" t="str">
        <f aca="false">VLOOKUP(Expenses!C172,Employees!$A$2:$C$61,2,FALSE())</f>
        <v>Rony Begum</v>
      </c>
      <c r="D175" s="7" t="str">
        <f aca="false">VLOOKUP(Expenses!C172,Employees!$A$2:$C$61,3,FALSE())</f>
        <v>FIN</v>
      </c>
      <c r="E175" s="7" t="str">
        <f aca="false">IFERROR(VLOOKUP(D175,Departments!$A$2:$D$8,2,FALSE()),"Key mismatch - check DeptCode formatting")</f>
        <v>Finance</v>
      </c>
      <c r="F175" s="15" t="n">
        <f aca="false">IFERROR(VLOOKUP(D175,Departments!$A$2:$D$8,4,FALSE()),"n/a")</f>
        <v>90000</v>
      </c>
      <c r="G175" s="16" t="n">
        <f aca="false">IFERROR(Expenses!D172/F175,"n/a")</f>
        <v>0.00149488888888889</v>
      </c>
    </row>
    <row r="176" customFormat="false" ht="15" hidden="false" customHeight="false" outlineLevel="0" collapsed="false">
      <c r="A176" s="7" t="str">
        <f aca="false">Expenses!A173</f>
        <v>X00466</v>
      </c>
      <c r="B176" s="13" t="n">
        <f aca="false">Expenses!B173</f>
        <v>45834</v>
      </c>
      <c r="C176" s="7" t="str">
        <f aca="false">VLOOKUP(Expenses!C173,Employees!$A$2:$C$61,2,FALSE())</f>
        <v>Farah Hossain</v>
      </c>
      <c r="D176" s="7" t="str">
        <f aca="false">VLOOKUP(Expenses!C173,Employees!$A$2:$C$61,3,FALSE())</f>
        <v>HR</v>
      </c>
      <c r="E176" s="7" t="str">
        <f aca="false">IFERROR(VLOOKUP(D176,Departments!$A$2:$D$8,2,FALSE()),"Key mismatch - check DeptCode formatting")</f>
        <v>Human Resources</v>
      </c>
      <c r="F176" s="15" t="n">
        <f aca="false">IFERROR(VLOOKUP(D176,Departments!$A$2:$D$8,4,FALSE()),"n/a")</f>
        <v>60000</v>
      </c>
      <c r="G176" s="16" t="n">
        <f aca="false">IFERROR(Expenses!D173/F176,"n/a")</f>
        <v>0.0549526666666667</v>
      </c>
    </row>
    <row r="177" customFormat="false" ht="15" hidden="false" customHeight="false" outlineLevel="0" collapsed="false">
      <c r="A177" s="7" t="str">
        <f aca="false">Expenses!A174</f>
        <v>X00201</v>
      </c>
      <c r="B177" s="13" t="n">
        <f aca="false">Expenses!B174</f>
        <v>45835</v>
      </c>
      <c r="C177" s="7" t="str">
        <f aca="false">VLOOKUP(Expenses!C174,Employees!$A$2:$C$61,2,FALSE())</f>
        <v>Piya Khan</v>
      </c>
      <c r="D177" s="7" t="str">
        <f aca="false">VLOOKUP(Expenses!C174,Employees!$A$2:$C$61,3,FALSE())</f>
        <v>SAL</v>
      </c>
      <c r="E177" s="7" t="str">
        <f aca="false">IFERROR(VLOOKUP(D177,Departments!$A$2:$D$8,2,FALSE()),"Key mismatch - check DeptCode formatting")</f>
        <v>Sales</v>
      </c>
      <c r="F177" s="15" t="n">
        <f aca="false">IFERROR(VLOOKUP(D177,Departments!$A$2:$D$8,4,FALSE()),"n/a")</f>
        <v>250000</v>
      </c>
      <c r="G177" s="16" t="n">
        <f aca="false">IFERROR(Expenses!D174/F177,"n/a")</f>
        <v>0.0019304</v>
      </c>
    </row>
    <row r="178" customFormat="false" ht="15" hidden="false" customHeight="false" outlineLevel="0" collapsed="false">
      <c r="A178" s="7" t="str">
        <f aca="false">Expenses!A175</f>
        <v>X00288</v>
      </c>
      <c r="B178" s="13" t="n">
        <f aca="false">Expenses!B175</f>
        <v>45836</v>
      </c>
      <c r="C178" s="7" t="str">
        <f aca="false">VLOOKUP(Expenses!C175,Employees!$A$2:$C$61,2,FALSE())</f>
        <v>Nusrat Begum</v>
      </c>
      <c r="D178" s="7" t="str">
        <f aca="false">VLOOKUP(Expenses!C175,Employees!$A$2:$C$61,3,FALSE())</f>
        <v>FIN</v>
      </c>
      <c r="E178" s="7" t="str">
        <f aca="false">IFERROR(VLOOKUP(D178,Departments!$A$2:$D$8,2,FALSE()),"Key mismatch - check DeptCode formatting")</f>
        <v>Finance</v>
      </c>
      <c r="F178" s="15" t="n">
        <f aca="false">IFERROR(VLOOKUP(D178,Departments!$A$2:$D$8,4,FALSE()),"n/a")</f>
        <v>90000</v>
      </c>
      <c r="G178" s="16" t="n">
        <f aca="false">IFERROR(Expenses!D175/F178,"n/a")</f>
        <v>0.012185</v>
      </c>
    </row>
    <row r="179" customFormat="false" ht="15" hidden="false" customHeight="false" outlineLevel="0" collapsed="false">
      <c r="A179" s="7" t="str">
        <f aca="false">Expenses!A176</f>
        <v>X00408</v>
      </c>
      <c r="B179" s="13" t="n">
        <f aca="false">Expenses!B176</f>
        <v>45836</v>
      </c>
      <c r="C179" s="7" t="str">
        <f aca="false">VLOOKUP(Expenses!C176,Employees!$A$2:$C$61,2,FALSE())</f>
        <v>Karim Karim</v>
      </c>
      <c r="D179" s="7" t="str">
        <f aca="false">VLOOKUP(Expenses!C176,Employees!$A$2:$C$61,3,FALSE())</f>
        <v>FIN</v>
      </c>
      <c r="E179" s="7" t="str">
        <f aca="false">IFERROR(VLOOKUP(D179,Departments!$A$2:$D$8,2,FALSE()),"Key mismatch - check DeptCode formatting")</f>
        <v>Finance</v>
      </c>
      <c r="F179" s="15" t="n">
        <f aca="false">IFERROR(VLOOKUP(D179,Departments!$A$2:$D$8,4,FALSE()),"n/a")</f>
        <v>90000</v>
      </c>
      <c r="G179" s="16" t="n">
        <f aca="false">IFERROR(Expenses!D176/F179,"n/a")</f>
        <v>0.0258822222222222</v>
      </c>
    </row>
    <row r="180" customFormat="false" ht="15" hidden="false" customHeight="false" outlineLevel="0" collapsed="false">
      <c r="A180" s="7" t="str">
        <f aca="false">Expenses!A177</f>
        <v>X00248</v>
      </c>
      <c r="B180" s="13" t="n">
        <f aca="false">Expenses!B177</f>
        <v>45841</v>
      </c>
      <c r="C180" s="7" t="str">
        <f aca="false">VLOOKUP(Expenses!C177,Employees!$A$2:$C$61,2,FALSE())</f>
        <v>Tania Begum</v>
      </c>
      <c r="D180" s="7" t="str">
        <f aca="false">VLOOKUP(Expenses!C177,Employees!$A$2:$C$61,3,FALSE())</f>
        <v>MKT</v>
      </c>
      <c r="E180" s="7" t="str">
        <f aca="false">IFERROR(VLOOKUP(D180,Departments!$A$2:$D$8,2,FALSE()),"Key mismatch - check DeptCode formatting")</f>
        <v>Marketing</v>
      </c>
      <c r="F180" s="15" t="n">
        <f aca="false">IFERROR(VLOOKUP(D180,Departments!$A$2:$D$8,4,FALSE()),"n/a")</f>
        <v>120000</v>
      </c>
      <c r="G180" s="16" t="n">
        <f aca="false">IFERROR(Expenses!D177/F180,"n/a")</f>
        <v>0.01389</v>
      </c>
    </row>
    <row r="181" customFormat="false" ht="15" hidden="false" customHeight="false" outlineLevel="0" collapsed="false">
      <c r="A181" s="7" t="str">
        <f aca="false">Expenses!A178</f>
        <v>X00497</v>
      </c>
      <c r="B181" s="13" t="n">
        <f aca="false">Expenses!B178</f>
        <v>45842</v>
      </c>
      <c r="C181" s="7" t="str">
        <f aca="false">VLOOKUP(Expenses!C178,Employees!$A$2:$C$61,2,FALSE())</f>
        <v>Rony Uddin</v>
      </c>
      <c r="D181" s="7" t="str">
        <f aca="false">VLOOKUP(Expenses!C178,Employees!$A$2:$C$61,3,FALSE())</f>
        <v>SAL</v>
      </c>
      <c r="E181" s="7" t="str">
        <f aca="false">IFERROR(VLOOKUP(D181,Departments!$A$2:$D$8,2,FALSE()),"Key mismatch - check DeptCode formatting")</f>
        <v>Sales</v>
      </c>
      <c r="F181" s="15" t="n">
        <f aca="false">IFERROR(VLOOKUP(D181,Departments!$A$2:$D$8,4,FALSE()),"n/a")</f>
        <v>250000</v>
      </c>
      <c r="G181" s="16" t="n">
        <f aca="false">IFERROR(Expenses!D178/F181,"n/a")</f>
        <v>0.0108046</v>
      </c>
    </row>
    <row r="182" customFormat="false" ht="15" hidden="false" customHeight="false" outlineLevel="0" collapsed="false">
      <c r="A182" s="7" t="str">
        <f aca="false">Expenses!A179</f>
        <v>X00348</v>
      </c>
      <c r="B182" s="13" t="n">
        <f aca="false">Expenses!B179</f>
        <v>45843</v>
      </c>
      <c r="C182" s="7" t="str">
        <f aca="false">VLOOKUP(Expenses!C179,Employees!$A$2:$C$61,2,FALSE())</f>
        <v>Nadia Rahman</v>
      </c>
      <c r="D182" s="7" t="str">
        <f aca="false">VLOOKUP(Expenses!C179,Employees!$A$2:$C$61,3,FALSE())</f>
        <v>OPS</v>
      </c>
      <c r="E182" s="7" t="str">
        <f aca="false">IFERROR(VLOOKUP(D182,Departments!$A$2:$D$8,2,FALSE()),"Key mismatch - check DeptCode formatting")</f>
        <v>Operations</v>
      </c>
      <c r="F182" s="15" t="n">
        <f aca="false">IFERROR(VLOOKUP(D182,Departments!$A$2:$D$8,4,FALSE()),"n/a")</f>
        <v>300000</v>
      </c>
      <c r="G182" s="16" t="n">
        <f aca="false">IFERROR(Expenses!D179/F182,"n/a")</f>
        <v>0.00150756666666667</v>
      </c>
    </row>
    <row r="183" customFormat="false" ht="15" hidden="false" customHeight="false" outlineLevel="0" collapsed="false">
      <c r="A183" s="7" t="str">
        <f aca="false">Expenses!A180</f>
        <v>X00459</v>
      </c>
      <c r="B183" s="13" t="n">
        <f aca="false">Expenses!B180</f>
        <v>45843</v>
      </c>
      <c r="C183" s="7" t="str">
        <f aca="false">VLOOKUP(Expenses!C180,Employees!$A$2:$C$61,2,FALSE())</f>
        <v>Lima Karim</v>
      </c>
      <c r="D183" s="7" t="str">
        <f aca="false">VLOOKUP(Expenses!C180,Employees!$A$2:$C$61,3,FALSE())</f>
        <v>FIN</v>
      </c>
      <c r="E183" s="7" t="str">
        <f aca="false">IFERROR(VLOOKUP(D183,Departments!$A$2:$D$8,2,FALSE()),"Key mismatch - check DeptCode formatting")</f>
        <v>Finance</v>
      </c>
      <c r="F183" s="15" t="n">
        <f aca="false">IFERROR(VLOOKUP(D183,Departments!$A$2:$D$8,4,FALSE()),"n/a")</f>
        <v>90000</v>
      </c>
      <c r="G183" s="16" t="n">
        <f aca="false">IFERROR(Expenses!D180/F183,"n/a")</f>
        <v>0.00345688888888889</v>
      </c>
    </row>
    <row r="184" customFormat="false" ht="15" hidden="false" customHeight="false" outlineLevel="0" collapsed="false">
      <c r="A184" s="7" t="str">
        <f aca="false">Expenses!A181</f>
        <v>X00192</v>
      </c>
      <c r="B184" s="13" t="n">
        <f aca="false">Expenses!B181</f>
        <v>45845</v>
      </c>
      <c r="C184" s="7" t="str">
        <f aca="false">VLOOKUP(Expenses!C181,Employees!$A$2:$C$61,2,FALSE())</f>
        <v>Sabbir Khan</v>
      </c>
      <c r="D184" s="7" t="str">
        <f aca="false">VLOOKUP(Expenses!C181,Employees!$A$2:$C$61,3,FALSE())</f>
        <v>FIN</v>
      </c>
      <c r="E184" s="7" t="str">
        <f aca="false">IFERROR(VLOOKUP(D184,Departments!$A$2:$D$8,2,FALSE()),"Key mismatch - check DeptCode formatting")</f>
        <v>Finance</v>
      </c>
      <c r="F184" s="15" t="n">
        <f aca="false">IFERROR(VLOOKUP(D184,Departments!$A$2:$D$8,4,FALSE()),"n/a")</f>
        <v>90000</v>
      </c>
      <c r="G184" s="16" t="n">
        <f aca="false">IFERROR(Expenses!D181/F184,"n/a")</f>
        <v>0.0312548888888889</v>
      </c>
    </row>
    <row r="185" customFormat="false" ht="15" hidden="false" customHeight="false" outlineLevel="0" collapsed="false">
      <c r="A185" s="7" t="str">
        <f aca="false">Expenses!A182</f>
        <v>X00495</v>
      </c>
      <c r="B185" s="13" t="n">
        <f aca="false">Expenses!B182</f>
        <v>45848</v>
      </c>
      <c r="C185" s="7" t="str">
        <f aca="false">VLOOKUP(Expenses!C182,Employees!$A$2:$C$61,2,FALSE())</f>
        <v>Mim Islam</v>
      </c>
      <c r="D185" s="7" t="str">
        <f aca="false">VLOOKUP(Expenses!C182,Employees!$A$2:$C$61,3,FALSE())</f>
        <v>HR</v>
      </c>
      <c r="E185" s="7" t="str">
        <f aca="false">IFERROR(VLOOKUP(D185,Departments!$A$2:$D$8,2,FALSE()),"Key mismatch - check DeptCode formatting")</f>
        <v>Human Resources</v>
      </c>
      <c r="F185" s="15" t="n">
        <f aca="false">IFERROR(VLOOKUP(D185,Departments!$A$2:$D$8,4,FALSE()),"n/a")</f>
        <v>60000</v>
      </c>
      <c r="G185" s="16" t="n">
        <f aca="false">IFERROR(Expenses!D182/F185,"n/a")</f>
        <v>0.0255778333333333</v>
      </c>
    </row>
    <row r="186" customFormat="false" ht="15" hidden="false" customHeight="false" outlineLevel="0" collapsed="false">
      <c r="A186" s="7" t="str">
        <f aca="false">Expenses!A183</f>
        <v>X00168</v>
      </c>
      <c r="B186" s="13" t="n">
        <f aca="false">Expenses!B183</f>
        <v>45849</v>
      </c>
      <c r="C186" s="7" t="str">
        <f aca="false">VLOOKUP(Expenses!C183,Employees!$A$2:$C$61,2,FALSE())</f>
        <v>Nadia Uddin</v>
      </c>
      <c r="D186" s="7" t="str">
        <f aca="false">VLOOKUP(Expenses!C183,Employees!$A$2:$C$61,3,FALSE())</f>
        <v>IT</v>
      </c>
      <c r="E186" s="7" t="str">
        <f aca="false">IFERROR(VLOOKUP(D186,Departments!$A$2:$D$8,2,FALSE()),"Key mismatch - check DeptCode formatting")</f>
        <v>Information Technology</v>
      </c>
      <c r="F186" s="15" t="n">
        <f aca="false">IFERROR(VLOOKUP(D186,Departments!$A$2:$D$8,4,FALSE()),"n/a")</f>
        <v>180000</v>
      </c>
      <c r="G186" s="16" t="n">
        <f aca="false">IFERROR(Expenses!D183/F186,"n/a")</f>
        <v>0.00442872222222222</v>
      </c>
    </row>
    <row r="187" customFormat="false" ht="15" hidden="false" customHeight="false" outlineLevel="0" collapsed="false">
      <c r="A187" s="7" t="str">
        <f aca="false">Expenses!A184</f>
        <v>X00040</v>
      </c>
      <c r="B187" s="13" t="n">
        <f aca="false">Expenses!B184</f>
        <v>45853</v>
      </c>
      <c r="C187" s="7" t="str">
        <f aca="false">VLOOKUP(Expenses!C184,Employees!$A$2:$C$61,2,FALSE())</f>
        <v>Piya Islam</v>
      </c>
      <c r="D187" s="7" t="str">
        <f aca="false">VLOOKUP(Expenses!C184,Employees!$A$2:$C$61,3,FALSE())</f>
        <v>HR</v>
      </c>
      <c r="E187" s="7" t="str">
        <f aca="false">IFERROR(VLOOKUP(D187,Departments!$A$2:$D$8,2,FALSE()),"Key mismatch - check DeptCode formatting")</f>
        <v>Human Resources</v>
      </c>
      <c r="F187" s="15" t="n">
        <f aca="false">IFERROR(VLOOKUP(D187,Departments!$A$2:$D$8,4,FALSE()),"n/a")</f>
        <v>60000</v>
      </c>
      <c r="G187" s="16" t="n">
        <f aca="false">IFERROR(Expenses!D184/F187,"n/a")</f>
        <v>0.00278083333333333</v>
      </c>
    </row>
    <row r="188" customFormat="false" ht="15" hidden="false" customHeight="false" outlineLevel="0" collapsed="false">
      <c r="A188" s="7" t="str">
        <f aca="false">Expenses!A185</f>
        <v>X00174</v>
      </c>
      <c r="B188" s="13" t="n">
        <f aca="false">Expenses!B185</f>
        <v>45853</v>
      </c>
      <c r="C188" s="7" t="str">
        <f aca="false">VLOOKUP(Expenses!C185,Employees!$A$2:$C$61,2,FALSE())</f>
        <v>Piya Khan</v>
      </c>
      <c r="D188" s="7" t="str">
        <f aca="false">VLOOKUP(Expenses!C185,Employees!$A$2:$C$61,3,FALSE())</f>
        <v>OPS</v>
      </c>
      <c r="E188" s="7" t="str">
        <f aca="false">IFERROR(VLOOKUP(D188,Departments!$A$2:$D$8,2,FALSE()),"Key mismatch - check DeptCode formatting")</f>
        <v>Operations</v>
      </c>
      <c r="F188" s="15" t="n">
        <f aca="false">IFERROR(VLOOKUP(D188,Departments!$A$2:$D$8,4,FALSE()),"n/a")</f>
        <v>300000</v>
      </c>
      <c r="G188" s="16" t="n">
        <f aca="false">IFERROR(Expenses!D185/F188,"n/a")</f>
        <v>0.0076353</v>
      </c>
    </row>
    <row r="189" customFormat="false" ht="15" hidden="false" customHeight="false" outlineLevel="0" collapsed="false">
      <c r="A189" s="7" t="str">
        <f aca="false">Expenses!A186</f>
        <v>X00182</v>
      </c>
      <c r="B189" s="13" t="n">
        <f aca="false">Expenses!B186</f>
        <v>45855</v>
      </c>
      <c r="C189" s="7" t="str">
        <f aca="false">VLOOKUP(Expenses!C186,Employees!$A$2:$C$61,2,FALSE())</f>
        <v>Sabbir Uddin</v>
      </c>
      <c r="D189" s="7" t="str">
        <f aca="false">VLOOKUP(Expenses!C186,Employees!$A$2:$C$61,3,FALSE())</f>
        <v>HR</v>
      </c>
      <c r="E189" s="7" t="str">
        <f aca="false">IFERROR(VLOOKUP(D189,Departments!$A$2:$D$8,2,FALSE()),"Key mismatch - check DeptCode formatting")</f>
        <v>Human Resources</v>
      </c>
      <c r="F189" s="15" t="n">
        <f aca="false">IFERROR(VLOOKUP(D189,Departments!$A$2:$D$8,4,FALSE()),"n/a")</f>
        <v>60000</v>
      </c>
      <c r="G189" s="16" t="n">
        <f aca="false">IFERROR(Expenses!D186/F189,"n/a")</f>
        <v>0.0214598333333333</v>
      </c>
    </row>
    <row r="190" customFormat="false" ht="15" hidden="false" customHeight="false" outlineLevel="0" collapsed="false">
      <c r="A190" s="7" t="str">
        <f aca="false">Expenses!A187</f>
        <v>X00366</v>
      </c>
      <c r="B190" s="13" t="n">
        <f aca="false">Expenses!B187</f>
        <v>45855</v>
      </c>
      <c r="C190" s="7" t="str">
        <f aca="false">VLOOKUP(Expenses!C187,Employees!$A$2:$C$61,2,FALSE())</f>
        <v>Karim Karim</v>
      </c>
      <c r="D190" s="7" t="str">
        <f aca="false">VLOOKUP(Expenses!C187,Employees!$A$2:$C$61,3,FALSE())</f>
        <v>HR </v>
      </c>
      <c r="E190" s="7" t="str">
        <f aca="false">IFERROR(VLOOKUP(D190,Departments!$A$2:$D$8,2,FALSE()),"Key mismatch - check DeptCode formatting")</f>
        <v>Key mismatch - check DeptCode formatting</v>
      </c>
      <c r="F190" s="15" t="str">
        <f aca="false">IFERROR(VLOOKUP(D190,Departments!$A$2:$D$8,4,FALSE()),"n/a")</f>
        <v>n/a</v>
      </c>
      <c r="G190" s="16" t="str">
        <f aca="false">IFERROR(Expenses!D187/F190,"n/a")</f>
        <v>n/a</v>
      </c>
    </row>
    <row r="191" customFormat="false" ht="15" hidden="false" customHeight="false" outlineLevel="0" collapsed="false">
      <c r="A191" s="7" t="str">
        <f aca="false">Expenses!A188</f>
        <v>X00016</v>
      </c>
      <c r="B191" s="13" t="n">
        <f aca="false">Expenses!B188</f>
        <v>45856</v>
      </c>
      <c r="C191" s="7" t="str">
        <f aca="false">VLOOKUP(Expenses!C188,Employees!$A$2:$C$61,2,FALSE())</f>
        <v>Sadia Uddin</v>
      </c>
      <c r="D191" s="7" t="str">
        <f aca="false">VLOOKUP(Expenses!C188,Employees!$A$2:$C$61,3,FALSE())</f>
        <v>FIN</v>
      </c>
      <c r="E191" s="7" t="str">
        <f aca="false">IFERROR(VLOOKUP(D191,Departments!$A$2:$D$8,2,FALSE()),"Key mismatch - check DeptCode formatting")</f>
        <v>Finance</v>
      </c>
      <c r="F191" s="15" t="n">
        <f aca="false">IFERROR(VLOOKUP(D191,Departments!$A$2:$D$8,4,FALSE()),"n/a")</f>
        <v>90000</v>
      </c>
      <c r="G191" s="16" t="n">
        <f aca="false">IFERROR(Expenses!D188/F191,"n/a")</f>
        <v>0.0236208888888889</v>
      </c>
    </row>
    <row r="192" customFormat="false" ht="15" hidden="false" customHeight="false" outlineLevel="0" collapsed="false">
      <c r="A192" s="7" t="str">
        <f aca="false">Expenses!A189</f>
        <v>X00166</v>
      </c>
      <c r="B192" s="13" t="n">
        <f aca="false">Expenses!B189</f>
        <v>45856</v>
      </c>
      <c r="C192" s="7" t="str">
        <f aca="false">VLOOKUP(Expenses!C189,Employees!$A$2:$C$61,2,FALSE())</f>
        <v>Piya Khan</v>
      </c>
      <c r="D192" s="7" t="str">
        <f aca="false">VLOOKUP(Expenses!C189,Employees!$A$2:$C$61,3,FALSE())</f>
        <v>SAL</v>
      </c>
      <c r="E192" s="7" t="str">
        <f aca="false">IFERROR(VLOOKUP(D192,Departments!$A$2:$D$8,2,FALSE()),"Key mismatch - check DeptCode formatting")</f>
        <v>Sales</v>
      </c>
      <c r="F192" s="15" t="n">
        <f aca="false">IFERROR(VLOOKUP(D192,Departments!$A$2:$D$8,4,FALSE()),"n/a")</f>
        <v>250000</v>
      </c>
      <c r="G192" s="16" t="n">
        <f aca="false">IFERROR(Expenses!D189/F192,"n/a")</f>
        <v>0.0065544</v>
      </c>
    </row>
    <row r="193" customFormat="false" ht="15" hidden="false" customHeight="false" outlineLevel="0" collapsed="false">
      <c r="A193" s="7" t="str">
        <f aca="false">Expenses!A190</f>
        <v>X00254</v>
      </c>
      <c r="B193" s="13" t="n">
        <f aca="false">Expenses!B190</f>
        <v>45856</v>
      </c>
      <c r="C193" s="7" t="str">
        <f aca="false">VLOOKUP(Expenses!C190,Employees!$A$2:$C$61,2,FALSE())</f>
        <v>Mim Begum</v>
      </c>
      <c r="D193" s="7" t="str">
        <f aca="false">VLOOKUP(Expenses!C190,Employees!$A$2:$C$61,3,FALSE())</f>
        <v>SAL</v>
      </c>
      <c r="E193" s="7" t="str">
        <f aca="false">IFERROR(VLOOKUP(D193,Departments!$A$2:$D$8,2,FALSE()),"Key mismatch - check DeptCode formatting")</f>
        <v>Sales</v>
      </c>
      <c r="F193" s="15" t="n">
        <f aca="false">IFERROR(VLOOKUP(D193,Departments!$A$2:$D$8,4,FALSE()),"n/a")</f>
        <v>250000</v>
      </c>
      <c r="G193" s="16" t="n">
        <f aca="false">IFERROR(Expenses!D190/F193,"n/a")</f>
        <v>0.01374564</v>
      </c>
    </row>
    <row r="194" customFormat="false" ht="15" hidden="false" customHeight="false" outlineLevel="0" collapsed="false">
      <c r="A194" s="7" t="str">
        <f aca="false">Expenses!A191</f>
        <v>X00030</v>
      </c>
      <c r="B194" s="13" t="n">
        <f aca="false">Expenses!B191</f>
        <v>45857</v>
      </c>
      <c r="C194" s="7" t="str">
        <f aca="false">VLOOKUP(Expenses!C191,Employees!$A$2:$C$61,2,FALSE())</f>
        <v>Arif Chowdhury</v>
      </c>
      <c r="D194" s="7" t="str">
        <f aca="false">VLOOKUP(Expenses!C191,Employees!$A$2:$C$61,3,FALSE())</f>
        <v>SAL</v>
      </c>
      <c r="E194" s="7" t="str">
        <f aca="false">IFERROR(VLOOKUP(D194,Departments!$A$2:$D$8,2,FALSE()),"Key mismatch - check DeptCode formatting")</f>
        <v>Sales</v>
      </c>
      <c r="F194" s="15" t="n">
        <f aca="false">IFERROR(VLOOKUP(D194,Departments!$A$2:$D$8,4,FALSE()),"n/a")</f>
        <v>250000</v>
      </c>
      <c r="G194" s="16" t="n">
        <f aca="false">IFERROR(Expenses!D191/F194,"n/a")</f>
        <v>0.0122448</v>
      </c>
    </row>
    <row r="195" customFormat="false" ht="15" hidden="false" customHeight="false" outlineLevel="0" collapsed="false">
      <c r="A195" s="7" t="str">
        <f aca="false">Expenses!A192</f>
        <v>X00181</v>
      </c>
      <c r="B195" s="13" t="n">
        <f aca="false">Expenses!B192</f>
        <v>45858</v>
      </c>
      <c r="C195" s="7" t="str">
        <f aca="false">VLOOKUP(Expenses!C192,Employees!$A$2:$C$61,2,FALSE())</f>
        <v>Mim Islam</v>
      </c>
      <c r="D195" s="7" t="str">
        <f aca="false">VLOOKUP(Expenses!C192,Employees!$A$2:$C$61,3,FALSE())</f>
        <v>HR</v>
      </c>
      <c r="E195" s="7" t="str">
        <f aca="false">IFERROR(VLOOKUP(D195,Departments!$A$2:$D$8,2,FALSE()),"Key mismatch - check DeptCode formatting")</f>
        <v>Human Resources</v>
      </c>
      <c r="F195" s="15" t="n">
        <f aca="false">IFERROR(VLOOKUP(D195,Departments!$A$2:$D$8,4,FALSE()),"n/a")</f>
        <v>60000</v>
      </c>
      <c r="G195" s="16" t="n">
        <f aca="false">IFERROR(Expenses!D192/F195,"n/a")</f>
        <v>0.031742</v>
      </c>
    </row>
    <row r="196" customFormat="false" ht="15" hidden="false" customHeight="false" outlineLevel="0" collapsed="false">
      <c r="A196" s="7" t="str">
        <f aca="false">Expenses!A193</f>
        <v>X00341</v>
      </c>
      <c r="B196" s="13" t="n">
        <f aca="false">Expenses!B193</f>
        <v>45858</v>
      </c>
      <c r="C196" s="7" t="str">
        <f aca="false">VLOOKUP(Expenses!C193,Employees!$A$2:$C$61,2,FALSE())</f>
        <v>Karim Karim</v>
      </c>
      <c r="D196" s="7" t="str">
        <f aca="false">VLOOKUP(Expenses!C193,Employees!$A$2:$C$61,3,FALSE())</f>
        <v>FIN</v>
      </c>
      <c r="E196" s="7" t="str">
        <f aca="false">IFERROR(VLOOKUP(D196,Departments!$A$2:$D$8,2,FALSE()),"Key mismatch - check DeptCode formatting")</f>
        <v>Finance</v>
      </c>
      <c r="F196" s="15" t="n">
        <f aca="false">IFERROR(VLOOKUP(D196,Departments!$A$2:$D$8,4,FALSE()),"n/a")</f>
        <v>90000</v>
      </c>
      <c r="G196" s="16" t="n">
        <f aca="false">IFERROR(Expenses!D193/F196,"n/a")</f>
        <v>0.0248907777777778</v>
      </c>
    </row>
    <row r="197" customFormat="false" ht="15" hidden="false" customHeight="false" outlineLevel="0" collapsed="false">
      <c r="A197" s="7" t="str">
        <f aca="false">Expenses!A194</f>
        <v>X00226</v>
      </c>
      <c r="B197" s="13" t="n">
        <f aca="false">Expenses!B194</f>
        <v>45859</v>
      </c>
      <c r="C197" s="7" t="str">
        <f aca="false">VLOOKUP(Expenses!C194,Employees!$A$2:$C$61,2,FALSE())</f>
        <v>Sabbir Uddin</v>
      </c>
      <c r="D197" s="7" t="str">
        <f aca="false">VLOOKUP(Expenses!C194,Employees!$A$2:$C$61,3,FALSE())</f>
        <v> OPS</v>
      </c>
      <c r="E197" s="7" t="str">
        <f aca="false">IFERROR(VLOOKUP(D197,Departments!$A$2:$D$8,2,FALSE()),"Key mismatch - check DeptCode formatting")</f>
        <v>Key mismatch - check DeptCode formatting</v>
      </c>
      <c r="F197" s="15" t="str">
        <f aca="false">IFERROR(VLOOKUP(D197,Departments!$A$2:$D$8,4,FALSE()),"n/a")</f>
        <v>n/a</v>
      </c>
      <c r="G197" s="16" t="str">
        <f aca="false">IFERROR(Expenses!D194/F197,"n/a")</f>
        <v>n/a</v>
      </c>
    </row>
    <row r="198" customFormat="false" ht="15" hidden="false" customHeight="false" outlineLevel="0" collapsed="false">
      <c r="A198" s="7" t="str">
        <f aca="false">Expenses!A195</f>
        <v>X00498</v>
      </c>
      <c r="B198" s="13" t="n">
        <f aca="false">Expenses!B195</f>
        <v>45859</v>
      </c>
      <c r="C198" s="7" t="str">
        <f aca="false">VLOOKUP(Expenses!C195,Employees!$A$2:$C$61,2,FALSE())</f>
        <v>Kabir Hossain</v>
      </c>
      <c r="D198" s="7" t="str">
        <f aca="false">VLOOKUP(Expenses!C195,Employees!$A$2:$C$61,3,FALSE())</f>
        <v>SAL</v>
      </c>
      <c r="E198" s="7" t="str">
        <f aca="false">IFERROR(VLOOKUP(D198,Departments!$A$2:$D$8,2,FALSE()),"Key mismatch - check DeptCode formatting")</f>
        <v>Sales</v>
      </c>
      <c r="F198" s="15" t="n">
        <f aca="false">IFERROR(VLOOKUP(D198,Departments!$A$2:$D$8,4,FALSE()),"n/a")</f>
        <v>250000</v>
      </c>
      <c r="G198" s="16" t="n">
        <f aca="false">IFERROR(Expenses!D195/F198,"n/a")</f>
        <v>0.0011834</v>
      </c>
    </row>
    <row r="199" customFormat="false" ht="15" hidden="false" customHeight="false" outlineLevel="0" collapsed="false">
      <c r="A199" s="7" t="str">
        <f aca="false">Expenses!A196</f>
        <v>X00382</v>
      </c>
      <c r="B199" s="13" t="n">
        <f aca="false">Expenses!B196</f>
        <v>45860</v>
      </c>
      <c r="C199" s="7" t="str">
        <f aca="false">VLOOKUP(Expenses!C196,Employees!$A$2:$C$61,2,FALSE())</f>
        <v>Sabbir Hossain</v>
      </c>
      <c r="D199" s="7" t="str">
        <f aca="false">VLOOKUP(Expenses!C196,Employees!$A$2:$C$61,3,FALSE())</f>
        <v>IT</v>
      </c>
      <c r="E199" s="7" t="str">
        <f aca="false">IFERROR(VLOOKUP(D199,Departments!$A$2:$D$8,2,FALSE()),"Key mismatch - check DeptCode formatting")</f>
        <v>Information Technology</v>
      </c>
      <c r="F199" s="15" t="n">
        <f aca="false">IFERROR(VLOOKUP(D199,Departments!$A$2:$D$8,4,FALSE()),"n/a")</f>
        <v>180000</v>
      </c>
      <c r="G199" s="16" t="n">
        <f aca="false">IFERROR(Expenses!D196/F199,"n/a")</f>
        <v>0.0135051111111111</v>
      </c>
    </row>
    <row r="200" customFormat="false" ht="15" hidden="false" customHeight="false" outlineLevel="0" collapsed="false">
      <c r="A200" s="7" t="str">
        <f aca="false">Expenses!A197</f>
        <v>X00104</v>
      </c>
      <c r="B200" s="13" t="n">
        <f aca="false">Expenses!B197</f>
        <v>45861</v>
      </c>
      <c r="C200" s="7" t="str">
        <f aca="false">VLOOKUP(Expenses!C197,Employees!$A$2:$C$61,2,FALSE())</f>
        <v>Nadia Islam</v>
      </c>
      <c r="D200" s="7" t="str">
        <f aca="false">VLOOKUP(Expenses!C197,Employees!$A$2:$C$61,3,FALSE())</f>
        <v> FIN</v>
      </c>
      <c r="E200" s="7" t="str">
        <f aca="false">IFERROR(VLOOKUP(D200,Departments!$A$2:$D$8,2,FALSE()),"Key mismatch - check DeptCode formatting")</f>
        <v>Key mismatch - check DeptCode formatting</v>
      </c>
      <c r="F200" s="15" t="str">
        <f aca="false">IFERROR(VLOOKUP(D200,Departments!$A$2:$D$8,4,FALSE()),"n/a")</f>
        <v>n/a</v>
      </c>
      <c r="G200" s="16" t="str">
        <f aca="false">IFERROR(Expenses!D197/F200,"n/a")</f>
        <v>n/a</v>
      </c>
    </row>
    <row r="201" customFormat="false" ht="15" hidden="false" customHeight="false" outlineLevel="0" collapsed="false">
      <c r="A201" s="7" t="str">
        <f aca="false">Expenses!A198</f>
        <v>X00470</v>
      </c>
      <c r="B201" s="13" t="n">
        <f aca="false">Expenses!B198</f>
        <v>45861</v>
      </c>
      <c r="C201" s="7" t="str">
        <f aca="false">VLOOKUP(Expenses!C198,Employees!$A$2:$C$61,2,FALSE())</f>
        <v>Kabir Uddin</v>
      </c>
      <c r="D201" s="7" t="str">
        <f aca="false">VLOOKUP(Expenses!C198,Employees!$A$2:$C$61,3,FALSE())</f>
        <v>SAL</v>
      </c>
      <c r="E201" s="7" t="str">
        <f aca="false">IFERROR(VLOOKUP(D201,Departments!$A$2:$D$8,2,FALSE()),"Key mismatch - check DeptCode formatting")</f>
        <v>Sales</v>
      </c>
      <c r="F201" s="15" t="n">
        <f aca="false">IFERROR(VLOOKUP(D201,Departments!$A$2:$D$8,4,FALSE()),"n/a")</f>
        <v>250000</v>
      </c>
      <c r="G201" s="16" t="n">
        <f aca="false">IFERROR(Expenses!D198/F201,"n/a")</f>
        <v>0.01049528</v>
      </c>
    </row>
    <row r="202" customFormat="false" ht="15" hidden="false" customHeight="false" outlineLevel="0" collapsed="false">
      <c r="A202" s="7" t="str">
        <f aca="false">Expenses!A199</f>
        <v>X00014</v>
      </c>
      <c r="B202" s="13" t="n">
        <f aca="false">Expenses!B199</f>
        <v>45862</v>
      </c>
      <c r="C202" s="7" t="str">
        <f aca="false">VLOOKUP(Expenses!C199,Employees!$A$2:$C$61,2,FALSE())</f>
        <v>Rony Uddin</v>
      </c>
      <c r="D202" s="7" t="str">
        <f aca="false">VLOOKUP(Expenses!C199,Employees!$A$2:$C$61,3,FALSE())</f>
        <v>SAL</v>
      </c>
      <c r="E202" s="7" t="str">
        <f aca="false">IFERROR(VLOOKUP(D202,Departments!$A$2:$D$8,2,FALSE()),"Key mismatch - check DeptCode formatting")</f>
        <v>Sales</v>
      </c>
      <c r="F202" s="15" t="n">
        <f aca="false">IFERROR(VLOOKUP(D202,Departments!$A$2:$D$8,4,FALSE()),"n/a")</f>
        <v>250000</v>
      </c>
      <c r="G202" s="16" t="n">
        <f aca="false">IFERROR(Expenses!D199/F202,"n/a")</f>
        <v>0.00693952</v>
      </c>
    </row>
    <row r="203" customFormat="false" ht="15" hidden="false" customHeight="false" outlineLevel="0" collapsed="false">
      <c r="A203" s="7" t="str">
        <f aca="false">Expenses!A200</f>
        <v>X00022</v>
      </c>
      <c r="B203" s="13" t="n">
        <f aca="false">Expenses!B200</f>
        <v>45862</v>
      </c>
      <c r="C203" s="7" t="str">
        <f aca="false">VLOOKUP(Expenses!C200,Employees!$A$2:$C$61,2,FALSE())</f>
        <v>Karim Karim</v>
      </c>
      <c r="D203" s="7" t="str">
        <f aca="false">VLOOKUP(Expenses!C200,Employees!$A$2:$C$61,3,FALSE())</f>
        <v>HR </v>
      </c>
      <c r="E203" s="7" t="str">
        <f aca="false">IFERROR(VLOOKUP(D203,Departments!$A$2:$D$8,2,FALSE()),"Key mismatch - check DeptCode formatting")</f>
        <v>Key mismatch - check DeptCode formatting</v>
      </c>
      <c r="F203" s="15" t="str">
        <f aca="false">IFERROR(VLOOKUP(D203,Departments!$A$2:$D$8,4,FALSE()),"n/a")</f>
        <v>n/a</v>
      </c>
      <c r="G203" s="16" t="str">
        <f aca="false">IFERROR(Expenses!D200/F203,"n/a")</f>
        <v>n/a</v>
      </c>
    </row>
    <row r="204" customFormat="false" ht="15" hidden="false" customHeight="false" outlineLevel="0" collapsed="false">
      <c r="A204" s="7" t="str">
        <f aca="false">Expenses!A201</f>
        <v>X00110</v>
      </c>
      <c r="B204" s="13" t="n">
        <f aca="false">Expenses!B201</f>
        <v>45862</v>
      </c>
      <c r="C204" s="7" t="str">
        <f aca="false">VLOOKUP(Expenses!C201,Employees!$A$2:$C$61,2,FALSE())</f>
        <v>Tania Karim</v>
      </c>
      <c r="D204" s="7" t="str">
        <f aca="false">VLOOKUP(Expenses!C201,Employees!$A$2:$C$61,3,FALSE())</f>
        <v>FIN</v>
      </c>
      <c r="E204" s="7" t="str">
        <f aca="false">IFERROR(VLOOKUP(D204,Departments!$A$2:$D$8,2,FALSE()),"Key mismatch - check DeptCode formatting")</f>
        <v>Finance</v>
      </c>
      <c r="F204" s="15" t="n">
        <f aca="false">IFERROR(VLOOKUP(D204,Departments!$A$2:$D$8,4,FALSE()),"n/a")</f>
        <v>90000</v>
      </c>
      <c r="G204" s="16" t="n">
        <f aca="false">IFERROR(Expenses!D201/F204,"n/a")</f>
        <v>0.0380431111111111</v>
      </c>
    </row>
    <row r="205" customFormat="false" ht="15" hidden="false" customHeight="false" outlineLevel="0" collapsed="false">
      <c r="A205" s="7" t="str">
        <f aca="false">Expenses!A202</f>
        <v>X00308</v>
      </c>
      <c r="B205" s="13" t="n">
        <f aca="false">Expenses!B202</f>
        <v>45862</v>
      </c>
      <c r="C205" s="7" t="str">
        <f aca="false">VLOOKUP(Expenses!C202,Employees!$A$2:$C$61,2,FALSE())</f>
        <v>Arif Chowdhury</v>
      </c>
      <c r="D205" s="7" t="str">
        <f aca="false">VLOOKUP(Expenses!C202,Employees!$A$2:$C$61,3,FALSE())</f>
        <v>SAL</v>
      </c>
      <c r="E205" s="7" t="str">
        <f aca="false">IFERROR(VLOOKUP(D205,Departments!$A$2:$D$8,2,FALSE()),"Key mismatch - check DeptCode formatting")</f>
        <v>Sales</v>
      </c>
      <c r="F205" s="15" t="n">
        <f aca="false">IFERROR(VLOOKUP(D205,Departments!$A$2:$D$8,4,FALSE()),"n/a")</f>
        <v>250000</v>
      </c>
      <c r="G205" s="16" t="n">
        <f aca="false">IFERROR(Expenses!D202/F205,"n/a")</f>
        <v>0.0133676</v>
      </c>
    </row>
    <row r="206" customFormat="false" ht="15" hidden="false" customHeight="false" outlineLevel="0" collapsed="false">
      <c r="A206" s="7" t="str">
        <f aca="false">Expenses!A203</f>
        <v>X00068</v>
      </c>
      <c r="B206" s="13" t="n">
        <f aca="false">Expenses!B203</f>
        <v>45864</v>
      </c>
      <c r="C206" s="7" t="str">
        <f aca="false">VLOOKUP(Expenses!C203,Employees!$A$2:$C$61,2,FALSE())</f>
        <v>Kabir Akter</v>
      </c>
      <c r="D206" s="7" t="str">
        <f aca="false">VLOOKUP(Expenses!C203,Employees!$A$2:$C$61,3,FALSE())</f>
        <v>SAL</v>
      </c>
      <c r="E206" s="7" t="str">
        <f aca="false">IFERROR(VLOOKUP(D206,Departments!$A$2:$D$8,2,FALSE()),"Key mismatch - check DeptCode formatting")</f>
        <v>Sales</v>
      </c>
      <c r="F206" s="15" t="n">
        <f aca="false">IFERROR(VLOOKUP(D206,Departments!$A$2:$D$8,4,FALSE()),"n/a")</f>
        <v>250000</v>
      </c>
      <c r="G206" s="16" t="n">
        <f aca="false">IFERROR(Expenses!D203/F206,"n/a")</f>
        <v>0.00442292</v>
      </c>
    </row>
    <row r="207" customFormat="false" ht="15" hidden="false" customHeight="false" outlineLevel="0" collapsed="false">
      <c r="A207" s="7" t="str">
        <f aca="false">Expenses!A204</f>
        <v>X00045</v>
      </c>
      <c r="B207" s="13" t="n">
        <f aca="false">Expenses!B204</f>
        <v>45865</v>
      </c>
      <c r="C207" s="7" t="str">
        <f aca="false">VLOOKUP(Expenses!C204,Employees!$A$2:$C$61,2,FALSE())</f>
        <v>Imran Akter</v>
      </c>
      <c r="D207" s="7" t="str">
        <f aca="false">VLOOKUP(Expenses!C204,Employees!$A$2:$C$61,3,FALSE())</f>
        <v>HR</v>
      </c>
      <c r="E207" s="7" t="str">
        <f aca="false">IFERROR(VLOOKUP(D207,Departments!$A$2:$D$8,2,FALSE()),"Key mismatch - check DeptCode formatting")</f>
        <v>Human Resources</v>
      </c>
      <c r="F207" s="15" t="n">
        <f aca="false">IFERROR(VLOOKUP(D207,Departments!$A$2:$D$8,4,FALSE()),"n/a")</f>
        <v>60000</v>
      </c>
      <c r="G207" s="16" t="n">
        <f aca="false">IFERROR(Expenses!D204/F207,"n/a")</f>
        <v>0.02629</v>
      </c>
    </row>
    <row r="208" customFormat="false" ht="15" hidden="false" customHeight="false" outlineLevel="0" collapsed="false">
      <c r="A208" s="7" t="str">
        <f aca="false">Expenses!A205</f>
        <v>X00128</v>
      </c>
      <c r="B208" s="13" t="n">
        <f aca="false">Expenses!B205</f>
        <v>45866</v>
      </c>
      <c r="C208" s="7" t="str">
        <f aca="false">VLOOKUP(Expenses!C205,Employees!$A$2:$C$61,2,FALSE())</f>
        <v>Rima Karim</v>
      </c>
      <c r="D208" s="7" t="str">
        <f aca="false">VLOOKUP(Expenses!C205,Employees!$A$2:$C$61,3,FALSE())</f>
        <v>OPS</v>
      </c>
      <c r="E208" s="7" t="str">
        <f aca="false">IFERROR(VLOOKUP(D208,Departments!$A$2:$D$8,2,FALSE()),"Key mismatch - check DeptCode formatting")</f>
        <v>Operations</v>
      </c>
      <c r="F208" s="15" t="n">
        <f aca="false">IFERROR(VLOOKUP(D208,Departments!$A$2:$D$8,4,FALSE()),"n/a")</f>
        <v>300000</v>
      </c>
      <c r="G208" s="16" t="n">
        <f aca="false">IFERROR(Expenses!D205/F208,"n/a")</f>
        <v>0.00100136666666667</v>
      </c>
    </row>
    <row r="209" customFormat="false" ht="15" hidden="false" customHeight="false" outlineLevel="0" collapsed="false">
      <c r="A209" s="7" t="str">
        <f aca="false">Expenses!A206</f>
        <v>X00218</v>
      </c>
      <c r="B209" s="13" t="n">
        <f aca="false">Expenses!B206</f>
        <v>45866</v>
      </c>
      <c r="C209" s="7" t="str">
        <f aca="false">VLOOKUP(Expenses!C206,Employees!$A$2:$C$61,2,FALSE())</f>
        <v>Arif Chowdhury</v>
      </c>
      <c r="D209" s="7" t="str">
        <f aca="false">VLOOKUP(Expenses!C206,Employees!$A$2:$C$61,3,FALSE())</f>
        <v>SAL</v>
      </c>
      <c r="E209" s="7" t="str">
        <f aca="false">IFERROR(VLOOKUP(D209,Departments!$A$2:$D$8,2,FALSE()),"Key mismatch - check DeptCode formatting")</f>
        <v>Sales</v>
      </c>
      <c r="F209" s="15" t="n">
        <f aca="false">IFERROR(VLOOKUP(D209,Departments!$A$2:$D$8,4,FALSE()),"n/a")</f>
        <v>250000</v>
      </c>
      <c r="G209" s="16" t="n">
        <f aca="false">IFERROR(Expenses!D206/F209,"n/a")</f>
        <v>0.0002384</v>
      </c>
    </row>
    <row r="210" customFormat="false" ht="15" hidden="false" customHeight="false" outlineLevel="0" collapsed="false">
      <c r="A210" s="7" t="str">
        <f aca="false">Expenses!A207</f>
        <v>X00277</v>
      </c>
      <c r="B210" s="13" t="n">
        <f aca="false">Expenses!B207</f>
        <v>45867</v>
      </c>
      <c r="C210" s="7" t="str">
        <f aca="false">VLOOKUP(Expenses!C207,Employees!$A$2:$C$61,2,FALSE())</f>
        <v>Mim Islam</v>
      </c>
      <c r="D210" s="7" t="str">
        <f aca="false">VLOOKUP(Expenses!C207,Employees!$A$2:$C$61,3,FALSE())</f>
        <v>HR</v>
      </c>
      <c r="E210" s="7" t="str">
        <f aca="false">IFERROR(VLOOKUP(D210,Departments!$A$2:$D$8,2,FALSE()),"Key mismatch - check DeptCode formatting")</f>
        <v>Human Resources</v>
      </c>
      <c r="F210" s="15" t="n">
        <f aca="false">IFERROR(VLOOKUP(D210,Departments!$A$2:$D$8,4,FALSE()),"n/a")</f>
        <v>60000</v>
      </c>
      <c r="G210" s="16" t="n">
        <f aca="false">IFERROR(Expenses!D207/F210,"n/a")</f>
        <v>0.0365211666666667</v>
      </c>
    </row>
    <row r="211" customFormat="false" ht="15" hidden="false" customHeight="false" outlineLevel="0" collapsed="false">
      <c r="A211" s="7" t="str">
        <f aca="false">Expenses!A208</f>
        <v>X00312</v>
      </c>
      <c r="B211" s="13" t="n">
        <f aca="false">Expenses!B208</f>
        <v>45867</v>
      </c>
      <c r="C211" s="7" t="str">
        <f aca="false">VLOOKUP(Expenses!C208,Employees!$A$2:$C$61,2,FALSE())</f>
        <v>Nadia Begum</v>
      </c>
      <c r="D211" s="7" t="str">
        <f aca="false">VLOOKUP(Expenses!C208,Employees!$A$2:$C$61,3,FALSE())</f>
        <v>MKT</v>
      </c>
      <c r="E211" s="7" t="str">
        <f aca="false">IFERROR(VLOOKUP(D211,Departments!$A$2:$D$8,2,FALSE()),"Key mismatch - check DeptCode formatting")</f>
        <v>Marketing</v>
      </c>
      <c r="F211" s="15" t="n">
        <f aca="false">IFERROR(VLOOKUP(D211,Departments!$A$2:$D$8,4,FALSE()),"n/a")</f>
        <v>120000</v>
      </c>
      <c r="G211" s="16" t="n">
        <f aca="false">IFERROR(Expenses!D208/F211,"n/a")</f>
        <v>0.00942166666666667</v>
      </c>
    </row>
    <row r="212" customFormat="false" ht="15" hidden="false" customHeight="false" outlineLevel="0" collapsed="false">
      <c r="A212" s="7" t="str">
        <f aca="false">Expenses!A209</f>
        <v>X00357</v>
      </c>
      <c r="B212" s="13" t="n">
        <f aca="false">Expenses!B209</f>
        <v>45867</v>
      </c>
      <c r="C212" s="7" t="str">
        <f aca="false">VLOOKUP(Expenses!C209,Employees!$A$2:$C$61,2,FALSE())</f>
        <v>Piya Chowdhury</v>
      </c>
      <c r="D212" s="7" t="str">
        <f aca="false">VLOOKUP(Expenses!C209,Employees!$A$2:$C$61,3,FALSE())</f>
        <v>MKT</v>
      </c>
      <c r="E212" s="7" t="str">
        <f aca="false">IFERROR(VLOOKUP(D212,Departments!$A$2:$D$8,2,FALSE()),"Key mismatch - check DeptCode formatting")</f>
        <v>Marketing</v>
      </c>
      <c r="F212" s="15" t="n">
        <f aca="false">IFERROR(VLOOKUP(D212,Departments!$A$2:$D$8,4,FALSE()),"n/a")</f>
        <v>120000</v>
      </c>
      <c r="G212" s="16" t="n">
        <f aca="false">IFERROR(Expenses!D209/F212,"n/a")</f>
        <v>0.013963</v>
      </c>
    </row>
    <row r="213" customFormat="false" ht="15" hidden="false" customHeight="false" outlineLevel="0" collapsed="false">
      <c r="A213" s="7" t="str">
        <f aca="false">Expenses!A210</f>
        <v>X00008</v>
      </c>
      <c r="B213" s="13" t="n">
        <f aca="false">Expenses!B210</f>
        <v>45868</v>
      </c>
      <c r="C213" s="7" t="str">
        <f aca="false">VLOOKUP(Expenses!C210,Employees!$A$2:$C$61,2,FALSE())</f>
        <v>Rony Uddin</v>
      </c>
      <c r="D213" s="7" t="str">
        <f aca="false">VLOOKUP(Expenses!C210,Employees!$A$2:$C$61,3,FALSE())</f>
        <v>SAL</v>
      </c>
      <c r="E213" s="7" t="str">
        <f aca="false">IFERROR(VLOOKUP(D213,Departments!$A$2:$D$8,2,FALSE()),"Key mismatch - check DeptCode formatting")</f>
        <v>Sales</v>
      </c>
      <c r="F213" s="15" t="n">
        <f aca="false">IFERROR(VLOOKUP(D213,Departments!$A$2:$D$8,4,FALSE()),"n/a")</f>
        <v>250000</v>
      </c>
      <c r="G213" s="16" t="n">
        <f aca="false">IFERROR(Expenses!D210/F213,"n/a")</f>
        <v>0.0051156</v>
      </c>
    </row>
    <row r="214" customFormat="false" ht="15" hidden="false" customHeight="false" outlineLevel="0" collapsed="false">
      <c r="A214" s="7" t="str">
        <f aca="false">Expenses!A211</f>
        <v>X00165</v>
      </c>
      <c r="B214" s="13" t="n">
        <f aca="false">Expenses!B211</f>
        <v>45868</v>
      </c>
      <c r="C214" s="7" t="str">
        <f aca="false">VLOOKUP(Expenses!C211,Employees!$A$2:$C$61,2,FALSE())</f>
        <v>Sabbir Hossain</v>
      </c>
      <c r="D214" s="7" t="str">
        <f aca="false">VLOOKUP(Expenses!C211,Employees!$A$2:$C$61,3,FALSE())</f>
        <v>IT</v>
      </c>
      <c r="E214" s="7" t="str">
        <f aca="false">IFERROR(VLOOKUP(D214,Departments!$A$2:$D$8,2,FALSE()),"Key mismatch - check DeptCode formatting")</f>
        <v>Information Technology</v>
      </c>
      <c r="F214" s="15" t="n">
        <f aca="false">IFERROR(VLOOKUP(D214,Departments!$A$2:$D$8,4,FALSE()),"n/a")</f>
        <v>180000</v>
      </c>
      <c r="G214" s="16" t="n">
        <f aca="false">IFERROR(Expenses!D211/F214,"n/a")</f>
        <v>0.0188617222222222</v>
      </c>
    </row>
    <row r="215" customFormat="false" ht="15" hidden="false" customHeight="false" outlineLevel="0" collapsed="false">
      <c r="A215" s="7" t="str">
        <f aca="false">Expenses!A212</f>
        <v>X00259</v>
      </c>
      <c r="B215" s="13" t="n">
        <f aca="false">Expenses!B212</f>
        <v>45871</v>
      </c>
      <c r="C215" s="7" t="str">
        <f aca="false">VLOOKUP(Expenses!C212,Employees!$A$2:$C$61,2,FALSE())</f>
        <v>Hasan Chowdhury</v>
      </c>
      <c r="D215" s="7" t="str">
        <f aca="false">VLOOKUP(Expenses!C212,Employees!$A$2:$C$61,3,FALSE())</f>
        <v>IT</v>
      </c>
      <c r="E215" s="7" t="str">
        <f aca="false">IFERROR(VLOOKUP(D215,Departments!$A$2:$D$8,2,FALSE()),"Key mismatch - check DeptCode formatting")</f>
        <v>Information Technology</v>
      </c>
      <c r="F215" s="15" t="n">
        <f aca="false">IFERROR(VLOOKUP(D215,Departments!$A$2:$D$8,4,FALSE()),"n/a")</f>
        <v>180000</v>
      </c>
      <c r="G215" s="16" t="n">
        <f aca="false">IFERROR(Expenses!D212/F215,"n/a")</f>
        <v>0.00519322222222222</v>
      </c>
    </row>
    <row r="216" customFormat="false" ht="15" hidden="false" customHeight="false" outlineLevel="0" collapsed="false">
      <c r="A216" s="7" t="str">
        <f aca="false">Expenses!A213</f>
        <v>X00359</v>
      </c>
      <c r="B216" s="13" t="n">
        <f aca="false">Expenses!B213</f>
        <v>45873</v>
      </c>
      <c r="C216" s="7" t="str">
        <f aca="false">VLOOKUP(Expenses!C213,Employees!$A$2:$C$61,2,FALSE())</f>
        <v>Kabir Uddin</v>
      </c>
      <c r="D216" s="7" t="str">
        <f aca="false">VLOOKUP(Expenses!C213,Employees!$A$2:$C$61,3,FALSE())</f>
        <v>SAL</v>
      </c>
      <c r="E216" s="7" t="str">
        <f aca="false">IFERROR(VLOOKUP(D216,Departments!$A$2:$D$8,2,FALSE()),"Key mismatch - check DeptCode formatting")</f>
        <v>Sales</v>
      </c>
      <c r="F216" s="15" t="n">
        <f aca="false">IFERROR(VLOOKUP(D216,Departments!$A$2:$D$8,4,FALSE()),"n/a")</f>
        <v>250000</v>
      </c>
      <c r="G216" s="16" t="n">
        <f aca="false">IFERROR(Expenses!D213/F216,"n/a")</f>
        <v>0.00263852</v>
      </c>
    </row>
    <row r="217" customFormat="false" ht="15" hidden="false" customHeight="false" outlineLevel="0" collapsed="false">
      <c r="A217" s="7" t="str">
        <f aca="false">Expenses!A214</f>
        <v>X00488</v>
      </c>
      <c r="B217" s="13" t="n">
        <f aca="false">Expenses!B214</f>
        <v>45874</v>
      </c>
      <c r="C217" s="7" t="str">
        <f aca="false">VLOOKUP(Expenses!C214,Employees!$A$2:$C$61,2,FALSE())</f>
        <v>Karim Ahmed</v>
      </c>
      <c r="D217" s="7" t="str">
        <f aca="false">VLOOKUP(Expenses!C214,Employees!$A$2:$C$61,3,FALSE())</f>
        <v>IT</v>
      </c>
      <c r="E217" s="7" t="str">
        <f aca="false">IFERROR(VLOOKUP(D217,Departments!$A$2:$D$8,2,FALSE()),"Key mismatch - check DeptCode formatting")</f>
        <v>Information Technology</v>
      </c>
      <c r="F217" s="15" t="n">
        <f aca="false">IFERROR(VLOOKUP(D217,Departments!$A$2:$D$8,4,FALSE()),"n/a")</f>
        <v>180000</v>
      </c>
      <c r="G217" s="16" t="n">
        <f aca="false">IFERROR(Expenses!D214/F217,"n/a")</f>
        <v>0.00934188888888889</v>
      </c>
    </row>
    <row r="218" customFormat="false" ht="15" hidden="false" customHeight="false" outlineLevel="0" collapsed="false">
      <c r="A218" s="7" t="str">
        <f aca="false">Expenses!A215</f>
        <v>X00407</v>
      </c>
      <c r="B218" s="13" t="n">
        <f aca="false">Expenses!B215</f>
        <v>45875</v>
      </c>
      <c r="C218" s="7" t="str">
        <f aca="false">VLOOKUP(Expenses!C215,Employees!$A$2:$C$61,2,FALSE())</f>
        <v>Farah Hossain</v>
      </c>
      <c r="D218" s="7" t="str">
        <f aca="false">VLOOKUP(Expenses!C215,Employees!$A$2:$C$61,3,FALSE())</f>
        <v>HR</v>
      </c>
      <c r="E218" s="7" t="str">
        <f aca="false">IFERROR(VLOOKUP(D218,Departments!$A$2:$D$8,2,FALSE()),"Key mismatch - check DeptCode formatting")</f>
        <v>Human Resources</v>
      </c>
      <c r="F218" s="15" t="n">
        <f aca="false">IFERROR(VLOOKUP(D218,Departments!$A$2:$D$8,4,FALSE()),"n/a")</f>
        <v>60000</v>
      </c>
      <c r="G218" s="16" t="n">
        <f aca="false">IFERROR(Expenses!D215/F218,"n/a")</f>
        <v>0.0390195</v>
      </c>
    </row>
    <row r="219" customFormat="false" ht="15" hidden="false" customHeight="false" outlineLevel="0" collapsed="false">
      <c r="A219" s="7" t="str">
        <f aca="false">Expenses!A216</f>
        <v>X00449</v>
      </c>
      <c r="B219" s="13" t="n">
        <f aca="false">Expenses!B216</f>
        <v>45875</v>
      </c>
      <c r="C219" s="7" t="str">
        <f aca="false">VLOOKUP(Expenses!C216,Employees!$A$2:$C$61,2,FALSE())</f>
        <v>Rima Khan</v>
      </c>
      <c r="D219" s="7" t="str">
        <f aca="false">VLOOKUP(Expenses!C216,Employees!$A$2:$C$61,3,FALSE())</f>
        <v> HR </v>
      </c>
      <c r="E219" s="7" t="str">
        <f aca="false">IFERROR(VLOOKUP(D219,Departments!$A$2:$D$8,2,FALSE()),"Key mismatch - check DeptCode formatting")</f>
        <v>Key mismatch - check DeptCode formatting</v>
      </c>
      <c r="F219" s="15" t="str">
        <f aca="false">IFERROR(VLOOKUP(D219,Departments!$A$2:$D$8,4,FALSE()),"n/a")</f>
        <v>n/a</v>
      </c>
      <c r="G219" s="16" t="str">
        <f aca="false">IFERROR(Expenses!D216/F219,"n/a")</f>
        <v>n/a</v>
      </c>
    </row>
    <row r="220" customFormat="false" ht="15" hidden="false" customHeight="false" outlineLevel="0" collapsed="false">
      <c r="A220" s="7" t="str">
        <f aca="false">Expenses!A217</f>
        <v>X00456</v>
      </c>
      <c r="B220" s="13" t="n">
        <f aca="false">Expenses!B217</f>
        <v>45876</v>
      </c>
      <c r="C220" s="7" t="str">
        <f aca="false">VLOOKUP(Expenses!C217,Employees!$A$2:$C$61,2,FALSE())</f>
        <v>Tanvir Hossain</v>
      </c>
      <c r="D220" s="7" t="str">
        <f aca="false">VLOOKUP(Expenses!C217,Employees!$A$2:$C$61,3,FALSE())</f>
        <v>SAL</v>
      </c>
      <c r="E220" s="7" t="str">
        <f aca="false">IFERROR(VLOOKUP(D220,Departments!$A$2:$D$8,2,FALSE()),"Key mismatch - check DeptCode formatting")</f>
        <v>Sales</v>
      </c>
      <c r="F220" s="15" t="n">
        <f aca="false">IFERROR(VLOOKUP(D220,Departments!$A$2:$D$8,4,FALSE()),"n/a")</f>
        <v>250000</v>
      </c>
      <c r="G220" s="16" t="n">
        <f aca="false">IFERROR(Expenses!D217/F220,"n/a")</f>
        <v>0.01296288</v>
      </c>
    </row>
    <row r="221" customFormat="false" ht="15" hidden="false" customHeight="false" outlineLevel="0" collapsed="false">
      <c r="A221" s="7" t="str">
        <f aca="false">Expenses!A218</f>
        <v>X00216</v>
      </c>
      <c r="B221" s="13" t="n">
        <f aca="false">Expenses!B218</f>
        <v>45880</v>
      </c>
      <c r="C221" s="7" t="str">
        <f aca="false">VLOOKUP(Expenses!C218,Employees!$A$2:$C$61,2,FALSE())</f>
        <v>Farah Hossain</v>
      </c>
      <c r="D221" s="7" t="str">
        <f aca="false">VLOOKUP(Expenses!C218,Employees!$A$2:$C$61,3,FALSE())</f>
        <v>HR</v>
      </c>
      <c r="E221" s="7" t="str">
        <f aca="false">IFERROR(VLOOKUP(D221,Departments!$A$2:$D$8,2,FALSE()),"Key mismatch - check DeptCode formatting")</f>
        <v>Human Resources</v>
      </c>
      <c r="F221" s="15" t="n">
        <f aca="false">IFERROR(VLOOKUP(D221,Departments!$A$2:$D$8,4,FALSE()),"n/a")</f>
        <v>60000</v>
      </c>
      <c r="G221" s="16" t="n">
        <f aca="false">IFERROR(Expenses!D218/F221,"n/a")</f>
        <v>0.0217185</v>
      </c>
    </row>
    <row r="222" customFormat="false" ht="15" hidden="false" customHeight="false" outlineLevel="0" collapsed="false">
      <c r="A222" s="7" t="str">
        <f aca="false">Expenses!A219</f>
        <v>X00496</v>
      </c>
      <c r="B222" s="13" t="n">
        <f aca="false">Expenses!B219</f>
        <v>45881</v>
      </c>
      <c r="C222" s="7" t="str">
        <f aca="false">VLOOKUP(Expenses!C219,Employees!$A$2:$C$61,2,FALSE())</f>
        <v>Piya Islam</v>
      </c>
      <c r="D222" s="7" t="str">
        <f aca="false">VLOOKUP(Expenses!C219,Employees!$A$2:$C$61,3,FALSE())</f>
        <v>HR</v>
      </c>
      <c r="E222" s="7" t="str">
        <f aca="false">IFERROR(VLOOKUP(D222,Departments!$A$2:$D$8,2,FALSE()),"Key mismatch - check DeptCode formatting")</f>
        <v>Human Resources</v>
      </c>
      <c r="F222" s="15" t="n">
        <f aca="false">IFERROR(VLOOKUP(D222,Departments!$A$2:$D$8,4,FALSE()),"n/a")</f>
        <v>60000</v>
      </c>
      <c r="G222" s="16" t="n">
        <f aca="false">IFERROR(Expenses!D219/F222,"n/a")</f>
        <v>0.033471</v>
      </c>
    </row>
    <row r="223" customFormat="false" ht="15" hidden="false" customHeight="false" outlineLevel="0" collapsed="false">
      <c r="A223" s="7" t="str">
        <f aca="false">Expenses!A220</f>
        <v>X00050</v>
      </c>
      <c r="B223" s="13" t="n">
        <f aca="false">Expenses!B220</f>
        <v>45882</v>
      </c>
      <c r="C223" s="7" t="str">
        <f aca="false">VLOOKUP(Expenses!C220,Employees!$A$2:$C$61,2,FALSE())</f>
        <v>Rima Hossain</v>
      </c>
      <c r="D223" s="7" t="str">
        <f aca="false">VLOOKUP(Expenses!C220,Employees!$A$2:$C$61,3,FALSE())</f>
        <v>IT</v>
      </c>
      <c r="E223" s="7" t="str">
        <f aca="false">IFERROR(VLOOKUP(D223,Departments!$A$2:$D$8,2,FALSE()),"Key mismatch - check DeptCode formatting")</f>
        <v>Information Technology</v>
      </c>
      <c r="F223" s="15" t="n">
        <f aca="false">IFERROR(VLOOKUP(D223,Departments!$A$2:$D$8,4,FALSE()),"n/a")</f>
        <v>180000</v>
      </c>
      <c r="G223" s="16" t="n">
        <f aca="false">IFERROR(Expenses!D220/F223,"n/a")</f>
        <v>0.0185261666666667</v>
      </c>
    </row>
    <row r="224" customFormat="false" ht="15" hidden="false" customHeight="false" outlineLevel="0" collapsed="false">
      <c r="A224" s="7" t="str">
        <f aca="false">Expenses!A221</f>
        <v>X00136</v>
      </c>
      <c r="B224" s="13" t="n">
        <f aca="false">Expenses!B221</f>
        <v>45883</v>
      </c>
      <c r="C224" s="7" t="str">
        <f aca="false">VLOOKUP(Expenses!C221,Employees!$A$2:$C$61,2,FALSE())</f>
        <v>Sabbir Khan</v>
      </c>
      <c r="D224" s="7" t="str">
        <f aca="false">VLOOKUP(Expenses!C221,Employees!$A$2:$C$61,3,FALSE())</f>
        <v>FIN</v>
      </c>
      <c r="E224" s="7" t="str">
        <f aca="false">IFERROR(VLOOKUP(D224,Departments!$A$2:$D$8,2,FALSE()),"Key mismatch - check DeptCode formatting")</f>
        <v>Finance</v>
      </c>
      <c r="F224" s="15" t="n">
        <f aca="false">IFERROR(VLOOKUP(D224,Departments!$A$2:$D$8,4,FALSE()),"n/a")</f>
        <v>90000</v>
      </c>
      <c r="G224" s="16" t="n">
        <f aca="false">IFERROR(Expenses!D221/F224,"n/a")</f>
        <v>0.0352642222222222</v>
      </c>
    </row>
    <row r="225" customFormat="false" ht="15" hidden="false" customHeight="false" outlineLevel="0" collapsed="false">
      <c r="A225" s="7" t="str">
        <f aca="false">Expenses!A222</f>
        <v>X00256</v>
      </c>
      <c r="B225" s="13" t="n">
        <f aca="false">Expenses!B222</f>
        <v>45884</v>
      </c>
      <c r="C225" s="7" t="str">
        <f aca="false">VLOOKUP(Expenses!C222,Employees!$A$2:$C$61,2,FALSE())</f>
        <v>Nadia Islam</v>
      </c>
      <c r="D225" s="7" t="str">
        <f aca="false">VLOOKUP(Expenses!C222,Employees!$A$2:$C$61,3,FALSE())</f>
        <v> FIN</v>
      </c>
      <c r="E225" s="7" t="str">
        <f aca="false">IFERROR(VLOOKUP(D225,Departments!$A$2:$D$8,2,FALSE()),"Key mismatch - check DeptCode formatting")</f>
        <v>Key mismatch - check DeptCode formatting</v>
      </c>
      <c r="F225" s="15" t="str">
        <f aca="false">IFERROR(VLOOKUP(D225,Departments!$A$2:$D$8,4,FALSE()),"n/a")</f>
        <v>n/a</v>
      </c>
      <c r="G225" s="16" t="str">
        <f aca="false">IFERROR(Expenses!D222/F225,"n/a")</f>
        <v>n/a</v>
      </c>
    </row>
    <row r="226" customFormat="false" ht="15" hidden="false" customHeight="false" outlineLevel="0" collapsed="false">
      <c r="A226" s="7" t="str">
        <f aca="false">Expenses!A223</f>
        <v>X00271</v>
      </c>
      <c r="B226" s="13" t="n">
        <f aca="false">Expenses!B223</f>
        <v>45884</v>
      </c>
      <c r="C226" s="7" t="str">
        <f aca="false">VLOOKUP(Expenses!C223,Employees!$A$2:$C$61,2,FALSE())</f>
        <v>Rony Begum</v>
      </c>
      <c r="D226" s="7" t="str">
        <f aca="false">VLOOKUP(Expenses!C223,Employees!$A$2:$C$61,3,FALSE())</f>
        <v>FIN</v>
      </c>
      <c r="E226" s="7" t="str">
        <f aca="false">IFERROR(VLOOKUP(D226,Departments!$A$2:$D$8,2,FALSE()),"Key mismatch - check DeptCode formatting")</f>
        <v>Finance</v>
      </c>
      <c r="F226" s="15" t="n">
        <f aca="false">IFERROR(VLOOKUP(D226,Departments!$A$2:$D$8,4,FALSE()),"n/a")</f>
        <v>90000</v>
      </c>
      <c r="G226" s="16" t="n">
        <f aca="false">IFERROR(Expenses!D223/F226,"n/a")</f>
        <v>0.0114731111111111</v>
      </c>
    </row>
    <row r="227" customFormat="false" ht="15" hidden="false" customHeight="false" outlineLevel="0" collapsed="false">
      <c r="A227" s="7" t="str">
        <f aca="false">Expenses!A224</f>
        <v>X00238</v>
      </c>
      <c r="B227" s="13" t="n">
        <f aca="false">Expenses!B224</f>
        <v>45885</v>
      </c>
      <c r="C227" s="7" t="str">
        <f aca="false">VLOOKUP(Expenses!C224,Employees!$A$2:$C$61,2,FALSE())</f>
        <v>Hasan Hossain</v>
      </c>
      <c r="D227" s="7" t="str">
        <f aca="false">VLOOKUP(Expenses!C224,Employees!$A$2:$C$61,3,FALSE())</f>
        <v>MKT</v>
      </c>
      <c r="E227" s="7" t="str">
        <f aca="false">IFERROR(VLOOKUP(D227,Departments!$A$2:$D$8,2,FALSE()),"Key mismatch - check DeptCode formatting")</f>
        <v>Marketing</v>
      </c>
      <c r="F227" s="15" t="n">
        <f aca="false">IFERROR(VLOOKUP(D227,Departments!$A$2:$D$8,4,FALSE()),"n/a")</f>
        <v>120000</v>
      </c>
      <c r="G227" s="16" t="n">
        <f aca="false">IFERROR(Expenses!D224/F227,"n/a")</f>
        <v>0.01189675</v>
      </c>
    </row>
    <row r="228" customFormat="false" ht="15" hidden="false" customHeight="false" outlineLevel="0" collapsed="false">
      <c r="A228" s="7" t="str">
        <f aca="false">Expenses!A225</f>
        <v>X00344</v>
      </c>
      <c r="B228" s="13" t="n">
        <f aca="false">Expenses!B225</f>
        <v>45885</v>
      </c>
      <c r="C228" s="7" t="str">
        <f aca="false">VLOOKUP(Expenses!C225,Employees!$A$2:$C$61,2,FALSE())</f>
        <v>Nusrat Begum</v>
      </c>
      <c r="D228" s="7" t="str">
        <f aca="false">VLOOKUP(Expenses!C225,Employees!$A$2:$C$61,3,FALSE())</f>
        <v>FIN</v>
      </c>
      <c r="E228" s="7" t="str">
        <f aca="false">IFERROR(VLOOKUP(D228,Departments!$A$2:$D$8,2,FALSE()),"Key mismatch - check DeptCode formatting")</f>
        <v>Finance</v>
      </c>
      <c r="F228" s="15" t="n">
        <f aca="false">IFERROR(VLOOKUP(D228,Departments!$A$2:$D$8,4,FALSE()),"n/a")</f>
        <v>90000</v>
      </c>
      <c r="G228" s="16" t="n">
        <f aca="false">IFERROR(Expenses!D225/F228,"n/a")</f>
        <v>0.0381496666666667</v>
      </c>
    </row>
    <row r="229" customFormat="false" ht="15" hidden="false" customHeight="false" outlineLevel="0" collapsed="false">
      <c r="A229" s="7" t="str">
        <f aca="false">Expenses!A226</f>
        <v>X00012</v>
      </c>
      <c r="B229" s="13" t="n">
        <f aca="false">Expenses!B226</f>
        <v>45886</v>
      </c>
      <c r="C229" s="7" t="str">
        <f aca="false">VLOOKUP(Expenses!C226,Employees!$A$2:$C$61,2,FALSE())</f>
        <v>Hasan Hossain</v>
      </c>
      <c r="D229" s="7" t="str">
        <f aca="false">VLOOKUP(Expenses!C226,Employees!$A$2:$C$61,3,FALSE())</f>
        <v>MKT</v>
      </c>
      <c r="E229" s="7" t="str">
        <f aca="false">IFERROR(VLOOKUP(D229,Departments!$A$2:$D$8,2,FALSE()),"Key mismatch - check DeptCode formatting")</f>
        <v>Marketing</v>
      </c>
      <c r="F229" s="15" t="n">
        <f aca="false">IFERROR(VLOOKUP(D229,Departments!$A$2:$D$8,4,FALSE()),"n/a")</f>
        <v>120000</v>
      </c>
      <c r="G229" s="16" t="n">
        <f aca="false">IFERROR(Expenses!D226/F229,"n/a")</f>
        <v>0.0237005</v>
      </c>
    </row>
    <row r="230" customFormat="false" ht="15" hidden="false" customHeight="false" outlineLevel="0" collapsed="false">
      <c r="A230" s="7" t="str">
        <f aca="false">Expenses!A227</f>
        <v>X00292</v>
      </c>
      <c r="B230" s="13" t="n">
        <f aca="false">Expenses!B227</f>
        <v>45889</v>
      </c>
      <c r="C230" s="7" t="str">
        <f aca="false">VLOOKUP(Expenses!C227,Employees!$A$2:$C$61,2,FALSE())</f>
        <v>Karim Karim</v>
      </c>
      <c r="D230" s="7" t="str">
        <f aca="false">VLOOKUP(Expenses!C227,Employees!$A$2:$C$61,3,FALSE())</f>
        <v>FIN</v>
      </c>
      <c r="E230" s="7" t="str">
        <f aca="false">IFERROR(VLOOKUP(D230,Departments!$A$2:$D$8,2,FALSE()),"Key mismatch - check DeptCode formatting")</f>
        <v>Finance</v>
      </c>
      <c r="F230" s="15" t="n">
        <f aca="false">IFERROR(VLOOKUP(D230,Departments!$A$2:$D$8,4,FALSE()),"n/a")</f>
        <v>90000</v>
      </c>
      <c r="G230" s="16" t="n">
        <f aca="false">IFERROR(Expenses!D227/F230,"n/a")</f>
        <v>0.0103307777777778</v>
      </c>
    </row>
    <row r="231" customFormat="false" ht="15" hidden="false" customHeight="false" outlineLevel="0" collapsed="false">
      <c r="A231" s="7" t="str">
        <f aca="false">Expenses!A228</f>
        <v>X00095</v>
      </c>
      <c r="B231" s="13" t="n">
        <f aca="false">Expenses!B228</f>
        <v>45893</v>
      </c>
      <c r="C231" s="7" t="str">
        <f aca="false">VLOOKUP(Expenses!C228,Employees!$A$2:$C$61,2,FALSE())</f>
        <v>Rima Islam</v>
      </c>
      <c r="D231" s="7" t="str">
        <f aca="false">VLOOKUP(Expenses!C228,Employees!$A$2:$C$61,3,FALSE())</f>
        <v>MKT</v>
      </c>
      <c r="E231" s="7" t="str">
        <f aca="false">IFERROR(VLOOKUP(D231,Departments!$A$2:$D$8,2,FALSE()),"Key mismatch - check DeptCode formatting")</f>
        <v>Marketing</v>
      </c>
      <c r="F231" s="15" t="n">
        <f aca="false">IFERROR(VLOOKUP(D231,Departments!$A$2:$D$8,4,FALSE()),"n/a")</f>
        <v>120000</v>
      </c>
      <c r="G231" s="16" t="n">
        <f aca="false">IFERROR(Expenses!D228/F231,"n/a")</f>
        <v>0.00107033333333333</v>
      </c>
    </row>
    <row r="232" customFormat="false" ht="15" hidden="false" customHeight="false" outlineLevel="0" collapsed="false">
      <c r="A232" s="7" t="str">
        <f aca="false">Expenses!A229</f>
        <v>X00210</v>
      </c>
      <c r="B232" s="13" t="n">
        <f aca="false">Expenses!B229</f>
        <v>45894</v>
      </c>
      <c r="C232" s="7" t="str">
        <f aca="false">VLOOKUP(Expenses!C229,Employees!$A$2:$C$61,2,FALSE())</f>
        <v>Imran Akter</v>
      </c>
      <c r="D232" s="7" t="str">
        <f aca="false">VLOOKUP(Expenses!C229,Employees!$A$2:$C$61,3,FALSE())</f>
        <v>HR</v>
      </c>
      <c r="E232" s="7" t="str">
        <f aca="false">IFERROR(VLOOKUP(D232,Departments!$A$2:$D$8,2,FALSE()),"Key mismatch - check DeptCode formatting")</f>
        <v>Human Resources</v>
      </c>
      <c r="F232" s="15" t="n">
        <f aca="false">IFERROR(VLOOKUP(D232,Departments!$A$2:$D$8,4,FALSE()),"n/a")</f>
        <v>60000</v>
      </c>
      <c r="G232" s="16" t="n">
        <f aca="false">IFERROR(Expenses!D229/F232,"n/a")</f>
        <v>0.0263345</v>
      </c>
    </row>
    <row r="233" customFormat="false" ht="15" hidden="false" customHeight="false" outlineLevel="0" collapsed="false">
      <c r="A233" s="7" t="str">
        <f aca="false">Expenses!A230</f>
        <v>X00334</v>
      </c>
      <c r="B233" s="13" t="n">
        <f aca="false">Expenses!B230</f>
        <v>45894</v>
      </c>
      <c r="C233" s="7" t="str">
        <f aca="false">VLOOKUP(Expenses!C230,Employees!$A$2:$C$61,2,FALSE())</f>
        <v>Mim Begum</v>
      </c>
      <c r="D233" s="7" t="str">
        <f aca="false">VLOOKUP(Expenses!C230,Employees!$A$2:$C$61,3,FALSE())</f>
        <v>SAL</v>
      </c>
      <c r="E233" s="7" t="str">
        <f aca="false">IFERROR(VLOOKUP(D233,Departments!$A$2:$D$8,2,FALSE()),"Key mismatch - check DeptCode formatting")</f>
        <v>Sales</v>
      </c>
      <c r="F233" s="15" t="n">
        <f aca="false">IFERROR(VLOOKUP(D233,Departments!$A$2:$D$8,4,FALSE()),"n/a")</f>
        <v>250000</v>
      </c>
      <c r="G233" s="16" t="n">
        <f aca="false">IFERROR(Expenses!D230/F233,"n/a")</f>
        <v>0.00473004</v>
      </c>
    </row>
    <row r="234" customFormat="false" ht="15" hidden="false" customHeight="false" outlineLevel="0" collapsed="false">
      <c r="A234" s="7" t="str">
        <f aca="false">Expenses!A231</f>
        <v>X00379</v>
      </c>
      <c r="B234" s="13" t="n">
        <f aca="false">Expenses!B231</f>
        <v>45897</v>
      </c>
      <c r="C234" s="7" t="str">
        <f aca="false">VLOOKUP(Expenses!C231,Employees!$A$2:$C$61,2,FALSE())</f>
        <v>Piya Khan</v>
      </c>
      <c r="D234" s="7" t="str">
        <f aca="false">VLOOKUP(Expenses!C231,Employees!$A$2:$C$61,3,FALSE())</f>
        <v>OPS</v>
      </c>
      <c r="E234" s="7" t="str">
        <f aca="false">IFERROR(VLOOKUP(D234,Departments!$A$2:$D$8,2,FALSE()),"Key mismatch - check DeptCode formatting")</f>
        <v>Operations</v>
      </c>
      <c r="F234" s="15" t="n">
        <f aca="false">IFERROR(VLOOKUP(D234,Departments!$A$2:$D$8,4,FALSE()),"n/a")</f>
        <v>300000</v>
      </c>
      <c r="G234" s="16" t="n">
        <f aca="false">IFERROR(Expenses!D231/F234,"n/a")</f>
        <v>0.0090718</v>
      </c>
    </row>
    <row r="235" customFormat="false" ht="15" hidden="false" customHeight="false" outlineLevel="0" collapsed="false">
      <c r="A235" s="7" t="str">
        <f aca="false">Expenses!A232</f>
        <v>X00101</v>
      </c>
      <c r="B235" s="13" t="n">
        <f aca="false">Expenses!B232</f>
        <v>45898</v>
      </c>
      <c r="C235" s="7" t="str">
        <f aca="false">VLOOKUP(Expenses!C232,Employees!$A$2:$C$61,2,FALSE())</f>
        <v>Rima Karim</v>
      </c>
      <c r="D235" s="7" t="str">
        <f aca="false">VLOOKUP(Expenses!C232,Employees!$A$2:$C$61,3,FALSE())</f>
        <v>OPS</v>
      </c>
      <c r="E235" s="7" t="str">
        <f aca="false">IFERROR(VLOOKUP(D235,Departments!$A$2:$D$8,2,FALSE()),"Key mismatch - check DeptCode formatting")</f>
        <v>Operations</v>
      </c>
      <c r="F235" s="15" t="n">
        <f aca="false">IFERROR(VLOOKUP(D235,Departments!$A$2:$D$8,4,FALSE()),"n/a")</f>
        <v>300000</v>
      </c>
      <c r="G235" s="16" t="n">
        <f aca="false">IFERROR(Expenses!D232/F235,"n/a")</f>
        <v>0.0088414</v>
      </c>
    </row>
    <row r="236" customFormat="false" ht="15" hidden="false" customHeight="false" outlineLevel="0" collapsed="false">
      <c r="A236" s="7" t="str">
        <f aca="false">Expenses!A233</f>
        <v>X00202</v>
      </c>
      <c r="B236" s="13" t="n">
        <f aca="false">Expenses!B233</f>
        <v>45898</v>
      </c>
      <c r="C236" s="7" t="str">
        <f aca="false">VLOOKUP(Expenses!C233,Employees!$A$2:$C$61,2,FALSE())</f>
        <v>Rima Hossain</v>
      </c>
      <c r="D236" s="7" t="str">
        <f aca="false">VLOOKUP(Expenses!C233,Employees!$A$2:$C$61,3,FALSE())</f>
        <v>IT</v>
      </c>
      <c r="E236" s="7" t="str">
        <f aca="false">IFERROR(VLOOKUP(D236,Departments!$A$2:$D$8,2,FALSE()),"Key mismatch - check DeptCode formatting")</f>
        <v>Information Technology</v>
      </c>
      <c r="F236" s="15" t="n">
        <f aca="false">IFERROR(VLOOKUP(D236,Departments!$A$2:$D$8,4,FALSE()),"n/a")</f>
        <v>180000</v>
      </c>
      <c r="G236" s="16" t="n">
        <f aca="false">IFERROR(Expenses!D233/F236,"n/a")</f>
        <v>0.0105233333333333</v>
      </c>
    </row>
    <row r="237" customFormat="false" ht="15" hidden="false" customHeight="false" outlineLevel="0" collapsed="false">
      <c r="A237" s="7" t="str">
        <f aca="false">Expenses!A234</f>
        <v>X00285</v>
      </c>
      <c r="B237" s="13" t="n">
        <f aca="false">Expenses!B234</f>
        <v>45901</v>
      </c>
      <c r="C237" s="7" t="str">
        <f aca="false">VLOOKUP(Expenses!C234,Employees!$A$2:$C$61,2,FALSE())</f>
        <v>Nadia Rahman</v>
      </c>
      <c r="D237" s="7" t="str">
        <f aca="false">VLOOKUP(Expenses!C234,Employees!$A$2:$C$61,3,FALSE())</f>
        <v>SAL</v>
      </c>
      <c r="E237" s="7" t="str">
        <f aca="false">IFERROR(VLOOKUP(D237,Departments!$A$2:$D$8,2,FALSE()),"Key mismatch - check DeptCode formatting")</f>
        <v>Sales</v>
      </c>
      <c r="F237" s="15" t="n">
        <f aca="false">IFERROR(VLOOKUP(D237,Departments!$A$2:$D$8,4,FALSE()),"n/a")</f>
        <v>250000</v>
      </c>
      <c r="G237" s="16" t="n">
        <f aca="false">IFERROR(Expenses!D234/F237,"n/a")</f>
        <v>0.00089264</v>
      </c>
    </row>
    <row r="238" customFormat="false" ht="15" hidden="false" customHeight="false" outlineLevel="0" collapsed="false">
      <c r="A238" s="7" t="str">
        <f aca="false">Expenses!A235</f>
        <v>X00013</v>
      </c>
      <c r="B238" s="13" t="n">
        <f aca="false">Expenses!B235</f>
        <v>45903</v>
      </c>
      <c r="C238" s="7" t="str">
        <f aca="false">VLOOKUP(Expenses!C235,Employees!$A$2:$C$61,2,FALSE())</f>
        <v>Arif Chowdhury</v>
      </c>
      <c r="D238" s="7" t="str">
        <f aca="false">VLOOKUP(Expenses!C235,Employees!$A$2:$C$61,3,FALSE())</f>
        <v>SAL</v>
      </c>
      <c r="E238" s="7" t="str">
        <f aca="false">IFERROR(VLOOKUP(D238,Departments!$A$2:$D$8,2,FALSE()),"Key mismatch - check DeptCode formatting")</f>
        <v>Sales</v>
      </c>
      <c r="F238" s="15" t="n">
        <f aca="false">IFERROR(VLOOKUP(D238,Departments!$A$2:$D$8,4,FALSE()),"n/a")</f>
        <v>250000</v>
      </c>
      <c r="G238" s="16" t="n">
        <f aca="false">IFERROR(Expenses!D235/F238,"n/a")</f>
        <v>0.00565752</v>
      </c>
    </row>
    <row r="239" customFormat="false" ht="15" hidden="false" customHeight="false" outlineLevel="0" collapsed="false">
      <c r="A239" s="7" t="str">
        <f aca="false">Expenses!A236</f>
        <v>X00047</v>
      </c>
      <c r="B239" s="13" t="n">
        <f aca="false">Expenses!B236</f>
        <v>45904</v>
      </c>
      <c r="C239" s="7" t="str">
        <f aca="false">VLOOKUP(Expenses!C236,Employees!$A$2:$C$61,2,FALSE())</f>
        <v>Jamil Akter</v>
      </c>
      <c r="D239" s="7" t="str">
        <f aca="false">VLOOKUP(Expenses!C236,Employees!$A$2:$C$61,3,FALSE())</f>
        <v>MKT</v>
      </c>
      <c r="E239" s="7" t="str">
        <f aca="false">IFERROR(VLOOKUP(D239,Departments!$A$2:$D$8,2,FALSE()),"Key mismatch - check DeptCode formatting")</f>
        <v>Marketing</v>
      </c>
      <c r="F239" s="15" t="n">
        <f aca="false">IFERROR(VLOOKUP(D239,Departments!$A$2:$D$8,4,FALSE()),"n/a")</f>
        <v>120000</v>
      </c>
      <c r="G239" s="16" t="n">
        <f aca="false">IFERROR(Expenses!D236/F239,"n/a")</f>
        <v>0.00228716666666667</v>
      </c>
    </row>
    <row r="240" customFormat="false" ht="15" hidden="false" customHeight="false" outlineLevel="0" collapsed="false">
      <c r="A240" s="7" t="str">
        <f aca="false">Expenses!A237</f>
        <v>X00073</v>
      </c>
      <c r="B240" s="13" t="n">
        <f aca="false">Expenses!B237</f>
        <v>45909</v>
      </c>
      <c r="C240" s="7" t="str">
        <f aca="false">VLOOKUP(Expenses!C237,Employees!$A$2:$C$61,2,FALSE())</f>
        <v>Kabir Akter</v>
      </c>
      <c r="D240" s="7" t="str">
        <f aca="false">VLOOKUP(Expenses!C237,Employees!$A$2:$C$61,3,FALSE())</f>
        <v>SAL</v>
      </c>
      <c r="E240" s="7" t="str">
        <f aca="false">IFERROR(VLOOKUP(D240,Departments!$A$2:$D$8,2,FALSE()),"Key mismatch - check DeptCode formatting")</f>
        <v>Sales</v>
      </c>
      <c r="F240" s="15" t="n">
        <f aca="false">IFERROR(VLOOKUP(D240,Departments!$A$2:$D$8,4,FALSE()),"n/a")</f>
        <v>250000</v>
      </c>
      <c r="G240" s="16" t="n">
        <f aca="false">IFERROR(Expenses!D237/F240,"n/a")</f>
        <v>0.006303</v>
      </c>
    </row>
    <row r="241" customFormat="false" ht="15" hidden="false" customHeight="false" outlineLevel="0" collapsed="false">
      <c r="A241" s="7" t="str">
        <f aca="false">Expenses!A238</f>
        <v>X00387</v>
      </c>
      <c r="B241" s="13" t="n">
        <f aca="false">Expenses!B238</f>
        <v>45910</v>
      </c>
      <c r="C241" s="7" t="str">
        <f aca="false">VLOOKUP(Expenses!C238,Employees!$A$2:$C$61,2,FALSE())</f>
        <v>Sabbir Hossain</v>
      </c>
      <c r="D241" s="7" t="str">
        <f aca="false">VLOOKUP(Expenses!C238,Employees!$A$2:$C$61,3,FALSE())</f>
        <v>IT</v>
      </c>
      <c r="E241" s="7" t="str">
        <f aca="false">IFERROR(VLOOKUP(D241,Departments!$A$2:$D$8,2,FALSE()),"Key mismatch - check DeptCode formatting")</f>
        <v>Information Technology</v>
      </c>
      <c r="F241" s="15" t="n">
        <f aca="false">IFERROR(VLOOKUP(D241,Departments!$A$2:$D$8,4,FALSE()),"n/a")</f>
        <v>180000</v>
      </c>
      <c r="G241" s="16" t="n">
        <f aca="false">IFERROR(Expenses!D238/F241,"n/a")</f>
        <v>0.00329372222222222</v>
      </c>
    </row>
    <row r="242" customFormat="false" ht="15" hidden="false" customHeight="false" outlineLevel="0" collapsed="false">
      <c r="A242" s="7" t="str">
        <f aca="false">Expenses!A239</f>
        <v>X00196</v>
      </c>
      <c r="B242" s="13" t="n">
        <f aca="false">Expenses!B239</f>
        <v>45911</v>
      </c>
      <c r="C242" s="7" t="str">
        <f aca="false">VLOOKUP(Expenses!C239,Employees!$A$2:$C$61,2,FALSE())</f>
        <v>Shila Islam</v>
      </c>
      <c r="D242" s="7" t="str">
        <f aca="false">VLOOKUP(Expenses!C239,Employees!$A$2:$C$61,3,FALSE())</f>
        <v>SAL</v>
      </c>
      <c r="E242" s="7" t="str">
        <f aca="false">IFERROR(VLOOKUP(D242,Departments!$A$2:$D$8,2,FALSE()),"Key mismatch - check DeptCode formatting")</f>
        <v>Sales</v>
      </c>
      <c r="F242" s="15" t="n">
        <f aca="false">IFERROR(VLOOKUP(D242,Departments!$A$2:$D$8,4,FALSE()),"n/a")</f>
        <v>250000</v>
      </c>
      <c r="G242" s="16" t="n">
        <f aca="false">IFERROR(Expenses!D239/F242,"n/a")</f>
        <v>0.00098108</v>
      </c>
    </row>
    <row r="243" customFormat="false" ht="15" hidden="false" customHeight="false" outlineLevel="0" collapsed="false">
      <c r="A243" s="7" t="str">
        <f aca="false">Expenses!A240</f>
        <v>X00283</v>
      </c>
      <c r="B243" s="13" t="n">
        <f aca="false">Expenses!B240</f>
        <v>45912</v>
      </c>
      <c r="C243" s="7" t="str">
        <f aca="false">VLOOKUP(Expenses!C240,Employees!$A$2:$C$61,2,FALSE())</f>
        <v>Nadia Rahman</v>
      </c>
      <c r="D243" s="7" t="str">
        <f aca="false">VLOOKUP(Expenses!C240,Employees!$A$2:$C$61,3,FALSE())</f>
        <v>SAL</v>
      </c>
      <c r="E243" s="7" t="str">
        <f aca="false">IFERROR(VLOOKUP(D243,Departments!$A$2:$D$8,2,FALSE()),"Key mismatch - check DeptCode formatting")</f>
        <v>Sales</v>
      </c>
      <c r="F243" s="15" t="n">
        <f aca="false">IFERROR(VLOOKUP(D243,Departments!$A$2:$D$8,4,FALSE()),"n/a")</f>
        <v>250000</v>
      </c>
      <c r="G243" s="16" t="n">
        <f aca="false">IFERROR(Expenses!D240/F243,"n/a")</f>
        <v>0.01265676</v>
      </c>
    </row>
    <row r="244" customFormat="false" ht="15" hidden="false" customHeight="false" outlineLevel="0" collapsed="false">
      <c r="A244" s="7" t="str">
        <f aca="false">Expenses!A241</f>
        <v>X00351</v>
      </c>
      <c r="B244" s="13" t="n">
        <f aca="false">Expenses!B241</f>
        <v>45914</v>
      </c>
      <c r="C244" s="7" t="str">
        <f aca="false">VLOOKUP(Expenses!C241,Employees!$A$2:$C$61,2,FALSE())</f>
        <v>Nusrat Begum</v>
      </c>
      <c r="D244" s="7" t="str">
        <f aca="false">VLOOKUP(Expenses!C241,Employees!$A$2:$C$61,3,FALSE())</f>
        <v>HR</v>
      </c>
      <c r="E244" s="7" t="str">
        <f aca="false">IFERROR(VLOOKUP(D244,Departments!$A$2:$D$8,2,FALSE()),"Key mismatch - check DeptCode formatting")</f>
        <v>Human Resources</v>
      </c>
      <c r="F244" s="15" t="n">
        <f aca="false">IFERROR(VLOOKUP(D244,Departments!$A$2:$D$8,4,FALSE()),"n/a")</f>
        <v>60000</v>
      </c>
      <c r="G244" s="16" t="n">
        <f aca="false">IFERROR(Expenses!D241/F244,"n/a")</f>
        <v>0.024901</v>
      </c>
    </row>
    <row r="245" customFormat="false" ht="15" hidden="false" customHeight="false" outlineLevel="0" collapsed="false">
      <c r="A245" s="7" t="str">
        <f aca="false">Expenses!A242</f>
        <v>X00378</v>
      </c>
      <c r="B245" s="13" t="n">
        <f aca="false">Expenses!B242</f>
        <v>45914</v>
      </c>
      <c r="C245" s="7" t="str">
        <f aca="false">VLOOKUP(Expenses!C242,Employees!$A$2:$C$61,2,FALSE())</f>
        <v>Kabir Hossain</v>
      </c>
      <c r="D245" s="7" t="str">
        <f aca="false">VLOOKUP(Expenses!C242,Employees!$A$2:$C$61,3,FALSE())</f>
        <v>SAL</v>
      </c>
      <c r="E245" s="7" t="str">
        <f aca="false">IFERROR(VLOOKUP(D245,Departments!$A$2:$D$8,2,FALSE()),"Key mismatch - check DeptCode formatting")</f>
        <v>Sales</v>
      </c>
      <c r="F245" s="15" t="n">
        <f aca="false">IFERROR(VLOOKUP(D245,Departments!$A$2:$D$8,4,FALSE()),"n/a")</f>
        <v>250000</v>
      </c>
      <c r="G245" s="16" t="n">
        <f aca="false">IFERROR(Expenses!D242/F245,"n/a")</f>
        <v>0.00149304</v>
      </c>
    </row>
    <row r="246" customFormat="false" ht="15" hidden="false" customHeight="false" outlineLevel="0" collapsed="false">
      <c r="A246" s="7" t="str">
        <f aca="false">Expenses!A243</f>
        <v>X00031</v>
      </c>
      <c r="B246" s="13" t="n">
        <f aca="false">Expenses!B243</f>
        <v>45915</v>
      </c>
      <c r="C246" s="7" t="str">
        <f aca="false">VLOOKUP(Expenses!C243,Employees!$A$2:$C$61,2,FALSE())</f>
        <v>Farah Begum</v>
      </c>
      <c r="D246" s="7" t="str">
        <f aca="false">VLOOKUP(Expenses!C243,Employees!$A$2:$C$61,3,FALSE())</f>
        <v> OPS</v>
      </c>
      <c r="E246" s="7" t="str">
        <f aca="false">IFERROR(VLOOKUP(D246,Departments!$A$2:$D$8,2,FALSE()),"Key mismatch - check DeptCode formatting")</f>
        <v>Key mismatch - check DeptCode formatting</v>
      </c>
      <c r="F246" s="15" t="str">
        <f aca="false">IFERROR(VLOOKUP(D246,Departments!$A$2:$D$8,4,FALSE()),"n/a")</f>
        <v>n/a</v>
      </c>
      <c r="G246" s="16" t="str">
        <f aca="false">IFERROR(Expenses!D243/F246,"n/a")</f>
        <v>n/a</v>
      </c>
    </row>
    <row r="247" customFormat="false" ht="15" hidden="false" customHeight="false" outlineLevel="0" collapsed="false">
      <c r="A247" s="7" t="str">
        <f aca="false">Expenses!A244</f>
        <v>X00265</v>
      </c>
      <c r="B247" s="13" t="n">
        <f aca="false">Expenses!B244</f>
        <v>45916</v>
      </c>
      <c r="C247" s="7" t="str">
        <f aca="false">VLOOKUP(Expenses!C244,Employees!$A$2:$C$61,2,FALSE())</f>
        <v>Karim Chowdhury</v>
      </c>
      <c r="D247" s="7" t="str">
        <f aca="false">VLOOKUP(Expenses!C244,Employees!$A$2:$C$61,3,FALSE())</f>
        <v>FIN</v>
      </c>
      <c r="E247" s="7" t="str">
        <f aca="false">IFERROR(VLOOKUP(D247,Departments!$A$2:$D$8,2,FALSE()),"Key mismatch - check DeptCode formatting")</f>
        <v>Finance</v>
      </c>
      <c r="F247" s="15" t="n">
        <f aca="false">IFERROR(VLOOKUP(D247,Departments!$A$2:$D$8,4,FALSE()),"n/a")</f>
        <v>90000</v>
      </c>
      <c r="G247" s="16" t="n">
        <f aca="false">IFERROR(Expenses!D244/F247,"n/a")</f>
        <v>0.0245735555555556</v>
      </c>
    </row>
    <row r="248" customFormat="false" ht="15" hidden="false" customHeight="false" outlineLevel="0" collapsed="false">
      <c r="A248" s="7" t="str">
        <f aca="false">Expenses!A245</f>
        <v>X00105</v>
      </c>
      <c r="B248" s="13" t="n">
        <f aca="false">Expenses!B245</f>
        <v>45918</v>
      </c>
      <c r="C248" s="7" t="str">
        <f aca="false">VLOOKUP(Expenses!C245,Employees!$A$2:$C$61,2,FALSE())</f>
        <v>Nadia Rahman</v>
      </c>
      <c r="D248" s="7" t="str">
        <f aca="false">VLOOKUP(Expenses!C245,Employees!$A$2:$C$61,3,FALSE())</f>
        <v>OPS</v>
      </c>
      <c r="E248" s="7" t="str">
        <f aca="false">IFERROR(VLOOKUP(D248,Departments!$A$2:$D$8,2,FALSE()),"Key mismatch - check DeptCode formatting")</f>
        <v>Operations</v>
      </c>
      <c r="F248" s="15" t="n">
        <f aca="false">IFERROR(VLOOKUP(D248,Departments!$A$2:$D$8,4,FALSE()),"n/a")</f>
        <v>300000</v>
      </c>
      <c r="G248" s="16" t="n">
        <f aca="false">IFERROR(Expenses!D245/F248,"n/a")</f>
        <v>0.008688</v>
      </c>
    </row>
    <row r="249" customFormat="false" ht="15" hidden="false" customHeight="false" outlineLevel="0" collapsed="false">
      <c r="A249" s="7" t="str">
        <f aca="false">Expenses!A246</f>
        <v>X00458</v>
      </c>
      <c r="B249" s="13" t="n">
        <f aca="false">Expenses!B246</f>
        <v>45918</v>
      </c>
      <c r="C249" s="7" t="str">
        <f aca="false">VLOOKUP(Expenses!C246,Employees!$A$2:$C$61,2,FALSE())</f>
        <v>Imran Akter</v>
      </c>
      <c r="D249" s="7" t="str">
        <f aca="false">VLOOKUP(Expenses!C246,Employees!$A$2:$C$61,3,FALSE())</f>
        <v>HR</v>
      </c>
      <c r="E249" s="7" t="str">
        <f aca="false">IFERROR(VLOOKUP(D249,Departments!$A$2:$D$8,2,FALSE()),"Key mismatch - check DeptCode formatting")</f>
        <v>Human Resources</v>
      </c>
      <c r="F249" s="15" t="n">
        <f aca="false">IFERROR(VLOOKUP(D249,Departments!$A$2:$D$8,4,FALSE()),"n/a")</f>
        <v>60000</v>
      </c>
      <c r="G249" s="16" t="n">
        <f aca="false">IFERROR(Expenses!D246/F249,"n/a")</f>
        <v>0.00252983333333333</v>
      </c>
    </row>
    <row r="250" customFormat="false" ht="15" hidden="false" customHeight="false" outlineLevel="0" collapsed="false">
      <c r="A250" s="7" t="str">
        <f aca="false">Expenses!A247</f>
        <v>X00463</v>
      </c>
      <c r="B250" s="13" t="n">
        <f aca="false">Expenses!B247</f>
        <v>45921</v>
      </c>
      <c r="C250" s="7" t="str">
        <f aca="false">VLOOKUP(Expenses!C247,Employees!$A$2:$C$61,2,FALSE())</f>
        <v>Sabbir Uddin</v>
      </c>
      <c r="D250" s="7" t="str">
        <f aca="false">VLOOKUP(Expenses!C247,Employees!$A$2:$C$61,3,FALSE())</f>
        <v>HR</v>
      </c>
      <c r="E250" s="7" t="str">
        <f aca="false">IFERROR(VLOOKUP(D250,Departments!$A$2:$D$8,2,FALSE()),"Key mismatch - check DeptCode formatting")</f>
        <v>Human Resources</v>
      </c>
      <c r="F250" s="15" t="n">
        <f aca="false">IFERROR(VLOOKUP(D250,Departments!$A$2:$D$8,4,FALSE()),"n/a")</f>
        <v>60000</v>
      </c>
      <c r="G250" s="16" t="n">
        <f aca="false">IFERROR(Expenses!D247/F250,"n/a")</f>
        <v>0.033073</v>
      </c>
    </row>
    <row r="251" customFormat="false" ht="15" hidden="false" customHeight="false" outlineLevel="0" collapsed="false">
      <c r="A251" s="7" t="str">
        <f aca="false">Expenses!A248</f>
        <v>X00060</v>
      </c>
      <c r="B251" s="13" t="n">
        <f aca="false">Expenses!B248</f>
        <v>45922</v>
      </c>
      <c r="C251" s="7" t="str">
        <f aca="false">VLOOKUP(Expenses!C248,Employees!$A$2:$C$61,2,FALSE())</f>
        <v>Sabbir Uddin</v>
      </c>
      <c r="D251" s="7" t="str">
        <f aca="false">VLOOKUP(Expenses!C248,Employees!$A$2:$C$61,3,FALSE())</f>
        <v> OPS</v>
      </c>
      <c r="E251" s="7" t="str">
        <f aca="false">IFERROR(VLOOKUP(D251,Departments!$A$2:$D$8,2,FALSE()),"Key mismatch - check DeptCode formatting")</f>
        <v>Key mismatch - check DeptCode formatting</v>
      </c>
      <c r="F251" s="15" t="str">
        <f aca="false">IFERROR(VLOOKUP(D251,Departments!$A$2:$D$8,4,FALSE()),"n/a")</f>
        <v>n/a</v>
      </c>
      <c r="G251" s="16" t="str">
        <f aca="false">IFERROR(Expenses!D248/F251,"n/a")</f>
        <v>n/a</v>
      </c>
    </row>
    <row r="252" customFormat="false" ht="15" hidden="false" customHeight="false" outlineLevel="0" collapsed="false">
      <c r="A252" s="7" t="str">
        <f aca="false">Expenses!A249</f>
        <v>X00338</v>
      </c>
      <c r="B252" s="13" t="n">
        <f aca="false">Expenses!B249</f>
        <v>45922</v>
      </c>
      <c r="C252" s="7" t="str">
        <f aca="false">VLOOKUP(Expenses!C249,Employees!$A$2:$C$61,2,FALSE())</f>
        <v>Rima Karim</v>
      </c>
      <c r="D252" s="7" t="str">
        <f aca="false">VLOOKUP(Expenses!C249,Employees!$A$2:$C$61,3,FALSE())</f>
        <v>OPS</v>
      </c>
      <c r="E252" s="7" t="str">
        <f aca="false">IFERROR(VLOOKUP(D252,Departments!$A$2:$D$8,2,FALSE()),"Key mismatch - check DeptCode formatting")</f>
        <v>Operations</v>
      </c>
      <c r="F252" s="15" t="n">
        <f aca="false">IFERROR(VLOOKUP(D252,Departments!$A$2:$D$8,4,FALSE()),"n/a")</f>
        <v>300000</v>
      </c>
      <c r="G252" s="16" t="n">
        <f aca="false">IFERROR(Expenses!D249/F252,"n/a")</f>
        <v>0.0116078</v>
      </c>
    </row>
    <row r="253" customFormat="false" ht="15" hidden="false" customHeight="false" outlineLevel="0" collapsed="false">
      <c r="A253" s="7" t="str">
        <f aca="false">Expenses!A250</f>
        <v>X00411</v>
      </c>
      <c r="B253" s="13" t="n">
        <f aca="false">Expenses!B250</f>
        <v>45922</v>
      </c>
      <c r="C253" s="7" t="str">
        <f aca="false">VLOOKUP(Expenses!C250,Employees!$A$2:$C$61,2,FALSE())</f>
        <v>Sabbir Khan</v>
      </c>
      <c r="D253" s="7" t="str">
        <f aca="false">VLOOKUP(Expenses!C250,Employees!$A$2:$C$61,3,FALSE())</f>
        <v>IT</v>
      </c>
      <c r="E253" s="7" t="str">
        <f aca="false">IFERROR(VLOOKUP(D253,Departments!$A$2:$D$8,2,FALSE()),"Key mismatch - check DeptCode formatting")</f>
        <v>Information Technology</v>
      </c>
      <c r="F253" s="15" t="n">
        <f aca="false">IFERROR(VLOOKUP(D253,Departments!$A$2:$D$8,4,FALSE()),"n/a")</f>
        <v>180000</v>
      </c>
      <c r="G253" s="16" t="n">
        <f aca="false">IFERROR(Expenses!D250/F253,"n/a")</f>
        <v>0.00595055555555556</v>
      </c>
    </row>
    <row r="254" customFormat="false" ht="15" hidden="false" customHeight="false" outlineLevel="0" collapsed="false">
      <c r="A254" s="7" t="str">
        <f aca="false">Expenses!A251</f>
        <v>X00297</v>
      </c>
      <c r="B254" s="13" t="n">
        <f aca="false">Expenses!B251</f>
        <v>45924</v>
      </c>
      <c r="C254" s="7" t="str">
        <f aca="false">VLOOKUP(Expenses!C251,Employees!$A$2:$C$61,2,FALSE())</f>
        <v>Nadia Uddin</v>
      </c>
      <c r="D254" s="7" t="str">
        <f aca="false">VLOOKUP(Expenses!C251,Employees!$A$2:$C$61,3,FALSE())</f>
        <v>IT</v>
      </c>
      <c r="E254" s="7" t="str">
        <f aca="false">IFERROR(VLOOKUP(D254,Departments!$A$2:$D$8,2,FALSE()),"Key mismatch - check DeptCode formatting")</f>
        <v>Information Technology</v>
      </c>
      <c r="F254" s="15" t="n">
        <f aca="false">IFERROR(VLOOKUP(D254,Departments!$A$2:$D$8,4,FALSE()),"n/a")</f>
        <v>180000</v>
      </c>
      <c r="G254" s="16" t="n">
        <f aca="false">IFERROR(Expenses!D251/F254,"n/a")</f>
        <v>0.00467588888888889</v>
      </c>
    </row>
    <row r="255" customFormat="false" ht="15" hidden="false" customHeight="false" outlineLevel="0" collapsed="false">
      <c r="A255" s="7" t="str">
        <f aca="false">Expenses!A252</f>
        <v>X00010</v>
      </c>
      <c r="B255" s="13" t="n">
        <f aca="false">Expenses!B252</f>
        <v>45925</v>
      </c>
      <c r="C255" s="7" t="str">
        <f aca="false">VLOOKUP(Expenses!C252,Employees!$A$2:$C$61,2,FALSE())</f>
        <v>Rony Uddin</v>
      </c>
      <c r="D255" s="7" t="str">
        <f aca="false">VLOOKUP(Expenses!C252,Employees!$A$2:$C$61,3,FALSE())</f>
        <v>SAL</v>
      </c>
      <c r="E255" s="7" t="str">
        <f aca="false">IFERROR(VLOOKUP(D255,Departments!$A$2:$D$8,2,FALSE()),"Key mismatch - check DeptCode formatting")</f>
        <v>Sales</v>
      </c>
      <c r="F255" s="15" t="n">
        <f aca="false">IFERROR(VLOOKUP(D255,Departments!$A$2:$D$8,4,FALSE()),"n/a")</f>
        <v>250000</v>
      </c>
      <c r="G255" s="16" t="n">
        <f aca="false">IFERROR(Expenses!D252/F255,"n/a")</f>
        <v>0.00518448</v>
      </c>
    </row>
    <row r="256" customFormat="false" ht="15" hidden="false" customHeight="false" outlineLevel="0" collapsed="false">
      <c r="A256" s="7" t="str">
        <f aca="false">Expenses!A253</f>
        <v>X00313</v>
      </c>
      <c r="B256" s="13" t="n">
        <f aca="false">Expenses!B253</f>
        <v>45925</v>
      </c>
      <c r="C256" s="7" t="str">
        <f aca="false">VLOOKUP(Expenses!C253,Employees!$A$2:$C$61,2,FALSE())</f>
        <v>Nadia Islam</v>
      </c>
      <c r="D256" s="7" t="str">
        <f aca="false">VLOOKUP(Expenses!C253,Employees!$A$2:$C$61,3,FALSE())</f>
        <v>HR</v>
      </c>
      <c r="E256" s="7" t="str">
        <f aca="false">IFERROR(VLOOKUP(D256,Departments!$A$2:$D$8,2,FALSE()),"Key mismatch - check DeptCode formatting")</f>
        <v>Human Resources</v>
      </c>
      <c r="F256" s="15" t="n">
        <f aca="false">IFERROR(VLOOKUP(D256,Departments!$A$2:$D$8,4,FALSE()),"n/a")</f>
        <v>60000</v>
      </c>
      <c r="G256" s="16" t="n">
        <f aca="false">IFERROR(Expenses!D253/F256,"n/a")</f>
        <v>0.0206855</v>
      </c>
    </row>
    <row r="257" customFormat="false" ht="15" hidden="false" customHeight="false" outlineLevel="0" collapsed="false">
      <c r="A257" s="7" t="str">
        <f aca="false">Expenses!A254</f>
        <v>X00187</v>
      </c>
      <c r="B257" s="13" t="n">
        <f aca="false">Expenses!B254</f>
        <v>45926</v>
      </c>
      <c r="C257" s="7" t="str">
        <f aca="false">VLOOKUP(Expenses!C254,Employees!$A$2:$C$61,2,FALSE())</f>
        <v>Rima Hossain</v>
      </c>
      <c r="D257" s="7" t="str">
        <f aca="false">VLOOKUP(Expenses!C254,Employees!$A$2:$C$61,3,FALSE())</f>
        <v>IT</v>
      </c>
      <c r="E257" s="7" t="str">
        <f aca="false">IFERROR(VLOOKUP(D257,Departments!$A$2:$D$8,2,FALSE()),"Key mismatch - check DeptCode formatting")</f>
        <v>Information Technology</v>
      </c>
      <c r="F257" s="15" t="n">
        <f aca="false">IFERROR(VLOOKUP(D257,Departments!$A$2:$D$8,4,FALSE()),"n/a")</f>
        <v>180000</v>
      </c>
      <c r="G257" s="16" t="n">
        <f aca="false">IFERROR(Expenses!D254/F257,"n/a")</f>
        <v>0.0139660555555556</v>
      </c>
    </row>
    <row r="258" customFormat="false" ht="15" hidden="false" customHeight="false" outlineLevel="0" collapsed="false">
      <c r="A258" s="7" t="str">
        <f aca="false">Expenses!A255</f>
        <v>X00438</v>
      </c>
      <c r="B258" s="13" t="n">
        <f aca="false">Expenses!B255</f>
        <v>45927</v>
      </c>
      <c r="C258" s="7" t="str">
        <f aca="false">VLOOKUP(Expenses!C255,Employees!$A$2:$C$61,2,FALSE())</f>
        <v>Piya Islam</v>
      </c>
      <c r="D258" s="7" t="str">
        <f aca="false">VLOOKUP(Expenses!C255,Employees!$A$2:$C$61,3,FALSE())</f>
        <v>HR</v>
      </c>
      <c r="E258" s="7" t="str">
        <f aca="false">IFERROR(VLOOKUP(D258,Departments!$A$2:$D$8,2,FALSE()),"Key mismatch - check DeptCode formatting")</f>
        <v>Human Resources</v>
      </c>
      <c r="F258" s="15" t="n">
        <f aca="false">IFERROR(VLOOKUP(D258,Departments!$A$2:$D$8,4,FALSE()),"n/a")</f>
        <v>60000</v>
      </c>
      <c r="G258" s="16" t="n">
        <f aca="false">IFERROR(Expenses!D255/F258,"n/a")</f>
        <v>0.0248383333333333</v>
      </c>
    </row>
    <row r="259" customFormat="false" ht="15" hidden="false" customHeight="false" outlineLevel="0" collapsed="false">
      <c r="A259" s="7" t="str">
        <f aca="false">Expenses!A256</f>
        <v>X00384</v>
      </c>
      <c r="B259" s="13" t="n">
        <f aca="false">Expenses!B256</f>
        <v>45928</v>
      </c>
      <c r="C259" s="7" t="str">
        <f aca="false">VLOOKUP(Expenses!C256,Employees!$A$2:$C$61,2,FALSE())</f>
        <v>Shila Islam</v>
      </c>
      <c r="D259" s="7" t="str">
        <f aca="false">VLOOKUP(Expenses!C256,Employees!$A$2:$C$61,3,FALSE())</f>
        <v>SAL</v>
      </c>
      <c r="E259" s="7" t="str">
        <f aca="false">IFERROR(VLOOKUP(D259,Departments!$A$2:$D$8,2,FALSE()),"Key mismatch - check DeptCode formatting")</f>
        <v>Sales</v>
      </c>
      <c r="F259" s="15" t="n">
        <f aca="false">IFERROR(VLOOKUP(D259,Departments!$A$2:$D$8,4,FALSE()),"n/a")</f>
        <v>250000</v>
      </c>
      <c r="G259" s="16" t="n">
        <f aca="false">IFERROR(Expenses!D256/F259,"n/a")</f>
        <v>0.00333972</v>
      </c>
    </row>
    <row r="260" customFormat="false" ht="15" hidden="false" customHeight="false" outlineLevel="0" collapsed="false">
      <c r="A260" s="7" t="str">
        <f aca="false">Expenses!A257</f>
        <v>X00199</v>
      </c>
      <c r="B260" s="13" t="n">
        <f aca="false">Expenses!B257</f>
        <v>45929</v>
      </c>
      <c r="C260" s="7" t="str">
        <f aca="false">VLOOKUP(Expenses!C257,Employees!$A$2:$C$61,2,FALSE())</f>
        <v>Hasan Hossain</v>
      </c>
      <c r="D260" s="7" t="str">
        <f aca="false">VLOOKUP(Expenses!C257,Employees!$A$2:$C$61,3,FALSE())</f>
        <v>MKT</v>
      </c>
      <c r="E260" s="7" t="str">
        <f aca="false">IFERROR(VLOOKUP(D260,Departments!$A$2:$D$8,2,FALSE()),"Key mismatch - check DeptCode formatting")</f>
        <v>Marketing</v>
      </c>
      <c r="F260" s="15" t="n">
        <f aca="false">IFERROR(VLOOKUP(D260,Departments!$A$2:$D$8,4,FALSE()),"n/a")</f>
        <v>120000</v>
      </c>
      <c r="G260" s="16" t="n">
        <f aca="false">IFERROR(Expenses!D257/F260,"n/a")</f>
        <v>0.00260508333333333</v>
      </c>
    </row>
    <row r="261" customFormat="false" ht="15" hidden="false" customHeight="false" outlineLevel="0" collapsed="false">
      <c r="A261" s="7" t="str">
        <f aca="false">Expenses!A258</f>
        <v>X00363</v>
      </c>
      <c r="B261" s="13" t="n">
        <f aca="false">Expenses!B258</f>
        <v>45929</v>
      </c>
      <c r="C261" s="7" t="str">
        <f aca="false">VLOOKUP(Expenses!C258,Employees!$A$2:$C$61,2,FALSE())</f>
        <v>Karim Karim</v>
      </c>
      <c r="D261" s="7" t="str">
        <f aca="false">VLOOKUP(Expenses!C258,Employees!$A$2:$C$61,3,FALSE())</f>
        <v>FIN</v>
      </c>
      <c r="E261" s="7" t="str">
        <f aca="false">IFERROR(VLOOKUP(D261,Departments!$A$2:$D$8,2,FALSE()),"Key mismatch - check DeptCode formatting")</f>
        <v>Finance</v>
      </c>
      <c r="F261" s="15" t="n">
        <f aca="false">IFERROR(VLOOKUP(D261,Departments!$A$2:$D$8,4,FALSE()),"n/a")</f>
        <v>90000</v>
      </c>
      <c r="G261" s="16" t="n">
        <f aca="false">IFERROR(Expenses!D258/F261,"n/a")</f>
        <v>0.00890011111111111</v>
      </c>
    </row>
    <row r="262" customFormat="false" ht="15" hidden="false" customHeight="false" outlineLevel="0" collapsed="false">
      <c r="A262" s="7" t="str">
        <f aca="false">Expenses!A259</f>
        <v>X00370</v>
      </c>
      <c r="B262" s="13" t="n">
        <f aca="false">Expenses!B259</f>
        <v>45931</v>
      </c>
      <c r="C262" s="7" t="str">
        <f aca="false">VLOOKUP(Expenses!C259,Employees!$A$2:$C$61,2,FALSE())</f>
        <v>Piya Chowdhury</v>
      </c>
      <c r="D262" s="7" t="str">
        <f aca="false">VLOOKUP(Expenses!C259,Employees!$A$2:$C$61,3,FALSE())</f>
        <v>MKT</v>
      </c>
      <c r="E262" s="7" t="str">
        <f aca="false">IFERROR(VLOOKUP(D262,Departments!$A$2:$D$8,2,FALSE()),"Key mismatch - check DeptCode formatting")</f>
        <v>Marketing</v>
      </c>
      <c r="F262" s="15" t="n">
        <f aca="false">IFERROR(VLOOKUP(D262,Departments!$A$2:$D$8,4,FALSE()),"n/a")</f>
        <v>120000</v>
      </c>
      <c r="G262" s="16" t="n">
        <f aca="false">IFERROR(Expenses!D259/F262,"n/a")</f>
        <v>0.011075</v>
      </c>
    </row>
    <row r="263" customFormat="false" ht="15" hidden="false" customHeight="false" outlineLevel="0" collapsed="false">
      <c r="A263" s="7" t="str">
        <f aca="false">Expenses!A260</f>
        <v>X00066</v>
      </c>
      <c r="B263" s="13" t="n">
        <f aca="false">Expenses!B260</f>
        <v>45932</v>
      </c>
      <c r="C263" s="7" t="str">
        <f aca="false">VLOOKUP(Expenses!C260,Employees!$A$2:$C$61,2,FALSE())</f>
        <v>Hasan Hossain</v>
      </c>
      <c r="D263" s="7" t="str">
        <f aca="false">VLOOKUP(Expenses!C260,Employees!$A$2:$C$61,3,FALSE())</f>
        <v>MKT</v>
      </c>
      <c r="E263" s="7" t="str">
        <f aca="false">IFERROR(VLOOKUP(D263,Departments!$A$2:$D$8,2,FALSE()),"Key mismatch - check DeptCode formatting")</f>
        <v>Marketing</v>
      </c>
      <c r="F263" s="15" t="n">
        <f aca="false">IFERROR(VLOOKUP(D263,Departments!$A$2:$D$8,4,FALSE()),"n/a")</f>
        <v>120000</v>
      </c>
      <c r="G263" s="16" t="n">
        <f aca="false">IFERROR(Expenses!D260/F263,"n/a")</f>
        <v>0.00391416666666667</v>
      </c>
    </row>
    <row r="264" customFormat="false" ht="15" hidden="false" customHeight="false" outlineLevel="0" collapsed="false">
      <c r="A264" s="7" t="str">
        <f aca="false">Expenses!A261</f>
        <v>X00082</v>
      </c>
      <c r="B264" s="13" t="n">
        <f aca="false">Expenses!B261</f>
        <v>45933</v>
      </c>
      <c r="C264" s="7" t="str">
        <f aca="false">VLOOKUP(Expenses!C261,Employees!$A$2:$C$61,2,FALSE())</f>
        <v>Sabbir Khan</v>
      </c>
      <c r="D264" s="7" t="str">
        <f aca="false">VLOOKUP(Expenses!C261,Employees!$A$2:$C$61,3,FALSE())</f>
        <v>FIN</v>
      </c>
      <c r="E264" s="7" t="str">
        <f aca="false">IFERROR(VLOOKUP(D264,Departments!$A$2:$D$8,2,FALSE()),"Key mismatch - check DeptCode formatting")</f>
        <v>Finance</v>
      </c>
      <c r="F264" s="15" t="n">
        <f aca="false">IFERROR(VLOOKUP(D264,Departments!$A$2:$D$8,4,FALSE()),"n/a")</f>
        <v>90000</v>
      </c>
      <c r="G264" s="16" t="n">
        <f aca="false">IFERROR(Expenses!D261/F264,"n/a")</f>
        <v>0.000362333333333333</v>
      </c>
    </row>
    <row r="265" customFormat="false" ht="15" hidden="false" customHeight="false" outlineLevel="0" collapsed="false">
      <c r="A265" s="7" t="str">
        <f aca="false">Expenses!A262</f>
        <v>X00107</v>
      </c>
      <c r="B265" s="13" t="n">
        <f aca="false">Expenses!B262</f>
        <v>45933</v>
      </c>
      <c r="C265" s="7" t="str">
        <f aca="false">VLOOKUP(Expenses!C262,Employees!$A$2:$C$61,2,FALSE())</f>
        <v>Kabir Uddin</v>
      </c>
      <c r="D265" s="7" t="str">
        <f aca="false">VLOOKUP(Expenses!C262,Employees!$A$2:$C$61,3,FALSE())</f>
        <v>SAL</v>
      </c>
      <c r="E265" s="7" t="str">
        <f aca="false">IFERROR(VLOOKUP(D265,Departments!$A$2:$D$8,2,FALSE()),"Key mismatch - check DeptCode formatting")</f>
        <v>Sales</v>
      </c>
      <c r="F265" s="15" t="n">
        <f aca="false">IFERROR(VLOOKUP(D265,Departments!$A$2:$D$8,4,FALSE()),"n/a")</f>
        <v>250000</v>
      </c>
      <c r="G265" s="16" t="n">
        <f aca="false">IFERROR(Expenses!D262/F265,"n/a")</f>
        <v>0.00146532</v>
      </c>
    </row>
    <row r="266" customFormat="false" ht="15" hidden="false" customHeight="false" outlineLevel="0" collapsed="false">
      <c r="A266" s="7" t="str">
        <f aca="false">Expenses!A263</f>
        <v>X00112</v>
      </c>
      <c r="B266" s="13" t="n">
        <f aca="false">Expenses!B263</f>
        <v>45933</v>
      </c>
      <c r="C266" s="7" t="str">
        <f aca="false">VLOOKUP(Expenses!C263,Employees!$A$2:$C$61,2,FALSE())</f>
        <v>Lima Karim</v>
      </c>
      <c r="D266" s="7" t="str">
        <f aca="false">VLOOKUP(Expenses!C263,Employees!$A$2:$C$61,3,FALSE())</f>
        <v>FIN</v>
      </c>
      <c r="E266" s="7" t="str">
        <f aca="false">IFERROR(VLOOKUP(D266,Departments!$A$2:$D$8,2,FALSE()),"Key mismatch - check DeptCode formatting")</f>
        <v>Finance</v>
      </c>
      <c r="F266" s="15" t="n">
        <f aca="false">IFERROR(VLOOKUP(D266,Departments!$A$2:$D$8,4,FALSE()),"n/a")</f>
        <v>90000</v>
      </c>
      <c r="G266" s="16" t="n">
        <f aca="false">IFERROR(Expenses!D263/F266,"n/a")</f>
        <v>0.00833588888888889</v>
      </c>
    </row>
    <row r="267" customFormat="false" ht="15" hidden="false" customHeight="false" outlineLevel="0" collapsed="false">
      <c r="A267" s="7" t="str">
        <f aca="false">Expenses!A264</f>
        <v>X00059</v>
      </c>
      <c r="B267" s="13" t="n">
        <f aca="false">Expenses!B264</f>
        <v>45934</v>
      </c>
      <c r="C267" s="7" t="str">
        <f aca="false">VLOOKUP(Expenses!C264,Employees!$A$2:$C$61,2,FALSE())</f>
        <v>Kabir Rahman</v>
      </c>
      <c r="D267" s="7" t="str">
        <f aca="false">VLOOKUP(Expenses!C264,Employees!$A$2:$C$61,3,FALSE())</f>
        <v>MKT</v>
      </c>
      <c r="E267" s="7" t="str">
        <f aca="false">IFERROR(VLOOKUP(D267,Departments!$A$2:$D$8,2,FALSE()),"Key mismatch - check DeptCode formatting")</f>
        <v>Marketing</v>
      </c>
      <c r="F267" s="15" t="n">
        <f aca="false">IFERROR(VLOOKUP(D267,Departments!$A$2:$D$8,4,FALSE()),"n/a")</f>
        <v>120000</v>
      </c>
      <c r="G267" s="16" t="n">
        <f aca="false">IFERROR(Expenses!D264/F267,"n/a")</f>
        <v>0.00392375</v>
      </c>
    </row>
    <row r="268" customFormat="false" ht="15" hidden="false" customHeight="false" outlineLevel="0" collapsed="false">
      <c r="A268" s="7" t="str">
        <f aca="false">Expenses!A265</f>
        <v>X00142</v>
      </c>
      <c r="B268" s="13" t="n">
        <f aca="false">Expenses!B265</f>
        <v>45934</v>
      </c>
      <c r="C268" s="7" t="str">
        <f aca="false">VLOOKUP(Expenses!C265,Employees!$A$2:$C$61,2,FALSE())</f>
        <v>Hasan Hossain</v>
      </c>
      <c r="D268" s="7" t="str">
        <f aca="false">VLOOKUP(Expenses!C265,Employees!$A$2:$C$61,3,FALSE())</f>
        <v>OPS</v>
      </c>
      <c r="E268" s="7" t="str">
        <f aca="false">IFERROR(VLOOKUP(D268,Departments!$A$2:$D$8,2,FALSE()),"Key mismatch - check DeptCode formatting")</f>
        <v>Operations</v>
      </c>
      <c r="F268" s="15" t="n">
        <f aca="false">IFERROR(VLOOKUP(D268,Departments!$A$2:$D$8,4,FALSE()),"n/a")</f>
        <v>300000</v>
      </c>
      <c r="G268" s="16" t="n">
        <f aca="false">IFERROR(Expenses!D265/F268,"n/a")</f>
        <v>0.00879116666666667</v>
      </c>
    </row>
    <row r="269" customFormat="false" ht="15" hidden="false" customHeight="false" outlineLevel="0" collapsed="false">
      <c r="A269" s="7" t="str">
        <f aca="false">Expenses!A266</f>
        <v>X00280</v>
      </c>
      <c r="B269" s="13" t="n">
        <f aca="false">Expenses!B266</f>
        <v>45934</v>
      </c>
      <c r="C269" s="7" t="str">
        <f aca="false">VLOOKUP(Expenses!C266,Employees!$A$2:$C$61,2,FALSE())</f>
        <v>Sabbir Uddin</v>
      </c>
      <c r="D269" s="7" t="str">
        <f aca="false">VLOOKUP(Expenses!C266,Employees!$A$2:$C$61,3,FALSE())</f>
        <v> OPS</v>
      </c>
      <c r="E269" s="7" t="str">
        <f aca="false">IFERROR(VLOOKUP(D269,Departments!$A$2:$D$8,2,FALSE()),"Key mismatch - check DeptCode formatting")</f>
        <v>Key mismatch - check DeptCode formatting</v>
      </c>
      <c r="F269" s="15" t="str">
        <f aca="false">IFERROR(VLOOKUP(D269,Departments!$A$2:$D$8,4,FALSE()),"n/a")</f>
        <v>n/a</v>
      </c>
      <c r="G269" s="16" t="str">
        <f aca="false">IFERROR(Expenses!D266/F269,"n/a")</f>
        <v>n/a</v>
      </c>
    </row>
    <row r="270" customFormat="false" ht="15" hidden="false" customHeight="false" outlineLevel="0" collapsed="false">
      <c r="A270" s="7" t="str">
        <f aca="false">Expenses!A267</f>
        <v>X00432</v>
      </c>
      <c r="B270" s="13" t="n">
        <f aca="false">Expenses!B267</f>
        <v>45936</v>
      </c>
      <c r="C270" s="7" t="str">
        <f aca="false">VLOOKUP(Expenses!C267,Employees!$A$2:$C$61,2,FALSE())</f>
        <v>Mim Rahman</v>
      </c>
      <c r="D270" s="7" t="str">
        <f aca="false">VLOOKUP(Expenses!C267,Employees!$A$2:$C$61,3,FALSE())</f>
        <v>SAL</v>
      </c>
      <c r="E270" s="7" t="str">
        <f aca="false">IFERROR(VLOOKUP(D270,Departments!$A$2:$D$8,2,FALSE()),"Key mismatch - check DeptCode formatting")</f>
        <v>Sales</v>
      </c>
      <c r="F270" s="15" t="n">
        <f aca="false">IFERROR(VLOOKUP(D270,Departments!$A$2:$D$8,4,FALSE()),"n/a")</f>
        <v>250000</v>
      </c>
      <c r="G270" s="16" t="n">
        <f aca="false">IFERROR(Expenses!D267/F270,"n/a")</f>
        <v>0.0105864</v>
      </c>
    </row>
    <row r="271" customFormat="false" ht="15" hidden="false" customHeight="false" outlineLevel="0" collapsed="false">
      <c r="A271" s="7" t="str">
        <f aca="false">Expenses!A268</f>
        <v>X00440</v>
      </c>
      <c r="B271" s="13" t="n">
        <f aca="false">Expenses!B268</f>
        <v>45938</v>
      </c>
      <c r="C271" s="7" t="str">
        <f aca="false">VLOOKUP(Expenses!C268,Employees!$A$2:$C$61,2,FALSE())</f>
        <v>Nusrat Begum</v>
      </c>
      <c r="D271" s="7" t="str">
        <f aca="false">VLOOKUP(Expenses!C268,Employees!$A$2:$C$61,3,FALSE())</f>
        <v>HR</v>
      </c>
      <c r="E271" s="7" t="str">
        <f aca="false">IFERROR(VLOOKUP(D271,Departments!$A$2:$D$8,2,FALSE()),"Key mismatch - check DeptCode formatting")</f>
        <v>Human Resources</v>
      </c>
      <c r="F271" s="15" t="n">
        <f aca="false">IFERROR(VLOOKUP(D271,Departments!$A$2:$D$8,4,FALSE()),"n/a")</f>
        <v>60000</v>
      </c>
      <c r="G271" s="16" t="n">
        <f aca="false">IFERROR(Expenses!D268/F271,"n/a")</f>
        <v>0.0465743333333333</v>
      </c>
    </row>
    <row r="272" customFormat="false" ht="15" hidden="false" customHeight="false" outlineLevel="0" collapsed="false">
      <c r="A272" s="7" t="str">
        <f aca="false">Expenses!A269</f>
        <v>X00188</v>
      </c>
      <c r="B272" s="13" t="n">
        <f aca="false">Expenses!B269</f>
        <v>45940</v>
      </c>
      <c r="C272" s="7" t="str">
        <f aca="false">VLOOKUP(Expenses!C269,Employees!$A$2:$C$61,2,FALSE())</f>
        <v>Tania Karim</v>
      </c>
      <c r="D272" s="7" t="str">
        <f aca="false">VLOOKUP(Expenses!C269,Employees!$A$2:$C$61,3,FALSE())</f>
        <v>FIN</v>
      </c>
      <c r="E272" s="7" t="str">
        <f aca="false">IFERROR(VLOOKUP(D272,Departments!$A$2:$D$8,2,FALSE()),"Key mismatch - check DeptCode formatting")</f>
        <v>Finance</v>
      </c>
      <c r="F272" s="15" t="n">
        <f aca="false">IFERROR(VLOOKUP(D272,Departments!$A$2:$D$8,4,FALSE()),"n/a")</f>
        <v>90000</v>
      </c>
      <c r="G272" s="16" t="n">
        <f aca="false">IFERROR(Expenses!D269/F272,"n/a")</f>
        <v>0.000368111111111111</v>
      </c>
    </row>
    <row r="273" customFormat="false" ht="15" hidden="false" customHeight="false" outlineLevel="0" collapsed="false">
      <c r="A273" s="7" t="str">
        <f aca="false">Expenses!A270</f>
        <v>X00043</v>
      </c>
      <c r="B273" s="13" t="n">
        <f aca="false">Expenses!B270</f>
        <v>45941</v>
      </c>
      <c r="C273" s="7" t="str">
        <f aca="false">VLOOKUP(Expenses!C270,Employees!$A$2:$C$61,2,FALSE())</f>
        <v>Sabbir Khan</v>
      </c>
      <c r="D273" s="7" t="str">
        <f aca="false">VLOOKUP(Expenses!C270,Employees!$A$2:$C$61,3,FALSE())</f>
        <v>FIN</v>
      </c>
      <c r="E273" s="7" t="str">
        <f aca="false">IFERROR(VLOOKUP(D273,Departments!$A$2:$D$8,2,FALSE()),"Key mismatch - check DeptCode formatting")</f>
        <v>Finance</v>
      </c>
      <c r="F273" s="15" t="n">
        <f aca="false">IFERROR(VLOOKUP(D273,Departments!$A$2:$D$8,4,FALSE()),"n/a")</f>
        <v>90000</v>
      </c>
      <c r="G273" s="16" t="n">
        <f aca="false">IFERROR(Expenses!D270/F273,"n/a")</f>
        <v>0.0198708888888889</v>
      </c>
    </row>
    <row r="274" customFormat="false" ht="15" hidden="false" customHeight="false" outlineLevel="0" collapsed="false">
      <c r="A274" s="7" t="str">
        <f aca="false">Expenses!A271</f>
        <v>X00143</v>
      </c>
      <c r="B274" s="13" t="n">
        <f aca="false">Expenses!B271</f>
        <v>45942</v>
      </c>
      <c r="C274" s="7" t="str">
        <f aca="false">VLOOKUP(Expenses!C271,Employees!$A$2:$C$61,2,FALSE())</f>
        <v>Lima Begum</v>
      </c>
      <c r="D274" s="7" t="str">
        <f aca="false">VLOOKUP(Expenses!C271,Employees!$A$2:$C$61,3,FALSE())</f>
        <v>IT</v>
      </c>
      <c r="E274" s="7" t="str">
        <f aca="false">IFERROR(VLOOKUP(D274,Departments!$A$2:$D$8,2,FALSE()),"Key mismatch - check DeptCode formatting")</f>
        <v>Information Technology</v>
      </c>
      <c r="F274" s="15" t="n">
        <f aca="false">IFERROR(VLOOKUP(D274,Departments!$A$2:$D$8,4,FALSE()),"n/a")</f>
        <v>180000</v>
      </c>
      <c r="G274" s="16" t="n">
        <f aca="false">IFERROR(Expenses!D271/F274,"n/a")</f>
        <v>0.0188196666666667</v>
      </c>
    </row>
    <row r="275" customFormat="false" ht="15" hidden="false" customHeight="false" outlineLevel="0" collapsed="false">
      <c r="A275" s="7" t="str">
        <f aca="false">Expenses!A272</f>
        <v>X00157</v>
      </c>
      <c r="B275" s="13" t="n">
        <f aca="false">Expenses!B272</f>
        <v>45943</v>
      </c>
      <c r="C275" s="7" t="str">
        <f aca="false">VLOOKUP(Expenses!C272,Employees!$A$2:$C$61,2,FALSE())</f>
        <v>Sabbir Uddin</v>
      </c>
      <c r="D275" s="7" t="str">
        <f aca="false">VLOOKUP(Expenses!C272,Employees!$A$2:$C$61,3,FALSE())</f>
        <v>HR</v>
      </c>
      <c r="E275" s="7" t="str">
        <f aca="false">IFERROR(VLOOKUP(D275,Departments!$A$2:$D$8,2,FALSE()),"Key mismatch - check DeptCode formatting")</f>
        <v>Human Resources</v>
      </c>
      <c r="F275" s="15" t="n">
        <f aca="false">IFERROR(VLOOKUP(D275,Departments!$A$2:$D$8,4,FALSE()),"n/a")</f>
        <v>60000</v>
      </c>
      <c r="G275" s="16" t="n">
        <f aca="false">IFERROR(Expenses!D272/F275,"n/a")</f>
        <v>0.0377186666666667</v>
      </c>
    </row>
    <row r="276" customFormat="false" ht="15" hidden="false" customHeight="false" outlineLevel="0" collapsed="false">
      <c r="A276" s="7" t="str">
        <f aca="false">Expenses!A273</f>
        <v>X00342</v>
      </c>
      <c r="B276" s="13" t="n">
        <f aca="false">Expenses!B273</f>
        <v>45945</v>
      </c>
      <c r="C276" s="7" t="str">
        <f aca="false">VLOOKUP(Expenses!C273,Employees!$A$2:$C$61,2,FALSE())</f>
        <v>Farah Begum</v>
      </c>
      <c r="D276" s="7" t="str">
        <f aca="false">VLOOKUP(Expenses!C273,Employees!$A$2:$C$61,3,FALSE())</f>
        <v> OPS</v>
      </c>
      <c r="E276" s="7" t="str">
        <f aca="false">IFERROR(VLOOKUP(D276,Departments!$A$2:$D$8,2,FALSE()),"Key mismatch - check DeptCode formatting")</f>
        <v>Key mismatch - check DeptCode formatting</v>
      </c>
      <c r="F276" s="15" t="str">
        <f aca="false">IFERROR(VLOOKUP(D276,Departments!$A$2:$D$8,4,FALSE()),"n/a")</f>
        <v>n/a</v>
      </c>
      <c r="G276" s="16" t="str">
        <f aca="false">IFERROR(Expenses!D273/F276,"n/a")</f>
        <v>n/a</v>
      </c>
    </row>
    <row r="277" customFormat="false" ht="15" hidden="false" customHeight="false" outlineLevel="0" collapsed="false">
      <c r="A277" s="7" t="str">
        <f aca="false">Expenses!A274</f>
        <v>X00372</v>
      </c>
      <c r="B277" s="13" t="n">
        <f aca="false">Expenses!B274</f>
        <v>45945</v>
      </c>
      <c r="C277" s="7" t="str">
        <f aca="false">VLOOKUP(Expenses!C274,Employees!$A$2:$C$61,2,FALSE())</f>
        <v>Mim Khan</v>
      </c>
      <c r="D277" s="7" t="str">
        <f aca="false">VLOOKUP(Expenses!C274,Employees!$A$2:$C$61,3,FALSE())</f>
        <v>IT</v>
      </c>
      <c r="E277" s="7" t="str">
        <f aca="false">IFERROR(VLOOKUP(D277,Departments!$A$2:$D$8,2,FALSE()),"Key mismatch - check DeptCode formatting")</f>
        <v>Information Technology</v>
      </c>
      <c r="F277" s="15" t="n">
        <f aca="false">IFERROR(VLOOKUP(D277,Departments!$A$2:$D$8,4,FALSE()),"n/a")</f>
        <v>180000</v>
      </c>
      <c r="G277" s="16" t="n">
        <f aca="false">IFERROR(Expenses!D274/F277,"n/a")</f>
        <v>0.00484716666666667</v>
      </c>
    </row>
    <row r="278" customFormat="false" ht="15" hidden="false" customHeight="false" outlineLevel="0" collapsed="false">
      <c r="A278" s="7" t="str">
        <f aca="false">Expenses!A275</f>
        <v>X00092</v>
      </c>
      <c r="B278" s="13" t="n">
        <f aca="false">Expenses!B275</f>
        <v>45948</v>
      </c>
      <c r="C278" s="7" t="str">
        <f aca="false">VLOOKUP(Expenses!C275,Employees!$A$2:$C$61,2,FALSE())</f>
        <v>Rima Karim</v>
      </c>
      <c r="D278" s="7" t="str">
        <f aca="false">VLOOKUP(Expenses!C275,Employees!$A$2:$C$61,3,FALSE())</f>
        <v>OPS</v>
      </c>
      <c r="E278" s="7" t="str">
        <f aca="false">IFERROR(VLOOKUP(D278,Departments!$A$2:$D$8,2,FALSE()),"Key mismatch - check DeptCode formatting")</f>
        <v>Operations</v>
      </c>
      <c r="F278" s="15" t="n">
        <f aca="false">IFERROR(VLOOKUP(D278,Departments!$A$2:$D$8,4,FALSE()),"n/a")</f>
        <v>300000</v>
      </c>
      <c r="G278" s="16" t="n">
        <f aca="false">IFERROR(Expenses!D275/F278,"n/a")</f>
        <v>0.00724366666666667</v>
      </c>
    </row>
    <row r="279" customFormat="false" ht="15" hidden="false" customHeight="false" outlineLevel="0" collapsed="false">
      <c r="A279" s="7" t="str">
        <f aca="false">Expenses!A276</f>
        <v>X00396</v>
      </c>
      <c r="B279" s="13" t="n">
        <f aca="false">Expenses!B276</f>
        <v>45948</v>
      </c>
      <c r="C279" s="7" t="str">
        <f aca="false">VLOOKUP(Expenses!C276,Employees!$A$2:$C$61,2,FALSE())</f>
        <v>Jamil Akter</v>
      </c>
      <c r="D279" s="7" t="str">
        <f aca="false">VLOOKUP(Expenses!C276,Employees!$A$2:$C$61,3,FALSE())</f>
        <v>MKT</v>
      </c>
      <c r="E279" s="7" t="str">
        <f aca="false">IFERROR(VLOOKUP(D279,Departments!$A$2:$D$8,2,FALSE()),"Key mismatch - check DeptCode formatting")</f>
        <v>Marketing</v>
      </c>
      <c r="F279" s="15" t="n">
        <f aca="false">IFERROR(VLOOKUP(D279,Departments!$A$2:$D$8,4,FALSE()),"n/a")</f>
        <v>120000</v>
      </c>
      <c r="G279" s="16" t="n">
        <f aca="false">IFERROR(Expenses!D276/F279,"n/a")</f>
        <v>0.0100833333333333</v>
      </c>
    </row>
    <row r="280" customFormat="false" ht="15" hidden="false" customHeight="false" outlineLevel="0" collapsed="false">
      <c r="A280" s="7" t="str">
        <f aca="false">Expenses!A277</f>
        <v>X00255</v>
      </c>
      <c r="B280" s="13" t="n">
        <f aca="false">Expenses!B277</f>
        <v>45952</v>
      </c>
      <c r="C280" s="7" t="str">
        <f aca="false">VLOOKUP(Expenses!C277,Employees!$A$2:$C$61,2,FALSE())</f>
        <v>Tania Begum</v>
      </c>
      <c r="D280" s="7" t="str">
        <f aca="false">VLOOKUP(Expenses!C277,Employees!$A$2:$C$61,3,FALSE())</f>
        <v>MKT</v>
      </c>
      <c r="E280" s="7" t="str">
        <f aca="false">IFERROR(VLOOKUP(D280,Departments!$A$2:$D$8,2,FALSE()),"Key mismatch - check DeptCode formatting")</f>
        <v>Marketing</v>
      </c>
      <c r="F280" s="15" t="n">
        <f aca="false">IFERROR(VLOOKUP(D280,Departments!$A$2:$D$8,4,FALSE()),"n/a")</f>
        <v>120000</v>
      </c>
      <c r="G280" s="16" t="n">
        <f aca="false">IFERROR(Expenses!D277/F280,"n/a")</f>
        <v>0.0267318333333333</v>
      </c>
    </row>
    <row r="281" customFormat="false" ht="15" hidden="false" customHeight="false" outlineLevel="0" collapsed="false">
      <c r="A281" s="7" t="str">
        <f aca="false">Expenses!A278</f>
        <v>X00311</v>
      </c>
      <c r="B281" s="13" t="n">
        <f aca="false">Expenses!B278</f>
        <v>45952</v>
      </c>
      <c r="C281" s="7" t="str">
        <f aca="false">VLOOKUP(Expenses!C278,Employees!$A$2:$C$61,2,FALSE())</f>
        <v>Karim Karim</v>
      </c>
      <c r="D281" s="7" t="str">
        <f aca="false">VLOOKUP(Expenses!C278,Employees!$A$2:$C$61,3,FALSE())</f>
        <v>HR </v>
      </c>
      <c r="E281" s="7" t="str">
        <f aca="false">IFERROR(VLOOKUP(D281,Departments!$A$2:$D$8,2,FALSE()),"Key mismatch - check DeptCode formatting")</f>
        <v>Key mismatch - check DeptCode formatting</v>
      </c>
      <c r="F281" s="15" t="str">
        <f aca="false">IFERROR(VLOOKUP(D281,Departments!$A$2:$D$8,4,FALSE()),"n/a")</f>
        <v>n/a</v>
      </c>
      <c r="G281" s="16" t="str">
        <f aca="false">IFERROR(Expenses!D278/F281,"n/a")</f>
        <v>n/a</v>
      </c>
    </row>
    <row r="282" customFormat="false" ht="15" hidden="false" customHeight="false" outlineLevel="0" collapsed="false">
      <c r="A282" s="7" t="str">
        <f aca="false">Expenses!A279</f>
        <v>X00439</v>
      </c>
      <c r="B282" s="13" t="n">
        <f aca="false">Expenses!B279</f>
        <v>45953</v>
      </c>
      <c r="C282" s="7" t="str">
        <f aca="false">VLOOKUP(Expenses!C279,Employees!$A$2:$C$61,2,FALSE())</f>
        <v>Imran Akter</v>
      </c>
      <c r="D282" s="7" t="str">
        <f aca="false">VLOOKUP(Expenses!C279,Employees!$A$2:$C$61,3,FALSE())</f>
        <v>HR</v>
      </c>
      <c r="E282" s="7" t="str">
        <f aca="false">IFERROR(VLOOKUP(D282,Departments!$A$2:$D$8,2,FALSE()),"Key mismatch - check DeptCode formatting")</f>
        <v>Human Resources</v>
      </c>
      <c r="F282" s="15" t="n">
        <f aca="false">IFERROR(VLOOKUP(D282,Departments!$A$2:$D$8,4,FALSE()),"n/a")</f>
        <v>60000</v>
      </c>
      <c r="G282" s="16" t="n">
        <f aca="false">IFERROR(Expenses!D279/F282,"n/a")</f>
        <v>0.00849216666666667</v>
      </c>
    </row>
    <row r="283" customFormat="false" ht="15" hidden="false" customHeight="false" outlineLevel="0" collapsed="false">
      <c r="A283" s="7" t="str">
        <f aca="false">Expenses!A280</f>
        <v>X00433</v>
      </c>
      <c r="B283" s="13" t="n">
        <f aca="false">Expenses!B280</f>
        <v>45957</v>
      </c>
      <c r="C283" s="7" t="str">
        <f aca="false">VLOOKUP(Expenses!C280,Employees!$A$2:$C$61,2,FALSE())</f>
        <v>Piya Islam</v>
      </c>
      <c r="D283" s="7" t="str">
        <f aca="false">VLOOKUP(Expenses!C280,Employees!$A$2:$C$61,3,FALSE())</f>
        <v>HR</v>
      </c>
      <c r="E283" s="7" t="str">
        <f aca="false">IFERROR(VLOOKUP(D283,Departments!$A$2:$D$8,2,FALSE()),"Key mismatch - check DeptCode formatting")</f>
        <v>Human Resources</v>
      </c>
      <c r="F283" s="15" t="n">
        <f aca="false">IFERROR(VLOOKUP(D283,Departments!$A$2:$D$8,4,FALSE()),"n/a")</f>
        <v>60000</v>
      </c>
      <c r="G283" s="16" t="n">
        <f aca="false">IFERROR(Expenses!D280/F283,"n/a")</f>
        <v>0.00385033333333333</v>
      </c>
    </row>
    <row r="284" customFormat="false" ht="15" hidden="false" customHeight="false" outlineLevel="0" collapsed="false">
      <c r="A284" s="7" t="str">
        <f aca="false">Expenses!A281</f>
        <v>X00081</v>
      </c>
      <c r="B284" s="13" t="n">
        <f aca="false">Expenses!B281</f>
        <v>45958</v>
      </c>
      <c r="C284" s="7" t="str">
        <f aca="false">VLOOKUP(Expenses!C281,Employees!$A$2:$C$61,2,FALSE())</f>
        <v>Farah Hossain</v>
      </c>
      <c r="D284" s="7" t="str">
        <f aca="false">VLOOKUP(Expenses!C281,Employees!$A$2:$C$61,3,FALSE())</f>
        <v>HR</v>
      </c>
      <c r="E284" s="7" t="str">
        <f aca="false">IFERROR(VLOOKUP(D284,Departments!$A$2:$D$8,2,FALSE()),"Key mismatch - check DeptCode formatting")</f>
        <v>Human Resources</v>
      </c>
      <c r="F284" s="15" t="n">
        <f aca="false">IFERROR(VLOOKUP(D284,Departments!$A$2:$D$8,4,FALSE()),"n/a")</f>
        <v>60000</v>
      </c>
      <c r="G284" s="16" t="n">
        <f aca="false">IFERROR(Expenses!D281/F284,"n/a")</f>
        <v>0.0269816666666667</v>
      </c>
    </row>
    <row r="285" customFormat="false" ht="15" hidden="false" customHeight="false" outlineLevel="0" collapsed="false">
      <c r="A285" s="7" t="str">
        <f aca="false">Expenses!A282</f>
        <v>X00203</v>
      </c>
      <c r="B285" s="13" t="n">
        <f aca="false">Expenses!B282</f>
        <v>45958</v>
      </c>
      <c r="C285" s="7" t="str">
        <f aca="false">VLOOKUP(Expenses!C282,Employees!$A$2:$C$61,2,FALSE())</f>
        <v>Nadia Begum</v>
      </c>
      <c r="D285" s="7" t="str">
        <f aca="false">VLOOKUP(Expenses!C282,Employees!$A$2:$C$61,3,FALSE())</f>
        <v>MKT</v>
      </c>
      <c r="E285" s="7" t="str">
        <f aca="false">IFERROR(VLOOKUP(D285,Departments!$A$2:$D$8,2,FALSE()),"Key mismatch - check DeptCode formatting")</f>
        <v>Marketing</v>
      </c>
      <c r="F285" s="15" t="n">
        <f aca="false">IFERROR(VLOOKUP(D285,Departments!$A$2:$D$8,4,FALSE()),"n/a")</f>
        <v>120000</v>
      </c>
      <c r="G285" s="16" t="n">
        <f aca="false">IFERROR(Expenses!D282/F285,"n/a")</f>
        <v>0.00826916666666667</v>
      </c>
    </row>
    <row r="286" customFormat="false" ht="15" hidden="false" customHeight="false" outlineLevel="0" collapsed="false">
      <c r="A286" s="7" t="str">
        <f aca="false">Expenses!A283</f>
        <v>X00167</v>
      </c>
      <c r="B286" s="13" t="n">
        <f aca="false">Expenses!B283</f>
        <v>45960</v>
      </c>
      <c r="C286" s="7" t="str">
        <f aca="false">VLOOKUP(Expenses!C283,Employees!$A$2:$C$61,2,FALSE())</f>
        <v>Karim Karim</v>
      </c>
      <c r="D286" s="7" t="str">
        <f aca="false">VLOOKUP(Expenses!C283,Employees!$A$2:$C$61,3,FALSE())</f>
        <v>FIN</v>
      </c>
      <c r="E286" s="7" t="str">
        <f aca="false">IFERROR(VLOOKUP(D286,Departments!$A$2:$D$8,2,FALSE()),"Key mismatch - check DeptCode formatting")</f>
        <v>Finance</v>
      </c>
      <c r="F286" s="15" t="n">
        <f aca="false">IFERROR(VLOOKUP(D286,Departments!$A$2:$D$8,4,FALSE()),"n/a")</f>
        <v>90000</v>
      </c>
      <c r="G286" s="16" t="n">
        <f aca="false">IFERROR(Expenses!D283/F286,"n/a")</f>
        <v>0.0370301111111111</v>
      </c>
    </row>
    <row r="287" customFormat="false" ht="15" hidden="false" customHeight="false" outlineLevel="0" collapsed="false">
      <c r="A287" s="7" t="str">
        <f aca="false">Expenses!A284</f>
        <v>X00269</v>
      </c>
      <c r="B287" s="13" t="n">
        <f aca="false">Expenses!B284</f>
        <v>45961</v>
      </c>
      <c r="C287" s="7" t="str">
        <f aca="false">VLOOKUP(Expenses!C284,Employees!$A$2:$C$61,2,FALSE())</f>
        <v>Arif Chowdhury</v>
      </c>
      <c r="D287" s="7" t="str">
        <f aca="false">VLOOKUP(Expenses!C284,Employees!$A$2:$C$61,3,FALSE())</f>
        <v>SAL</v>
      </c>
      <c r="E287" s="7" t="str">
        <f aca="false">IFERROR(VLOOKUP(D287,Departments!$A$2:$D$8,2,FALSE()),"Key mismatch - check DeptCode formatting")</f>
        <v>Sales</v>
      </c>
      <c r="F287" s="15" t="n">
        <f aca="false">IFERROR(VLOOKUP(D287,Departments!$A$2:$D$8,4,FALSE()),"n/a")</f>
        <v>250000</v>
      </c>
      <c r="G287" s="16" t="n">
        <f aca="false">IFERROR(Expenses!D284/F287,"n/a")</f>
        <v>0.0072642</v>
      </c>
    </row>
    <row r="288" customFormat="false" ht="15" hidden="false" customHeight="false" outlineLevel="0" collapsed="false">
      <c r="A288" s="7" t="str">
        <f aca="false">Expenses!A285</f>
        <v>X00389</v>
      </c>
      <c r="B288" s="13" t="n">
        <f aca="false">Expenses!B285</f>
        <v>45961</v>
      </c>
      <c r="C288" s="7" t="str">
        <f aca="false">VLOOKUP(Expenses!C285,Employees!$A$2:$C$61,2,FALSE())</f>
        <v>Imran Akter</v>
      </c>
      <c r="D288" s="7" t="str">
        <f aca="false">VLOOKUP(Expenses!C285,Employees!$A$2:$C$61,3,FALSE())</f>
        <v>HR</v>
      </c>
      <c r="E288" s="7" t="str">
        <f aca="false">IFERROR(VLOOKUP(D288,Departments!$A$2:$D$8,2,FALSE()),"Key mismatch - check DeptCode formatting")</f>
        <v>Human Resources</v>
      </c>
      <c r="F288" s="15" t="n">
        <f aca="false">IFERROR(VLOOKUP(D288,Departments!$A$2:$D$8,4,FALSE()),"n/a")</f>
        <v>60000</v>
      </c>
      <c r="G288" s="16" t="n">
        <f aca="false">IFERROR(Expenses!D285/F288,"n/a")</f>
        <v>0.0273475</v>
      </c>
    </row>
    <row r="289" customFormat="false" ht="15" hidden="false" customHeight="false" outlineLevel="0" collapsed="false">
      <c r="A289" s="7" t="str">
        <f aca="false">Expenses!A286</f>
        <v>X00132</v>
      </c>
      <c r="B289" s="13" t="n">
        <f aca="false">Expenses!B286</f>
        <v>45962</v>
      </c>
      <c r="C289" s="7" t="str">
        <f aca="false">VLOOKUP(Expenses!C286,Employees!$A$2:$C$61,2,FALSE())</f>
        <v>Tanvir Hossain</v>
      </c>
      <c r="D289" s="7" t="str">
        <f aca="false">VLOOKUP(Expenses!C286,Employees!$A$2:$C$61,3,FALSE())</f>
        <v>SAL</v>
      </c>
      <c r="E289" s="7" t="str">
        <f aca="false">IFERROR(VLOOKUP(D289,Departments!$A$2:$D$8,2,FALSE()),"Key mismatch - check DeptCode formatting")</f>
        <v>Sales</v>
      </c>
      <c r="F289" s="15" t="n">
        <f aca="false">IFERROR(VLOOKUP(D289,Departments!$A$2:$D$8,4,FALSE()),"n/a")</f>
        <v>250000</v>
      </c>
      <c r="G289" s="16" t="n">
        <f aca="false">IFERROR(Expenses!D286/F289,"n/a")</f>
        <v>0.01036732</v>
      </c>
    </row>
    <row r="290" customFormat="false" ht="15" hidden="false" customHeight="false" outlineLevel="0" collapsed="false">
      <c r="A290" s="7" t="str">
        <f aca="false">Expenses!A287</f>
        <v>X00089</v>
      </c>
      <c r="B290" s="13" t="n">
        <f aca="false">Expenses!B287</f>
        <v>45964</v>
      </c>
      <c r="C290" s="7" t="str">
        <f aca="false">VLOOKUP(Expenses!C287,Employees!$A$2:$C$61,2,FALSE())</f>
        <v>Tania Karim</v>
      </c>
      <c r="D290" s="7" t="str">
        <f aca="false">VLOOKUP(Expenses!C287,Employees!$A$2:$C$61,3,FALSE())</f>
        <v>FIN</v>
      </c>
      <c r="E290" s="7" t="str">
        <f aca="false">IFERROR(VLOOKUP(D290,Departments!$A$2:$D$8,2,FALSE()),"Key mismatch - check DeptCode formatting")</f>
        <v>Finance</v>
      </c>
      <c r="F290" s="15" t="n">
        <f aca="false">IFERROR(VLOOKUP(D290,Departments!$A$2:$D$8,4,FALSE()),"n/a")</f>
        <v>90000</v>
      </c>
      <c r="G290" s="16" t="n">
        <f aca="false">IFERROR(Expenses!D287/F290,"n/a")</f>
        <v>0.0245694444444444</v>
      </c>
    </row>
    <row r="291" customFormat="false" ht="15" hidden="false" customHeight="false" outlineLevel="0" collapsed="false">
      <c r="A291" s="7" t="str">
        <f aca="false">Expenses!A288</f>
        <v>X00235</v>
      </c>
      <c r="B291" s="13" t="n">
        <f aca="false">Expenses!B288</f>
        <v>45966</v>
      </c>
      <c r="C291" s="7" t="str">
        <f aca="false">VLOOKUP(Expenses!C288,Employees!$A$2:$C$61,2,FALSE())</f>
        <v>Mim Begum</v>
      </c>
      <c r="D291" s="7" t="str">
        <f aca="false">VLOOKUP(Expenses!C288,Employees!$A$2:$C$61,3,FALSE())</f>
        <v>SAL</v>
      </c>
      <c r="E291" s="7" t="str">
        <f aca="false">IFERROR(VLOOKUP(D291,Departments!$A$2:$D$8,2,FALSE()),"Key mismatch - check DeptCode formatting")</f>
        <v>Sales</v>
      </c>
      <c r="F291" s="15" t="n">
        <f aca="false">IFERROR(VLOOKUP(D291,Departments!$A$2:$D$8,4,FALSE()),"n/a")</f>
        <v>250000</v>
      </c>
      <c r="G291" s="16" t="n">
        <f aca="false">IFERROR(Expenses!D288/F291,"n/a")</f>
        <v>0.01173512</v>
      </c>
    </row>
    <row r="292" customFormat="false" ht="15" hidden="false" customHeight="false" outlineLevel="0" collapsed="false">
      <c r="A292" s="7" t="str">
        <f aca="false">Expenses!A289</f>
        <v>X00340</v>
      </c>
      <c r="B292" s="13" t="n">
        <f aca="false">Expenses!B289</f>
        <v>45967</v>
      </c>
      <c r="C292" s="7" t="str">
        <f aca="false">VLOOKUP(Expenses!C289,Employees!$A$2:$C$61,2,FALSE())</f>
        <v>Rima Karim</v>
      </c>
      <c r="D292" s="7" t="str">
        <f aca="false">VLOOKUP(Expenses!C289,Employees!$A$2:$C$61,3,FALSE())</f>
        <v>OPS</v>
      </c>
      <c r="E292" s="7" t="str">
        <f aca="false">IFERROR(VLOOKUP(D292,Departments!$A$2:$D$8,2,FALSE()),"Key mismatch - check DeptCode formatting")</f>
        <v>Operations</v>
      </c>
      <c r="F292" s="15" t="n">
        <f aca="false">IFERROR(VLOOKUP(D292,Departments!$A$2:$D$8,4,FALSE()),"n/a")</f>
        <v>300000</v>
      </c>
      <c r="G292" s="16" t="n">
        <f aca="false">IFERROR(Expenses!D289/F292,"n/a")</f>
        <v>0.00351656666666667</v>
      </c>
    </row>
    <row r="293" customFormat="false" ht="15" hidden="false" customHeight="false" outlineLevel="0" collapsed="false">
      <c r="A293" s="7" t="str">
        <f aca="false">Expenses!A290</f>
        <v>X00153</v>
      </c>
      <c r="B293" s="13" t="n">
        <f aca="false">Expenses!B290</f>
        <v>45969</v>
      </c>
      <c r="C293" s="7" t="str">
        <f aca="false">VLOOKUP(Expenses!C290,Employees!$A$2:$C$61,2,FALSE())</f>
        <v>Mim Begum</v>
      </c>
      <c r="D293" s="7" t="str">
        <f aca="false">VLOOKUP(Expenses!C290,Employees!$A$2:$C$61,3,FALSE())</f>
        <v>SAL</v>
      </c>
      <c r="E293" s="7" t="str">
        <f aca="false">IFERROR(VLOOKUP(D293,Departments!$A$2:$D$8,2,FALSE()),"Key mismatch - check DeptCode formatting")</f>
        <v>Sales</v>
      </c>
      <c r="F293" s="15" t="n">
        <f aca="false">IFERROR(VLOOKUP(D293,Departments!$A$2:$D$8,4,FALSE()),"n/a")</f>
        <v>250000</v>
      </c>
      <c r="G293" s="16" t="n">
        <f aca="false">IFERROR(Expenses!D290/F293,"n/a")</f>
        <v>0.00880052</v>
      </c>
    </row>
    <row r="294" customFormat="false" ht="15" hidden="false" customHeight="false" outlineLevel="0" collapsed="false">
      <c r="A294" s="7" t="str">
        <f aca="false">Expenses!A291</f>
        <v>X00275</v>
      </c>
      <c r="B294" s="13" t="n">
        <f aca="false">Expenses!B291</f>
        <v>45969</v>
      </c>
      <c r="C294" s="7" t="str">
        <f aca="false">VLOOKUP(Expenses!C291,Employees!$A$2:$C$61,2,FALSE())</f>
        <v>Karim Karim</v>
      </c>
      <c r="D294" s="7" t="str">
        <f aca="false">VLOOKUP(Expenses!C291,Employees!$A$2:$C$61,3,FALSE())</f>
        <v>FIN</v>
      </c>
      <c r="E294" s="7" t="str">
        <f aca="false">IFERROR(VLOOKUP(D294,Departments!$A$2:$D$8,2,FALSE()),"Key mismatch - check DeptCode formatting")</f>
        <v>Finance</v>
      </c>
      <c r="F294" s="15" t="n">
        <f aca="false">IFERROR(VLOOKUP(D294,Departments!$A$2:$D$8,4,FALSE()),"n/a")</f>
        <v>90000</v>
      </c>
      <c r="G294" s="16" t="n">
        <f aca="false">IFERROR(Expenses!D291/F294,"n/a")</f>
        <v>0.0204483333333333</v>
      </c>
    </row>
    <row r="295" customFormat="false" ht="15" hidden="false" customHeight="false" outlineLevel="0" collapsed="false">
      <c r="A295" s="7" t="str">
        <f aca="false">Expenses!A292</f>
        <v>X00244</v>
      </c>
      <c r="B295" s="13" t="n">
        <f aca="false">Expenses!B292</f>
        <v>45971</v>
      </c>
      <c r="C295" s="7" t="str">
        <f aca="false">VLOOKUP(Expenses!C292,Employees!$A$2:$C$61,2,FALSE())</f>
        <v>Nadia Rahman</v>
      </c>
      <c r="D295" s="7" t="str">
        <f aca="false">VLOOKUP(Expenses!C292,Employees!$A$2:$C$61,3,FALSE())</f>
        <v>OPS</v>
      </c>
      <c r="E295" s="7" t="str">
        <f aca="false">IFERROR(VLOOKUP(D295,Departments!$A$2:$D$8,2,FALSE()),"Key mismatch - check DeptCode formatting")</f>
        <v>Operations</v>
      </c>
      <c r="F295" s="15" t="n">
        <f aca="false">IFERROR(VLOOKUP(D295,Departments!$A$2:$D$8,4,FALSE()),"n/a")</f>
        <v>300000</v>
      </c>
      <c r="G295" s="16" t="n">
        <f aca="false">IFERROR(Expenses!D292/F295,"n/a")</f>
        <v>0.0049395</v>
      </c>
    </row>
    <row r="296" customFormat="false" ht="15" hidden="false" customHeight="false" outlineLevel="0" collapsed="false">
      <c r="A296" s="7" t="str">
        <f aca="false">Expenses!A293</f>
        <v>X00224</v>
      </c>
      <c r="B296" s="13" t="n">
        <f aca="false">Expenses!B293</f>
        <v>45972</v>
      </c>
      <c r="C296" s="7" t="str">
        <f aca="false">VLOOKUP(Expenses!C293,Employees!$A$2:$C$61,2,FALSE())</f>
        <v>Shila Islam</v>
      </c>
      <c r="D296" s="7" t="str">
        <f aca="false">VLOOKUP(Expenses!C293,Employees!$A$2:$C$61,3,FALSE())</f>
        <v>SAL</v>
      </c>
      <c r="E296" s="7" t="str">
        <f aca="false">IFERROR(VLOOKUP(D296,Departments!$A$2:$D$8,2,FALSE()),"Key mismatch - check DeptCode formatting")</f>
        <v>Sales</v>
      </c>
      <c r="F296" s="15" t="n">
        <f aca="false">IFERROR(VLOOKUP(D296,Departments!$A$2:$D$8,4,FALSE()),"n/a")</f>
        <v>250000</v>
      </c>
      <c r="G296" s="16" t="n">
        <f aca="false">IFERROR(Expenses!D293/F296,"n/a")</f>
        <v>0.0133484</v>
      </c>
    </row>
    <row r="297" customFormat="false" ht="15" hidden="false" customHeight="false" outlineLevel="0" collapsed="false">
      <c r="A297" s="7" t="str">
        <f aca="false">Expenses!A294</f>
        <v>X00302</v>
      </c>
      <c r="B297" s="13" t="n">
        <f aca="false">Expenses!B294</f>
        <v>45973</v>
      </c>
      <c r="C297" s="7" t="str">
        <f aca="false">VLOOKUP(Expenses!C294,Employees!$A$2:$C$61,2,FALSE())</f>
        <v>Mim Rahman</v>
      </c>
      <c r="D297" s="7" t="str">
        <f aca="false">VLOOKUP(Expenses!C294,Employees!$A$2:$C$61,3,FALSE())</f>
        <v>SAL</v>
      </c>
      <c r="E297" s="7" t="str">
        <f aca="false">IFERROR(VLOOKUP(D297,Departments!$A$2:$D$8,2,FALSE()),"Key mismatch - check DeptCode formatting")</f>
        <v>Sales</v>
      </c>
      <c r="F297" s="15" t="n">
        <f aca="false">IFERROR(VLOOKUP(D297,Departments!$A$2:$D$8,4,FALSE()),"n/a")</f>
        <v>250000</v>
      </c>
      <c r="G297" s="16" t="n">
        <f aca="false">IFERROR(Expenses!D294/F297,"n/a")</f>
        <v>0.00303056</v>
      </c>
    </row>
    <row r="298" customFormat="false" ht="15" hidden="false" customHeight="false" outlineLevel="0" collapsed="false">
      <c r="A298" s="7" t="str">
        <f aca="false">Expenses!A295</f>
        <v>X00084</v>
      </c>
      <c r="B298" s="13" t="n">
        <f aca="false">Expenses!B295</f>
        <v>45974</v>
      </c>
      <c r="C298" s="7" t="str">
        <f aca="false">VLOOKUP(Expenses!C295,Employees!$A$2:$C$61,2,FALSE())</f>
        <v>Farah Begum</v>
      </c>
      <c r="D298" s="7" t="str">
        <f aca="false">VLOOKUP(Expenses!C295,Employees!$A$2:$C$61,3,FALSE())</f>
        <v> OPS</v>
      </c>
      <c r="E298" s="7" t="str">
        <f aca="false">IFERROR(VLOOKUP(D298,Departments!$A$2:$D$8,2,FALSE()),"Key mismatch - check DeptCode formatting")</f>
        <v>Key mismatch - check DeptCode formatting</v>
      </c>
      <c r="F298" s="15" t="str">
        <f aca="false">IFERROR(VLOOKUP(D298,Departments!$A$2:$D$8,4,FALSE()),"n/a")</f>
        <v>n/a</v>
      </c>
      <c r="G298" s="16" t="str">
        <f aca="false">IFERROR(Expenses!D295/F298,"n/a")</f>
        <v>n/a</v>
      </c>
    </row>
    <row r="299" customFormat="false" ht="15" hidden="false" customHeight="false" outlineLevel="0" collapsed="false">
      <c r="A299" s="7" t="str">
        <f aca="false">Expenses!A296</f>
        <v>X00443</v>
      </c>
      <c r="B299" s="13" t="n">
        <f aca="false">Expenses!B296</f>
        <v>45974</v>
      </c>
      <c r="C299" s="7" t="str">
        <f aca="false">VLOOKUP(Expenses!C296,Employees!$A$2:$C$61,2,FALSE())</f>
        <v>Kabir Hossain</v>
      </c>
      <c r="D299" s="7" t="str">
        <f aca="false">VLOOKUP(Expenses!C296,Employees!$A$2:$C$61,3,FALSE())</f>
        <v>SAL</v>
      </c>
      <c r="E299" s="7" t="str">
        <f aca="false">IFERROR(VLOOKUP(D299,Departments!$A$2:$D$8,2,FALSE()),"Key mismatch - check DeptCode formatting")</f>
        <v>Sales</v>
      </c>
      <c r="F299" s="15" t="n">
        <f aca="false">IFERROR(VLOOKUP(D299,Departments!$A$2:$D$8,4,FALSE()),"n/a")</f>
        <v>250000</v>
      </c>
      <c r="G299" s="16" t="n">
        <f aca="false">IFERROR(Expenses!D296/F299,"n/a")</f>
        <v>0.00088124</v>
      </c>
    </row>
    <row r="300" customFormat="false" ht="15" hidden="false" customHeight="false" outlineLevel="0" collapsed="false">
      <c r="A300" s="7" t="str">
        <f aca="false">Expenses!A297</f>
        <v>X00270</v>
      </c>
      <c r="B300" s="13" t="n">
        <f aca="false">Expenses!B297</f>
        <v>45978</v>
      </c>
      <c r="C300" s="7" t="str">
        <f aca="false">VLOOKUP(Expenses!C297,Employees!$A$2:$C$61,2,FALSE())</f>
        <v>Rima Karim</v>
      </c>
      <c r="D300" s="7" t="str">
        <f aca="false">VLOOKUP(Expenses!C297,Employees!$A$2:$C$61,3,FALSE())</f>
        <v>OPS</v>
      </c>
      <c r="E300" s="7" t="str">
        <f aca="false">IFERROR(VLOOKUP(D300,Departments!$A$2:$D$8,2,FALSE()),"Key mismatch - check DeptCode formatting")</f>
        <v>Operations</v>
      </c>
      <c r="F300" s="15" t="n">
        <f aca="false">IFERROR(VLOOKUP(D300,Departments!$A$2:$D$8,4,FALSE()),"n/a")</f>
        <v>300000</v>
      </c>
      <c r="G300" s="16" t="n">
        <f aca="false">IFERROR(Expenses!D297/F300,"n/a")</f>
        <v>8.74333333333333E-005</v>
      </c>
    </row>
    <row r="301" customFormat="false" ht="15" hidden="false" customHeight="false" outlineLevel="0" collapsed="false">
      <c r="A301" s="7" t="str">
        <f aca="false">Expenses!A298</f>
        <v>X00349</v>
      </c>
      <c r="B301" s="13" t="n">
        <f aca="false">Expenses!B298</f>
        <v>45978</v>
      </c>
      <c r="C301" s="7" t="str">
        <f aca="false">VLOOKUP(Expenses!C298,Employees!$A$2:$C$61,2,FALSE())</f>
        <v>Tanvir Hossain</v>
      </c>
      <c r="D301" s="7" t="str">
        <f aca="false">VLOOKUP(Expenses!C298,Employees!$A$2:$C$61,3,FALSE())</f>
        <v>SAL</v>
      </c>
      <c r="E301" s="7" t="str">
        <f aca="false">IFERROR(VLOOKUP(D301,Departments!$A$2:$D$8,2,FALSE()),"Key mismatch - check DeptCode formatting")</f>
        <v>Sales</v>
      </c>
      <c r="F301" s="15" t="n">
        <f aca="false">IFERROR(VLOOKUP(D301,Departments!$A$2:$D$8,4,FALSE()),"n/a")</f>
        <v>250000</v>
      </c>
      <c r="G301" s="16" t="n">
        <f aca="false">IFERROR(Expenses!D298/F301,"n/a")</f>
        <v>0.0088256</v>
      </c>
    </row>
    <row r="302" customFormat="false" ht="15" hidden="false" customHeight="false" outlineLevel="0" collapsed="false">
      <c r="A302" s="7" t="str">
        <f aca="false">Expenses!A299</f>
        <v>X00139</v>
      </c>
      <c r="B302" s="13" t="n">
        <f aca="false">Expenses!B299</f>
        <v>45984</v>
      </c>
      <c r="C302" s="7" t="str">
        <f aca="false">VLOOKUP(Expenses!C299,Employees!$A$2:$C$61,2,FALSE())</f>
        <v>Rony Begum</v>
      </c>
      <c r="D302" s="7" t="str">
        <f aca="false">VLOOKUP(Expenses!C299,Employees!$A$2:$C$61,3,FALSE())</f>
        <v>IT</v>
      </c>
      <c r="E302" s="7" t="str">
        <f aca="false">IFERROR(VLOOKUP(D302,Departments!$A$2:$D$8,2,FALSE()),"Key mismatch - check DeptCode formatting")</f>
        <v>Information Technology</v>
      </c>
      <c r="F302" s="15" t="n">
        <f aca="false">IFERROR(VLOOKUP(D302,Departments!$A$2:$D$8,4,FALSE()),"n/a")</f>
        <v>180000</v>
      </c>
      <c r="G302" s="16" t="n">
        <f aca="false">IFERROR(Expenses!D299/F302,"n/a")</f>
        <v>0.00723166666666667</v>
      </c>
    </row>
    <row r="303" customFormat="false" ht="15" hidden="false" customHeight="false" outlineLevel="0" collapsed="false">
      <c r="A303" s="7" t="str">
        <f aca="false">Expenses!A300</f>
        <v>X00260</v>
      </c>
      <c r="B303" s="13" t="n">
        <f aca="false">Expenses!B300</f>
        <v>45984</v>
      </c>
      <c r="C303" s="7" t="str">
        <f aca="false">VLOOKUP(Expenses!C300,Employees!$A$2:$C$61,2,FALSE())</f>
        <v>Mim Islam</v>
      </c>
      <c r="D303" s="7" t="str">
        <f aca="false">VLOOKUP(Expenses!C300,Employees!$A$2:$C$61,3,FALSE())</f>
        <v>HR</v>
      </c>
      <c r="E303" s="7" t="str">
        <f aca="false">IFERROR(VLOOKUP(D303,Departments!$A$2:$D$8,2,FALSE()),"Key mismatch - check DeptCode formatting")</f>
        <v>Human Resources</v>
      </c>
      <c r="F303" s="15" t="n">
        <f aca="false">IFERROR(VLOOKUP(D303,Departments!$A$2:$D$8,4,FALSE()),"n/a")</f>
        <v>60000</v>
      </c>
      <c r="G303" s="16" t="n">
        <f aca="false">IFERROR(Expenses!D300/F303,"n/a")</f>
        <v>0.00246966666666667</v>
      </c>
    </row>
    <row r="304" customFormat="false" ht="15" hidden="false" customHeight="false" outlineLevel="0" collapsed="false">
      <c r="A304" s="7" t="str">
        <f aca="false">Expenses!A301</f>
        <v>X00373</v>
      </c>
      <c r="B304" s="13" t="n">
        <f aca="false">Expenses!B301</f>
        <v>45986</v>
      </c>
      <c r="C304" s="7" t="str">
        <f aca="false">VLOOKUP(Expenses!C301,Employees!$A$2:$C$61,2,FALSE())</f>
        <v>Karim Karim</v>
      </c>
      <c r="D304" s="7" t="str">
        <f aca="false">VLOOKUP(Expenses!C301,Employees!$A$2:$C$61,3,FALSE())</f>
        <v>HR </v>
      </c>
      <c r="E304" s="7" t="str">
        <f aca="false">IFERROR(VLOOKUP(D304,Departments!$A$2:$D$8,2,FALSE()),"Key mismatch - check DeptCode formatting")</f>
        <v>Key mismatch - check DeptCode formatting</v>
      </c>
      <c r="F304" s="15" t="str">
        <f aca="false">IFERROR(VLOOKUP(D304,Departments!$A$2:$D$8,4,FALSE()),"n/a")</f>
        <v>n/a</v>
      </c>
      <c r="G304" s="16" t="str">
        <f aca="false">IFERROR(Expenses!D301/F304,"n/a")</f>
        <v>n/a</v>
      </c>
    </row>
    <row r="305" customFormat="false" ht="15" hidden="false" customHeight="false" outlineLevel="0" collapsed="false">
      <c r="A305" s="7" t="str">
        <f aca="false">Expenses!A302</f>
        <v>X00243</v>
      </c>
      <c r="B305" s="13" t="n">
        <f aca="false">Expenses!B302</f>
        <v>45989</v>
      </c>
      <c r="C305" s="7" t="str">
        <f aca="false">VLOOKUP(Expenses!C302,Employees!$A$2:$C$61,2,FALSE())</f>
        <v>Nadia Begum</v>
      </c>
      <c r="D305" s="7" t="str">
        <f aca="false">VLOOKUP(Expenses!C302,Employees!$A$2:$C$61,3,FALSE())</f>
        <v>SAL</v>
      </c>
      <c r="E305" s="7" t="str">
        <f aca="false">IFERROR(VLOOKUP(D305,Departments!$A$2:$D$8,2,FALSE()),"Key mismatch - check DeptCode formatting")</f>
        <v>Sales</v>
      </c>
      <c r="F305" s="15" t="n">
        <f aca="false">IFERROR(VLOOKUP(D305,Departments!$A$2:$D$8,4,FALSE()),"n/a")</f>
        <v>250000</v>
      </c>
      <c r="G305" s="16" t="n">
        <f aca="false">IFERROR(Expenses!D302/F305,"n/a")</f>
        <v>0.00550652</v>
      </c>
    </row>
    <row r="306" customFormat="false" ht="15" hidden="false" customHeight="false" outlineLevel="0" collapsed="false">
      <c r="A306" s="7" t="str">
        <f aca="false">Expenses!A303</f>
        <v>X00032</v>
      </c>
      <c r="B306" s="13" t="n">
        <f aca="false">Expenses!B303</f>
        <v>45991</v>
      </c>
      <c r="C306" s="7" t="str">
        <f aca="false">VLOOKUP(Expenses!C303,Employees!$A$2:$C$61,2,FALSE())</f>
        <v>Tanvir Hossain</v>
      </c>
      <c r="D306" s="7" t="str">
        <f aca="false">VLOOKUP(Expenses!C303,Employees!$A$2:$C$61,3,FALSE())</f>
        <v>SAL</v>
      </c>
      <c r="E306" s="7" t="str">
        <f aca="false">IFERROR(VLOOKUP(D306,Departments!$A$2:$D$8,2,FALSE()),"Key mismatch - check DeptCode formatting")</f>
        <v>Sales</v>
      </c>
      <c r="F306" s="15" t="n">
        <f aca="false">IFERROR(VLOOKUP(D306,Departments!$A$2:$D$8,4,FALSE()),"n/a")</f>
        <v>250000</v>
      </c>
      <c r="G306" s="16" t="n">
        <f aca="false">IFERROR(Expenses!D303/F306,"n/a")</f>
        <v>0.0076574</v>
      </c>
    </row>
    <row r="307" customFormat="false" ht="15" hidden="false" customHeight="false" outlineLevel="0" collapsed="false">
      <c r="A307" s="7" t="str">
        <f aca="false">Expenses!A304</f>
        <v>X00091</v>
      </c>
      <c r="B307" s="13" t="n">
        <f aca="false">Expenses!B304</f>
        <v>45991</v>
      </c>
      <c r="C307" s="7" t="str">
        <f aca="false">VLOOKUP(Expenses!C304,Employees!$A$2:$C$61,2,FALSE())</f>
        <v>Rima Karim</v>
      </c>
      <c r="D307" s="7" t="str">
        <f aca="false">VLOOKUP(Expenses!C304,Employees!$A$2:$C$61,3,FALSE())</f>
        <v>OPS</v>
      </c>
      <c r="E307" s="7" t="str">
        <f aca="false">IFERROR(VLOOKUP(D307,Departments!$A$2:$D$8,2,FALSE()),"Key mismatch - check DeptCode formatting")</f>
        <v>Operations</v>
      </c>
      <c r="F307" s="15" t="n">
        <f aca="false">IFERROR(VLOOKUP(D307,Departments!$A$2:$D$8,4,FALSE()),"n/a")</f>
        <v>300000</v>
      </c>
      <c r="G307" s="16" t="n">
        <f aca="false">IFERROR(Expenses!D304/F307,"n/a")</f>
        <v>0.0114895333333333</v>
      </c>
    </row>
    <row r="308" customFormat="false" ht="15" hidden="false" customHeight="false" outlineLevel="0" collapsed="false">
      <c r="A308" s="7" t="str">
        <f aca="false">Expenses!A305</f>
        <v>X00061</v>
      </c>
      <c r="B308" s="13" t="n">
        <f aca="false">Expenses!B305</f>
        <v>45992</v>
      </c>
      <c r="C308" s="7" t="str">
        <f aca="false">VLOOKUP(Expenses!C305,Employees!$A$2:$C$61,2,FALSE())</f>
        <v>Rima Islam</v>
      </c>
      <c r="D308" s="7" t="str">
        <f aca="false">VLOOKUP(Expenses!C305,Employees!$A$2:$C$61,3,FALSE())</f>
        <v>MKT</v>
      </c>
      <c r="E308" s="7" t="str">
        <f aca="false">IFERROR(VLOOKUP(D308,Departments!$A$2:$D$8,2,FALSE()),"Key mismatch - check DeptCode formatting")</f>
        <v>Marketing</v>
      </c>
      <c r="F308" s="15" t="n">
        <f aca="false">IFERROR(VLOOKUP(D308,Departments!$A$2:$D$8,4,FALSE()),"n/a")</f>
        <v>120000</v>
      </c>
      <c r="G308" s="16" t="n">
        <f aca="false">IFERROR(Expenses!D305/F308,"n/a")</f>
        <v>0.0082595</v>
      </c>
    </row>
    <row r="309" customFormat="false" ht="15" hidden="false" customHeight="false" outlineLevel="0" collapsed="false">
      <c r="A309" s="7" t="str">
        <f aca="false">Expenses!A306</f>
        <v>X00207</v>
      </c>
      <c r="B309" s="13" t="n">
        <f aca="false">Expenses!B306</f>
        <v>45992</v>
      </c>
      <c r="C309" s="7" t="str">
        <f aca="false">VLOOKUP(Expenses!C306,Employees!$A$2:$C$61,2,FALSE())</f>
        <v>Nadia Islam</v>
      </c>
      <c r="D309" s="7" t="str">
        <f aca="false">VLOOKUP(Expenses!C306,Employees!$A$2:$C$61,3,FALSE())</f>
        <v> FIN</v>
      </c>
      <c r="E309" s="7" t="str">
        <f aca="false">IFERROR(VLOOKUP(D309,Departments!$A$2:$D$8,2,FALSE()),"Key mismatch - check DeptCode formatting")</f>
        <v>Key mismatch - check DeptCode formatting</v>
      </c>
      <c r="F309" s="15" t="str">
        <f aca="false">IFERROR(VLOOKUP(D309,Departments!$A$2:$D$8,4,FALSE()),"n/a")</f>
        <v>n/a</v>
      </c>
      <c r="G309" s="16" t="str">
        <f aca="false">IFERROR(Expenses!D306/F309,"n/a")</f>
        <v>n/a</v>
      </c>
    </row>
    <row r="310" customFormat="false" ht="15" hidden="false" customHeight="false" outlineLevel="0" collapsed="false">
      <c r="A310" s="7" t="str">
        <f aca="false">Expenses!A307</f>
        <v>X00326</v>
      </c>
      <c r="B310" s="13" t="n">
        <f aca="false">Expenses!B307</f>
        <v>45992</v>
      </c>
      <c r="C310" s="7" t="str">
        <f aca="false">VLOOKUP(Expenses!C307,Employees!$A$2:$C$61,2,FALSE())</f>
        <v>Mim Khan</v>
      </c>
      <c r="D310" s="7" t="str">
        <f aca="false">VLOOKUP(Expenses!C307,Employees!$A$2:$C$61,3,FALSE())</f>
        <v>IT</v>
      </c>
      <c r="E310" s="7" t="str">
        <f aca="false">IFERROR(VLOOKUP(D310,Departments!$A$2:$D$8,2,FALSE()),"Key mismatch - check DeptCode formatting")</f>
        <v>Information Technology</v>
      </c>
      <c r="F310" s="15" t="n">
        <f aca="false">IFERROR(VLOOKUP(D310,Departments!$A$2:$D$8,4,FALSE()),"n/a")</f>
        <v>180000</v>
      </c>
      <c r="G310" s="16" t="n">
        <f aca="false">IFERROR(Expenses!D307/F310,"n/a")</f>
        <v>0.00195066666666667</v>
      </c>
    </row>
    <row r="311" customFormat="false" ht="15" hidden="false" customHeight="false" outlineLevel="0" collapsed="false">
      <c r="A311" s="7" t="str">
        <f aca="false">Expenses!A308</f>
        <v>X00262</v>
      </c>
      <c r="B311" s="13" t="n">
        <f aca="false">Expenses!B308</f>
        <v>45993</v>
      </c>
      <c r="C311" s="7" t="str">
        <f aca="false">VLOOKUP(Expenses!C308,Employees!$A$2:$C$61,2,FALSE())</f>
        <v>Nadia Uddin</v>
      </c>
      <c r="D311" s="7" t="str">
        <f aca="false">VLOOKUP(Expenses!C308,Employees!$A$2:$C$61,3,FALSE())</f>
        <v>IT</v>
      </c>
      <c r="E311" s="7" t="str">
        <f aca="false">IFERROR(VLOOKUP(D311,Departments!$A$2:$D$8,2,FALSE()),"Key mismatch - check DeptCode formatting")</f>
        <v>Information Technology</v>
      </c>
      <c r="F311" s="15" t="n">
        <f aca="false">IFERROR(VLOOKUP(D311,Departments!$A$2:$D$8,4,FALSE()),"n/a")</f>
        <v>180000</v>
      </c>
      <c r="G311" s="16" t="n">
        <f aca="false">IFERROR(Expenses!D308/F311,"n/a")</f>
        <v>0.00739672222222222</v>
      </c>
    </row>
    <row r="312" customFormat="false" ht="15" hidden="false" customHeight="false" outlineLevel="0" collapsed="false">
      <c r="A312" s="7" t="str">
        <f aca="false">Expenses!A309</f>
        <v>X00353</v>
      </c>
      <c r="B312" s="13" t="n">
        <f aca="false">Expenses!B309</f>
        <v>45993</v>
      </c>
      <c r="C312" s="7" t="str">
        <f aca="false">VLOOKUP(Expenses!C309,Employees!$A$2:$C$61,2,FALSE())</f>
        <v>Karim Khan</v>
      </c>
      <c r="D312" s="7" t="str">
        <f aca="false">VLOOKUP(Expenses!C309,Employees!$A$2:$C$61,3,FALSE())</f>
        <v>MKT</v>
      </c>
      <c r="E312" s="7" t="str">
        <f aca="false">IFERROR(VLOOKUP(D312,Departments!$A$2:$D$8,2,FALSE()),"Key mismatch - check DeptCode formatting")</f>
        <v>Marketing</v>
      </c>
      <c r="F312" s="15" t="n">
        <f aca="false">IFERROR(VLOOKUP(D312,Departments!$A$2:$D$8,4,FALSE()),"n/a")</f>
        <v>120000</v>
      </c>
      <c r="G312" s="16" t="n">
        <f aca="false">IFERROR(Expenses!D309/F312,"n/a")</f>
        <v>0.000475</v>
      </c>
    </row>
    <row r="313" customFormat="false" ht="15" hidden="false" customHeight="false" outlineLevel="0" collapsed="false">
      <c r="A313" s="7" t="str">
        <f aca="false">Expenses!A310</f>
        <v>X00083</v>
      </c>
      <c r="B313" s="13" t="n">
        <f aca="false">Expenses!B310</f>
        <v>45994</v>
      </c>
      <c r="C313" s="7" t="str">
        <f aca="false">VLOOKUP(Expenses!C310,Employees!$A$2:$C$61,2,FALSE())</f>
        <v>Karim Ahmed</v>
      </c>
      <c r="D313" s="7" t="str">
        <f aca="false">VLOOKUP(Expenses!C310,Employees!$A$2:$C$61,3,FALSE())</f>
        <v>IT</v>
      </c>
      <c r="E313" s="7" t="str">
        <f aca="false">IFERROR(VLOOKUP(D313,Departments!$A$2:$D$8,2,FALSE()),"Key mismatch - check DeptCode formatting")</f>
        <v>Information Technology</v>
      </c>
      <c r="F313" s="15" t="n">
        <f aca="false">IFERROR(VLOOKUP(D313,Departments!$A$2:$D$8,4,FALSE()),"n/a")</f>
        <v>180000</v>
      </c>
      <c r="G313" s="16" t="n">
        <f aca="false">IFERROR(Expenses!D310/F313,"n/a")</f>
        <v>0.00636611111111111</v>
      </c>
    </row>
    <row r="314" customFormat="false" ht="15" hidden="false" customHeight="false" outlineLevel="0" collapsed="false">
      <c r="A314" s="7" t="str">
        <f aca="false">Expenses!A311</f>
        <v>X00056</v>
      </c>
      <c r="B314" s="13" t="n">
        <f aca="false">Expenses!B311</f>
        <v>45997</v>
      </c>
      <c r="C314" s="7" t="str">
        <f aca="false">VLOOKUP(Expenses!C311,Employees!$A$2:$C$61,2,FALSE())</f>
        <v>Rony Uddin</v>
      </c>
      <c r="D314" s="7" t="str">
        <f aca="false">VLOOKUP(Expenses!C311,Employees!$A$2:$C$61,3,FALSE())</f>
        <v>SAL</v>
      </c>
      <c r="E314" s="7" t="str">
        <f aca="false">IFERROR(VLOOKUP(D314,Departments!$A$2:$D$8,2,FALSE()),"Key mismatch - check DeptCode formatting")</f>
        <v>Sales</v>
      </c>
      <c r="F314" s="15" t="n">
        <f aca="false">IFERROR(VLOOKUP(D314,Departments!$A$2:$D$8,4,FALSE()),"n/a")</f>
        <v>250000</v>
      </c>
      <c r="G314" s="16" t="n">
        <f aca="false">IFERROR(Expenses!D311/F314,"n/a")</f>
        <v>0.00876508</v>
      </c>
    </row>
    <row r="315" customFormat="false" ht="15" hidden="false" customHeight="false" outlineLevel="0" collapsed="false">
      <c r="A315" s="7" t="str">
        <f aca="false">Expenses!A312</f>
        <v>X00481</v>
      </c>
      <c r="B315" s="13" t="n">
        <f aca="false">Expenses!B312</f>
        <v>45997</v>
      </c>
      <c r="C315" s="7" t="str">
        <f aca="false">VLOOKUP(Expenses!C312,Employees!$A$2:$C$61,2,FALSE())</f>
        <v>Piya Khan</v>
      </c>
      <c r="D315" s="7" t="str">
        <f aca="false">VLOOKUP(Expenses!C312,Employees!$A$2:$C$61,3,FALSE())</f>
        <v>SAL</v>
      </c>
      <c r="E315" s="7" t="str">
        <f aca="false">IFERROR(VLOOKUP(D315,Departments!$A$2:$D$8,2,FALSE()),"Key mismatch - check DeptCode formatting")</f>
        <v>Sales</v>
      </c>
      <c r="F315" s="15" t="n">
        <f aca="false">IFERROR(VLOOKUP(D315,Departments!$A$2:$D$8,4,FALSE()),"n/a")</f>
        <v>250000</v>
      </c>
      <c r="G315" s="16" t="n">
        <f aca="false">IFERROR(Expenses!D312/F315,"n/a")</f>
        <v>0.010326</v>
      </c>
    </row>
    <row r="316" customFormat="false" ht="15" hidden="false" customHeight="false" outlineLevel="0" collapsed="false">
      <c r="A316" s="7" t="str">
        <f aca="false">Expenses!A313</f>
        <v>X00023</v>
      </c>
      <c r="B316" s="13" t="n">
        <f aca="false">Expenses!B313</f>
        <v>45998</v>
      </c>
      <c r="C316" s="7" t="str">
        <f aca="false">VLOOKUP(Expenses!C313,Employees!$A$2:$C$61,2,FALSE())</f>
        <v>Rima Islam</v>
      </c>
      <c r="D316" s="7" t="str">
        <f aca="false">VLOOKUP(Expenses!C313,Employees!$A$2:$C$61,3,FALSE())</f>
        <v>MKT</v>
      </c>
      <c r="E316" s="7" t="str">
        <f aca="false">IFERROR(VLOOKUP(D316,Departments!$A$2:$D$8,2,FALSE()),"Key mismatch - check DeptCode formatting")</f>
        <v>Marketing</v>
      </c>
      <c r="F316" s="15" t="n">
        <f aca="false">IFERROR(VLOOKUP(D316,Departments!$A$2:$D$8,4,FALSE()),"n/a")</f>
        <v>120000</v>
      </c>
      <c r="G316" s="16" t="n">
        <f aca="false">IFERROR(Expenses!D313/F316,"n/a")</f>
        <v>0.0233905833333333</v>
      </c>
    </row>
    <row r="317" customFormat="false" ht="15" hidden="false" customHeight="false" outlineLevel="0" collapsed="false">
      <c r="A317" s="7" t="str">
        <f aca="false">Expenses!A314</f>
        <v>X00485</v>
      </c>
      <c r="B317" s="13" t="n">
        <f aca="false">Expenses!B314</f>
        <v>46000</v>
      </c>
      <c r="C317" s="7" t="str">
        <f aca="false">VLOOKUP(Expenses!C314,Employees!$A$2:$C$61,2,FALSE())</f>
        <v>Tania Begum</v>
      </c>
      <c r="D317" s="7" t="str">
        <f aca="false">VLOOKUP(Expenses!C314,Employees!$A$2:$C$61,3,FALSE())</f>
        <v>MKT</v>
      </c>
      <c r="E317" s="7" t="str">
        <f aca="false">IFERROR(VLOOKUP(D317,Departments!$A$2:$D$8,2,FALSE()),"Key mismatch - check DeptCode formatting")</f>
        <v>Marketing</v>
      </c>
      <c r="F317" s="15" t="n">
        <f aca="false">IFERROR(VLOOKUP(D317,Departments!$A$2:$D$8,4,FALSE()),"n/a")</f>
        <v>120000</v>
      </c>
      <c r="G317" s="16" t="n">
        <f aca="false">IFERROR(Expenses!D314/F317,"n/a")</f>
        <v>0.00503283333333333</v>
      </c>
    </row>
    <row r="318" customFormat="false" ht="15" hidden="false" customHeight="false" outlineLevel="0" collapsed="false">
      <c r="A318" s="7" t="str">
        <f aca="false">Expenses!A315</f>
        <v>X00085</v>
      </c>
      <c r="B318" s="13" t="n">
        <f aca="false">Expenses!B315</f>
        <v>46001</v>
      </c>
      <c r="C318" s="7" t="str">
        <f aca="false">VLOOKUP(Expenses!C315,Employees!$A$2:$C$61,2,FALSE())</f>
        <v>Lima Karim</v>
      </c>
      <c r="D318" s="7" t="str">
        <f aca="false">VLOOKUP(Expenses!C315,Employees!$A$2:$C$61,3,FALSE())</f>
        <v>FIN</v>
      </c>
      <c r="E318" s="7" t="str">
        <f aca="false">IFERROR(VLOOKUP(D318,Departments!$A$2:$D$8,2,FALSE()),"Key mismatch - check DeptCode formatting")</f>
        <v>Finance</v>
      </c>
      <c r="F318" s="15" t="n">
        <f aca="false">IFERROR(VLOOKUP(D318,Departments!$A$2:$D$8,4,FALSE()),"n/a")</f>
        <v>90000</v>
      </c>
      <c r="G318" s="16" t="n">
        <f aca="false">IFERROR(Expenses!D315/F318,"n/a")</f>
        <v>0.003466</v>
      </c>
    </row>
    <row r="319" customFormat="false" ht="15" hidden="false" customHeight="false" outlineLevel="0" collapsed="false">
      <c r="A319" s="7" t="str">
        <f aca="false">Expenses!A316</f>
        <v>X00120</v>
      </c>
      <c r="B319" s="13" t="n">
        <f aca="false">Expenses!B316</f>
        <v>46004</v>
      </c>
      <c r="C319" s="7" t="str">
        <f aca="false">VLOOKUP(Expenses!C316,Employees!$A$2:$C$61,2,FALSE())</f>
        <v>Imran Akter</v>
      </c>
      <c r="D319" s="7" t="str">
        <f aca="false">VLOOKUP(Expenses!C316,Employees!$A$2:$C$61,3,FALSE())</f>
        <v>HR</v>
      </c>
      <c r="E319" s="7" t="str">
        <f aca="false">IFERROR(VLOOKUP(D319,Departments!$A$2:$D$8,2,FALSE()),"Key mismatch - check DeptCode formatting")</f>
        <v>Human Resources</v>
      </c>
      <c r="F319" s="15" t="n">
        <f aca="false">IFERROR(VLOOKUP(D319,Departments!$A$2:$D$8,4,FALSE()),"n/a")</f>
        <v>60000</v>
      </c>
      <c r="G319" s="16" t="n">
        <f aca="false">IFERROR(Expenses!D316/F319,"n/a")</f>
        <v>0.0234323333333333</v>
      </c>
    </row>
    <row r="320" customFormat="false" ht="15" hidden="false" customHeight="false" outlineLevel="0" collapsed="false">
      <c r="A320" s="7" t="str">
        <f aca="false">Expenses!A317</f>
        <v>X00394</v>
      </c>
      <c r="B320" s="13" t="n">
        <f aca="false">Expenses!B317</f>
        <v>46004</v>
      </c>
      <c r="C320" s="7" t="str">
        <f aca="false">VLOOKUP(Expenses!C317,Employees!$A$2:$C$61,2,FALSE())</f>
        <v>Karim Karim</v>
      </c>
      <c r="D320" s="7" t="str">
        <f aca="false">VLOOKUP(Expenses!C317,Employees!$A$2:$C$61,3,FALSE())</f>
        <v>FIN</v>
      </c>
      <c r="E320" s="7" t="str">
        <f aca="false">IFERROR(VLOOKUP(D320,Departments!$A$2:$D$8,2,FALSE()),"Key mismatch - check DeptCode formatting")</f>
        <v>Finance</v>
      </c>
      <c r="F320" s="15" t="n">
        <f aca="false">IFERROR(VLOOKUP(D320,Departments!$A$2:$D$8,4,FALSE()),"n/a")</f>
        <v>90000</v>
      </c>
      <c r="G320" s="16" t="n">
        <f aca="false">IFERROR(Expenses!D317/F320,"n/a")</f>
        <v>0.0335408888888889</v>
      </c>
    </row>
    <row r="321" customFormat="false" ht="15" hidden="false" customHeight="false" outlineLevel="0" collapsed="false">
      <c r="A321" s="7" t="str">
        <f aca="false">Expenses!A318</f>
        <v>X00053</v>
      </c>
      <c r="B321" s="13" t="n">
        <f aca="false">Expenses!B318</f>
        <v>46005</v>
      </c>
      <c r="C321" s="7" t="str">
        <f aca="false">VLOOKUP(Expenses!C318,Employees!$A$2:$C$61,2,FALSE())</f>
        <v>Shila Islam</v>
      </c>
      <c r="D321" s="7" t="str">
        <f aca="false">VLOOKUP(Expenses!C318,Employees!$A$2:$C$61,3,FALSE())</f>
        <v>SAL</v>
      </c>
      <c r="E321" s="7" t="str">
        <f aca="false">IFERROR(VLOOKUP(D321,Departments!$A$2:$D$8,2,FALSE()),"Key mismatch - check DeptCode formatting")</f>
        <v>Sales</v>
      </c>
      <c r="F321" s="15" t="n">
        <f aca="false">IFERROR(VLOOKUP(D321,Departments!$A$2:$D$8,4,FALSE()),"n/a")</f>
        <v>250000</v>
      </c>
      <c r="G321" s="16" t="n">
        <f aca="false">IFERROR(Expenses!D318/F321,"n/a")</f>
        <v>0.00280476</v>
      </c>
    </row>
    <row r="322" customFormat="false" ht="15" hidden="false" customHeight="false" outlineLevel="0" collapsed="false">
      <c r="A322" s="7" t="str">
        <f aca="false">Expenses!A319</f>
        <v>X00186</v>
      </c>
      <c r="B322" s="13" t="n">
        <f aca="false">Expenses!B319</f>
        <v>46005</v>
      </c>
      <c r="C322" s="7" t="str">
        <f aca="false">VLOOKUP(Expenses!C319,Employees!$A$2:$C$61,2,FALSE())</f>
        <v>Mim Islam</v>
      </c>
      <c r="D322" s="7" t="str">
        <f aca="false">VLOOKUP(Expenses!C319,Employees!$A$2:$C$61,3,FALSE())</f>
        <v>HR</v>
      </c>
      <c r="E322" s="7" t="str">
        <f aca="false">IFERROR(VLOOKUP(D322,Departments!$A$2:$D$8,2,FALSE()),"Key mismatch - check DeptCode formatting")</f>
        <v>Human Resources</v>
      </c>
      <c r="F322" s="15" t="n">
        <f aca="false">IFERROR(VLOOKUP(D322,Departments!$A$2:$D$8,4,FALSE()),"n/a")</f>
        <v>60000</v>
      </c>
      <c r="G322" s="16" t="n">
        <f aca="false">IFERROR(Expenses!D319/F322,"n/a")</f>
        <v>0.0161276666666667</v>
      </c>
    </row>
    <row r="323" customFormat="false" ht="15" hidden="false" customHeight="false" outlineLevel="0" collapsed="false">
      <c r="A323" s="7" t="str">
        <f aca="false">Expenses!A320</f>
        <v>X00395</v>
      </c>
      <c r="B323" s="13" t="n">
        <f aca="false">Expenses!B320</f>
        <v>46007</v>
      </c>
      <c r="C323" s="7" t="str">
        <f aca="false">VLOOKUP(Expenses!C320,Employees!$A$2:$C$61,2,FALSE())</f>
        <v>Karim Karim</v>
      </c>
      <c r="D323" s="7" t="str">
        <f aca="false">VLOOKUP(Expenses!C320,Employees!$A$2:$C$61,3,FALSE())</f>
        <v>HR </v>
      </c>
      <c r="E323" s="7" t="str">
        <f aca="false">IFERROR(VLOOKUP(D323,Departments!$A$2:$D$8,2,FALSE()),"Key mismatch - check DeptCode formatting")</f>
        <v>Key mismatch - check DeptCode formatting</v>
      </c>
      <c r="F323" s="15" t="str">
        <f aca="false">IFERROR(VLOOKUP(D323,Departments!$A$2:$D$8,4,FALSE()),"n/a")</f>
        <v>n/a</v>
      </c>
      <c r="G323" s="16" t="str">
        <f aca="false">IFERROR(Expenses!D320/F323,"n/a")</f>
        <v>n/a</v>
      </c>
    </row>
    <row r="324" customFormat="false" ht="15" hidden="false" customHeight="false" outlineLevel="0" collapsed="false">
      <c r="A324" s="7" t="str">
        <f aca="false">Expenses!A321</f>
        <v>X00076</v>
      </c>
      <c r="B324" s="13" t="n">
        <f aca="false">Expenses!B321</f>
        <v>46008</v>
      </c>
      <c r="C324" s="7" t="str">
        <f aca="false">VLOOKUP(Expenses!C321,Employees!$A$2:$C$61,2,FALSE())</f>
        <v>Rima Khan</v>
      </c>
      <c r="D324" s="7" t="str">
        <f aca="false">VLOOKUP(Expenses!C321,Employees!$A$2:$C$61,3,FALSE())</f>
        <v> HR </v>
      </c>
      <c r="E324" s="7" t="str">
        <f aca="false">IFERROR(VLOOKUP(D324,Departments!$A$2:$D$8,2,FALSE()),"Key mismatch - check DeptCode formatting")</f>
        <v>Key mismatch - check DeptCode formatting</v>
      </c>
      <c r="F324" s="15" t="str">
        <f aca="false">IFERROR(VLOOKUP(D324,Departments!$A$2:$D$8,4,FALSE()),"n/a")</f>
        <v>n/a</v>
      </c>
      <c r="G324" s="16" t="str">
        <f aca="false">IFERROR(Expenses!D321/F324,"n/a")</f>
        <v>n/a</v>
      </c>
    </row>
    <row r="325" customFormat="false" ht="15" hidden="false" customHeight="false" outlineLevel="0" collapsed="false">
      <c r="A325" s="7" t="str">
        <f aca="false">Expenses!A322</f>
        <v>X00317</v>
      </c>
      <c r="B325" s="13" t="n">
        <f aca="false">Expenses!B322</f>
        <v>46013</v>
      </c>
      <c r="C325" s="7" t="str">
        <f aca="false">VLOOKUP(Expenses!C322,Employees!$A$2:$C$61,2,FALSE())</f>
        <v>Karim Karim</v>
      </c>
      <c r="D325" s="7" t="str">
        <f aca="false">VLOOKUP(Expenses!C322,Employees!$A$2:$C$61,3,FALSE())</f>
        <v>HR </v>
      </c>
      <c r="E325" s="7" t="str">
        <f aca="false">IFERROR(VLOOKUP(D325,Departments!$A$2:$D$8,2,FALSE()),"Key mismatch - check DeptCode formatting")</f>
        <v>Key mismatch - check DeptCode formatting</v>
      </c>
      <c r="F325" s="15" t="str">
        <f aca="false">IFERROR(VLOOKUP(D325,Departments!$A$2:$D$8,4,FALSE()),"n/a")</f>
        <v>n/a</v>
      </c>
      <c r="G325" s="16" t="str">
        <f aca="false">IFERROR(Expenses!D322/F325,"n/a")</f>
        <v>n/a</v>
      </c>
    </row>
    <row r="326" customFormat="false" ht="15" hidden="false" customHeight="false" outlineLevel="0" collapsed="false">
      <c r="A326" s="7" t="str">
        <f aca="false">Expenses!A323</f>
        <v>X00441</v>
      </c>
      <c r="B326" s="13" t="n">
        <f aca="false">Expenses!B323</f>
        <v>46013</v>
      </c>
      <c r="C326" s="7" t="str">
        <f aca="false">VLOOKUP(Expenses!C323,Employees!$A$2:$C$61,2,FALSE())</f>
        <v>Karim Chowdhury</v>
      </c>
      <c r="D326" s="7" t="str">
        <f aca="false">VLOOKUP(Expenses!C323,Employees!$A$2:$C$61,3,FALSE())</f>
        <v>FIN</v>
      </c>
      <c r="E326" s="7" t="str">
        <f aca="false">IFERROR(VLOOKUP(D326,Departments!$A$2:$D$8,2,FALSE()),"Key mismatch - check DeptCode formatting")</f>
        <v>Finance</v>
      </c>
      <c r="F326" s="15" t="n">
        <f aca="false">IFERROR(VLOOKUP(D326,Departments!$A$2:$D$8,4,FALSE()),"n/a")</f>
        <v>90000</v>
      </c>
      <c r="G326" s="16" t="n">
        <f aca="false">IFERROR(Expenses!D323/F326,"n/a")</f>
        <v>0.00351133333333333</v>
      </c>
    </row>
    <row r="327" customFormat="false" ht="15" hidden="false" customHeight="false" outlineLevel="0" collapsed="false">
      <c r="A327" s="7" t="str">
        <f aca="false">Expenses!A324</f>
        <v>X00331</v>
      </c>
      <c r="B327" s="13" t="n">
        <f aca="false">Expenses!B324</f>
        <v>46014</v>
      </c>
      <c r="C327" s="7" t="str">
        <f aca="false">VLOOKUP(Expenses!C324,Employees!$A$2:$C$61,2,FALSE())</f>
        <v>Hasan Chowdhury</v>
      </c>
      <c r="D327" s="7" t="str">
        <f aca="false">VLOOKUP(Expenses!C324,Employees!$A$2:$C$61,3,FALSE())</f>
        <v>IT</v>
      </c>
      <c r="E327" s="7" t="str">
        <f aca="false">IFERROR(VLOOKUP(D327,Departments!$A$2:$D$8,2,FALSE()),"Key mismatch - check DeptCode formatting")</f>
        <v>Information Technology</v>
      </c>
      <c r="F327" s="15" t="n">
        <f aca="false">IFERROR(VLOOKUP(D327,Departments!$A$2:$D$8,4,FALSE()),"n/a")</f>
        <v>180000</v>
      </c>
      <c r="G327" s="16" t="n">
        <f aca="false">IFERROR(Expenses!D324/F327,"n/a")</f>
        <v>0.00642655555555556</v>
      </c>
    </row>
    <row r="328" customFormat="false" ht="15" hidden="false" customHeight="false" outlineLevel="0" collapsed="false">
      <c r="A328" s="7" t="str">
        <f aca="false">Expenses!A325</f>
        <v>X00446</v>
      </c>
      <c r="B328" s="13" t="n">
        <f aca="false">Expenses!B325</f>
        <v>46021</v>
      </c>
      <c r="C328" s="7" t="str">
        <f aca="false">VLOOKUP(Expenses!C325,Employees!$A$2:$C$61,2,FALSE())</f>
        <v>Karim Khan</v>
      </c>
      <c r="D328" s="7" t="str">
        <f aca="false">VLOOKUP(Expenses!C325,Employees!$A$2:$C$61,3,FALSE())</f>
        <v>MKT</v>
      </c>
      <c r="E328" s="7" t="str">
        <f aca="false">IFERROR(VLOOKUP(D328,Departments!$A$2:$D$8,2,FALSE()),"Key mismatch - check DeptCode formatting")</f>
        <v>Marketing</v>
      </c>
      <c r="F328" s="15" t="n">
        <f aca="false">IFERROR(VLOOKUP(D328,Departments!$A$2:$D$8,4,FALSE()),"n/a")</f>
        <v>120000</v>
      </c>
      <c r="G328" s="16" t="n">
        <f aca="false">IFERROR(Expenses!D325/F328,"n/a")</f>
        <v>0.001983</v>
      </c>
    </row>
    <row r="329" customFormat="false" ht="15" hidden="false" customHeight="false" outlineLevel="0" collapsed="false">
      <c r="A329" s="7" t="str">
        <f aca="false">Expenses!A326</f>
        <v>X00011</v>
      </c>
      <c r="B329" s="13" t="n">
        <f aca="false">Expenses!B326</f>
        <v>46022</v>
      </c>
      <c r="C329" s="7" t="str">
        <f aca="false">VLOOKUP(Expenses!C326,Employees!$A$2:$C$61,2,FALSE())</f>
        <v>Karim Khan</v>
      </c>
      <c r="D329" s="7" t="str">
        <f aca="false">VLOOKUP(Expenses!C326,Employees!$A$2:$C$61,3,FALSE())</f>
        <v>MKT</v>
      </c>
      <c r="E329" s="7" t="str">
        <f aca="false">IFERROR(VLOOKUP(D329,Departments!$A$2:$D$8,2,FALSE()),"Key mismatch - check DeptCode formatting")</f>
        <v>Marketing</v>
      </c>
      <c r="F329" s="15" t="n">
        <f aca="false">IFERROR(VLOOKUP(D329,Departments!$A$2:$D$8,4,FALSE()),"n/a")</f>
        <v>120000</v>
      </c>
      <c r="G329" s="16" t="n">
        <f aca="false">IFERROR(Expenses!D326/F329,"n/a")</f>
        <v>0.00662766666666667</v>
      </c>
    </row>
    <row r="330" customFormat="false" ht="15" hidden="false" customHeight="false" outlineLevel="0" collapsed="false">
      <c r="A330" s="7" t="str">
        <f aca="false">Expenses!A327</f>
        <v>X00360</v>
      </c>
      <c r="B330" s="13" t="n">
        <f aca="false">Expenses!B327</f>
        <v>46022</v>
      </c>
      <c r="C330" s="7" t="str">
        <f aca="false">VLOOKUP(Expenses!C327,Employees!$A$2:$C$61,2,FALSE())</f>
        <v>Shila Islam</v>
      </c>
      <c r="D330" s="7" t="str">
        <f aca="false">VLOOKUP(Expenses!C327,Employees!$A$2:$C$61,3,FALSE())</f>
        <v> FIN</v>
      </c>
      <c r="E330" s="7" t="str">
        <f aca="false">IFERROR(VLOOKUP(D330,Departments!$A$2:$D$8,2,FALSE()),"Key mismatch - check DeptCode formatting")</f>
        <v>Key mismatch - check DeptCode formatting</v>
      </c>
      <c r="F330" s="15" t="str">
        <f aca="false">IFERROR(VLOOKUP(D330,Departments!$A$2:$D$8,4,FALSE()),"n/a")</f>
        <v>n/a</v>
      </c>
      <c r="G330" s="16" t="str">
        <f aca="false">IFERROR(Expenses!D327/F330,"n/a")</f>
        <v>n/a</v>
      </c>
    </row>
    <row r="331" customFormat="false" ht="15" hidden="false" customHeight="false" outlineLevel="0" collapsed="false">
      <c r="A331" s="7" t="str">
        <f aca="false">Expenses!A328</f>
        <v>X00225</v>
      </c>
      <c r="B331" s="13" t="n">
        <f aca="false">Expenses!B328</f>
        <v>46023</v>
      </c>
      <c r="C331" s="7" t="str">
        <f aca="false">VLOOKUP(Expenses!C328,Employees!$A$2:$C$61,2,FALSE())</f>
        <v>Shila Islam</v>
      </c>
      <c r="D331" s="7" t="str">
        <f aca="false">VLOOKUP(Expenses!C328,Employees!$A$2:$C$61,3,FALSE())</f>
        <v>SAL</v>
      </c>
      <c r="E331" s="7" t="str">
        <f aca="false">IFERROR(VLOOKUP(D331,Departments!$A$2:$D$8,2,FALSE()),"Key mismatch - check DeptCode formatting")</f>
        <v>Sales</v>
      </c>
      <c r="F331" s="15" t="n">
        <f aca="false">IFERROR(VLOOKUP(D331,Departments!$A$2:$D$8,4,FALSE()),"n/a")</f>
        <v>250000</v>
      </c>
      <c r="G331" s="16" t="n">
        <f aca="false">IFERROR(Expenses!D328/F331,"n/a")</f>
        <v>0.00587692</v>
      </c>
    </row>
    <row r="332" customFormat="false" ht="15" hidden="false" customHeight="false" outlineLevel="0" collapsed="false">
      <c r="A332" s="7" t="str">
        <f aca="false">Expenses!A329</f>
        <v>X00114</v>
      </c>
      <c r="B332" s="13" t="n">
        <f aca="false">Expenses!B329</f>
        <v>46026</v>
      </c>
      <c r="C332" s="7" t="str">
        <f aca="false">VLOOKUP(Expenses!C329,Employees!$A$2:$C$61,2,FALSE())</f>
        <v>Mim Begum</v>
      </c>
      <c r="D332" s="7" t="str">
        <f aca="false">VLOOKUP(Expenses!C329,Employees!$A$2:$C$61,3,FALSE())</f>
        <v>SAL</v>
      </c>
      <c r="E332" s="7" t="str">
        <f aca="false">IFERROR(VLOOKUP(D332,Departments!$A$2:$D$8,2,FALSE()),"Key mismatch - check DeptCode formatting")</f>
        <v>Sales</v>
      </c>
      <c r="F332" s="15" t="n">
        <f aca="false">IFERROR(VLOOKUP(D332,Departments!$A$2:$D$8,4,FALSE()),"n/a")</f>
        <v>250000</v>
      </c>
      <c r="G332" s="16" t="n">
        <f aca="false">IFERROR(Expenses!D329/F332,"n/a")</f>
        <v>0.00847884</v>
      </c>
    </row>
    <row r="333" customFormat="false" ht="15" hidden="false" customHeight="false" outlineLevel="0" collapsed="false">
      <c r="A333" s="7" t="str">
        <f aca="false">Expenses!A330</f>
        <v>X00096</v>
      </c>
      <c r="B333" s="13" t="n">
        <f aca="false">Expenses!B330</f>
        <v>46027</v>
      </c>
      <c r="C333" s="7" t="str">
        <f aca="false">VLOOKUP(Expenses!C330,Employees!$A$2:$C$61,2,FALSE())</f>
        <v>Karim Karim</v>
      </c>
      <c r="D333" s="7" t="str">
        <f aca="false">VLOOKUP(Expenses!C330,Employees!$A$2:$C$61,3,FALSE())</f>
        <v>FIN</v>
      </c>
      <c r="E333" s="7" t="str">
        <f aca="false">IFERROR(VLOOKUP(D333,Departments!$A$2:$D$8,2,FALSE()),"Key mismatch - check DeptCode formatting")</f>
        <v>Finance</v>
      </c>
      <c r="F333" s="15" t="n">
        <f aca="false">IFERROR(VLOOKUP(D333,Departments!$A$2:$D$8,4,FALSE()),"n/a")</f>
        <v>90000</v>
      </c>
      <c r="G333" s="16" t="n">
        <f aca="false">IFERROR(Expenses!D330/F333,"n/a")</f>
        <v>0.0147847777777778</v>
      </c>
    </row>
    <row r="334" customFormat="false" ht="15" hidden="false" customHeight="false" outlineLevel="0" collapsed="false">
      <c r="A334" s="7" t="str">
        <f aca="false">Expenses!A331</f>
        <v>X00123</v>
      </c>
      <c r="B334" s="13" t="n">
        <f aca="false">Expenses!B331</f>
        <v>46027</v>
      </c>
      <c r="C334" s="7" t="str">
        <f aca="false">VLOOKUP(Expenses!C331,Employees!$A$2:$C$61,2,FALSE())</f>
        <v>Kabir Akter</v>
      </c>
      <c r="D334" s="7" t="str">
        <f aca="false">VLOOKUP(Expenses!C331,Employees!$A$2:$C$61,3,FALSE())</f>
        <v>SAL</v>
      </c>
      <c r="E334" s="7" t="str">
        <f aca="false">IFERROR(VLOOKUP(D334,Departments!$A$2:$D$8,2,FALSE()),"Key mismatch - check DeptCode formatting")</f>
        <v>Sales</v>
      </c>
      <c r="F334" s="15" t="n">
        <f aca="false">IFERROR(VLOOKUP(D334,Departments!$A$2:$D$8,4,FALSE()),"n/a")</f>
        <v>250000</v>
      </c>
      <c r="G334" s="16" t="n">
        <f aca="false">IFERROR(Expenses!D331/F334,"n/a")</f>
        <v>0.00603848</v>
      </c>
    </row>
    <row r="335" customFormat="false" ht="15" hidden="false" customHeight="false" outlineLevel="0" collapsed="false">
      <c r="A335" s="7" t="str">
        <f aca="false">Expenses!A332</f>
        <v>X00374</v>
      </c>
      <c r="B335" s="13" t="n">
        <f aca="false">Expenses!B332</f>
        <v>46029</v>
      </c>
      <c r="C335" s="7" t="str">
        <f aca="false">VLOOKUP(Expenses!C332,Employees!$A$2:$C$61,2,FALSE())</f>
        <v>Rony Begum</v>
      </c>
      <c r="D335" s="7" t="str">
        <f aca="false">VLOOKUP(Expenses!C332,Employees!$A$2:$C$61,3,FALSE())</f>
        <v>FIN</v>
      </c>
      <c r="E335" s="7" t="str">
        <f aca="false">IFERROR(VLOOKUP(D335,Departments!$A$2:$D$8,2,FALSE()),"Key mismatch - check DeptCode formatting")</f>
        <v>Finance</v>
      </c>
      <c r="F335" s="15" t="n">
        <f aca="false">IFERROR(VLOOKUP(D335,Departments!$A$2:$D$8,4,FALSE()),"n/a")</f>
        <v>90000</v>
      </c>
      <c r="G335" s="16" t="n">
        <f aca="false">IFERROR(Expenses!D332/F335,"n/a")</f>
        <v>0.036133</v>
      </c>
    </row>
    <row r="336" customFormat="false" ht="15" hidden="false" customHeight="false" outlineLevel="0" collapsed="false">
      <c r="A336" s="7" t="str">
        <f aca="false">Expenses!A333</f>
        <v>X00450</v>
      </c>
      <c r="B336" s="13" t="n">
        <f aca="false">Expenses!B333</f>
        <v>46029</v>
      </c>
      <c r="C336" s="7" t="str">
        <f aca="false">VLOOKUP(Expenses!C333,Employees!$A$2:$C$61,2,FALSE())</f>
        <v>Lima Begum</v>
      </c>
      <c r="D336" s="7" t="str">
        <f aca="false">VLOOKUP(Expenses!C333,Employees!$A$2:$C$61,3,FALSE())</f>
        <v>IT</v>
      </c>
      <c r="E336" s="7" t="str">
        <f aca="false">IFERROR(VLOOKUP(D336,Departments!$A$2:$D$8,2,FALSE()),"Key mismatch - check DeptCode formatting")</f>
        <v>Information Technology</v>
      </c>
      <c r="F336" s="15" t="n">
        <f aca="false">IFERROR(VLOOKUP(D336,Departments!$A$2:$D$8,4,FALSE()),"n/a")</f>
        <v>180000</v>
      </c>
      <c r="G336" s="16" t="n">
        <f aca="false">IFERROR(Expenses!D333/F336,"n/a")</f>
        <v>0.0110234444444444</v>
      </c>
    </row>
    <row r="337" customFormat="false" ht="15" hidden="false" customHeight="false" outlineLevel="0" collapsed="false">
      <c r="A337" s="7" t="str">
        <f aca="false">Expenses!A334</f>
        <v>X00002</v>
      </c>
      <c r="B337" s="13" t="n">
        <f aca="false">Expenses!B334</f>
        <v>46030</v>
      </c>
      <c r="C337" s="7" t="str">
        <f aca="false">VLOOKUP(Expenses!C334,Employees!$A$2:$C$61,2,FALSE())</f>
        <v>Hasan Hossain</v>
      </c>
      <c r="D337" s="7" t="str">
        <f aca="false">VLOOKUP(Expenses!C334,Employees!$A$2:$C$61,3,FALSE())</f>
        <v>MKT</v>
      </c>
      <c r="E337" s="7" t="str">
        <f aca="false">IFERROR(VLOOKUP(D337,Departments!$A$2:$D$8,2,FALSE()),"Key mismatch - check DeptCode formatting")</f>
        <v>Marketing</v>
      </c>
      <c r="F337" s="15" t="n">
        <f aca="false">IFERROR(VLOOKUP(D337,Departments!$A$2:$D$8,4,FALSE()),"n/a")</f>
        <v>120000</v>
      </c>
      <c r="G337" s="16" t="n">
        <f aca="false">IFERROR(Expenses!D334/F337,"n/a")</f>
        <v>0.000906166666666667</v>
      </c>
    </row>
    <row r="338" customFormat="false" ht="15" hidden="false" customHeight="false" outlineLevel="0" collapsed="false">
      <c r="A338" s="7" t="str">
        <f aca="false">Expenses!A335</f>
        <v>X00004</v>
      </c>
      <c r="B338" s="13" t="n">
        <f aca="false">Expenses!B335</f>
        <v>46030</v>
      </c>
      <c r="C338" s="7" t="str">
        <f aca="false">VLOOKUP(Expenses!C335,Employees!$A$2:$C$61,2,FALSE())</f>
        <v>Karim Karim</v>
      </c>
      <c r="D338" s="7" t="str">
        <f aca="false">VLOOKUP(Expenses!C335,Employees!$A$2:$C$61,3,FALSE())</f>
        <v>HR </v>
      </c>
      <c r="E338" s="7" t="str">
        <f aca="false">IFERROR(VLOOKUP(D338,Departments!$A$2:$D$8,2,FALSE()),"Key mismatch - check DeptCode formatting")</f>
        <v>Key mismatch - check DeptCode formatting</v>
      </c>
      <c r="F338" s="15" t="str">
        <f aca="false">IFERROR(VLOOKUP(D338,Departments!$A$2:$D$8,4,FALSE()),"n/a")</f>
        <v>n/a</v>
      </c>
      <c r="G338" s="16" t="str">
        <f aca="false">IFERROR(Expenses!D335/F338,"n/a")</f>
        <v>n/a</v>
      </c>
    </row>
    <row r="339" customFormat="false" ht="15" hidden="false" customHeight="false" outlineLevel="0" collapsed="false">
      <c r="A339" s="7" t="str">
        <f aca="false">Expenses!A336</f>
        <v>X00018</v>
      </c>
      <c r="B339" s="13" t="n">
        <f aca="false">Expenses!B336</f>
        <v>46031</v>
      </c>
      <c r="C339" s="7" t="str">
        <f aca="false">VLOOKUP(Expenses!C336,Employees!$A$2:$C$61,2,FALSE())</f>
        <v>Rima Islam</v>
      </c>
      <c r="D339" s="7" t="str">
        <f aca="false">VLOOKUP(Expenses!C336,Employees!$A$2:$C$61,3,FALSE())</f>
        <v>MKT</v>
      </c>
      <c r="E339" s="7" t="str">
        <f aca="false">IFERROR(VLOOKUP(D339,Departments!$A$2:$D$8,2,FALSE()),"Key mismatch - check DeptCode formatting")</f>
        <v>Marketing</v>
      </c>
      <c r="F339" s="15" t="n">
        <f aca="false">IFERROR(VLOOKUP(D339,Departments!$A$2:$D$8,4,FALSE()),"n/a")</f>
        <v>120000</v>
      </c>
      <c r="G339" s="16" t="n">
        <f aca="false">IFERROR(Expenses!D336/F339,"n/a")</f>
        <v>0.00656008333333333</v>
      </c>
    </row>
    <row r="340" customFormat="false" ht="15" hidden="false" customHeight="false" outlineLevel="0" collapsed="false">
      <c r="A340" s="7" t="str">
        <f aca="false">Expenses!A337</f>
        <v>X00422</v>
      </c>
      <c r="B340" s="13" t="n">
        <f aca="false">Expenses!B337</f>
        <v>46032</v>
      </c>
      <c r="C340" s="7" t="str">
        <f aca="false">VLOOKUP(Expenses!C337,Employees!$A$2:$C$61,2,FALSE())</f>
        <v>Karim Khan</v>
      </c>
      <c r="D340" s="7" t="str">
        <f aca="false">VLOOKUP(Expenses!C337,Employees!$A$2:$C$61,3,FALSE())</f>
        <v>MKT</v>
      </c>
      <c r="E340" s="7" t="str">
        <f aca="false">IFERROR(VLOOKUP(D340,Departments!$A$2:$D$8,2,FALSE()),"Key mismatch - check DeptCode formatting")</f>
        <v>Marketing</v>
      </c>
      <c r="F340" s="15" t="n">
        <f aca="false">IFERROR(VLOOKUP(D340,Departments!$A$2:$D$8,4,FALSE()),"n/a")</f>
        <v>120000</v>
      </c>
      <c r="G340" s="16" t="n">
        <f aca="false">IFERROR(Expenses!D337/F340,"n/a")</f>
        <v>0.0218366666666667</v>
      </c>
    </row>
    <row r="341" customFormat="false" ht="15" hidden="false" customHeight="false" outlineLevel="0" collapsed="false">
      <c r="A341" s="7" t="str">
        <f aca="false">Expenses!A338</f>
        <v>X00410</v>
      </c>
      <c r="B341" s="13" t="n">
        <f aca="false">Expenses!B338</f>
        <v>46035</v>
      </c>
      <c r="C341" s="7" t="str">
        <f aca="false">VLOOKUP(Expenses!C338,Employees!$A$2:$C$61,2,FALSE())</f>
        <v>Sabbir Khan</v>
      </c>
      <c r="D341" s="7" t="str">
        <f aca="false">VLOOKUP(Expenses!C338,Employees!$A$2:$C$61,3,FALSE())</f>
        <v>IT</v>
      </c>
      <c r="E341" s="7" t="str">
        <f aca="false">IFERROR(VLOOKUP(D341,Departments!$A$2:$D$8,2,FALSE()),"Key mismatch - check DeptCode formatting")</f>
        <v>Information Technology</v>
      </c>
      <c r="F341" s="15" t="n">
        <f aca="false">IFERROR(VLOOKUP(D341,Departments!$A$2:$D$8,4,FALSE()),"n/a")</f>
        <v>180000</v>
      </c>
      <c r="G341" s="16" t="n">
        <f aca="false">IFERROR(Expenses!D338/F341,"n/a")</f>
        <v>0.0160149444444444</v>
      </c>
    </row>
    <row r="342" customFormat="false" ht="15" hidden="false" customHeight="false" outlineLevel="0" collapsed="false">
      <c r="A342" s="7" t="str">
        <f aca="false">Expenses!A339</f>
        <v>X00358</v>
      </c>
      <c r="B342" s="13" t="n">
        <f aca="false">Expenses!B339</f>
        <v>46036</v>
      </c>
      <c r="C342" s="7" t="str">
        <f aca="false">VLOOKUP(Expenses!C339,Employees!$A$2:$C$61,2,FALSE())</f>
        <v>Rony Uddin</v>
      </c>
      <c r="D342" s="7" t="str">
        <f aca="false">VLOOKUP(Expenses!C339,Employees!$A$2:$C$61,3,FALSE())</f>
        <v>SAL</v>
      </c>
      <c r="E342" s="7" t="str">
        <f aca="false">IFERROR(VLOOKUP(D342,Departments!$A$2:$D$8,2,FALSE()),"Key mismatch - check DeptCode formatting")</f>
        <v>Sales</v>
      </c>
      <c r="F342" s="15" t="n">
        <f aca="false">IFERROR(VLOOKUP(D342,Departments!$A$2:$D$8,4,FALSE()),"n/a")</f>
        <v>250000</v>
      </c>
      <c r="G342" s="16" t="n">
        <f aca="false">IFERROR(Expenses!D339/F342,"n/a")</f>
        <v>0.00485248</v>
      </c>
    </row>
    <row r="343" customFormat="false" ht="15" hidden="false" customHeight="false" outlineLevel="0" collapsed="false">
      <c r="A343" s="7" t="str">
        <f aca="false">Expenses!A340</f>
        <v>X00162</v>
      </c>
      <c r="B343" s="13" t="n">
        <f aca="false">Expenses!B340</f>
        <v>46037</v>
      </c>
      <c r="C343" s="7" t="str">
        <f aca="false">VLOOKUP(Expenses!C340,Employees!$A$2:$C$61,2,FALSE())</f>
        <v>Piya Khan</v>
      </c>
      <c r="D343" s="7" t="str">
        <f aca="false">VLOOKUP(Expenses!C340,Employees!$A$2:$C$61,3,FALSE())</f>
        <v>SAL</v>
      </c>
      <c r="E343" s="7" t="str">
        <f aca="false">IFERROR(VLOOKUP(D343,Departments!$A$2:$D$8,2,FALSE()),"Key mismatch - check DeptCode formatting")</f>
        <v>Sales</v>
      </c>
      <c r="F343" s="15" t="n">
        <f aca="false">IFERROR(VLOOKUP(D343,Departments!$A$2:$D$8,4,FALSE()),"n/a")</f>
        <v>250000</v>
      </c>
      <c r="G343" s="16" t="n">
        <f aca="false">IFERROR(Expenses!D340/F343,"n/a")</f>
        <v>0.00694176</v>
      </c>
    </row>
    <row r="344" customFormat="false" ht="15" hidden="false" customHeight="false" outlineLevel="0" collapsed="false">
      <c r="A344" s="7" t="str">
        <f aca="false">Expenses!A341</f>
        <v>X00465</v>
      </c>
      <c r="B344" s="13" t="n">
        <f aca="false">Expenses!B341</f>
        <v>46037</v>
      </c>
      <c r="C344" s="7" t="str">
        <f aca="false">VLOOKUP(Expenses!C341,Employees!$A$2:$C$61,2,FALSE())</f>
        <v>Rony Begum</v>
      </c>
      <c r="D344" s="7" t="str">
        <f aca="false">VLOOKUP(Expenses!C341,Employees!$A$2:$C$61,3,FALSE())</f>
        <v>IT</v>
      </c>
      <c r="E344" s="7" t="str">
        <f aca="false">IFERROR(VLOOKUP(D344,Departments!$A$2:$D$8,2,FALSE()),"Key mismatch - check DeptCode formatting")</f>
        <v>Information Technology</v>
      </c>
      <c r="F344" s="15" t="n">
        <f aca="false">IFERROR(VLOOKUP(D344,Departments!$A$2:$D$8,4,FALSE()),"n/a")</f>
        <v>180000</v>
      </c>
      <c r="G344" s="16" t="n">
        <f aca="false">IFERROR(Expenses!D341/F344,"n/a")</f>
        <v>0.0192842777777778</v>
      </c>
    </row>
    <row r="345" customFormat="false" ht="15" hidden="false" customHeight="false" outlineLevel="0" collapsed="false">
      <c r="A345" s="7" t="str">
        <f aca="false">Expenses!A342</f>
        <v>X00266</v>
      </c>
      <c r="B345" s="13" t="n">
        <f aca="false">Expenses!B342</f>
        <v>46038</v>
      </c>
      <c r="C345" s="7" t="str">
        <f aca="false">VLOOKUP(Expenses!C342,Employees!$A$2:$C$61,2,FALSE())</f>
        <v>Tanvir Hossain</v>
      </c>
      <c r="D345" s="7" t="str">
        <f aca="false">VLOOKUP(Expenses!C342,Employees!$A$2:$C$61,3,FALSE())</f>
        <v>SAL</v>
      </c>
      <c r="E345" s="7" t="str">
        <f aca="false">IFERROR(VLOOKUP(D345,Departments!$A$2:$D$8,2,FALSE()),"Key mismatch - check DeptCode formatting")</f>
        <v>Sales</v>
      </c>
      <c r="F345" s="15" t="n">
        <f aca="false">IFERROR(VLOOKUP(D345,Departments!$A$2:$D$8,4,FALSE()),"n/a")</f>
        <v>250000</v>
      </c>
      <c r="G345" s="16" t="n">
        <f aca="false">IFERROR(Expenses!D342/F345,"n/a")</f>
        <v>0.00531028</v>
      </c>
    </row>
    <row r="346" customFormat="false" ht="15" hidden="false" customHeight="false" outlineLevel="0" collapsed="false">
      <c r="A346" s="7" t="str">
        <f aca="false">Expenses!A343</f>
        <v>X00328</v>
      </c>
      <c r="B346" s="13" t="n">
        <f aca="false">Expenses!B343</f>
        <v>46038</v>
      </c>
      <c r="C346" s="7" t="str">
        <f aca="false">VLOOKUP(Expenses!C343,Employees!$A$2:$C$61,2,FALSE())</f>
        <v>Farah Begum</v>
      </c>
      <c r="D346" s="7" t="str">
        <f aca="false">VLOOKUP(Expenses!C343,Employees!$A$2:$C$61,3,FALSE())</f>
        <v> OPS</v>
      </c>
      <c r="E346" s="7" t="str">
        <f aca="false">IFERROR(VLOOKUP(D346,Departments!$A$2:$D$8,2,FALSE()),"Key mismatch - check DeptCode formatting")</f>
        <v>Key mismatch - check DeptCode formatting</v>
      </c>
      <c r="F346" s="15" t="str">
        <f aca="false">IFERROR(VLOOKUP(D346,Departments!$A$2:$D$8,4,FALSE()),"n/a")</f>
        <v>n/a</v>
      </c>
      <c r="G346" s="16" t="str">
        <f aca="false">IFERROR(Expenses!D343/F346,"n/a")</f>
        <v>n/a</v>
      </c>
    </row>
    <row r="347" customFormat="false" ht="15" hidden="false" customHeight="false" outlineLevel="0" collapsed="false">
      <c r="A347" s="7" t="str">
        <f aca="false">Expenses!A344</f>
        <v>X00122</v>
      </c>
      <c r="B347" s="13" t="n">
        <f aca="false">Expenses!B344</f>
        <v>46039</v>
      </c>
      <c r="C347" s="7" t="str">
        <f aca="false">VLOOKUP(Expenses!C344,Employees!$A$2:$C$61,2,FALSE())</f>
        <v>Nadia Islam</v>
      </c>
      <c r="D347" s="7" t="str">
        <f aca="false">VLOOKUP(Expenses!C344,Employees!$A$2:$C$61,3,FALSE())</f>
        <v> FIN</v>
      </c>
      <c r="E347" s="7" t="str">
        <f aca="false">IFERROR(VLOOKUP(D347,Departments!$A$2:$D$8,2,FALSE()),"Key mismatch - check DeptCode formatting")</f>
        <v>Key mismatch - check DeptCode formatting</v>
      </c>
      <c r="F347" s="15" t="str">
        <f aca="false">IFERROR(VLOOKUP(D347,Departments!$A$2:$D$8,4,FALSE()),"n/a")</f>
        <v>n/a</v>
      </c>
      <c r="G347" s="16" t="str">
        <f aca="false">IFERROR(Expenses!D344/F347,"n/a")</f>
        <v>n/a</v>
      </c>
    </row>
    <row r="348" customFormat="false" ht="15" hidden="false" customHeight="false" outlineLevel="0" collapsed="false">
      <c r="A348" s="7" t="str">
        <f aca="false">Expenses!A345</f>
        <v>X00204</v>
      </c>
      <c r="B348" s="13" t="n">
        <f aca="false">Expenses!B345</f>
        <v>46039</v>
      </c>
      <c r="C348" s="7" t="str">
        <f aca="false">VLOOKUP(Expenses!C345,Employees!$A$2:$C$61,2,FALSE())</f>
        <v>Tanvir Hossain</v>
      </c>
      <c r="D348" s="7" t="str">
        <f aca="false">VLOOKUP(Expenses!C345,Employees!$A$2:$C$61,3,FALSE())</f>
        <v>SAL</v>
      </c>
      <c r="E348" s="7" t="str">
        <f aca="false">IFERROR(VLOOKUP(D348,Departments!$A$2:$D$8,2,FALSE()),"Key mismatch - check DeptCode formatting")</f>
        <v>Sales</v>
      </c>
      <c r="F348" s="15" t="n">
        <f aca="false">IFERROR(VLOOKUP(D348,Departments!$A$2:$D$8,4,FALSE()),"n/a")</f>
        <v>250000</v>
      </c>
      <c r="G348" s="16" t="n">
        <f aca="false">IFERROR(Expenses!D345/F348,"n/a")</f>
        <v>0.01035388</v>
      </c>
    </row>
    <row r="349" customFormat="false" ht="15" hidden="false" customHeight="false" outlineLevel="0" collapsed="false">
      <c r="A349" s="7" t="str">
        <f aca="false">Expenses!A346</f>
        <v>X00176</v>
      </c>
      <c r="B349" s="13" t="n">
        <f aca="false">Expenses!B346</f>
        <v>46040</v>
      </c>
      <c r="C349" s="7" t="str">
        <f aca="false">VLOOKUP(Expenses!C346,Employees!$A$2:$C$61,2,FALSE())</f>
        <v>Hasan Hossain</v>
      </c>
      <c r="D349" s="7" t="str">
        <f aca="false">VLOOKUP(Expenses!C346,Employees!$A$2:$C$61,3,FALSE())</f>
        <v>OPS</v>
      </c>
      <c r="E349" s="7" t="str">
        <f aca="false">IFERROR(VLOOKUP(D349,Departments!$A$2:$D$8,2,FALSE()),"Key mismatch - check DeptCode formatting")</f>
        <v>Operations</v>
      </c>
      <c r="F349" s="15" t="n">
        <f aca="false">IFERROR(VLOOKUP(D349,Departments!$A$2:$D$8,4,FALSE()),"n/a")</f>
        <v>300000</v>
      </c>
      <c r="G349" s="16" t="n">
        <f aca="false">IFERROR(Expenses!D346/F349,"n/a")</f>
        <v>0.0051989</v>
      </c>
    </row>
    <row r="350" customFormat="false" ht="15" hidden="false" customHeight="false" outlineLevel="0" collapsed="false">
      <c r="A350" s="7" t="str">
        <f aca="false">Expenses!A347</f>
        <v>X00003</v>
      </c>
      <c r="B350" s="13" t="n">
        <f aca="false">Expenses!B347</f>
        <v>46043</v>
      </c>
      <c r="C350" s="7" t="str">
        <f aca="false">VLOOKUP(Expenses!C347,Employees!$A$2:$C$61,2,FALSE())</f>
        <v>Rony Begum</v>
      </c>
      <c r="D350" s="7" t="str">
        <f aca="false">VLOOKUP(Expenses!C347,Employees!$A$2:$C$61,3,FALSE())</f>
        <v>FIN</v>
      </c>
      <c r="E350" s="7" t="str">
        <f aca="false">IFERROR(VLOOKUP(D350,Departments!$A$2:$D$8,2,FALSE()),"Key mismatch - check DeptCode formatting")</f>
        <v>Finance</v>
      </c>
      <c r="F350" s="15" t="n">
        <f aca="false">IFERROR(VLOOKUP(D350,Departments!$A$2:$D$8,4,FALSE()),"n/a")</f>
        <v>90000</v>
      </c>
      <c r="G350" s="16" t="n">
        <f aca="false">IFERROR(Expenses!D347/F350,"n/a")</f>
        <v>0.0247527777777778</v>
      </c>
    </row>
    <row r="351" customFormat="false" ht="15" hidden="false" customHeight="false" outlineLevel="0" collapsed="false">
      <c r="A351" s="7" t="str">
        <f aca="false">Expenses!A348</f>
        <v>X00436</v>
      </c>
      <c r="B351" s="13" t="n">
        <f aca="false">Expenses!B348</f>
        <v>46043</v>
      </c>
      <c r="C351" s="7" t="str">
        <f aca="false">VLOOKUP(Expenses!C348,Employees!$A$2:$C$61,2,FALSE())</f>
        <v>Kabir Hossain</v>
      </c>
      <c r="D351" s="7" t="str">
        <f aca="false">VLOOKUP(Expenses!C348,Employees!$A$2:$C$61,3,FALSE())</f>
        <v>SAL</v>
      </c>
      <c r="E351" s="7" t="str">
        <f aca="false">IFERROR(VLOOKUP(D351,Departments!$A$2:$D$8,2,FALSE()),"Key mismatch - check DeptCode formatting")</f>
        <v>Sales</v>
      </c>
      <c r="F351" s="15" t="n">
        <f aca="false">IFERROR(VLOOKUP(D351,Departments!$A$2:$D$8,4,FALSE()),"n/a")</f>
        <v>250000</v>
      </c>
      <c r="G351" s="16" t="n">
        <f aca="false">IFERROR(Expenses!D348/F351,"n/a")</f>
        <v>0.01081852</v>
      </c>
    </row>
    <row r="352" customFormat="false" ht="15" hidden="false" customHeight="false" outlineLevel="0" collapsed="false">
      <c r="A352" s="7" t="str">
        <f aca="false">Expenses!A349</f>
        <v>X00179</v>
      </c>
      <c r="B352" s="13" t="n">
        <f aca="false">Expenses!B349</f>
        <v>46047</v>
      </c>
      <c r="C352" s="7" t="str">
        <f aca="false">VLOOKUP(Expenses!C349,Employees!$A$2:$C$61,2,FALSE())</f>
        <v>Mim Khan</v>
      </c>
      <c r="D352" s="7" t="str">
        <f aca="false">VLOOKUP(Expenses!C349,Employees!$A$2:$C$61,3,FALSE())</f>
        <v>IT</v>
      </c>
      <c r="E352" s="7" t="str">
        <f aca="false">IFERROR(VLOOKUP(D352,Departments!$A$2:$D$8,2,FALSE()),"Key mismatch - check DeptCode formatting")</f>
        <v>Information Technology</v>
      </c>
      <c r="F352" s="15" t="n">
        <f aca="false">IFERROR(VLOOKUP(D352,Departments!$A$2:$D$8,4,FALSE()),"n/a")</f>
        <v>180000</v>
      </c>
      <c r="G352" s="16" t="n">
        <f aca="false">IFERROR(Expenses!D349/F352,"n/a")</f>
        <v>0.0149732777777778</v>
      </c>
    </row>
    <row r="353" customFormat="false" ht="15" hidden="false" customHeight="false" outlineLevel="0" collapsed="false">
      <c r="A353" s="7" t="str">
        <f aca="false">Expenses!A350</f>
        <v>X00442</v>
      </c>
      <c r="B353" s="13" t="n">
        <f aca="false">Expenses!B350</f>
        <v>46048</v>
      </c>
      <c r="C353" s="7" t="str">
        <f aca="false">VLOOKUP(Expenses!C350,Employees!$A$2:$C$61,2,FALSE())</f>
        <v>Rima Khan</v>
      </c>
      <c r="D353" s="7" t="str">
        <f aca="false">VLOOKUP(Expenses!C350,Employees!$A$2:$C$61,3,FALSE())</f>
        <v> HR </v>
      </c>
      <c r="E353" s="7" t="str">
        <f aca="false">IFERROR(VLOOKUP(D353,Departments!$A$2:$D$8,2,FALSE()),"Key mismatch - check DeptCode formatting")</f>
        <v>Key mismatch - check DeptCode formatting</v>
      </c>
      <c r="F353" s="15" t="str">
        <f aca="false">IFERROR(VLOOKUP(D353,Departments!$A$2:$D$8,4,FALSE()),"n/a")</f>
        <v>n/a</v>
      </c>
      <c r="G353" s="16" t="str">
        <f aca="false">IFERROR(Expenses!D350/F353,"n/a")</f>
        <v>n/a</v>
      </c>
    </row>
    <row r="354" customFormat="false" ht="15" hidden="false" customHeight="false" outlineLevel="0" collapsed="false">
      <c r="A354" s="7" t="str">
        <f aca="false">Expenses!A351</f>
        <v>X00361</v>
      </c>
      <c r="B354" s="13" t="n">
        <f aca="false">Expenses!B351</f>
        <v>46049</v>
      </c>
      <c r="C354" s="7" t="str">
        <f aca="false">VLOOKUP(Expenses!C351,Employees!$A$2:$C$61,2,FALSE())</f>
        <v>Sabbir Uddin</v>
      </c>
      <c r="D354" s="7" t="str">
        <f aca="false">VLOOKUP(Expenses!C351,Employees!$A$2:$C$61,3,FALSE())</f>
        <v> OPS</v>
      </c>
      <c r="E354" s="7" t="str">
        <f aca="false">IFERROR(VLOOKUP(D354,Departments!$A$2:$D$8,2,FALSE()),"Key mismatch - check DeptCode formatting")</f>
        <v>Key mismatch - check DeptCode formatting</v>
      </c>
      <c r="F354" s="15" t="str">
        <f aca="false">IFERROR(VLOOKUP(D354,Departments!$A$2:$D$8,4,FALSE()),"n/a")</f>
        <v>n/a</v>
      </c>
      <c r="G354" s="16" t="str">
        <f aca="false">IFERROR(Expenses!D351/F354,"n/a")</f>
        <v>n/a</v>
      </c>
    </row>
    <row r="355" customFormat="false" ht="15" hidden="false" customHeight="false" outlineLevel="0" collapsed="false">
      <c r="A355" s="7" t="str">
        <f aca="false">Expenses!A352</f>
        <v>X00309</v>
      </c>
      <c r="B355" s="13" t="n">
        <f aca="false">Expenses!B352</f>
        <v>46051</v>
      </c>
      <c r="C355" s="7" t="str">
        <f aca="false">VLOOKUP(Expenses!C352,Employees!$A$2:$C$61,2,FALSE())</f>
        <v>Karim Karim</v>
      </c>
      <c r="D355" s="7" t="str">
        <f aca="false">VLOOKUP(Expenses!C352,Employees!$A$2:$C$61,3,FALSE())</f>
        <v>FIN</v>
      </c>
      <c r="E355" s="7" t="str">
        <f aca="false">IFERROR(VLOOKUP(D355,Departments!$A$2:$D$8,2,FALSE()),"Key mismatch - check DeptCode formatting")</f>
        <v>Finance</v>
      </c>
      <c r="F355" s="15" t="n">
        <f aca="false">IFERROR(VLOOKUP(D355,Departments!$A$2:$D$8,4,FALSE()),"n/a")</f>
        <v>90000</v>
      </c>
      <c r="G355" s="16" t="n">
        <f aca="false">IFERROR(Expenses!D352/F355,"n/a")</f>
        <v>0.00975655555555556</v>
      </c>
    </row>
    <row r="356" customFormat="false" ht="15" hidden="false" customHeight="false" outlineLevel="0" collapsed="false">
      <c r="A356" s="7" t="str">
        <f aca="false">Expenses!A353</f>
        <v>X00478</v>
      </c>
      <c r="B356" s="13" t="n">
        <f aca="false">Expenses!B353</f>
        <v>46052</v>
      </c>
      <c r="C356" s="7" t="str">
        <f aca="false">VLOOKUP(Expenses!C353,Employees!$A$2:$C$61,2,FALSE())</f>
        <v>Imran Akter</v>
      </c>
      <c r="D356" s="7" t="str">
        <f aca="false">VLOOKUP(Expenses!C353,Employees!$A$2:$C$61,3,FALSE())</f>
        <v>HR</v>
      </c>
      <c r="E356" s="7" t="str">
        <f aca="false">IFERROR(VLOOKUP(D356,Departments!$A$2:$D$8,2,FALSE()),"Key mismatch - check DeptCode formatting")</f>
        <v>Human Resources</v>
      </c>
      <c r="F356" s="15" t="n">
        <f aca="false">IFERROR(VLOOKUP(D356,Departments!$A$2:$D$8,4,FALSE()),"n/a")</f>
        <v>60000</v>
      </c>
      <c r="G356" s="16" t="n">
        <f aca="false">IFERROR(Expenses!D353/F356,"n/a")</f>
        <v>0.001594</v>
      </c>
    </row>
    <row r="357" customFormat="false" ht="15" hidden="false" customHeight="false" outlineLevel="0" collapsed="false">
      <c r="A357" s="7" t="str">
        <f aca="false">Expenses!A354</f>
        <v>X00155</v>
      </c>
      <c r="B357" s="13" t="n">
        <f aca="false">Expenses!B354</f>
        <v>46055</v>
      </c>
      <c r="C357" s="7" t="str">
        <f aca="false">VLOOKUP(Expenses!C354,Employees!$A$2:$C$61,2,FALSE())</f>
        <v>Tanvir Hossain</v>
      </c>
      <c r="D357" s="7" t="str">
        <f aca="false">VLOOKUP(Expenses!C354,Employees!$A$2:$C$61,3,FALSE())</f>
        <v>SAL</v>
      </c>
      <c r="E357" s="7" t="str">
        <f aca="false">IFERROR(VLOOKUP(D357,Departments!$A$2:$D$8,2,FALSE()),"Key mismatch - check DeptCode formatting")</f>
        <v>Sales</v>
      </c>
      <c r="F357" s="15" t="n">
        <f aca="false">IFERROR(VLOOKUP(D357,Departments!$A$2:$D$8,4,FALSE()),"n/a")</f>
        <v>250000</v>
      </c>
      <c r="G357" s="16" t="n">
        <f aca="false">IFERROR(Expenses!D354/F357,"n/a")</f>
        <v>0.00319228</v>
      </c>
    </row>
    <row r="358" customFormat="false" ht="15" hidden="false" customHeight="false" outlineLevel="0" collapsed="false">
      <c r="A358" s="7" t="str">
        <f aca="false">Expenses!A355</f>
        <v>X00299</v>
      </c>
      <c r="B358" s="13" t="n">
        <f aca="false">Expenses!B355</f>
        <v>46056</v>
      </c>
      <c r="C358" s="7" t="str">
        <f aca="false">VLOOKUP(Expenses!C355,Employees!$A$2:$C$61,2,FALSE())</f>
        <v>Hasan Hossain</v>
      </c>
      <c r="D358" s="7" t="str">
        <f aca="false">VLOOKUP(Expenses!C355,Employees!$A$2:$C$61,3,FALSE())</f>
        <v>OPS</v>
      </c>
      <c r="E358" s="7" t="str">
        <f aca="false">IFERROR(VLOOKUP(D358,Departments!$A$2:$D$8,2,FALSE()),"Key mismatch - check DeptCode formatting")</f>
        <v>Operations</v>
      </c>
      <c r="F358" s="15" t="n">
        <f aca="false">IFERROR(VLOOKUP(D358,Departments!$A$2:$D$8,4,FALSE()),"n/a")</f>
        <v>300000</v>
      </c>
      <c r="G358" s="16" t="n">
        <f aca="false">IFERROR(Expenses!D355/F358,"n/a")</f>
        <v>0.00704093333333333</v>
      </c>
    </row>
    <row r="359" customFormat="false" ht="15" hidden="false" customHeight="false" outlineLevel="0" collapsed="false">
      <c r="A359" s="7" t="str">
        <f aca="false">Expenses!A356</f>
        <v>X00427</v>
      </c>
      <c r="B359" s="13" t="n">
        <f aca="false">Expenses!B356</f>
        <v>46056</v>
      </c>
      <c r="C359" s="7" t="str">
        <f aca="false">VLOOKUP(Expenses!C356,Employees!$A$2:$C$61,2,FALSE())</f>
        <v>Tania Karim</v>
      </c>
      <c r="D359" s="7" t="str">
        <f aca="false">VLOOKUP(Expenses!C356,Employees!$A$2:$C$61,3,FALSE())</f>
        <v>FIN</v>
      </c>
      <c r="E359" s="7" t="str">
        <f aca="false">IFERROR(VLOOKUP(D359,Departments!$A$2:$D$8,2,FALSE()),"Key mismatch - check DeptCode formatting")</f>
        <v>Finance</v>
      </c>
      <c r="F359" s="15" t="n">
        <f aca="false">IFERROR(VLOOKUP(D359,Departments!$A$2:$D$8,4,FALSE()),"n/a")</f>
        <v>90000</v>
      </c>
      <c r="G359" s="16" t="n">
        <f aca="false">IFERROR(Expenses!D356/F359,"n/a")</f>
        <v>0.0123053333333333</v>
      </c>
    </row>
    <row r="360" customFormat="false" ht="15" hidden="false" customHeight="false" outlineLevel="0" collapsed="false">
      <c r="A360" s="7" t="str">
        <f aca="false">Expenses!A357</f>
        <v>X00472</v>
      </c>
      <c r="B360" s="13" t="n">
        <f aca="false">Expenses!B357</f>
        <v>46057</v>
      </c>
      <c r="C360" s="7" t="str">
        <f aca="false">VLOOKUP(Expenses!C357,Employees!$A$2:$C$61,2,FALSE())</f>
        <v>Nadia Begum</v>
      </c>
      <c r="D360" s="7" t="str">
        <f aca="false">VLOOKUP(Expenses!C357,Employees!$A$2:$C$61,3,FALSE())</f>
        <v>SAL</v>
      </c>
      <c r="E360" s="7" t="str">
        <f aca="false">IFERROR(VLOOKUP(D360,Departments!$A$2:$D$8,2,FALSE()),"Key mismatch - check DeptCode formatting")</f>
        <v>Sales</v>
      </c>
      <c r="F360" s="15" t="n">
        <f aca="false">IFERROR(VLOOKUP(D360,Departments!$A$2:$D$8,4,FALSE()),"n/a")</f>
        <v>250000</v>
      </c>
      <c r="G360" s="16" t="n">
        <f aca="false">IFERROR(Expenses!D357/F360,"n/a")</f>
        <v>0.00529976</v>
      </c>
    </row>
    <row r="361" customFormat="false" ht="15" hidden="false" customHeight="false" outlineLevel="0" collapsed="false">
      <c r="A361" s="7" t="str">
        <f aca="false">Expenses!A358</f>
        <v>X00172</v>
      </c>
      <c r="B361" s="13" t="n">
        <f aca="false">Expenses!B358</f>
        <v>46060</v>
      </c>
      <c r="C361" s="7" t="str">
        <f aca="false">VLOOKUP(Expenses!C358,Employees!$A$2:$C$61,2,FALSE())</f>
        <v>Sabbir Khan</v>
      </c>
      <c r="D361" s="7" t="str">
        <f aca="false">VLOOKUP(Expenses!C358,Employees!$A$2:$C$61,3,FALSE())</f>
        <v>FIN</v>
      </c>
      <c r="E361" s="7" t="str">
        <f aca="false">IFERROR(VLOOKUP(D361,Departments!$A$2:$D$8,2,FALSE()),"Key mismatch - check DeptCode formatting")</f>
        <v>Finance</v>
      </c>
      <c r="F361" s="15" t="n">
        <f aca="false">IFERROR(VLOOKUP(D361,Departments!$A$2:$D$8,4,FALSE()),"n/a")</f>
        <v>90000</v>
      </c>
      <c r="G361" s="16" t="n">
        <f aca="false">IFERROR(Expenses!D358/F361,"n/a")</f>
        <v>0.0349513333333333</v>
      </c>
    </row>
    <row r="362" customFormat="false" ht="15" hidden="false" customHeight="false" outlineLevel="0" collapsed="false">
      <c r="A362" s="7" t="str">
        <f aca="false">Expenses!A359</f>
        <v>X00134</v>
      </c>
      <c r="B362" s="13" t="n">
        <f aca="false">Expenses!B359</f>
        <v>46061</v>
      </c>
      <c r="C362" s="7" t="str">
        <f aca="false">VLOOKUP(Expenses!C359,Employees!$A$2:$C$61,2,FALSE())</f>
        <v>Nadia Begum</v>
      </c>
      <c r="D362" s="7" t="str">
        <f aca="false">VLOOKUP(Expenses!C359,Employees!$A$2:$C$61,3,FALSE())</f>
        <v>SAL</v>
      </c>
      <c r="E362" s="7" t="str">
        <f aca="false">IFERROR(VLOOKUP(D362,Departments!$A$2:$D$8,2,FALSE()),"Key mismatch - check DeptCode formatting")</f>
        <v>Sales</v>
      </c>
      <c r="F362" s="15" t="n">
        <f aca="false">IFERROR(VLOOKUP(D362,Departments!$A$2:$D$8,4,FALSE()),"n/a")</f>
        <v>250000</v>
      </c>
      <c r="G362" s="16" t="n">
        <f aca="false">IFERROR(Expenses!D359/F362,"n/a")</f>
        <v>0.00240928</v>
      </c>
    </row>
    <row r="363" customFormat="false" ht="15" hidden="false" customHeight="false" outlineLevel="0" collapsed="false">
      <c r="A363" s="7" t="str">
        <f aca="false">Expenses!A360</f>
        <v>X00462</v>
      </c>
      <c r="B363" s="13" t="n">
        <f aca="false">Expenses!B360</f>
        <v>46064</v>
      </c>
      <c r="C363" s="7" t="str">
        <f aca="false">VLOOKUP(Expenses!C360,Employees!$A$2:$C$61,2,FALSE())</f>
        <v>Kabir Akter</v>
      </c>
      <c r="D363" s="7" t="str">
        <f aca="false">VLOOKUP(Expenses!C360,Employees!$A$2:$C$61,3,FALSE())</f>
        <v>SAL</v>
      </c>
      <c r="E363" s="7" t="str">
        <f aca="false">IFERROR(VLOOKUP(D363,Departments!$A$2:$D$8,2,FALSE()),"Key mismatch - check DeptCode formatting")</f>
        <v>Sales</v>
      </c>
      <c r="F363" s="15" t="n">
        <f aca="false">IFERROR(VLOOKUP(D363,Departments!$A$2:$D$8,4,FALSE()),"n/a")</f>
        <v>250000</v>
      </c>
      <c r="G363" s="16" t="n">
        <f aca="false">IFERROR(Expenses!D360/F363,"n/a")</f>
        <v>0.00174924</v>
      </c>
    </row>
    <row r="364" customFormat="false" ht="15" hidden="false" customHeight="false" outlineLevel="0" collapsed="false">
      <c r="A364" s="7" t="str">
        <f aca="false">Expenses!A361</f>
        <v>X00223</v>
      </c>
      <c r="B364" s="13" t="n">
        <f aca="false">Expenses!B361</f>
        <v>46065</v>
      </c>
      <c r="C364" s="7" t="str">
        <f aca="false">VLOOKUP(Expenses!C361,Employees!$A$2:$C$61,2,FALSE())</f>
        <v>Sadia Uddin</v>
      </c>
      <c r="D364" s="7" t="str">
        <f aca="false">VLOOKUP(Expenses!C361,Employees!$A$2:$C$61,3,FALSE())</f>
        <v>FIN</v>
      </c>
      <c r="E364" s="7" t="str">
        <f aca="false">IFERROR(VLOOKUP(D364,Departments!$A$2:$D$8,2,FALSE()),"Key mismatch - check DeptCode formatting")</f>
        <v>Finance</v>
      </c>
      <c r="F364" s="15" t="n">
        <f aca="false">IFERROR(VLOOKUP(D364,Departments!$A$2:$D$8,4,FALSE()),"n/a")</f>
        <v>90000</v>
      </c>
      <c r="G364" s="16" t="n">
        <f aca="false">IFERROR(Expenses!D361/F364,"n/a")</f>
        <v>0.0107073333333333</v>
      </c>
    </row>
    <row r="365" customFormat="false" ht="15" hidden="false" customHeight="false" outlineLevel="0" collapsed="false">
      <c r="A365" s="7" t="str">
        <f aca="false">Expenses!A362</f>
        <v>X00088</v>
      </c>
      <c r="B365" s="13" t="n">
        <f aca="false">Expenses!B362</f>
        <v>46067</v>
      </c>
      <c r="C365" s="7" t="str">
        <f aca="false">VLOOKUP(Expenses!C362,Employees!$A$2:$C$61,2,FALSE())</f>
        <v>Hasan Chowdhury</v>
      </c>
      <c r="D365" s="7" t="str">
        <f aca="false">VLOOKUP(Expenses!C362,Employees!$A$2:$C$61,3,FALSE())</f>
        <v>IT</v>
      </c>
      <c r="E365" s="7" t="str">
        <f aca="false">IFERROR(VLOOKUP(D365,Departments!$A$2:$D$8,2,FALSE()),"Key mismatch - check DeptCode formatting")</f>
        <v>Information Technology</v>
      </c>
      <c r="F365" s="15" t="n">
        <f aca="false">IFERROR(VLOOKUP(D365,Departments!$A$2:$D$8,4,FALSE()),"n/a")</f>
        <v>180000</v>
      </c>
      <c r="G365" s="16" t="n">
        <f aca="false">IFERROR(Expenses!D362/F365,"n/a")</f>
        <v>0.000916666666666667</v>
      </c>
    </row>
    <row r="366" customFormat="false" ht="15" hidden="false" customHeight="false" outlineLevel="0" collapsed="false">
      <c r="A366" s="7" t="str">
        <f aca="false">Expenses!A363</f>
        <v>X00146</v>
      </c>
      <c r="B366" s="13" t="n">
        <f aca="false">Expenses!B363</f>
        <v>46067</v>
      </c>
      <c r="C366" s="7" t="str">
        <f aca="false">VLOOKUP(Expenses!C363,Employees!$A$2:$C$61,2,FALSE())</f>
        <v>Nadia Rahman</v>
      </c>
      <c r="D366" s="7" t="str">
        <f aca="false">VLOOKUP(Expenses!C363,Employees!$A$2:$C$61,3,FALSE())</f>
        <v>OPS</v>
      </c>
      <c r="E366" s="7" t="str">
        <f aca="false">IFERROR(VLOOKUP(D366,Departments!$A$2:$D$8,2,FALSE()),"Key mismatch - check DeptCode formatting")</f>
        <v>Operations</v>
      </c>
      <c r="F366" s="15" t="n">
        <f aca="false">IFERROR(VLOOKUP(D366,Departments!$A$2:$D$8,4,FALSE()),"n/a")</f>
        <v>300000</v>
      </c>
      <c r="G366" s="16" t="n">
        <f aca="false">IFERROR(Expenses!D363/F366,"n/a")</f>
        <v>0.00523863333333333</v>
      </c>
    </row>
    <row r="367" customFormat="false" ht="15" hidden="false" customHeight="false" outlineLevel="0" collapsed="false">
      <c r="A367" s="7" t="str">
        <f aca="false">Expenses!A364</f>
        <v>X00240</v>
      </c>
      <c r="B367" s="13" t="n">
        <f aca="false">Expenses!B364</f>
        <v>46067</v>
      </c>
      <c r="C367" s="7" t="str">
        <f aca="false">VLOOKUP(Expenses!C364,Employees!$A$2:$C$61,2,FALSE())</f>
        <v>Rony Uddin</v>
      </c>
      <c r="D367" s="7" t="str">
        <f aca="false">VLOOKUP(Expenses!C364,Employees!$A$2:$C$61,3,FALSE())</f>
        <v>SAL</v>
      </c>
      <c r="E367" s="7" t="str">
        <f aca="false">IFERROR(VLOOKUP(D367,Departments!$A$2:$D$8,2,FALSE()),"Key mismatch - check DeptCode formatting")</f>
        <v>Sales</v>
      </c>
      <c r="F367" s="15" t="n">
        <f aca="false">IFERROR(VLOOKUP(D367,Departments!$A$2:$D$8,4,FALSE()),"n/a")</f>
        <v>250000</v>
      </c>
      <c r="G367" s="16" t="n">
        <f aca="false">IFERROR(Expenses!D364/F367,"n/a")</f>
        <v>0.0022582</v>
      </c>
    </row>
    <row r="368" customFormat="false" ht="15" hidden="false" customHeight="false" outlineLevel="0" collapsed="false">
      <c r="A368" s="7" t="str">
        <f aca="false">Expenses!A365</f>
        <v>X00261</v>
      </c>
      <c r="B368" s="13" t="n">
        <f aca="false">Expenses!B365</f>
        <v>46071</v>
      </c>
      <c r="C368" s="7" t="str">
        <f aca="false">VLOOKUP(Expenses!C365,Employees!$A$2:$C$61,2,FALSE())</f>
        <v>Nadia Rahman</v>
      </c>
      <c r="D368" s="7" t="str">
        <f aca="false">VLOOKUP(Expenses!C365,Employees!$A$2:$C$61,3,FALSE())</f>
        <v>SAL</v>
      </c>
      <c r="E368" s="7" t="str">
        <f aca="false">IFERROR(VLOOKUP(D368,Departments!$A$2:$D$8,2,FALSE()),"Key mismatch - check DeptCode formatting")</f>
        <v>Sales</v>
      </c>
      <c r="F368" s="15" t="n">
        <f aca="false">IFERROR(VLOOKUP(D368,Departments!$A$2:$D$8,4,FALSE()),"n/a")</f>
        <v>250000</v>
      </c>
      <c r="G368" s="16" t="n">
        <f aca="false">IFERROR(Expenses!D365/F368,"n/a")</f>
        <v>0.00894108</v>
      </c>
    </row>
    <row r="369" customFormat="false" ht="15" hidden="false" customHeight="false" outlineLevel="0" collapsed="false">
      <c r="A369" s="7" t="str">
        <f aca="false">Expenses!A366</f>
        <v>X00077</v>
      </c>
      <c r="B369" s="13" t="n">
        <f aca="false">Expenses!B366</f>
        <v>46072</v>
      </c>
      <c r="C369" s="7" t="str">
        <f aca="false">VLOOKUP(Expenses!C366,Employees!$A$2:$C$61,2,FALSE())</f>
        <v>Mim Khan</v>
      </c>
      <c r="D369" s="7" t="str">
        <f aca="false">VLOOKUP(Expenses!C366,Employees!$A$2:$C$61,3,FALSE())</f>
        <v>IT</v>
      </c>
      <c r="E369" s="7" t="str">
        <f aca="false">IFERROR(VLOOKUP(D369,Departments!$A$2:$D$8,2,FALSE()),"Key mismatch - check DeptCode formatting")</f>
        <v>Information Technology</v>
      </c>
      <c r="F369" s="15" t="n">
        <f aca="false">IFERROR(VLOOKUP(D369,Departments!$A$2:$D$8,4,FALSE()),"n/a")</f>
        <v>180000</v>
      </c>
      <c r="G369" s="16" t="n">
        <f aca="false">IFERROR(Expenses!D366/F369,"n/a")</f>
        <v>0.0190941666666667</v>
      </c>
    </row>
    <row r="370" customFormat="false" ht="15" hidden="false" customHeight="false" outlineLevel="0" collapsed="false">
      <c r="A370" s="7" t="str">
        <f aca="false">Expenses!A367</f>
        <v>X00133</v>
      </c>
      <c r="B370" s="13" t="n">
        <f aca="false">Expenses!B367</f>
        <v>46073</v>
      </c>
      <c r="C370" s="7" t="str">
        <f aca="false">VLOOKUP(Expenses!C367,Employees!$A$2:$C$61,2,FALSE())</f>
        <v>Nadia Rahman</v>
      </c>
      <c r="D370" s="7" t="str">
        <f aca="false">VLOOKUP(Expenses!C367,Employees!$A$2:$C$61,3,FALSE())</f>
        <v>OPS</v>
      </c>
      <c r="E370" s="7" t="str">
        <f aca="false">IFERROR(VLOOKUP(D370,Departments!$A$2:$D$8,2,FALSE()),"Key mismatch - check DeptCode formatting")</f>
        <v>Operations</v>
      </c>
      <c r="F370" s="15" t="n">
        <f aca="false">IFERROR(VLOOKUP(D370,Departments!$A$2:$D$8,4,FALSE()),"n/a")</f>
        <v>300000</v>
      </c>
      <c r="G370" s="16" t="n">
        <f aca="false">IFERROR(Expenses!D367/F370,"n/a")</f>
        <v>0.00283516666666667</v>
      </c>
    </row>
    <row r="371" customFormat="false" ht="15" hidden="false" customHeight="false" outlineLevel="0" collapsed="false">
      <c r="A371" s="7" t="str">
        <f aca="false">Expenses!A368</f>
        <v>X00219</v>
      </c>
      <c r="B371" s="13" t="n">
        <f aca="false">Expenses!B368</f>
        <v>46076</v>
      </c>
      <c r="C371" s="7" t="str">
        <f aca="false">VLOOKUP(Expenses!C368,Employees!$A$2:$C$61,2,FALSE())</f>
        <v>Kabir Uddin</v>
      </c>
      <c r="D371" s="7" t="str">
        <f aca="false">VLOOKUP(Expenses!C368,Employees!$A$2:$C$61,3,FALSE())</f>
        <v>SAL</v>
      </c>
      <c r="E371" s="7" t="str">
        <f aca="false">IFERROR(VLOOKUP(D371,Departments!$A$2:$D$8,2,FALSE()),"Key mismatch - check DeptCode formatting")</f>
        <v>Sales</v>
      </c>
      <c r="F371" s="15" t="n">
        <f aca="false">IFERROR(VLOOKUP(D371,Departments!$A$2:$D$8,4,FALSE()),"n/a")</f>
        <v>250000</v>
      </c>
      <c r="G371" s="16" t="n">
        <f aca="false">IFERROR(Expenses!D368/F371,"n/a")</f>
        <v>0.0052556</v>
      </c>
    </row>
    <row r="372" customFormat="false" ht="15" hidden="false" customHeight="false" outlineLevel="0" collapsed="false">
      <c r="A372" s="7" t="str">
        <f aca="false">Expenses!A369</f>
        <v>X00316</v>
      </c>
      <c r="B372" s="13" t="n">
        <f aca="false">Expenses!B369</f>
        <v>46080</v>
      </c>
      <c r="C372" s="7" t="str">
        <f aca="false">VLOOKUP(Expenses!C369,Employees!$A$2:$C$61,2,FALSE())</f>
        <v>Nadia Islam</v>
      </c>
      <c r="D372" s="7" t="str">
        <f aca="false">VLOOKUP(Expenses!C369,Employees!$A$2:$C$61,3,FALSE())</f>
        <v>HR</v>
      </c>
      <c r="E372" s="7" t="str">
        <f aca="false">IFERROR(VLOOKUP(D372,Departments!$A$2:$D$8,2,FALSE()),"Key mismatch - check DeptCode formatting")</f>
        <v>Human Resources</v>
      </c>
      <c r="F372" s="15" t="n">
        <f aca="false">IFERROR(VLOOKUP(D372,Departments!$A$2:$D$8,4,FALSE()),"n/a")</f>
        <v>60000</v>
      </c>
      <c r="G372" s="16" t="n">
        <f aca="false">IFERROR(Expenses!D369/F372,"n/a")</f>
        <v>0.0256473333333333</v>
      </c>
    </row>
    <row r="373" customFormat="false" ht="15" hidden="false" customHeight="false" outlineLevel="0" collapsed="false">
      <c r="A373" s="7" t="str">
        <f aca="false">Expenses!A370</f>
        <v>X00141</v>
      </c>
      <c r="B373" s="13" t="n">
        <f aca="false">Expenses!B370</f>
        <v>46081</v>
      </c>
      <c r="C373" s="7" t="str">
        <f aca="false">VLOOKUP(Expenses!C370,Employees!$A$2:$C$61,2,FALSE())</f>
        <v>Rima Hossain</v>
      </c>
      <c r="D373" s="7" t="str">
        <f aca="false">VLOOKUP(Expenses!C370,Employees!$A$2:$C$61,3,FALSE())</f>
        <v>IT</v>
      </c>
      <c r="E373" s="7" t="str">
        <f aca="false">IFERROR(VLOOKUP(D373,Departments!$A$2:$D$8,2,FALSE()),"Key mismatch - check DeptCode formatting")</f>
        <v>Information Technology</v>
      </c>
      <c r="F373" s="15" t="n">
        <f aca="false">IFERROR(VLOOKUP(D373,Departments!$A$2:$D$8,4,FALSE()),"n/a")</f>
        <v>180000</v>
      </c>
      <c r="G373" s="16" t="n">
        <f aca="false">IFERROR(Expenses!D370/F373,"n/a")</f>
        <v>0.0102450555555556</v>
      </c>
    </row>
    <row r="374" customFormat="false" ht="15" hidden="false" customHeight="false" outlineLevel="0" collapsed="false">
      <c r="A374" s="7" t="str">
        <f aca="false">Expenses!A371</f>
        <v>X00276</v>
      </c>
      <c r="B374" s="13" t="n">
        <f aca="false">Expenses!B371</f>
        <v>46081</v>
      </c>
      <c r="C374" s="7" t="str">
        <f aca="false">VLOOKUP(Expenses!C371,Employees!$A$2:$C$61,2,FALSE())</f>
        <v>Hasan Chowdhury</v>
      </c>
      <c r="D374" s="7" t="str">
        <f aca="false">VLOOKUP(Expenses!C371,Employees!$A$2:$C$61,3,FALSE())</f>
        <v>IT</v>
      </c>
      <c r="E374" s="7" t="str">
        <f aca="false">IFERROR(VLOOKUP(D374,Departments!$A$2:$D$8,2,FALSE()),"Key mismatch - check DeptCode formatting")</f>
        <v>Information Technology</v>
      </c>
      <c r="F374" s="15" t="n">
        <f aca="false">IFERROR(VLOOKUP(D374,Departments!$A$2:$D$8,4,FALSE()),"n/a")</f>
        <v>180000</v>
      </c>
      <c r="G374" s="16" t="n">
        <f aca="false">IFERROR(Expenses!D371/F374,"n/a")</f>
        <v>0.00593344444444444</v>
      </c>
    </row>
    <row r="375" customFormat="false" ht="15" hidden="false" customHeight="false" outlineLevel="0" collapsed="false">
      <c r="A375" s="7" t="str">
        <f aca="false">Expenses!A372</f>
        <v>X00171</v>
      </c>
      <c r="B375" s="13" t="n">
        <f aca="false">Expenses!B372</f>
        <v>46083</v>
      </c>
      <c r="C375" s="7" t="str">
        <f aca="false">VLOOKUP(Expenses!C372,Employees!$A$2:$C$61,2,FALSE())</f>
        <v>Nadia Karim</v>
      </c>
      <c r="D375" s="7" t="str">
        <f aca="false">VLOOKUP(Expenses!C372,Employees!$A$2:$C$61,3,FALSE())</f>
        <v>MKT </v>
      </c>
      <c r="E375" s="7" t="str">
        <f aca="false">IFERROR(VLOOKUP(D375,Departments!$A$2:$D$8,2,FALSE()),"Key mismatch - check DeptCode formatting")</f>
        <v>Key mismatch - check DeptCode formatting</v>
      </c>
      <c r="F375" s="15" t="str">
        <f aca="false">IFERROR(VLOOKUP(D375,Departments!$A$2:$D$8,4,FALSE()),"n/a")</f>
        <v>n/a</v>
      </c>
      <c r="G375" s="16" t="str">
        <f aca="false">IFERROR(Expenses!D372/F375,"n/a")</f>
        <v>n/a</v>
      </c>
    </row>
    <row r="376" customFormat="false" ht="15" hidden="false" customHeight="false" outlineLevel="0" collapsed="false">
      <c r="A376" s="7" t="str">
        <f aca="false">Expenses!A373</f>
        <v>X00272</v>
      </c>
      <c r="B376" s="13" t="n">
        <f aca="false">Expenses!B373</f>
        <v>46085</v>
      </c>
      <c r="C376" s="7" t="str">
        <f aca="false">VLOOKUP(Expenses!C373,Employees!$A$2:$C$61,2,FALSE())</f>
        <v>Nusrat Begum</v>
      </c>
      <c r="D376" s="7" t="str">
        <f aca="false">VLOOKUP(Expenses!C373,Employees!$A$2:$C$61,3,FALSE())</f>
        <v>FIN</v>
      </c>
      <c r="E376" s="7" t="str">
        <f aca="false">IFERROR(VLOOKUP(D376,Departments!$A$2:$D$8,2,FALSE()),"Key mismatch - check DeptCode formatting")</f>
        <v>Finance</v>
      </c>
      <c r="F376" s="15" t="n">
        <f aca="false">IFERROR(VLOOKUP(D376,Departments!$A$2:$D$8,4,FALSE()),"n/a")</f>
        <v>90000</v>
      </c>
      <c r="G376" s="16" t="n">
        <f aca="false">IFERROR(Expenses!D373/F376,"n/a")</f>
        <v>0.0143006666666667</v>
      </c>
    </row>
    <row r="377" customFormat="false" ht="15" hidden="false" customHeight="false" outlineLevel="0" collapsed="false">
      <c r="A377" s="7" t="str">
        <f aca="false">Expenses!A374</f>
        <v>X00431</v>
      </c>
      <c r="B377" s="13" t="n">
        <f aca="false">Expenses!B374</f>
        <v>46085</v>
      </c>
      <c r="C377" s="7" t="str">
        <f aca="false">VLOOKUP(Expenses!C374,Employees!$A$2:$C$61,2,FALSE())</f>
        <v>Karim Karim</v>
      </c>
      <c r="D377" s="7" t="str">
        <f aca="false">VLOOKUP(Expenses!C374,Employees!$A$2:$C$61,3,FALSE())</f>
        <v>HR </v>
      </c>
      <c r="E377" s="7" t="str">
        <f aca="false">IFERROR(VLOOKUP(D377,Departments!$A$2:$D$8,2,FALSE()),"Key mismatch - check DeptCode formatting")</f>
        <v>Key mismatch - check DeptCode formatting</v>
      </c>
      <c r="F377" s="15" t="str">
        <f aca="false">IFERROR(VLOOKUP(D377,Departments!$A$2:$D$8,4,FALSE()),"n/a")</f>
        <v>n/a</v>
      </c>
      <c r="G377" s="16" t="str">
        <f aca="false">IFERROR(Expenses!D374/F377,"n/a")</f>
        <v>n/a</v>
      </c>
    </row>
    <row r="378" customFormat="false" ht="15" hidden="false" customHeight="false" outlineLevel="0" collapsed="false">
      <c r="A378" s="7" t="str">
        <f aca="false">Expenses!A375</f>
        <v>X00362</v>
      </c>
      <c r="B378" s="13" t="n">
        <f aca="false">Expenses!B375</f>
        <v>46086</v>
      </c>
      <c r="C378" s="7" t="str">
        <f aca="false">VLOOKUP(Expenses!C375,Employees!$A$2:$C$61,2,FALSE())</f>
        <v>Piya Akter</v>
      </c>
      <c r="D378" s="7" t="str">
        <f aca="false">VLOOKUP(Expenses!C375,Employees!$A$2:$C$61,3,FALSE())</f>
        <v>FIN</v>
      </c>
      <c r="E378" s="7" t="str">
        <f aca="false">IFERROR(VLOOKUP(D378,Departments!$A$2:$D$8,2,FALSE()),"Key mismatch - check DeptCode formatting")</f>
        <v>Finance</v>
      </c>
      <c r="F378" s="15" t="n">
        <f aca="false">IFERROR(VLOOKUP(D378,Departments!$A$2:$D$8,4,FALSE()),"n/a")</f>
        <v>90000</v>
      </c>
      <c r="G378" s="16" t="n">
        <f aca="false">IFERROR(Expenses!D375/F378,"n/a")</f>
        <v>0.0164833333333333</v>
      </c>
    </row>
    <row r="379" customFormat="false" ht="15" hidden="false" customHeight="false" outlineLevel="0" collapsed="false">
      <c r="A379" s="7" t="str">
        <f aca="false">Expenses!A376</f>
        <v>X00390</v>
      </c>
      <c r="B379" s="13" t="n">
        <f aca="false">Expenses!B376</f>
        <v>46086</v>
      </c>
      <c r="C379" s="7" t="str">
        <f aca="false">VLOOKUP(Expenses!C376,Employees!$A$2:$C$61,2,FALSE())</f>
        <v>Kabir Uddin</v>
      </c>
      <c r="D379" s="7" t="str">
        <f aca="false">VLOOKUP(Expenses!C376,Employees!$A$2:$C$61,3,FALSE())</f>
        <v>SAL</v>
      </c>
      <c r="E379" s="7" t="str">
        <f aca="false">IFERROR(VLOOKUP(D379,Departments!$A$2:$D$8,2,FALSE()),"Key mismatch - check DeptCode formatting")</f>
        <v>Sales</v>
      </c>
      <c r="F379" s="15" t="n">
        <f aca="false">IFERROR(VLOOKUP(D379,Departments!$A$2:$D$8,4,FALSE()),"n/a")</f>
        <v>250000</v>
      </c>
      <c r="G379" s="16" t="n">
        <f aca="false">IFERROR(Expenses!D376/F379,"n/a")</f>
        <v>0.00112952</v>
      </c>
    </row>
    <row r="380" customFormat="false" ht="15" hidden="false" customHeight="false" outlineLevel="0" collapsed="false">
      <c r="A380" s="7" t="str">
        <f aca="false">Expenses!A377</f>
        <v>X00350</v>
      </c>
      <c r="B380" s="13" t="n">
        <f aca="false">Expenses!B377</f>
        <v>46087</v>
      </c>
      <c r="C380" s="7" t="str">
        <f aca="false">VLOOKUP(Expenses!C377,Employees!$A$2:$C$61,2,FALSE())</f>
        <v>Rony Begum</v>
      </c>
      <c r="D380" s="7" t="str">
        <f aca="false">VLOOKUP(Expenses!C377,Employees!$A$2:$C$61,3,FALSE())</f>
        <v>IT</v>
      </c>
      <c r="E380" s="7" t="str">
        <f aca="false">IFERROR(VLOOKUP(D380,Departments!$A$2:$D$8,2,FALSE()),"Key mismatch - check DeptCode formatting")</f>
        <v>Information Technology</v>
      </c>
      <c r="F380" s="15" t="n">
        <f aca="false">IFERROR(VLOOKUP(D380,Departments!$A$2:$D$8,4,FALSE()),"n/a")</f>
        <v>180000</v>
      </c>
      <c r="G380" s="16" t="n">
        <f aca="false">IFERROR(Expenses!D377/F380,"n/a")</f>
        <v>0.0152371111111111</v>
      </c>
    </row>
    <row r="381" customFormat="false" ht="15" hidden="false" customHeight="false" outlineLevel="0" collapsed="false">
      <c r="A381" s="7" t="str">
        <f aca="false">Expenses!A378</f>
        <v>X00163</v>
      </c>
      <c r="B381" s="13" t="n">
        <f aca="false">Expenses!B378</f>
        <v>46088</v>
      </c>
      <c r="C381" s="7" t="str">
        <f aca="false">VLOOKUP(Expenses!C378,Employees!$A$2:$C$61,2,FALSE())</f>
        <v>Mim Islam</v>
      </c>
      <c r="D381" s="7" t="str">
        <f aca="false">VLOOKUP(Expenses!C378,Employees!$A$2:$C$61,3,FALSE())</f>
        <v>HR</v>
      </c>
      <c r="E381" s="7" t="str">
        <f aca="false">IFERROR(VLOOKUP(D381,Departments!$A$2:$D$8,2,FALSE()),"Key mismatch - check DeptCode formatting")</f>
        <v>Human Resources</v>
      </c>
      <c r="F381" s="15" t="n">
        <f aca="false">IFERROR(VLOOKUP(D381,Departments!$A$2:$D$8,4,FALSE()),"n/a")</f>
        <v>60000</v>
      </c>
      <c r="G381" s="16" t="n">
        <f aca="false">IFERROR(Expenses!D378/F381,"n/a")</f>
        <v>0.0399221666666667</v>
      </c>
    </row>
    <row r="382" customFormat="false" ht="15" hidden="false" customHeight="false" outlineLevel="0" collapsed="false">
      <c r="A382" s="7" t="str">
        <f aca="false">Expenses!A379</f>
        <v>X00178</v>
      </c>
      <c r="B382" s="13" t="n">
        <f aca="false">Expenses!B379</f>
        <v>46088</v>
      </c>
      <c r="C382" s="7" t="str">
        <f aca="false">VLOOKUP(Expenses!C379,Employees!$A$2:$C$61,2,FALSE())</f>
        <v>Jamil Begum</v>
      </c>
      <c r="D382" s="7" t="str">
        <f aca="false">VLOOKUP(Expenses!C379,Employees!$A$2:$C$61,3,FALSE())</f>
        <v>IT</v>
      </c>
      <c r="E382" s="7" t="str">
        <f aca="false">IFERROR(VLOOKUP(D382,Departments!$A$2:$D$8,2,FALSE()),"Key mismatch - check DeptCode formatting")</f>
        <v>Information Technology</v>
      </c>
      <c r="F382" s="15" t="n">
        <f aca="false">IFERROR(VLOOKUP(D382,Departments!$A$2:$D$8,4,FALSE()),"n/a")</f>
        <v>180000</v>
      </c>
      <c r="G382" s="16" t="n">
        <f aca="false">IFERROR(Expenses!D379/F382,"n/a")</f>
        <v>0.00250277777777778</v>
      </c>
    </row>
    <row r="383" customFormat="false" ht="15" hidden="false" customHeight="false" outlineLevel="0" collapsed="false">
      <c r="A383" s="7" t="str">
        <f aca="false">Expenses!A380</f>
        <v>X00200</v>
      </c>
      <c r="B383" s="13" t="n">
        <f aca="false">Expenses!B380</f>
        <v>46089</v>
      </c>
      <c r="C383" s="7" t="str">
        <f aca="false">VLOOKUP(Expenses!C380,Employees!$A$2:$C$61,2,FALSE())</f>
        <v>Sabbir Hossain</v>
      </c>
      <c r="D383" s="7" t="str">
        <f aca="false">VLOOKUP(Expenses!C380,Employees!$A$2:$C$61,3,FALSE())</f>
        <v>IT</v>
      </c>
      <c r="E383" s="7" t="str">
        <f aca="false">IFERROR(VLOOKUP(D383,Departments!$A$2:$D$8,2,FALSE()),"Key mismatch - check DeptCode formatting")</f>
        <v>Information Technology</v>
      </c>
      <c r="F383" s="15" t="n">
        <f aca="false">IFERROR(VLOOKUP(D383,Departments!$A$2:$D$8,4,FALSE()),"n/a")</f>
        <v>180000</v>
      </c>
      <c r="G383" s="16" t="n">
        <f aca="false">IFERROR(Expenses!D380/F383,"n/a")</f>
        <v>0.0192207777777778</v>
      </c>
    </row>
    <row r="384" customFormat="false" ht="15" hidden="false" customHeight="false" outlineLevel="0" collapsed="false">
      <c r="A384" s="7" t="str">
        <f aca="false">Expenses!A381</f>
        <v>X00347</v>
      </c>
      <c r="B384" s="13" t="n">
        <f aca="false">Expenses!B381</f>
        <v>46089</v>
      </c>
      <c r="C384" s="7" t="str">
        <f aca="false">VLOOKUP(Expenses!C381,Employees!$A$2:$C$61,2,FALSE())</f>
        <v>Nusrat Begum</v>
      </c>
      <c r="D384" s="7" t="str">
        <f aca="false">VLOOKUP(Expenses!C381,Employees!$A$2:$C$61,3,FALSE())</f>
        <v>HR</v>
      </c>
      <c r="E384" s="7" t="str">
        <f aca="false">IFERROR(VLOOKUP(D384,Departments!$A$2:$D$8,2,FALSE()),"Key mismatch - check DeptCode formatting")</f>
        <v>Human Resources</v>
      </c>
      <c r="F384" s="15" t="n">
        <f aca="false">IFERROR(VLOOKUP(D384,Departments!$A$2:$D$8,4,FALSE()),"n/a")</f>
        <v>60000</v>
      </c>
      <c r="G384" s="16" t="n">
        <f aca="false">IFERROR(Expenses!D381/F384,"n/a")</f>
        <v>0.01359</v>
      </c>
    </row>
    <row r="385" customFormat="false" ht="15" hidden="false" customHeight="false" outlineLevel="0" collapsed="false">
      <c r="A385" s="7" t="str">
        <f aca="false">Expenses!A382</f>
        <v>X00409</v>
      </c>
      <c r="B385" s="13" t="n">
        <f aca="false">Expenses!B382</f>
        <v>46089</v>
      </c>
      <c r="C385" s="7" t="str">
        <f aca="false">VLOOKUP(Expenses!C382,Employees!$A$2:$C$61,2,FALSE())</f>
        <v>Karim Khan</v>
      </c>
      <c r="D385" s="7" t="str">
        <f aca="false">VLOOKUP(Expenses!C382,Employees!$A$2:$C$61,3,FALSE())</f>
        <v>MKT</v>
      </c>
      <c r="E385" s="7" t="str">
        <f aca="false">IFERROR(VLOOKUP(D385,Departments!$A$2:$D$8,2,FALSE()),"Key mismatch - check DeptCode formatting")</f>
        <v>Marketing</v>
      </c>
      <c r="F385" s="15" t="n">
        <f aca="false">IFERROR(VLOOKUP(D385,Departments!$A$2:$D$8,4,FALSE()),"n/a")</f>
        <v>120000</v>
      </c>
      <c r="G385" s="16" t="n">
        <f aca="false">IFERROR(Expenses!D382/F385,"n/a")</f>
        <v>0.00308425</v>
      </c>
    </row>
    <row r="386" customFormat="false" ht="15" hidden="false" customHeight="false" outlineLevel="0" collapsed="false">
      <c r="A386" s="7" t="str">
        <f aca="false">Expenses!A383</f>
        <v>X00414</v>
      </c>
      <c r="B386" s="13" t="n">
        <f aca="false">Expenses!B383</f>
        <v>46089</v>
      </c>
      <c r="C386" s="7" t="str">
        <f aca="false">VLOOKUP(Expenses!C383,Employees!$A$2:$C$61,2,FALSE())</f>
        <v>Lima Begum</v>
      </c>
      <c r="D386" s="7" t="str">
        <f aca="false">VLOOKUP(Expenses!C383,Employees!$A$2:$C$61,3,FALSE())</f>
        <v>IT</v>
      </c>
      <c r="E386" s="7" t="str">
        <f aca="false">IFERROR(VLOOKUP(D386,Departments!$A$2:$D$8,2,FALSE()),"Key mismatch - check DeptCode formatting")</f>
        <v>Information Technology</v>
      </c>
      <c r="F386" s="15" t="n">
        <f aca="false">IFERROR(VLOOKUP(D386,Departments!$A$2:$D$8,4,FALSE()),"n/a")</f>
        <v>180000</v>
      </c>
      <c r="G386" s="16" t="n">
        <f aca="false">IFERROR(Expenses!D383/F386,"n/a")</f>
        <v>0.0135615555555556</v>
      </c>
    </row>
    <row r="387" customFormat="false" ht="15" hidden="false" customHeight="false" outlineLevel="0" collapsed="false">
      <c r="A387" s="7" t="str">
        <f aca="false">Expenses!A384</f>
        <v>X00062</v>
      </c>
      <c r="B387" s="13" t="n">
        <f aca="false">Expenses!B384</f>
        <v>46093</v>
      </c>
      <c r="C387" s="7" t="str">
        <f aca="false">VLOOKUP(Expenses!C384,Employees!$A$2:$C$61,2,FALSE())</f>
        <v>Nadia Uddin</v>
      </c>
      <c r="D387" s="7" t="str">
        <f aca="false">VLOOKUP(Expenses!C384,Employees!$A$2:$C$61,3,FALSE())</f>
        <v>IT</v>
      </c>
      <c r="E387" s="7" t="str">
        <f aca="false">IFERROR(VLOOKUP(D387,Departments!$A$2:$D$8,2,FALSE()),"Key mismatch - check DeptCode formatting")</f>
        <v>Information Technology</v>
      </c>
      <c r="F387" s="15" t="n">
        <f aca="false">IFERROR(VLOOKUP(D387,Departments!$A$2:$D$8,4,FALSE()),"n/a")</f>
        <v>180000</v>
      </c>
      <c r="G387" s="16" t="n">
        <f aca="false">IFERROR(Expenses!D384/F387,"n/a")</f>
        <v>0.00151111111111111</v>
      </c>
    </row>
    <row r="388" customFormat="false" ht="15" hidden="false" customHeight="false" outlineLevel="0" collapsed="false">
      <c r="A388" s="7" t="str">
        <f aca="false">Expenses!A385</f>
        <v>X00245</v>
      </c>
      <c r="B388" s="13" t="n">
        <f aca="false">Expenses!B385</f>
        <v>46093</v>
      </c>
      <c r="C388" s="7" t="str">
        <f aca="false">VLOOKUP(Expenses!C385,Employees!$A$2:$C$61,2,FALSE())</f>
        <v>Lima Karim</v>
      </c>
      <c r="D388" s="7" t="str">
        <f aca="false">VLOOKUP(Expenses!C385,Employees!$A$2:$C$61,3,FALSE())</f>
        <v>FIN</v>
      </c>
      <c r="E388" s="7" t="str">
        <f aca="false">IFERROR(VLOOKUP(D388,Departments!$A$2:$D$8,2,FALSE()),"Key mismatch - check DeptCode formatting")</f>
        <v>Finance</v>
      </c>
      <c r="F388" s="15" t="n">
        <f aca="false">IFERROR(VLOOKUP(D388,Departments!$A$2:$D$8,4,FALSE()),"n/a")</f>
        <v>90000</v>
      </c>
      <c r="G388" s="16" t="n">
        <f aca="false">IFERROR(Expenses!D385/F388,"n/a")</f>
        <v>0.0256974444444444</v>
      </c>
    </row>
    <row r="389" customFormat="false" ht="15" hidden="false" customHeight="false" outlineLevel="0" collapsed="false">
      <c r="A389" s="7" t="str">
        <f aca="false">Expenses!A386</f>
        <v>X00198</v>
      </c>
      <c r="B389" s="13" t="n">
        <f aca="false">Expenses!B386</f>
        <v>46094</v>
      </c>
      <c r="C389" s="7" t="str">
        <f aca="false">VLOOKUP(Expenses!C386,Employees!$A$2:$C$61,2,FALSE())</f>
        <v>Jamil Begum</v>
      </c>
      <c r="D389" s="7" t="str">
        <f aca="false">VLOOKUP(Expenses!C386,Employees!$A$2:$C$61,3,FALSE())</f>
        <v>IT</v>
      </c>
      <c r="E389" s="7" t="str">
        <f aca="false">IFERROR(VLOOKUP(D389,Departments!$A$2:$D$8,2,FALSE()),"Key mismatch - check DeptCode formatting")</f>
        <v>Information Technology</v>
      </c>
      <c r="F389" s="15" t="n">
        <f aca="false">IFERROR(VLOOKUP(D389,Departments!$A$2:$D$8,4,FALSE()),"n/a")</f>
        <v>180000</v>
      </c>
      <c r="G389" s="16" t="n">
        <f aca="false">IFERROR(Expenses!D386/F389,"n/a")</f>
        <v>0.00214538888888889</v>
      </c>
    </row>
    <row r="390" customFormat="false" ht="15" hidden="false" customHeight="false" outlineLevel="0" collapsed="false">
      <c r="A390" s="7" t="str">
        <f aca="false">Expenses!A387</f>
        <v>X00371</v>
      </c>
      <c r="B390" s="13" t="n">
        <f aca="false">Expenses!B387</f>
        <v>46094</v>
      </c>
      <c r="C390" s="7" t="str">
        <f aca="false">VLOOKUP(Expenses!C387,Employees!$A$2:$C$61,2,FALSE())</f>
        <v>Kabir Uddin</v>
      </c>
      <c r="D390" s="7" t="str">
        <f aca="false">VLOOKUP(Expenses!C387,Employees!$A$2:$C$61,3,FALSE())</f>
        <v>SAL</v>
      </c>
      <c r="E390" s="7" t="str">
        <f aca="false">IFERROR(VLOOKUP(D390,Departments!$A$2:$D$8,2,FALSE()),"Key mismatch - check DeptCode formatting")</f>
        <v>Sales</v>
      </c>
      <c r="F390" s="15" t="n">
        <f aca="false">IFERROR(VLOOKUP(D390,Departments!$A$2:$D$8,4,FALSE()),"n/a")</f>
        <v>250000</v>
      </c>
      <c r="G390" s="16" t="n">
        <f aca="false">IFERROR(Expenses!D387/F390,"n/a")</f>
        <v>0.0026676</v>
      </c>
    </row>
    <row r="391" customFormat="false" ht="15" hidden="false" customHeight="false" outlineLevel="0" collapsed="false">
      <c r="A391" s="7" t="str">
        <f aca="false">Expenses!A388</f>
        <v>X00457</v>
      </c>
      <c r="B391" s="13" t="n">
        <f aca="false">Expenses!B388</f>
        <v>46094</v>
      </c>
      <c r="C391" s="7" t="str">
        <f aca="false">VLOOKUP(Expenses!C388,Employees!$A$2:$C$61,2,FALSE())</f>
        <v>Karim Karim</v>
      </c>
      <c r="D391" s="7" t="str">
        <f aca="false">VLOOKUP(Expenses!C388,Employees!$A$2:$C$61,3,FALSE())</f>
        <v>FIN</v>
      </c>
      <c r="E391" s="7" t="str">
        <f aca="false">IFERROR(VLOOKUP(D391,Departments!$A$2:$D$8,2,FALSE()),"Key mismatch - check DeptCode formatting")</f>
        <v>Finance</v>
      </c>
      <c r="F391" s="15" t="n">
        <f aca="false">IFERROR(VLOOKUP(D391,Departments!$A$2:$D$8,4,FALSE()),"n/a")</f>
        <v>90000</v>
      </c>
      <c r="G391" s="16" t="n">
        <f aca="false">IFERROR(Expenses!D388/F391,"n/a")</f>
        <v>0.0368202222222222</v>
      </c>
    </row>
    <row r="392" customFormat="false" ht="15" hidden="false" customHeight="false" outlineLevel="0" collapsed="false">
      <c r="A392" s="7" t="str">
        <f aca="false">Expenses!A389</f>
        <v>X00137</v>
      </c>
      <c r="B392" s="13" t="n">
        <f aca="false">Expenses!B389</f>
        <v>46095</v>
      </c>
      <c r="C392" s="7" t="str">
        <f aca="false">VLOOKUP(Expenses!C389,Employees!$A$2:$C$61,2,FALSE())</f>
        <v>Mim Begum</v>
      </c>
      <c r="D392" s="7" t="str">
        <f aca="false">VLOOKUP(Expenses!C389,Employees!$A$2:$C$61,3,FALSE())</f>
        <v>SAL</v>
      </c>
      <c r="E392" s="7" t="str">
        <f aca="false">IFERROR(VLOOKUP(D392,Departments!$A$2:$D$8,2,FALSE()),"Key mismatch - check DeptCode formatting")</f>
        <v>Sales</v>
      </c>
      <c r="F392" s="15" t="n">
        <f aca="false">IFERROR(VLOOKUP(D392,Departments!$A$2:$D$8,4,FALSE()),"n/a")</f>
        <v>250000</v>
      </c>
      <c r="G392" s="16" t="n">
        <f aca="false">IFERROR(Expenses!D389/F392,"n/a")</f>
        <v>0.00770516</v>
      </c>
    </row>
    <row r="393" customFormat="false" ht="15" hidden="false" customHeight="false" outlineLevel="0" collapsed="false">
      <c r="A393" s="7" t="str">
        <f aca="false">Expenses!A390</f>
        <v>X00127</v>
      </c>
      <c r="B393" s="13" t="n">
        <f aca="false">Expenses!B390</f>
        <v>46096</v>
      </c>
      <c r="C393" s="7" t="str">
        <f aca="false">VLOOKUP(Expenses!C390,Employees!$A$2:$C$61,2,FALSE())</f>
        <v>Jamil Begum</v>
      </c>
      <c r="D393" s="7" t="str">
        <f aca="false">VLOOKUP(Expenses!C390,Employees!$A$2:$C$61,3,FALSE())</f>
        <v>IT</v>
      </c>
      <c r="E393" s="7" t="str">
        <f aca="false">IFERROR(VLOOKUP(D393,Departments!$A$2:$D$8,2,FALSE()),"Key mismatch - check DeptCode formatting")</f>
        <v>Information Technology</v>
      </c>
      <c r="F393" s="15" t="n">
        <f aca="false">IFERROR(VLOOKUP(D393,Departments!$A$2:$D$8,4,FALSE()),"n/a")</f>
        <v>180000</v>
      </c>
      <c r="G393" s="16" t="n">
        <f aca="false">IFERROR(Expenses!D390/F393,"n/a")</f>
        <v>0.000672</v>
      </c>
    </row>
    <row r="394" customFormat="false" ht="15" hidden="false" customHeight="false" outlineLevel="0" collapsed="false">
      <c r="A394" s="7" t="str">
        <f aca="false">Expenses!A391</f>
        <v>X00435</v>
      </c>
      <c r="B394" s="13" t="n">
        <f aca="false">Expenses!B391</f>
        <v>46096</v>
      </c>
      <c r="C394" s="7" t="str">
        <f aca="false">VLOOKUP(Expenses!C391,Employees!$A$2:$C$61,2,FALSE())</f>
        <v>Jamil Begum</v>
      </c>
      <c r="D394" s="7" t="str">
        <f aca="false">VLOOKUP(Expenses!C391,Employees!$A$2:$C$61,3,FALSE())</f>
        <v>IT</v>
      </c>
      <c r="E394" s="7" t="str">
        <f aca="false">IFERROR(VLOOKUP(D394,Departments!$A$2:$D$8,2,FALSE()),"Key mismatch - check DeptCode formatting")</f>
        <v>Information Technology</v>
      </c>
      <c r="F394" s="15" t="n">
        <f aca="false">IFERROR(VLOOKUP(D394,Departments!$A$2:$D$8,4,FALSE()),"n/a")</f>
        <v>180000</v>
      </c>
      <c r="G394" s="16" t="n">
        <f aca="false">IFERROR(Expenses!D391/F394,"n/a")</f>
        <v>0.00486927777777778</v>
      </c>
    </row>
    <row r="395" customFormat="false" ht="15" hidden="false" customHeight="false" outlineLevel="0" collapsed="false">
      <c r="A395" s="7" t="str">
        <f aca="false">Expenses!A392</f>
        <v>X00191</v>
      </c>
      <c r="B395" s="13" t="n">
        <f aca="false">Expenses!B392</f>
        <v>46098</v>
      </c>
      <c r="C395" s="7" t="str">
        <f aca="false">VLOOKUP(Expenses!C392,Employees!$A$2:$C$61,2,FALSE())</f>
        <v>Arif Chowdhury</v>
      </c>
      <c r="D395" s="7" t="str">
        <f aca="false">VLOOKUP(Expenses!C392,Employees!$A$2:$C$61,3,FALSE())</f>
        <v>SAL</v>
      </c>
      <c r="E395" s="7" t="str">
        <f aca="false">IFERROR(VLOOKUP(D395,Departments!$A$2:$D$8,2,FALSE()),"Key mismatch - check DeptCode formatting")</f>
        <v>Sales</v>
      </c>
      <c r="F395" s="15" t="n">
        <f aca="false">IFERROR(VLOOKUP(D395,Departments!$A$2:$D$8,4,FALSE()),"n/a")</f>
        <v>250000</v>
      </c>
      <c r="G395" s="16" t="n">
        <f aca="false">IFERROR(Expenses!D392/F395,"n/a")</f>
        <v>0.00694916</v>
      </c>
    </row>
    <row r="396" customFormat="false" ht="15" hidden="false" customHeight="false" outlineLevel="0" collapsed="false">
      <c r="A396" s="7" t="str">
        <f aca="false">Expenses!A393</f>
        <v>X00079</v>
      </c>
      <c r="B396" s="13" t="n">
        <f aca="false">Expenses!B393</f>
        <v>46099</v>
      </c>
      <c r="C396" s="7" t="str">
        <f aca="false">VLOOKUP(Expenses!C393,Employees!$A$2:$C$61,2,FALSE())</f>
        <v>Nadia Rahman</v>
      </c>
      <c r="D396" s="7" t="str">
        <f aca="false">VLOOKUP(Expenses!C393,Employees!$A$2:$C$61,3,FALSE())</f>
        <v>SAL</v>
      </c>
      <c r="E396" s="7" t="str">
        <f aca="false">IFERROR(VLOOKUP(D396,Departments!$A$2:$D$8,2,FALSE()),"Key mismatch - check DeptCode formatting")</f>
        <v>Sales</v>
      </c>
      <c r="F396" s="15" t="n">
        <f aca="false">IFERROR(VLOOKUP(D396,Departments!$A$2:$D$8,4,FALSE()),"n/a")</f>
        <v>250000</v>
      </c>
      <c r="G396" s="16" t="n">
        <f aca="false">IFERROR(Expenses!D393/F396,"n/a")</f>
        <v>0.0008512</v>
      </c>
    </row>
    <row r="397" customFormat="false" ht="15" hidden="false" customHeight="false" outlineLevel="0" collapsed="false">
      <c r="A397" s="7" t="str">
        <f aca="false">Expenses!A394</f>
        <v>X00180</v>
      </c>
      <c r="B397" s="13" t="n">
        <f aca="false">Expenses!B394</f>
        <v>46100</v>
      </c>
      <c r="C397" s="7" t="str">
        <f aca="false">VLOOKUP(Expenses!C394,Employees!$A$2:$C$61,2,FALSE())</f>
        <v>Rima Islam</v>
      </c>
      <c r="D397" s="7" t="str">
        <f aca="false">VLOOKUP(Expenses!C394,Employees!$A$2:$C$61,3,FALSE())</f>
        <v>MKT</v>
      </c>
      <c r="E397" s="7" t="str">
        <f aca="false">IFERROR(VLOOKUP(D397,Departments!$A$2:$D$8,2,FALSE()),"Key mismatch - check DeptCode formatting")</f>
        <v>Marketing</v>
      </c>
      <c r="F397" s="15" t="n">
        <f aca="false">IFERROR(VLOOKUP(D397,Departments!$A$2:$D$8,4,FALSE()),"n/a")</f>
        <v>120000</v>
      </c>
      <c r="G397" s="16" t="n">
        <f aca="false">IFERROR(Expenses!D394/F397,"n/a")</f>
        <v>0.00159516666666667</v>
      </c>
    </row>
    <row r="398" customFormat="false" ht="15" hidden="false" customHeight="false" outlineLevel="0" collapsed="false">
      <c r="A398" s="7" t="str">
        <f aca="false">Expenses!A395</f>
        <v>X00490</v>
      </c>
      <c r="B398" s="13" t="n">
        <f aca="false">Expenses!B395</f>
        <v>46100</v>
      </c>
      <c r="C398" s="7" t="str">
        <f aca="false">VLOOKUP(Expenses!C395,Employees!$A$2:$C$61,2,FALSE())</f>
        <v>Tanvir Hossain</v>
      </c>
      <c r="D398" s="7" t="str">
        <f aca="false">VLOOKUP(Expenses!C395,Employees!$A$2:$C$61,3,FALSE())</f>
        <v>SAL</v>
      </c>
      <c r="E398" s="7" t="str">
        <f aca="false">IFERROR(VLOOKUP(D398,Departments!$A$2:$D$8,2,FALSE()),"Key mismatch - check DeptCode formatting")</f>
        <v>Sales</v>
      </c>
      <c r="F398" s="15" t="n">
        <f aca="false">IFERROR(VLOOKUP(D398,Departments!$A$2:$D$8,4,FALSE()),"n/a")</f>
        <v>250000</v>
      </c>
      <c r="G398" s="16" t="n">
        <f aca="false">IFERROR(Expenses!D395/F398,"n/a")</f>
        <v>0.01397336</v>
      </c>
    </row>
    <row r="399" customFormat="false" ht="15" hidden="false" customHeight="false" outlineLevel="0" collapsed="false">
      <c r="A399" s="7" t="str">
        <f aca="false">Expenses!A396</f>
        <v>X00319</v>
      </c>
      <c r="B399" s="13" t="n">
        <f aca="false">Expenses!B396</f>
        <v>46104</v>
      </c>
      <c r="C399" s="7" t="str">
        <f aca="false">VLOOKUP(Expenses!C396,Employees!$A$2:$C$61,2,FALSE())</f>
        <v>Sabbir Khan</v>
      </c>
      <c r="D399" s="7" t="str">
        <f aca="false">VLOOKUP(Expenses!C396,Employees!$A$2:$C$61,3,FALSE())</f>
        <v>FIN</v>
      </c>
      <c r="E399" s="7" t="str">
        <f aca="false">IFERROR(VLOOKUP(D399,Departments!$A$2:$D$8,2,FALSE()),"Key mismatch - check DeptCode formatting")</f>
        <v>Finance</v>
      </c>
      <c r="F399" s="15" t="n">
        <f aca="false">IFERROR(VLOOKUP(D399,Departments!$A$2:$D$8,4,FALSE()),"n/a")</f>
        <v>90000</v>
      </c>
      <c r="G399" s="16" t="n">
        <f aca="false">IFERROR(Expenses!D396/F399,"n/a")</f>
        <v>0.0204663333333333</v>
      </c>
    </row>
    <row r="400" customFormat="false" ht="15" hidden="false" customHeight="false" outlineLevel="0" collapsed="false">
      <c r="A400" s="7" t="str">
        <f aca="false">Expenses!A397</f>
        <v>X00205</v>
      </c>
      <c r="B400" s="13" t="n">
        <f aca="false">Expenses!B397</f>
        <v>46107</v>
      </c>
      <c r="C400" s="7" t="str">
        <f aca="false">VLOOKUP(Expenses!C397,Employees!$A$2:$C$61,2,FALSE())</f>
        <v>Rony Begum</v>
      </c>
      <c r="D400" s="7" t="str">
        <f aca="false">VLOOKUP(Expenses!C397,Employees!$A$2:$C$61,3,FALSE())</f>
        <v>IT</v>
      </c>
      <c r="E400" s="7" t="str">
        <f aca="false">IFERROR(VLOOKUP(D400,Departments!$A$2:$D$8,2,FALSE()),"Key mismatch - check DeptCode formatting")</f>
        <v>Information Technology</v>
      </c>
      <c r="F400" s="15" t="n">
        <f aca="false">IFERROR(VLOOKUP(D400,Departments!$A$2:$D$8,4,FALSE()),"n/a")</f>
        <v>180000</v>
      </c>
      <c r="G400" s="16" t="n">
        <f aca="false">IFERROR(Expenses!D397/F400,"n/a")</f>
        <v>0.003702</v>
      </c>
    </row>
    <row r="401" customFormat="false" ht="15" hidden="false" customHeight="false" outlineLevel="0" collapsed="false">
      <c r="A401" s="7" t="str">
        <f aca="false">Expenses!A398</f>
        <v>X00383</v>
      </c>
      <c r="B401" s="13" t="n">
        <f aca="false">Expenses!B398</f>
        <v>46107</v>
      </c>
      <c r="C401" s="7" t="str">
        <f aca="false">VLOOKUP(Expenses!C398,Employees!$A$2:$C$61,2,FALSE())</f>
        <v>Imran Rahman</v>
      </c>
      <c r="D401" s="7" t="str">
        <f aca="false">VLOOKUP(Expenses!C398,Employees!$A$2:$C$61,3,FALSE())</f>
        <v>FIN</v>
      </c>
      <c r="E401" s="7" t="str">
        <f aca="false">IFERROR(VLOOKUP(D401,Departments!$A$2:$D$8,2,FALSE()),"Key mismatch - check DeptCode formatting")</f>
        <v>Finance</v>
      </c>
      <c r="F401" s="15" t="n">
        <f aca="false">IFERROR(VLOOKUP(D401,Departments!$A$2:$D$8,4,FALSE()),"n/a")</f>
        <v>90000</v>
      </c>
      <c r="G401" s="16" t="n">
        <f aca="false">IFERROR(Expenses!D398/F401,"n/a")</f>
        <v>0.0343526666666667</v>
      </c>
    </row>
    <row r="402" customFormat="false" ht="15" hidden="false" customHeight="false" outlineLevel="0" collapsed="false">
      <c r="A402" s="7" t="str">
        <f aca="false">Expenses!A399</f>
        <v>X00429</v>
      </c>
      <c r="B402" s="13" t="n">
        <f aca="false">Expenses!B399</f>
        <v>46107</v>
      </c>
      <c r="C402" s="7" t="str">
        <f aca="false">VLOOKUP(Expenses!C399,Employees!$A$2:$C$61,2,FALSE())</f>
        <v>Karim Karim</v>
      </c>
      <c r="D402" s="7" t="str">
        <f aca="false">VLOOKUP(Expenses!C399,Employees!$A$2:$C$61,3,FALSE())</f>
        <v>HR </v>
      </c>
      <c r="E402" s="7" t="str">
        <f aca="false">IFERROR(VLOOKUP(D402,Departments!$A$2:$D$8,2,FALSE()),"Key mismatch - check DeptCode formatting")</f>
        <v>Key mismatch - check DeptCode formatting</v>
      </c>
      <c r="F402" s="15" t="str">
        <f aca="false">IFERROR(VLOOKUP(D402,Departments!$A$2:$D$8,4,FALSE()),"n/a")</f>
        <v>n/a</v>
      </c>
      <c r="G402" s="16" t="str">
        <f aca="false">IFERROR(Expenses!D399/F402,"n/a")</f>
        <v>n/a</v>
      </c>
    </row>
    <row r="403" customFormat="false" ht="15" hidden="false" customHeight="false" outlineLevel="0" collapsed="false">
      <c r="A403" s="7" t="str">
        <f aca="false">Expenses!A400</f>
        <v>X00036</v>
      </c>
      <c r="B403" s="13" t="n">
        <f aca="false">Expenses!B400</f>
        <v>46108</v>
      </c>
      <c r="C403" s="7" t="str">
        <f aca="false">VLOOKUP(Expenses!C400,Employees!$A$2:$C$61,2,FALSE())</f>
        <v>Karim Khan</v>
      </c>
      <c r="D403" s="7" t="str">
        <f aca="false">VLOOKUP(Expenses!C400,Employees!$A$2:$C$61,3,FALSE())</f>
        <v>MKT</v>
      </c>
      <c r="E403" s="7" t="str">
        <f aca="false">IFERROR(VLOOKUP(D403,Departments!$A$2:$D$8,2,FALSE()),"Key mismatch - check DeptCode formatting")</f>
        <v>Marketing</v>
      </c>
      <c r="F403" s="15" t="n">
        <f aca="false">IFERROR(VLOOKUP(D403,Departments!$A$2:$D$8,4,FALSE()),"n/a")</f>
        <v>120000</v>
      </c>
      <c r="G403" s="16" t="n">
        <f aca="false">IFERROR(Expenses!D400/F403,"n/a")</f>
        <v>0.00547683333333333</v>
      </c>
    </row>
    <row r="404" customFormat="false" ht="15" hidden="false" customHeight="false" outlineLevel="0" collapsed="false">
      <c r="A404" s="7" t="str">
        <f aca="false">Expenses!A401</f>
        <v>X00268</v>
      </c>
      <c r="B404" s="13" t="n">
        <f aca="false">Expenses!B401</f>
        <v>46110</v>
      </c>
      <c r="C404" s="7" t="str">
        <f aca="false">VLOOKUP(Expenses!C401,Employees!$A$2:$C$61,2,FALSE())</f>
        <v>Piya Khan</v>
      </c>
      <c r="D404" s="7" t="str">
        <f aca="false">VLOOKUP(Expenses!C401,Employees!$A$2:$C$61,3,FALSE())</f>
        <v>SAL</v>
      </c>
      <c r="E404" s="7" t="str">
        <f aca="false">IFERROR(VLOOKUP(D404,Departments!$A$2:$D$8,2,FALSE()),"Key mismatch - check DeptCode formatting")</f>
        <v>Sales</v>
      </c>
      <c r="F404" s="15" t="n">
        <f aca="false">IFERROR(VLOOKUP(D404,Departments!$A$2:$D$8,4,FALSE()),"n/a")</f>
        <v>250000</v>
      </c>
      <c r="G404" s="16" t="n">
        <f aca="false">IFERROR(Expenses!D401/F404,"n/a")</f>
        <v>0.00254044</v>
      </c>
    </row>
    <row r="405" customFormat="false" ht="15" hidden="false" customHeight="false" outlineLevel="0" collapsed="false">
      <c r="A405" s="7" t="str">
        <f aca="false">Expenses!A402</f>
        <v>X00042</v>
      </c>
      <c r="B405" s="13" t="n">
        <f aca="false">Expenses!B402</f>
        <v>46111</v>
      </c>
      <c r="C405" s="7" t="str">
        <f aca="false">VLOOKUP(Expenses!C402,Employees!$A$2:$C$61,2,FALSE())</f>
        <v>Sabbir Uddin</v>
      </c>
      <c r="D405" s="7" t="str">
        <f aca="false">VLOOKUP(Expenses!C402,Employees!$A$2:$C$61,3,FALSE())</f>
        <v>HR</v>
      </c>
      <c r="E405" s="7" t="str">
        <f aca="false">IFERROR(VLOOKUP(D405,Departments!$A$2:$D$8,2,FALSE()),"Key mismatch - check DeptCode formatting")</f>
        <v>Human Resources</v>
      </c>
      <c r="F405" s="15" t="n">
        <f aca="false">IFERROR(VLOOKUP(D405,Departments!$A$2:$D$8,4,FALSE()),"n/a")</f>
        <v>60000</v>
      </c>
      <c r="G405" s="16" t="n">
        <f aca="false">IFERROR(Expenses!D402/F405,"n/a")</f>
        <v>0.03586</v>
      </c>
    </row>
    <row r="406" customFormat="false" ht="15" hidden="false" customHeight="false" outlineLevel="0" collapsed="false">
      <c r="A406" s="7" t="str">
        <f aca="false">Expenses!A403</f>
        <v>X00282</v>
      </c>
      <c r="B406" s="13" t="n">
        <f aca="false">Expenses!B403</f>
        <v>46112</v>
      </c>
      <c r="C406" s="7" t="str">
        <f aca="false">VLOOKUP(Expenses!C403,Employees!$A$2:$C$61,2,FALSE())</f>
        <v>Kabir Hossain</v>
      </c>
      <c r="D406" s="7" t="str">
        <f aca="false">VLOOKUP(Expenses!C403,Employees!$A$2:$C$61,3,FALSE())</f>
        <v>SAL</v>
      </c>
      <c r="E406" s="7" t="str">
        <f aca="false">IFERROR(VLOOKUP(D406,Departments!$A$2:$D$8,2,FALSE()),"Key mismatch - check DeptCode formatting")</f>
        <v>Sales</v>
      </c>
      <c r="F406" s="15" t="n">
        <f aca="false">IFERROR(VLOOKUP(D406,Departments!$A$2:$D$8,4,FALSE()),"n/a")</f>
        <v>250000</v>
      </c>
      <c r="G406" s="16" t="n">
        <f aca="false">IFERROR(Expenses!D403/F406,"n/a")</f>
        <v>0.01312524</v>
      </c>
    </row>
    <row r="407" customFormat="false" ht="15" hidden="false" customHeight="false" outlineLevel="0" collapsed="false">
      <c r="A407" s="7" t="str">
        <f aca="false">Expenses!A404</f>
        <v>X00017</v>
      </c>
      <c r="B407" s="13" t="n">
        <f aca="false">Expenses!B404</f>
        <v>46115</v>
      </c>
      <c r="C407" s="7" t="str">
        <f aca="false">VLOOKUP(Expenses!C404,Employees!$A$2:$C$61,2,FALSE())</f>
        <v>Tania Begum</v>
      </c>
      <c r="D407" s="7" t="str">
        <f aca="false">VLOOKUP(Expenses!C404,Employees!$A$2:$C$61,3,FALSE())</f>
        <v>MKT</v>
      </c>
      <c r="E407" s="7" t="str">
        <f aca="false">IFERROR(VLOOKUP(D407,Departments!$A$2:$D$8,2,FALSE()),"Key mismatch - check DeptCode formatting")</f>
        <v>Marketing</v>
      </c>
      <c r="F407" s="15" t="n">
        <f aca="false">IFERROR(VLOOKUP(D407,Departments!$A$2:$D$8,4,FALSE()),"n/a")</f>
        <v>120000</v>
      </c>
      <c r="G407" s="16" t="n">
        <f aca="false">IFERROR(Expenses!D404/F407,"n/a")</f>
        <v>0.02734025</v>
      </c>
    </row>
    <row r="408" customFormat="false" ht="15" hidden="false" customHeight="false" outlineLevel="0" collapsed="false">
      <c r="A408" s="7" t="str">
        <f aca="false">Expenses!A405</f>
        <v>X00415</v>
      </c>
      <c r="B408" s="13" t="n">
        <f aca="false">Expenses!B405</f>
        <v>46115</v>
      </c>
      <c r="C408" s="7" t="str">
        <f aca="false">VLOOKUP(Expenses!C405,Employees!$A$2:$C$61,2,FALSE())</f>
        <v>Nadia Islam</v>
      </c>
      <c r="D408" s="7" t="str">
        <f aca="false">VLOOKUP(Expenses!C405,Employees!$A$2:$C$61,3,FALSE())</f>
        <v> FIN</v>
      </c>
      <c r="E408" s="7" t="str">
        <f aca="false">IFERROR(VLOOKUP(D408,Departments!$A$2:$D$8,2,FALSE()),"Key mismatch - check DeptCode formatting")</f>
        <v>Key mismatch - check DeptCode formatting</v>
      </c>
      <c r="F408" s="15" t="str">
        <f aca="false">IFERROR(VLOOKUP(D408,Departments!$A$2:$D$8,4,FALSE()),"n/a")</f>
        <v>n/a</v>
      </c>
      <c r="G408" s="16" t="str">
        <f aca="false">IFERROR(Expenses!D405/F408,"n/a")</f>
        <v>n/a</v>
      </c>
    </row>
    <row r="409" customFormat="false" ht="15" hidden="false" customHeight="false" outlineLevel="0" collapsed="false">
      <c r="A409" s="7" t="str">
        <f aca="false">Expenses!A406</f>
        <v>X00149</v>
      </c>
      <c r="B409" s="13" t="n">
        <f aca="false">Expenses!B406</f>
        <v>46117</v>
      </c>
      <c r="C409" s="7" t="str">
        <f aca="false">VLOOKUP(Expenses!C406,Employees!$A$2:$C$61,2,FALSE())</f>
        <v>Rony Begum</v>
      </c>
      <c r="D409" s="7" t="str">
        <f aca="false">VLOOKUP(Expenses!C406,Employees!$A$2:$C$61,3,FALSE())</f>
        <v>IT</v>
      </c>
      <c r="E409" s="7" t="str">
        <f aca="false">IFERROR(VLOOKUP(D409,Departments!$A$2:$D$8,2,FALSE()),"Key mismatch - check DeptCode formatting")</f>
        <v>Information Technology</v>
      </c>
      <c r="F409" s="15" t="n">
        <f aca="false">IFERROR(VLOOKUP(D409,Departments!$A$2:$D$8,4,FALSE()),"n/a")</f>
        <v>180000</v>
      </c>
      <c r="G409" s="16" t="n">
        <f aca="false">IFERROR(Expenses!D406/F409,"n/a")</f>
        <v>0.0152511666666667</v>
      </c>
    </row>
    <row r="410" customFormat="false" ht="15" hidden="false" customHeight="false" outlineLevel="0" collapsed="false">
      <c r="A410" s="7" t="str">
        <f aca="false">Expenses!A407</f>
        <v>X00214</v>
      </c>
      <c r="B410" s="13" t="n">
        <f aca="false">Expenses!B407</f>
        <v>46117</v>
      </c>
      <c r="C410" s="7" t="str">
        <f aca="false">VLOOKUP(Expenses!C407,Employees!$A$2:$C$61,2,FALSE())</f>
        <v>Kabir Hossain</v>
      </c>
      <c r="D410" s="7" t="str">
        <f aca="false">VLOOKUP(Expenses!C407,Employees!$A$2:$C$61,3,FALSE())</f>
        <v>SAL</v>
      </c>
      <c r="E410" s="7" t="str">
        <f aca="false">IFERROR(VLOOKUP(D410,Departments!$A$2:$D$8,2,FALSE()),"Key mismatch - check DeptCode formatting")</f>
        <v>Sales</v>
      </c>
      <c r="F410" s="15" t="n">
        <f aca="false">IFERROR(VLOOKUP(D410,Departments!$A$2:$D$8,4,FALSE()),"n/a")</f>
        <v>250000</v>
      </c>
      <c r="G410" s="16" t="n">
        <f aca="false">IFERROR(Expenses!D407/F410,"n/a")</f>
        <v>0.00369848</v>
      </c>
    </row>
    <row r="411" customFormat="false" ht="15" hidden="false" customHeight="false" outlineLevel="0" collapsed="false">
      <c r="A411" s="7" t="str">
        <f aca="false">Expenses!A408</f>
        <v>X00129</v>
      </c>
      <c r="B411" s="13" t="n">
        <f aca="false">Expenses!B408</f>
        <v>46119</v>
      </c>
      <c r="C411" s="7" t="str">
        <f aca="false">VLOOKUP(Expenses!C408,Employees!$A$2:$C$61,2,FALSE())</f>
        <v>Hasan Hossain</v>
      </c>
      <c r="D411" s="7" t="str">
        <f aca="false">VLOOKUP(Expenses!C408,Employees!$A$2:$C$61,3,FALSE())</f>
        <v>MKT</v>
      </c>
      <c r="E411" s="7" t="str">
        <f aca="false">IFERROR(VLOOKUP(D411,Departments!$A$2:$D$8,2,FALSE()),"Key mismatch - check DeptCode formatting")</f>
        <v>Marketing</v>
      </c>
      <c r="F411" s="15" t="n">
        <f aca="false">IFERROR(VLOOKUP(D411,Departments!$A$2:$D$8,4,FALSE()),"n/a")</f>
        <v>120000</v>
      </c>
      <c r="G411" s="16" t="n">
        <f aca="false">IFERROR(Expenses!D408/F411,"n/a")</f>
        <v>0.021994</v>
      </c>
    </row>
    <row r="412" customFormat="false" ht="15" hidden="false" customHeight="false" outlineLevel="0" collapsed="false">
      <c r="A412" s="7" t="str">
        <f aca="false">Expenses!A409</f>
        <v>X00332</v>
      </c>
      <c r="B412" s="13" t="n">
        <f aca="false">Expenses!B409</f>
        <v>46119</v>
      </c>
      <c r="C412" s="7" t="str">
        <f aca="false">VLOOKUP(Expenses!C409,Employees!$A$2:$C$61,2,FALSE())</f>
        <v>Imran Rahman</v>
      </c>
      <c r="D412" s="7" t="str">
        <f aca="false">VLOOKUP(Expenses!C409,Employees!$A$2:$C$61,3,FALSE())</f>
        <v>FIN</v>
      </c>
      <c r="E412" s="7" t="str">
        <f aca="false">IFERROR(VLOOKUP(D412,Departments!$A$2:$D$8,2,FALSE()),"Key mismatch - check DeptCode formatting")</f>
        <v>Finance</v>
      </c>
      <c r="F412" s="15" t="n">
        <f aca="false">IFERROR(VLOOKUP(D412,Departments!$A$2:$D$8,4,FALSE()),"n/a")</f>
        <v>90000</v>
      </c>
      <c r="G412" s="16" t="n">
        <f aca="false">IFERROR(Expenses!D409/F412,"n/a")</f>
        <v>0.0216333333333333</v>
      </c>
    </row>
    <row r="413" customFormat="false" ht="15" hidden="false" customHeight="false" outlineLevel="0" collapsed="false">
      <c r="A413" s="7" t="str">
        <f aca="false">Expenses!A410</f>
        <v>X00421</v>
      </c>
      <c r="B413" s="13" t="n">
        <f aca="false">Expenses!B410</f>
        <v>46119</v>
      </c>
      <c r="C413" s="7" t="str">
        <f aca="false">VLOOKUP(Expenses!C410,Employees!$A$2:$C$61,2,FALSE())</f>
        <v>Rima Karim</v>
      </c>
      <c r="D413" s="7" t="str">
        <f aca="false">VLOOKUP(Expenses!C410,Employees!$A$2:$C$61,3,FALSE())</f>
        <v>OPS</v>
      </c>
      <c r="E413" s="7" t="str">
        <f aca="false">IFERROR(VLOOKUP(D413,Departments!$A$2:$D$8,2,FALSE()),"Key mismatch - check DeptCode formatting")</f>
        <v>Operations</v>
      </c>
      <c r="F413" s="15" t="n">
        <f aca="false">IFERROR(VLOOKUP(D413,Departments!$A$2:$D$8,4,FALSE()),"n/a")</f>
        <v>300000</v>
      </c>
      <c r="G413" s="16" t="n">
        <f aca="false">IFERROR(Expenses!D410/F413,"n/a")</f>
        <v>0.00869946666666667</v>
      </c>
    </row>
    <row r="414" customFormat="false" ht="15" hidden="false" customHeight="false" outlineLevel="0" collapsed="false">
      <c r="A414" s="7" t="str">
        <f aca="false">Expenses!A411</f>
        <v>X00437</v>
      </c>
      <c r="B414" s="13" t="n">
        <f aca="false">Expenses!B411</f>
        <v>46120</v>
      </c>
      <c r="C414" s="7" t="str">
        <f aca="false">VLOOKUP(Expenses!C411,Employees!$A$2:$C$61,2,FALSE())</f>
        <v>Nadia Begum</v>
      </c>
      <c r="D414" s="7" t="str">
        <f aca="false">VLOOKUP(Expenses!C411,Employees!$A$2:$C$61,3,FALSE())</f>
        <v>MKT</v>
      </c>
      <c r="E414" s="7" t="str">
        <f aca="false">IFERROR(VLOOKUP(D414,Departments!$A$2:$D$8,2,FALSE()),"Key mismatch - check DeptCode formatting")</f>
        <v>Marketing</v>
      </c>
      <c r="F414" s="15" t="n">
        <f aca="false">IFERROR(VLOOKUP(D414,Departments!$A$2:$D$8,4,FALSE()),"n/a")</f>
        <v>120000</v>
      </c>
      <c r="G414" s="16" t="n">
        <f aca="false">IFERROR(Expenses!D411/F414,"n/a")</f>
        <v>0.02013475</v>
      </c>
    </row>
    <row r="415" customFormat="false" ht="15" hidden="false" customHeight="false" outlineLevel="0" collapsed="false">
      <c r="A415" s="7" t="str">
        <f aca="false">Expenses!A412</f>
        <v>X00482</v>
      </c>
      <c r="B415" s="13" t="n">
        <f aca="false">Expenses!B412</f>
        <v>46120</v>
      </c>
      <c r="C415" s="7" t="str">
        <f aca="false">VLOOKUP(Expenses!C412,Employees!$A$2:$C$61,2,FALSE())</f>
        <v>Karim Ahmed</v>
      </c>
      <c r="D415" s="7" t="str">
        <f aca="false">VLOOKUP(Expenses!C412,Employees!$A$2:$C$61,3,FALSE())</f>
        <v>IT</v>
      </c>
      <c r="E415" s="7" t="str">
        <f aca="false">IFERROR(VLOOKUP(D415,Departments!$A$2:$D$8,2,FALSE()),"Key mismatch - check DeptCode formatting")</f>
        <v>Information Technology</v>
      </c>
      <c r="F415" s="15" t="n">
        <f aca="false">IFERROR(VLOOKUP(D415,Departments!$A$2:$D$8,4,FALSE()),"n/a")</f>
        <v>180000</v>
      </c>
      <c r="G415" s="16" t="n">
        <f aca="false">IFERROR(Expenses!D412/F415,"n/a")</f>
        <v>0.0173045555555556</v>
      </c>
    </row>
    <row r="416" customFormat="false" ht="15" hidden="false" customHeight="false" outlineLevel="0" collapsed="false">
      <c r="A416" s="7" t="str">
        <f aca="false">Expenses!A413</f>
        <v>X00264</v>
      </c>
      <c r="B416" s="13" t="n">
        <f aca="false">Expenses!B413</f>
        <v>46121</v>
      </c>
      <c r="C416" s="7" t="str">
        <f aca="false">VLOOKUP(Expenses!C413,Employees!$A$2:$C$61,2,FALSE())</f>
        <v>Karim Ahmed</v>
      </c>
      <c r="D416" s="7" t="str">
        <f aca="false">VLOOKUP(Expenses!C413,Employees!$A$2:$C$61,3,FALSE())</f>
        <v>IT</v>
      </c>
      <c r="E416" s="7" t="str">
        <f aca="false">IFERROR(VLOOKUP(D416,Departments!$A$2:$D$8,2,FALSE()),"Key mismatch - check DeptCode formatting")</f>
        <v>Information Technology</v>
      </c>
      <c r="F416" s="15" t="n">
        <f aca="false">IFERROR(VLOOKUP(D416,Departments!$A$2:$D$8,4,FALSE()),"n/a")</f>
        <v>180000</v>
      </c>
      <c r="G416" s="16" t="n">
        <f aca="false">IFERROR(Expenses!D413/F416,"n/a")</f>
        <v>0.0101925</v>
      </c>
    </row>
    <row r="417" customFormat="false" ht="15" hidden="false" customHeight="false" outlineLevel="0" collapsed="false">
      <c r="A417" s="7" t="str">
        <f aca="false">Expenses!A414</f>
        <v>X00479</v>
      </c>
      <c r="B417" s="13" t="n">
        <f aca="false">Expenses!B414</f>
        <v>46121</v>
      </c>
      <c r="C417" s="7" t="str">
        <f aca="false">VLOOKUP(Expenses!C414,Employees!$A$2:$C$61,2,FALSE())</f>
        <v>Hasan Hossain</v>
      </c>
      <c r="D417" s="7" t="str">
        <f aca="false">VLOOKUP(Expenses!C414,Employees!$A$2:$C$61,3,FALSE())</f>
        <v>OPS</v>
      </c>
      <c r="E417" s="7" t="str">
        <f aca="false">IFERROR(VLOOKUP(D417,Departments!$A$2:$D$8,2,FALSE()),"Key mismatch - check DeptCode formatting")</f>
        <v>Operations</v>
      </c>
      <c r="F417" s="15" t="n">
        <f aca="false">IFERROR(VLOOKUP(D417,Departments!$A$2:$D$8,4,FALSE()),"n/a")</f>
        <v>300000</v>
      </c>
      <c r="G417" s="16" t="n">
        <f aca="false">IFERROR(Expenses!D414/F417,"n/a")</f>
        <v>0.00380843333333333</v>
      </c>
    </row>
    <row r="418" customFormat="false" ht="15" hidden="false" customHeight="false" outlineLevel="0" collapsed="false">
      <c r="A418" s="7" t="str">
        <f aca="false">Expenses!A415</f>
        <v>X00258</v>
      </c>
      <c r="B418" s="13" t="n">
        <f aca="false">Expenses!B415</f>
        <v>46125</v>
      </c>
      <c r="C418" s="7" t="str">
        <f aca="false">VLOOKUP(Expenses!C415,Employees!$A$2:$C$61,2,FALSE())</f>
        <v>Rony Begum</v>
      </c>
      <c r="D418" s="7" t="str">
        <f aca="false">VLOOKUP(Expenses!C415,Employees!$A$2:$C$61,3,FALSE())</f>
        <v>FIN</v>
      </c>
      <c r="E418" s="7" t="str">
        <f aca="false">IFERROR(VLOOKUP(D418,Departments!$A$2:$D$8,2,FALSE()),"Key mismatch - check DeptCode formatting")</f>
        <v>Finance</v>
      </c>
      <c r="F418" s="15" t="n">
        <f aca="false">IFERROR(VLOOKUP(D418,Departments!$A$2:$D$8,4,FALSE()),"n/a")</f>
        <v>90000</v>
      </c>
      <c r="G418" s="16" t="n">
        <f aca="false">IFERROR(Expenses!D415/F418,"n/a")</f>
        <v>0.0100497777777778</v>
      </c>
    </row>
    <row r="419" customFormat="false" ht="15" hidden="false" customHeight="false" outlineLevel="0" collapsed="false">
      <c r="A419" s="7" t="str">
        <f aca="false">Expenses!A416</f>
        <v>X00151</v>
      </c>
      <c r="B419" s="13" t="n">
        <f aca="false">Expenses!B416</f>
        <v>46126</v>
      </c>
      <c r="C419" s="7" t="str">
        <f aca="false">VLOOKUP(Expenses!C416,Employees!$A$2:$C$61,2,FALSE())</f>
        <v>Rima Islam</v>
      </c>
      <c r="D419" s="7" t="str">
        <f aca="false">VLOOKUP(Expenses!C416,Employees!$A$2:$C$61,3,FALSE())</f>
        <v>MKT</v>
      </c>
      <c r="E419" s="7" t="str">
        <f aca="false">IFERROR(VLOOKUP(D419,Departments!$A$2:$D$8,2,FALSE()),"Key mismatch - check DeptCode formatting")</f>
        <v>Marketing</v>
      </c>
      <c r="F419" s="15" t="n">
        <f aca="false">IFERROR(VLOOKUP(D419,Departments!$A$2:$D$8,4,FALSE()),"n/a")</f>
        <v>120000</v>
      </c>
      <c r="G419" s="16" t="n">
        <f aca="false">IFERROR(Expenses!D416/F419,"n/a")</f>
        <v>0.0161601666666667</v>
      </c>
    </row>
    <row r="420" customFormat="false" ht="15" hidden="false" customHeight="false" outlineLevel="0" collapsed="false">
      <c r="A420" s="7" t="str">
        <f aca="false">Expenses!A417</f>
        <v>X00055</v>
      </c>
      <c r="B420" s="13" t="n">
        <f aca="false">Expenses!B417</f>
        <v>46127</v>
      </c>
      <c r="C420" s="7" t="str">
        <f aca="false">VLOOKUP(Expenses!C417,Employees!$A$2:$C$61,2,FALSE())</f>
        <v>Sabbir Khan</v>
      </c>
      <c r="D420" s="7" t="str">
        <f aca="false">VLOOKUP(Expenses!C417,Employees!$A$2:$C$61,3,FALSE())</f>
        <v>FIN</v>
      </c>
      <c r="E420" s="7" t="str">
        <f aca="false">IFERROR(VLOOKUP(D420,Departments!$A$2:$D$8,2,FALSE()),"Key mismatch - check DeptCode formatting")</f>
        <v>Finance</v>
      </c>
      <c r="F420" s="15" t="n">
        <f aca="false">IFERROR(VLOOKUP(D420,Departments!$A$2:$D$8,4,FALSE()),"n/a")</f>
        <v>90000</v>
      </c>
      <c r="G420" s="16" t="n">
        <f aca="false">IFERROR(Expenses!D417/F420,"n/a")</f>
        <v>0.0274107777777778</v>
      </c>
    </row>
    <row r="421" customFormat="false" ht="15" hidden="false" customHeight="false" outlineLevel="0" collapsed="false">
      <c r="A421" s="7" t="str">
        <f aca="false">Expenses!A418</f>
        <v>X00102</v>
      </c>
      <c r="B421" s="13" t="n">
        <f aca="false">Expenses!B418</f>
        <v>46129</v>
      </c>
      <c r="C421" s="7" t="str">
        <f aca="false">VLOOKUP(Expenses!C418,Employees!$A$2:$C$61,2,FALSE())</f>
        <v>Sabbir Hossain</v>
      </c>
      <c r="D421" s="7" t="str">
        <f aca="false">VLOOKUP(Expenses!C418,Employees!$A$2:$C$61,3,FALSE())</f>
        <v>IT</v>
      </c>
      <c r="E421" s="7" t="str">
        <f aca="false">IFERROR(VLOOKUP(D421,Departments!$A$2:$D$8,2,FALSE()),"Key mismatch - check DeptCode formatting")</f>
        <v>Information Technology</v>
      </c>
      <c r="F421" s="15" t="n">
        <f aca="false">IFERROR(VLOOKUP(D421,Departments!$A$2:$D$8,4,FALSE()),"n/a")</f>
        <v>180000</v>
      </c>
      <c r="G421" s="16" t="n">
        <f aca="false">IFERROR(Expenses!D418/F421,"n/a")</f>
        <v>0.0164580555555556</v>
      </c>
    </row>
    <row r="422" customFormat="false" ht="15" hidden="false" customHeight="false" outlineLevel="0" collapsed="false">
      <c r="A422" s="7" t="str">
        <f aca="false">Expenses!A419</f>
        <v>X00194</v>
      </c>
      <c r="B422" s="13" t="n">
        <f aca="false">Expenses!B419</f>
        <v>46129</v>
      </c>
      <c r="C422" s="7" t="str">
        <f aca="false">VLOOKUP(Expenses!C419,Employees!$A$2:$C$61,2,FALSE())</f>
        <v>Mim Islam</v>
      </c>
      <c r="D422" s="7" t="str">
        <f aca="false">VLOOKUP(Expenses!C419,Employees!$A$2:$C$61,3,FALSE())</f>
        <v>HR</v>
      </c>
      <c r="E422" s="7" t="str">
        <f aca="false">IFERROR(VLOOKUP(D422,Departments!$A$2:$D$8,2,FALSE()),"Key mismatch - check DeptCode formatting")</f>
        <v>Human Resources</v>
      </c>
      <c r="F422" s="15" t="n">
        <f aca="false">IFERROR(VLOOKUP(D422,Departments!$A$2:$D$8,4,FALSE()),"n/a")</f>
        <v>60000</v>
      </c>
      <c r="G422" s="16" t="n">
        <f aca="false">IFERROR(Expenses!D419/F422,"n/a")</f>
        <v>0.0457956666666667</v>
      </c>
    </row>
    <row r="423" customFormat="false" ht="15" hidden="false" customHeight="false" outlineLevel="0" collapsed="false">
      <c r="A423" s="7" t="str">
        <f aca="false">Expenses!A420</f>
        <v>X00229</v>
      </c>
      <c r="B423" s="13" t="n">
        <f aca="false">Expenses!B420</f>
        <v>46129</v>
      </c>
      <c r="C423" s="7" t="str">
        <f aca="false">VLOOKUP(Expenses!C420,Employees!$A$2:$C$61,2,FALSE())</f>
        <v>Karim Khan</v>
      </c>
      <c r="D423" s="7" t="str">
        <f aca="false">VLOOKUP(Expenses!C420,Employees!$A$2:$C$61,3,FALSE())</f>
        <v>MKT</v>
      </c>
      <c r="E423" s="7" t="str">
        <f aca="false">IFERROR(VLOOKUP(D423,Departments!$A$2:$D$8,2,FALSE()),"Key mismatch - check DeptCode formatting")</f>
        <v>Marketing</v>
      </c>
      <c r="F423" s="15" t="n">
        <f aca="false">IFERROR(VLOOKUP(D423,Departments!$A$2:$D$8,4,FALSE()),"n/a")</f>
        <v>120000</v>
      </c>
      <c r="G423" s="16" t="n">
        <f aca="false">IFERROR(Expenses!D420/F423,"n/a")</f>
        <v>0.0048805</v>
      </c>
    </row>
    <row r="424" customFormat="false" ht="15" hidden="false" customHeight="false" outlineLevel="0" collapsed="false">
      <c r="A424" s="7" t="str">
        <f aca="false">Expenses!A421</f>
        <v>X00330</v>
      </c>
      <c r="B424" s="13" t="n">
        <f aca="false">Expenses!B421</f>
        <v>46129</v>
      </c>
      <c r="C424" s="7" t="str">
        <f aca="false">VLOOKUP(Expenses!C421,Employees!$A$2:$C$61,2,FALSE())</f>
        <v>Mim Begum</v>
      </c>
      <c r="D424" s="7" t="str">
        <f aca="false">VLOOKUP(Expenses!C421,Employees!$A$2:$C$61,3,FALSE())</f>
        <v>SAL</v>
      </c>
      <c r="E424" s="7" t="str">
        <f aca="false">IFERROR(VLOOKUP(D424,Departments!$A$2:$D$8,2,FALSE()),"Key mismatch - check DeptCode formatting")</f>
        <v>Sales</v>
      </c>
      <c r="F424" s="15" t="n">
        <f aca="false">IFERROR(VLOOKUP(D424,Departments!$A$2:$D$8,4,FALSE()),"n/a")</f>
        <v>250000</v>
      </c>
      <c r="G424" s="16" t="n">
        <f aca="false">IFERROR(Expenses!D421/F424,"n/a")</f>
        <v>0.00747912</v>
      </c>
    </row>
    <row r="425" customFormat="false" ht="15" hidden="false" customHeight="false" outlineLevel="0" collapsed="false">
      <c r="A425" s="7" t="str">
        <f aca="false">Expenses!A422</f>
        <v>X00424</v>
      </c>
      <c r="B425" s="13" t="n">
        <f aca="false">Expenses!B422</f>
        <v>46129</v>
      </c>
      <c r="C425" s="7" t="str">
        <f aca="false">VLOOKUP(Expenses!C422,Employees!$A$2:$C$61,2,FALSE())</f>
        <v>Imran Rahman</v>
      </c>
      <c r="D425" s="7" t="str">
        <f aca="false">VLOOKUP(Expenses!C422,Employees!$A$2:$C$61,3,FALSE())</f>
        <v>FIN</v>
      </c>
      <c r="E425" s="7" t="str">
        <f aca="false">IFERROR(VLOOKUP(D425,Departments!$A$2:$D$8,2,FALSE()),"Key mismatch - check DeptCode formatting")</f>
        <v>Finance</v>
      </c>
      <c r="F425" s="15" t="n">
        <f aca="false">IFERROR(VLOOKUP(D425,Departments!$A$2:$D$8,4,FALSE()),"n/a")</f>
        <v>90000</v>
      </c>
      <c r="G425" s="16" t="n">
        <f aca="false">IFERROR(Expenses!D422/F425,"n/a")</f>
        <v>0.036273</v>
      </c>
    </row>
    <row r="426" customFormat="false" ht="15" hidden="false" customHeight="false" outlineLevel="0" collapsed="false">
      <c r="A426" s="7" t="str">
        <f aca="false">Expenses!A423</f>
        <v>X00365</v>
      </c>
      <c r="B426" s="13" t="n">
        <f aca="false">Expenses!B423</f>
        <v>46131</v>
      </c>
      <c r="C426" s="7" t="str">
        <f aca="false">VLOOKUP(Expenses!C423,Employees!$A$2:$C$61,2,FALSE())</f>
        <v>Farah Begum</v>
      </c>
      <c r="D426" s="7" t="str">
        <f aca="false">VLOOKUP(Expenses!C423,Employees!$A$2:$C$61,3,FALSE())</f>
        <v> OPS</v>
      </c>
      <c r="E426" s="7" t="str">
        <f aca="false">IFERROR(VLOOKUP(D426,Departments!$A$2:$D$8,2,FALSE()),"Key mismatch - check DeptCode formatting")</f>
        <v>Key mismatch - check DeptCode formatting</v>
      </c>
      <c r="F426" s="15" t="str">
        <f aca="false">IFERROR(VLOOKUP(D426,Departments!$A$2:$D$8,4,FALSE()),"n/a")</f>
        <v>n/a</v>
      </c>
      <c r="G426" s="16" t="str">
        <f aca="false">IFERROR(Expenses!D423/F426,"n/a")</f>
        <v>n/a</v>
      </c>
    </row>
    <row r="427" customFormat="false" ht="15" hidden="false" customHeight="false" outlineLevel="0" collapsed="false">
      <c r="A427" s="7" t="str">
        <f aca="false">Expenses!A424</f>
        <v>X00024</v>
      </c>
      <c r="B427" s="13" t="n">
        <f aca="false">Expenses!B424</f>
        <v>46132</v>
      </c>
      <c r="C427" s="7" t="str">
        <f aca="false">VLOOKUP(Expenses!C424,Employees!$A$2:$C$61,2,FALSE())</f>
        <v>Sabbir Uddin</v>
      </c>
      <c r="D427" s="7" t="str">
        <f aca="false">VLOOKUP(Expenses!C424,Employees!$A$2:$C$61,3,FALSE())</f>
        <v> OPS</v>
      </c>
      <c r="E427" s="7" t="str">
        <f aca="false">IFERROR(VLOOKUP(D427,Departments!$A$2:$D$8,2,FALSE()),"Key mismatch - check DeptCode formatting")</f>
        <v>Key mismatch - check DeptCode formatting</v>
      </c>
      <c r="F427" s="15" t="str">
        <f aca="false">IFERROR(VLOOKUP(D427,Departments!$A$2:$D$8,4,FALSE()),"n/a")</f>
        <v>n/a</v>
      </c>
      <c r="G427" s="16" t="str">
        <f aca="false">IFERROR(Expenses!D424/F427,"n/a")</f>
        <v>n/a</v>
      </c>
    </row>
    <row r="428" customFormat="false" ht="15" hidden="false" customHeight="false" outlineLevel="0" collapsed="false">
      <c r="A428" s="7" t="str">
        <f aca="false">Expenses!A425</f>
        <v>X00345</v>
      </c>
      <c r="B428" s="13" t="n">
        <f aca="false">Expenses!B425</f>
        <v>46132</v>
      </c>
      <c r="C428" s="7" t="str">
        <f aca="false">VLOOKUP(Expenses!C425,Employees!$A$2:$C$61,2,FALSE())</f>
        <v>Nadia Islam</v>
      </c>
      <c r="D428" s="7" t="str">
        <f aca="false">VLOOKUP(Expenses!C425,Employees!$A$2:$C$61,3,FALSE())</f>
        <v>HR</v>
      </c>
      <c r="E428" s="7" t="str">
        <f aca="false">IFERROR(VLOOKUP(D428,Departments!$A$2:$D$8,2,FALSE()),"Key mismatch - check DeptCode formatting")</f>
        <v>Human Resources</v>
      </c>
      <c r="F428" s="15" t="n">
        <f aca="false">IFERROR(VLOOKUP(D428,Departments!$A$2:$D$8,4,FALSE()),"n/a")</f>
        <v>60000</v>
      </c>
      <c r="G428" s="16" t="n">
        <f aca="false">IFERROR(Expenses!D425/F428,"n/a")</f>
        <v>0.0085585</v>
      </c>
    </row>
    <row r="429" customFormat="false" ht="15" hidden="false" customHeight="false" outlineLevel="0" collapsed="false">
      <c r="A429" s="7" t="str">
        <f aca="false">Expenses!A426</f>
        <v>X00453</v>
      </c>
      <c r="B429" s="13" t="n">
        <f aca="false">Expenses!B426</f>
        <v>46132</v>
      </c>
      <c r="C429" s="7" t="str">
        <f aca="false">VLOOKUP(Expenses!C426,Employees!$A$2:$C$61,2,FALSE())</f>
        <v>Mim Rahman</v>
      </c>
      <c r="D429" s="7" t="str">
        <f aca="false">VLOOKUP(Expenses!C426,Employees!$A$2:$C$61,3,FALSE())</f>
        <v>SAL</v>
      </c>
      <c r="E429" s="7" t="str">
        <f aca="false">IFERROR(VLOOKUP(D429,Departments!$A$2:$D$8,2,FALSE()),"Key mismatch - check DeptCode formatting")</f>
        <v>Sales</v>
      </c>
      <c r="F429" s="15" t="n">
        <f aca="false">IFERROR(VLOOKUP(D429,Departments!$A$2:$D$8,4,FALSE()),"n/a")</f>
        <v>250000</v>
      </c>
      <c r="G429" s="16" t="n">
        <f aca="false">IFERROR(Expenses!D426/F429,"n/a")</f>
        <v>0.0012178</v>
      </c>
    </row>
    <row r="430" customFormat="false" ht="15" hidden="false" customHeight="false" outlineLevel="0" collapsed="false">
      <c r="A430" s="7" t="str">
        <f aca="false">Expenses!A427</f>
        <v>X00109</v>
      </c>
      <c r="B430" s="13" t="n">
        <f aca="false">Expenses!B427</f>
        <v>46133</v>
      </c>
      <c r="C430" s="7" t="str">
        <f aca="false">VLOOKUP(Expenses!C427,Employees!$A$2:$C$61,2,FALSE())</f>
        <v>Rima Ahmed</v>
      </c>
      <c r="D430" s="7" t="str">
        <f aca="false">VLOOKUP(Expenses!C427,Employees!$A$2:$C$61,3,FALSE())</f>
        <v>IT</v>
      </c>
      <c r="E430" s="7" t="str">
        <f aca="false">IFERROR(VLOOKUP(D430,Departments!$A$2:$D$8,2,FALSE()),"Key mismatch - check DeptCode formatting")</f>
        <v>Information Technology</v>
      </c>
      <c r="F430" s="15" t="n">
        <f aca="false">IFERROR(VLOOKUP(D430,Departments!$A$2:$D$8,4,FALSE()),"n/a")</f>
        <v>180000</v>
      </c>
      <c r="G430" s="16" t="n">
        <f aca="false">IFERROR(Expenses!D427/F430,"n/a")</f>
        <v>0.009127</v>
      </c>
    </row>
    <row r="431" customFormat="false" ht="15" hidden="false" customHeight="false" outlineLevel="0" collapsed="false">
      <c r="A431" s="7" t="str">
        <f aca="false">Expenses!A428</f>
        <v>X00209</v>
      </c>
      <c r="B431" s="13" t="n">
        <f aca="false">Expenses!B428</f>
        <v>46133</v>
      </c>
      <c r="C431" s="7" t="str">
        <f aca="false">VLOOKUP(Expenses!C428,Employees!$A$2:$C$61,2,FALSE())</f>
        <v>Farah Hossain</v>
      </c>
      <c r="D431" s="7" t="str">
        <f aca="false">VLOOKUP(Expenses!C428,Employees!$A$2:$C$61,3,FALSE())</f>
        <v>HR</v>
      </c>
      <c r="E431" s="7" t="str">
        <f aca="false">IFERROR(VLOOKUP(D431,Departments!$A$2:$D$8,2,FALSE()),"Key mismatch - check DeptCode formatting")</f>
        <v>Human Resources</v>
      </c>
      <c r="F431" s="15" t="n">
        <f aca="false">IFERROR(VLOOKUP(D431,Departments!$A$2:$D$8,4,FALSE()),"n/a")</f>
        <v>60000</v>
      </c>
      <c r="G431" s="16" t="n">
        <f aca="false">IFERROR(Expenses!D428/F431,"n/a")</f>
        <v>0.00626866666666667</v>
      </c>
    </row>
    <row r="432" customFormat="false" ht="15" hidden="false" customHeight="false" outlineLevel="0" collapsed="false">
      <c r="A432" s="7" t="str">
        <f aca="false">Expenses!A429</f>
        <v>X00190</v>
      </c>
      <c r="B432" s="13" t="n">
        <f aca="false">Expenses!B429</f>
        <v>46134</v>
      </c>
      <c r="C432" s="7" t="str">
        <f aca="false">VLOOKUP(Expenses!C429,Employees!$A$2:$C$61,2,FALSE())</f>
        <v>Karim Khan</v>
      </c>
      <c r="D432" s="7" t="str">
        <f aca="false">VLOOKUP(Expenses!C429,Employees!$A$2:$C$61,3,FALSE())</f>
        <v>MKT</v>
      </c>
      <c r="E432" s="7" t="str">
        <f aca="false">IFERROR(VLOOKUP(D432,Departments!$A$2:$D$8,2,FALSE()),"Key mismatch - check DeptCode formatting")</f>
        <v>Marketing</v>
      </c>
      <c r="F432" s="15" t="n">
        <f aca="false">IFERROR(VLOOKUP(D432,Departments!$A$2:$D$8,4,FALSE()),"n/a")</f>
        <v>120000</v>
      </c>
      <c r="G432" s="16" t="n">
        <f aca="false">IFERROR(Expenses!D429/F432,"n/a")</f>
        <v>0.0113755833333333</v>
      </c>
    </row>
    <row r="433" customFormat="false" ht="15" hidden="false" customHeight="false" outlineLevel="0" collapsed="false">
      <c r="A433" s="7" t="str">
        <f aca="false">Expenses!A430</f>
        <v>X00444</v>
      </c>
      <c r="B433" s="13" t="n">
        <f aca="false">Expenses!B430</f>
        <v>46134</v>
      </c>
      <c r="C433" s="7" t="str">
        <f aca="false">VLOOKUP(Expenses!C430,Employees!$A$2:$C$61,2,FALSE())</f>
        <v>Piya Chowdhury</v>
      </c>
      <c r="D433" s="7" t="str">
        <f aca="false">VLOOKUP(Expenses!C430,Employees!$A$2:$C$61,3,FALSE())</f>
        <v>MKT</v>
      </c>
      <c r="E433" s="7" t="str">
        <f aca="false">IFERROR(VLOOKUP(D433,Departments!$A$2:$D$8,2,FALSE()),"Key mismatch - check DeptCode formatting")</f>
        <v>Marketing</v>
      </c>
      <c r="F433" s="15" t="n">
        <f aca="false">IFERROR(VLOOKUP(D433,Departments!$A$2:$D$8,4,FALSE()),"n/a")</f>
        <v>120000</v>
      </c>
      <c r="G433" s="16" t="n">
        <f aca="false">IFERROR(Expenses!D430/F433,"n/a")</f>
        <v>0.00615766666666667</v>
      </c>
    </row>
    <row r="434" customFormat="false" ht="15" hidden="false" customHeight="false" outlineLevel="0" collapsed="false">
      <c r="A434" s="7" t="str">
        <f aca="false">Expenses!A431</f>
        <v>X00005</v>
      </c>
      <c r="B434" s="13" t="n">
        <f aca="false">Expenses!B431</f>
        <v>46135</v>
      </c>
      <c r="C434" s="7" t="str">
        <f aca="false">VLOOKUP(Expenses!C431,Employees!$A$2:$C$61,2,FALSE())</f>
        <v>Karim Karim</v>
      </c>
      <c r="D434" s="7" t="str">
        <f aca="false">VLOOKUP(Expenses!C431,Employees!$A$2:$C$61,3,FALSE())</f>
        <v>HR </v>
      </c>
      <c r="E434" s="7" t="str">
        <f aca="false">IFERROR(VLOOKUP(D434,Departments!$A$2:$D$8,2,FALSE()),"Key mismatch - check DeptCode formatting")</f>
        <v>Key mismatch - check DeptCode formatting</v>
      </c>
      <c r="F434" s="15" t="str">
        <f aca="false">IFERROR(VLOOKUP(D434,Departments!$A$2:$D$8,4,FALSE()),"n/a")</f>
        <v>n/a</v>
      </c>
      <c r="G434" s="16" t="str">
        <f aca="false">IFERROR(Expenses!D431/F434,"n/a")</f>
        <v>n/a</v>
      </c>
    </row>
    <row r="435" customFormat="false" ht="15" hidden="false" customHeight="false" outlineLevel="0" collapsed="false">
      <c r="A435" s="7" t="str">
        <f aca="false">Expenses!A432</f>
        <v>X00386</v>
      </c>
      <c r="B435" s="13" t="n">
        <f aca="false">Expenses!B432</f>
        <v>46136</v>
      </c>
      <c r="C435" s="7" t="str">
        <f aca="false">VLOOKUP(Expenses!C432,Employees!$A$2:$C$61,2,FALSE())</f>
        <v>Nadia Uddin</v>
      </c>
      <c r="D435" s="7" t="str">
        <f aca="false">VLOOKUP(Expenses!C432,Employees!$A$2:$C$61,3,FALSE())</f>
        <v>IT</v>
      </c>
      <c r="E435" s="7" t="str">
        <f aca="false">IFERROR(VLOOKUP(D435,Departments!$A$2:$D$8,2,FALSE()),"Key mismatch - check DeptCode formatting")</f>
        <v>Information Technology</v>
      </c>
      <c r="F435" s="15" t="n">
        <f aca="false">IFERROR(VLOOKUP(D435,Departments!$A$2:$D$8,4,FALSE()),"n/a")</f>
        <v>180000</v>
      </c>
      <c r="G435" s="16" t="n">
        <f aca="false">IFERROR(Expenses!D432/F435,"n/a")</f>
        <v>0.00290322222222222</v>
      </c>
    </row>
    <row r="436" customFormat="false" ht="15" hidden="false" customHeight="false" outlineLevel="0" collapsed="false">
      <c r="A436" s="7" t="str">
        <f aca="false">Expenses!A433</f>
        <v>X00368</v>
      </c>
      <c r="B436" s="13" t="n">
        <f aca="false">Expenses!B433</f>
        <v>46137</v>
      </c>
      <c r="C436" s="7" t="str">
        <f aca="false">VLOOKUP(Expenses!C433,Employees!$A$2:$C$61,2,FALSE())</f>
        <v>Nadia Begum</v>
      </c>
      <c r="D436" s="7" t="str">
        <f aca="false">VLOOKUP(Expenses!C433,Employees!$A$2:$C$61,3,FALSE())</f>
        <v>MKT</v>
      </c>
      <c r="E436" s="7" t="str">
        <f aca="false">IFERROR(VLOOKUP(D436,Departments!$A$2:$D$8,2,FALSE()),"Key mismatch - check DeptCode formatting")</f>
        <v>Marketing</v>
      </c>
      <c r="F436" s="15" t="n">
        <f aca="false">IFERROR(VLOOKUP(D436,Departments!$A$2:$D$8,4,FALSE()),"n/a")</f>
        <v>120000</v>
      </c>
      <c r="G436" s="16" t="n">
        <f aca="false">IFERROR(Expenses!D433/F436,"n/a")</f>
        <v>0.0222034166666667</v>
      </c>
    </row>
    <row r="437" customFormat="false" ht="15" hidden="false" customHeight="false" outlineLevel="0" collapsed="false">
      <c r="A437" s="7" t="str">
        <f aca="false">Expenses!A434</f>
        <v>X00300</v>
      </c>
      <c r="B437" s="13" t="n">
        <f aca="false">Expenses!B434</f>
        <v>46138</v>
      </c>
      <c r="C437" s="7" t="str">
        <f aca="false">VLOOKUP(Expenses!C434,Employees!$A$2:$C$61,2,FALSE())</f>
        <v>Karim Karim</v>
      </c>
      <c r="D437" s="7" t="str">
        <f aca="false">VLOOKUP(Expenses!C434,Employees!$A$2:$C$61,3,FALSE())</f>
        <v>HR </v>
      </c>
      <c r="E437" s="7" t="str">
        <f aca="false">IFERROR(VLOOKUP(D437,Departments!$A$2:$D$8,2,FALSE()),"Key mismatch - check DeptCode formatting")</f>
        <v>Key mismatch - check DeptCode formatting</v>
      </c>
      <c r="F437" s="15" t="str">
        <f aca="false">IFERROR(VLOOKUP(D437,Departments!$A$2:$D$8,4,FALSE()),"n/a")</f>
        <v>n/a</v>
      </c>
      <c r="G437" s="16" t="str">
        <f aca="false">IFERROR(Expenses!D434/F437,"n/a")</f>
        <v>n/a</v>
      </c>
    </row>
    <row r="438" customFormat="false" ht="15" hidden="false" customHeight="false" outlineLevel="0" collapsed="false">
      <c r="A438" s="7" t="str">
        <f aca="false">Expenses!A435</f>
        <v>X00369</v>
      </c>
      <c r="B438" s="13" t="n">
        <f aca="false">Expenses!B435</f>
        <v>46138</v>
      </c>
      <c r="C438" s="7" t="str">
        <f aca="false">VLOOKUP(Expenses!C435,Employees!$A$2:$C$61,2,FALSE())</f>
        <v>Mim Khan</v>
      </c>
      <c r="D438" s="7" t="str">
        <f aca="false">VLOOKUP(Expenses!C435,Employees!$A$2:$C$61,3,FALSE())</f>
        <v>IT</v>
      </c>
      <c r="E438" s="7" t="str">
        <f aca="false">IFERROR(VLOOKUP(D438,Departments!$A$2:$D$8,2,FALSE()),"Key mismatch - check DeptCode formatting")</f>
        <v>Information Technology</v>
      </c>
      <c r="F438" s="15" t="n">
        <f aca="false">IFERROR(VLOOKUP(D438,Departments!$A$2:$D$8,4,FALSE()),"n/a")</f>
        <v>180000</v>
      </c>
      <c r="G438" s="16" t="n">
        <f aca="false">IFERROR(Expenses!D435/F438,"n/a")</f>
        <v>0.0152606111111111</v>
      </c>
    </row>
    <row r="439" customFormat="false" ht="15" hidden="false" customHeight="false" outlineLevel="0" collapsed="false">
      <c r="A439" s="7" t="str">
        <f aca="false">Expenses!A436</f>
        <v>X00019</v>
      </c>
      <c r="B439" s="13" t="n">
        <f aca="false">Expenses!B436</f>
        <v>46139</v>
      </c>
      <c r="C439" s="7" t="str">
        <f aca="false">VLOOKUP(Expenses!C436,Employees!$A$2:$C$61,2,FALSE())</f>
        <v>Rima Khan</v>
      </c>
      <c r="D439" s="7" t="str">
        <f aca="false">VLOOKUP(Expenses!C436,Employees!$A$2:$C$61,3,FALSE())</f>
        <v> HR </v>
      </c>
      <c r="E439" s="7" t="str">
        <f aca="false">IFERROR(VLOOKUP(D439,Departments!$A$2:$D$8,2,FALSE()),"Key mismatch - check DeptCode formatting")</f>
        <v>Key mismatch - check DeptCode formatting</v>
      </c>
      <c r="F439" s="15" t="str">
        <f aca="false">IFERROR(VLOOKUP(D439,Departments!$A$2:$D$8,4,FALSE()),"n/a")</f>
        <v>n/a</v>
      </c>
      <c r="G439" s="16" t="str">
        <f aca="false">IFERROR(Expenses!D436/F439,"n/a")</f>
        <v>n/a</v>
      </c>
    </row>
    <row r="440" customFormat="false" ht="15" hidden="false" customHeight="false" outlineLevel="0" collapsed="false">
      <c r="A440" s="7" t="str">
        <f aca="false">Expenses!A437</f>
        <v>X00420</v>
      </c>
      <c r="B440" s="13" t="n">
        <f aca="false">Expenses!B437</f>
        <v>46141</v>
      </c>
      <c r="C440" s="7" t="str">
        <f aca="false">VLOOKUP(Expenses!C437,Employees!$A$2:$C$61,2,FALSE())</f>
        <v>Nadia Islam</v>
      </c>
      <c r="D440" s="7" t="str">
        <f aca="false">VLOOKUP(Expenses!C437,Employees!$A$2:$C$61,3,FALSE())</f>
        <v>HR</v>
      </c>
      <c r="E440" s="7" t="str">
        <f aca="false">IFERROR(VLOOKUP(D440,Departments!$A$2:$D$8,2,FALSE()),"Key mismatch - check DeptCode formatting")</f>
        <v>Human Resources</v>
      </c>
      <c r="F440" s="15" t="n">
        <f aca="false">IFERROR(VLOOKUP(D440,Departments!$A$2:$D$8,4,FALSE()),"n/a")</f>
        <v>60000</v>
      </c>
      <c r="G440" s="16" t="n">
        <f aca="false">IFERROR(Expenses!D437/F440,"n/a")</f>
        <v>0.0163091666666667</v>
      </c>
    </row>
    <row r="441" customFormat="false" ht="15" hidden="false" customHeight="false" outlineLevel="0" collapsed="false">
      <c r="A441" s="7" t="str">
        <f aca="false">Expenses!A438</f>
        <v>X00239</v>
      </c>
      <c r="B441" s="13" t="n">
        <f aca="false">Expenses!B438</f>
        <v>46142</v>
      </c>
      <c r="C441" s="7" t="str">
        <f aca="false">VLOOKUP(Expenses!C438,Employees!$A$2:$C$61,2,FALSE())</f>
        <v>Piya Khan</v>
      </c>
      <c r="D441" s="7" t="str">
        <f aca="false">VLOOKUP(Expenses!C438,Employees!$A$2:$C$61,3,FALSE())</f>
        <v>OPS</v>
      </c>
      <c r="E441" s="7" t="str">
        <f aca="false">IFERROR(VLOOKUP(D441,Departments!$A$2:$D$8,2,FALSE()),"Key mismatch - check DeptCode formatting")</f>
        <v>Operations</v>
      </c>
      <c r="F441" s="15" t="n">
        <f aca="false">IFERROR(VLOOKUP(D441,Departments!$A$2:$D$8,4,FALSE()),"n/a")</f>
        <v>300000</v>
      </c>
      <c r="G441" s="16" t="n">
        <f aca="false">IFERROR(Expenses!D438/F441,"n/a")</f>
        <v>0.00662563333333333</v>
      </c>
    </row>
    <row r="442" customFormat="false" ht="15" hidden="false" customHeight="false" outlineLevel="0" collapsed="false">
      <c r="A442" s="7" t="str">
        <f aca="false">Expenses!A439</f>
        <v>X00385</v>
      </c>
      <c r="B442" s="13" t="n">
        <f aca="false">Expenses!B439</f>
        <v>46142</v>
      </c>
      <c r="C442" s="7" t="str">
        <f aca="false">VLOOKUP(Expenses!C439,Employees!$A$2:$C$61,2,FALSE())</f>
        <v>Sabbir Hossain</v>
      </c>
      <c r="D442" s="7" t="str">
        <f aca="false">VLOOKUP(Expenses!C439,Employees!$A$2:$C$61,3,FALSE())</f>
        <v>IT</v>
      </c>
      <c r="E442" s="7" t="str">
        <f aca="false">IFERROR(VLOOKUP(D442,Departments!$A$2:$D$8,2,FALSE()),"Key mismatch - check DeptCode formatting")</f>
        <v>Information Technology</v>
      </c>
      <c r="F442" s="15" t="n">
        <f aca="false">IFERROR(VLOOKUP(D442,Departments!$A$2:$D$8,4,FALSE()),"n/a")</f>
        <v>180000</v>
      </c>
      <c r="G442" s="16" t="n">
        <f aca="false">IFERROR(Expenses!D439/F442,"n/a")</f>
        <v>0.0108837222222222</v>
      </c>
    </row>
    <row r="443" customFormat="false" ht="15" hidden="false" customHeight="false" outlineLevel="0" collapsed="false">
      <c r="A443" s="7" t="str">
        <f aca="false">Expenses!A440</f>
        <v>X00027</v>
      </c>
      <c r="B443" s="13" t="n">
        <f aca="false">Expenses!B440</f>
        <v>46143</v>
      </c>
      <c r="C443" s="7" t="str">
        <f aca="false">VLOOKUP(Expenses!C440,Employees!$A$2:$C$61,2,FALSE())</f>
        <v>Imran Rahman</v>
      </c>
      <c r="D443" s="7" t="str">
        <f aca="false">VLOOKUP(Expenses!C440,Employees!$A$2:$C$61,3,FALSE())</f>
        <v>FIN</v>
      </c>
      <c r="E443" s="7" t="str">
        <f aca="false">IFERROR(VLOOKUP(D443,Departments!$A$2:$D$8,2,FALSE()),"Key mismatch - check DeptCode formatting")</f>
        <v>Finance</v>
      </c>
      <c r="F443" s="15" t="n">
        <f aca="false">IFERROR(VLOOKUP(D443,Departments!$A$2:$D$8,4,FALSE()),"n/a")</f>
        <v>90000</v>
      </c>
      <c r="G443" s="16" t="n">
        <f aca="false">IFERROR(Expenses!D440/F443,"n/a")</f>
        <v>0.036471</v>
      </c>
    </row>
    <row r="444" customFormat="false" ht="15" hidden="false" customHeight="false" outlineLevel="0" collapsed="false">
      <c r="A444" s="7" t="str">
        <f aca="false">Expenses!A441</f>
        <v>X00100</v>
      </c>
      <c r="B444" s="13" t="n">
        <f aca="false">Expenses!B441</f>
        <v>46143</v>
      </c>
      <c r="C444" s="7" t="str">
        <f aca="false">VLOOKUP(Expenses!C441,Employees!$A$2:$C$61,2,FALSE())</f>
        <v>Tanvir Hossain</v>
      </c>
      <c r="D444" s="7" t="str">
        <f aca="false">VLOOKUP(Expenses!C441,Employees!$A$2:$C$61,3,FALSE())</f>
        <v>SAL</v>
      </c>
      <c r="E444" s="7" t="str">
        <f aca="false">IFERROR(VLOOKUP(D444,Departments!$A$2:$D$8,2,FALSE()),"Key mismatch - check DeptCode formatting")</f>
        <v>Sales</v>
      </c>
      <c r="F444" s="15" t="n">
        <f aca="false">IFERROR(VLOOKUP(D444,Departments!$A$2:$D$8,4,FALSE()),"n/a")</f>
        <v>250000</v>
      </c>
      <c r="G444" s="16" t="n">
        <f aca="false">IFERROR(Expenses!D441/F444,"n/a")</f>
        <v>0.01134432</v>
      </c>
    </row>
    <row r="445" customFormat="false" ht="15" hidden="false" customHeight="false" outlineLevel="0" collapsed="false">
      <c r="A445" s="7" t="str">
        <f aca="false">Expenses!A442</f>
        <v>X00158</v>
      </c>
      <c r="B445" s="13" t="n">
        <f aca="false">Expenses!B442</f>
        <v>46144</v>
      </c>
      <c r="C445" s="7" t="str">
        <f aca="false">VLOOKUP(Expenses!C442,Employees!$A$2:$C$61,2,FALSE())</f>
        <v>Rony Uddin</v>
      </c>
      <c r="D445" s="7" t="str">
        <f aca="false">VLOOKUP(Expenses!C442,Employees!$A$2:$C$61,3,FALSE())</f>
        <v>SAL</v>
      </c>
      <c r="E445" s="7" t="str">
        <f aca="false">IFERROR(VLOOKUP(D445,Departments!$A$2:$D$8,2,FALSE()),"Key mismatch - check DeptCode formatting")</f>
        <v>Sales</v>
      </c>
      <c r="F445" s="15" t="n">
        <f aca="false">IFERROR(VLOOKUP(D445,Departments!$A$2:$D$8,4,FALSE()),"n/a")</f>
        <v>250000</v>
      </c>
      <c r="G445" s="16" t="n">
        <f aca="false">IFERROR(Expenses!D442/F445,"n/a")</f>
        <v>0.00334796</v>
      </c>
    </row>
    <row r="446" customFormat="false" ht="15" hidden="false" customHeight="false" outlineLevel="0" collapsed="false">
      <c r="A446" s="7" t="str">
        <f aca="false">Expenses!A443</f>
        <v>X00448</v>
      </c>
      <c r="B446" s="13" t="n">
        <f aca="false">Expenses!B443</f>
        <v>46146</v>
      </c>
      <c r="C446" s="7" t="str">
        <f aca="false">VLOOKUP(Expenses!C443,Employees!$A$2:$C$61,2,FALSE())</f>
        <v>Nusrat Begum</v>
      </c>
      <c r="D446" s="7" t="str">
        <f aca="false">VLOOKUP(Expenses!C443,Employees!$A$2:$C$61,3,FALSE())</f>
        <v>FIN</v>
      </c>
      <c r="E446" s="7" t="str">
        <f aca="false">IFERROR(VLOOKUP(D446,Departments!$A$2:$D$8,2,FALSE()),"Key mismatch - check DeptCode formatting")</f>
        <v>Finance</v>
      </c>
      <c r="F446" s="15" t="n">
        <f aca="false">IFERROR(VLOOKUP(D446,Departments!$A$2:$D$8,4,FALSE()),"n/a")</f>
        <v>90000</v>
      </c>
      <c r="G446" s="16" t="n">
        <f aca="false">IFERROR(Expenses!D443/F446,"n/a")</f>
        <v>0.0230095555555556</v>
      </c>
    </row>
    <row r="447" customFormat="false" ht="15" hidden="false" customHeight="false" outlineLevel="0" collapsed="false">
      <c r="A447" s="7" t="str">
        <f aca="false">Expenses!A444</f>
        <v>X00480</v>
      </c>
      <c r="B447" s="13" t="n">
        <f aca="false">Expenses!B444</f>
        <v>46146</v>
      </c>
      <c r="C447" s="7" t="str">
        <f aca="false">VLOOKUP(Expenses!C444,Employees!$A$2:$C$61,2,FALSE())</f>
        <v>Nadia Begum</v>
      </c>
      <c r="D447" s="7" t="str">
        <f aca="false">VLOOKUP(Expenses!C444,Employees!$A$2:$C$61,3,FALSE())</f>
        <v>SAL</v>
      </c>
      <c r="E447" s="7" t="str">
        <f aca="false">IFERROR(VLOOKUP(D447,Departments!$A$2:$D$8,2,FALSE()),"Key mismatch - check DeptCode formatting")</f>
        <v>Sales</v>
      </c>
      <c r="F447" s="15" t="n">
        <f aca="false">IFERROR(VLOOKUP(D447,Departments!$A$2:$D$8,4,FALSE()),"n/a")</f>
        <v>250000</v>
      </c>
      <c r="G447" s="16" t="n">
        <f aca="false">IFERROR(Expenses!D444/F447,"n/a")</f>
        <v>0.00882432</v>
      </c>
    </row>
    <row r="448" customFormat="false" ht="15" hidden="false" customHeight="false" outlineLevel="0" collapsed="false">
      <c r="A448" s="7" t="str">
        <f aca="false">Expenses!A445</f>
        <v>X00007</v>
      </c>
      <c r="B448" s="13" t="n">
        <f aca="false">Expenses!B445</f>
        <v>46148</v>
      </c>
      <c r="C448" s="7" t="str">
        <f aca="false">VLOOKUP(Expenses!C445,Employees!$A$2:$C$61,2,FALSE())</f>
        <v>Imran Akter</v>
      </c>
      <c r="D448" s="7" t="str">
        <f aca="false">VLOOKUP(Expenses!C445,Employees!$A$2:$C$61,3,FALSE())</f>
        <v>HR</v>
      </c>
      <c r="E448" s="7" t="str">
        <f aca="false">IFERROR(VLOOKUP(D448,Departments!$A$2:$D$8,2,FALSE()),"Key mismatch - check DeptCode formatting")</f>
        <v>Human Resources</v>
      </c>
      <c r="F448" s="15" t="n">
        <f aca="false">IFERROR(VLOOKUP(D448,Departments!$A$2:$D$8,4,FALSE()),"n/a")</f>
        <v>60000</v>
      </c>
      <c r="G448" s="16" t="n">
        <f aca="false">IFERROR(Expenses!D445/F448,"n/a")</f>
        <v>0.0404726666666667</v>
      </c>
    </row>
    <row r="449" customFormat="false" ht="15" hidden="false" customHeight="false" outlineLevel="0" collapsed="false">
      <c r="A449" s="7" t="str">
        <f aca="false">Expenses!A446</f>
        <v>X00103</v>
      </c>
      <c r="B449" s="13" t="n">
        <f aca="false">Expenses!B446</f>
        <v>46148</v>
      </c>
      <c r="C449" s="7" t="str">
        <f aca="false">VLOOKUP(Expenses!C446,Employees!$A$2:$C$61,2,FALSE())</f>
        <v>Piya Akter</v>
      </c>
      <c r="D449" s="7" t="str">
        <f aca="false">VLOOKUP(Expenses!C446,Employees!$A$2:$C$61,3,FALSE())</f>
        <v>FIN</v>
      </c>
      <c r="E449" s="7" t="str">
        <f aca="false">IFERROR(VLOOKUP(D449,Departments!$A$2:$D$8,2,FALSE()),"Key mismatch - check DeptCode formatting")</f>
        <v>Finance</v>
      </c>
      <c r="F449" s="15" t="n">
        <f aca="false">IFERROR(VLOOKUP(D449,Departments!$A$2:$D$8,4,FALSE()),"n/a")</f>
        <v>90000</v>
      </c>
      <c r="G449" s="16" t="n">
        <f aca="false">IFERROR(Expenses!D446/F449,"n/a")</f>
        <v>0.0266584444444444</v>
      </c>
    </row>
    <row r="450" customFormat="false" ht="15" hidden="false" customHeight="false" outlineLevel="0" collapsed="false">
      <c r="A450" s="7" t="str">
        <f aca="false">Expenses!A447</f>
        <v>X00197</v>
      </c>
      <c r="B450" s="13" t="n">
        <f aca="false">Expenses!B447</f>
        <v>46151</v>
      </c>
      <c r="C450" s="7" t="str">
        <f aca="false">VLOOKUP(Expenses!C447,Employees!$A$2:$C$61,2,FALSE())</f>
        <v>Karim Ahmed</v>
      </c>
      <c r="D450" s="7" t="str">
        <f aca="false">VLOOKUP(Expenses!C447,Employees!$A$2:$C$61,3,FALSE())</f>
        <v>IT</v>
      </c>
      <c r="E450" s="7" t="str">
        <f aca="false">IFERROR(VLOOKUP(D450,Departments!$A$2:$D$8,2,FALSE()),"Key mismatch - check DeptCode formatting")</f>
        <v>Information Technology</v>
      </c>
      <c r="F450" s="15" t="n">
        <f aca="false">IFERROR(VLOOKUP(D450,Departments!$A$2:$D$8,4,FALSE()),"n/a")</f>
        <v>180000</v>
      </c>
      <c r="G450" s="16" t="n">
        <f aca="false">IFERROR(Expenses!D447/F450,"n/a")</f>
        <v>0.0106403888888889</v>
      </c>
    </row>
    <row r="451" customFormat="false" ht="15" hidden="false" customHeight="false" outlineLevel="0" collapsed="false">
      <c r="A451" s="7" t="str">
        <f aca="false">Expenses!A448</f>
        <v>X00236</v>
      </c>
      <c r="B451" s="13" t="n">
        <f aca="false">Expenses!B448</f>
        <v>46152</v>
      </c>
      <c r="C451" s="7" t="str">
        <f aca="false">VLOOKUP(Expenses!C448,Employees!$A$2:$C$61,2,FALSE())</f>
        <v>Sabbir Uddin</v>
      </c>
      <c r="D451" s="7" t="str">
        <f aca="false">VLOOKUP(Expenses!C448,Employees!$A$2:$C$61,3,FALSE())</f>
        <v>HR</v>
      </c>
      <c r="E451" s="7" t="str">
        <f aca="false">IFERROR(VLOOKUP(D451,Departments!$A$2:$D$8,2,FALSE()),"Key mismatch - check DeptCode formatting")</f>
        <v>Human Resources</v>
      </c>
      <c r="F451" s="15" t="n">
        <f aca="false">IFERROR(VLOOKUP(D451,Departments!$A$2:$D$8,4,FALSE()),"n/a")</f>
        <v>60000</v>
      </c>
      <c r="G451" s="16" t="n">
        <f aca="false">IFERROR(Expenses!D448/F451,"n/a")</f>
        <v>0.003429</v>
      </c>
    </row>
    <row r="452" customFormat="false" ht="15" hidden="false" customHeight="false" outlineLevel="0" collapsed="false">
      <c r="A452" s="7" t="str">
        <f aca="false">Expenses!A449</f>
        <v>X00221</v>
      </c>
      <c r="B452" s="13" t="n">
        <f aca="false">Expenses!B449</f>
        <v>46153</v>
      </c>
      <c r="C452" s="7" t="str">
        <f aca="false">VLOOKUP(Expenses!C449,Employees!$A$2:$C$61,2,FALSE())</f>
        <v>Nadia Islam</v>
      </c>
      <c r="D452" s="7" t="str">
        <f aca="false">VLOOKUP(Expenses!C449,Employees!$A$2:$C$61,3,FALSE())</f>
        <v> FIN</v>
      </c>
      <c r="E452" s="7" t="str">
        <f aca="false">IFERROR(VLOOKUP(D452,Departments!$A$2:$D$8,2,FALSE()),"Key mismatch - check DeptCode formatting")</f>
        <v>Key mismatch - check DeptCode formatting</v>
      </c>
      <c r="F452" s="15" t="str">
        <f aca="false">IFERROR(VLOOKUP(D452,Departments!$A$2:$D$8,4,FALSE()),"n/a")</f>
        <v>n/a</v>
      </c>
      <c r="G452" s="16" t="str">
        <f aca="false">IFERROR(Expenses!D449/F452,"n/a")</f>
        <v>n/a</v>
      </c>
    </row>
    <row r="453" customFormat="false" ht="15" hidden="false" customHeight="false" outlineLevel="0" collapsed="false">
      <c r="A453" s="7" t="str">
        <f aca="false">Expenses!A450</f>
        <v>X00116</v>
      </c>
      <c r="B453" s="13" t="n">
        <f aca="false">Expenses!B450</f>
        <v>46155</v>
      </c>
      <c r="C453" s="7" t="str">
        <f aca="false">VLOOKUP(Expenses!C450,Employees!$A$2:$C$61,2,FALSE())</f>
        <v>Sabbir Uddin</v>
      </c>
      <c r="D453" s="7" t="str">
        <f aca="false">VLOOKUP(Expenses!C450,Employees!$A$2:$C$61,3,FALSE())</f>
        <v> OPS</v>
      </c>
      <c r="E453" s="7" t="str">
        <f aca="false">IFERROR(VLOOKUP(D453,Departments!$A$2:$D$8,2,FALSE()),"Key mismatch - check DeptCode formatting")</f>
        <v>Key mismatch - check DeptCode formatting</v>
      </c>
      <c r="F453" s="15" t="str">
        <f aca="false">IFERROR(VLOOKUP(D453,Departments!$A$2:$D$8,4,FALSE()),"n/a")</f>
        <v>n/a</v>
      </c>
      <c r="G453" s="16" t="str">
        <f aca="false">IFERROR(Expenses!D450/F453,"n/a")</f>
        <v>n/a</v>
      </c>
    </row>
    <row r="454" customFormat="false" ht="15" hidden="false" customHeight="false" outlineLevel="0" collapsed="false">
      <c r="A454" s="7" t="str">
        <f aca="false">Expenses!A451</f>
        <v>X00130</v>
      </c>
      <c r="B454" s="13" t="n">
        <f aca="false">Expenses!B451</f>
        <v>46155</v>
      </c>
      <c r="C454" s="7" t="str">
        <f aca="false">VLOOKUP(Expenses!C451,Employees!$A$2:$C$61,2,FALSE())</f>
        <v>Nadia Karim</v>
      </c>
      <c r="D454" s="7" t="str">
        <f aca="false">VLOOKUP(Expenses!C451,Employees!$A$2:$C$61,3,FALSE())</f>
        <v>MKT </v>
      </c>
      <c r="E454" s="7" t="str">
        <f aca="false">IFERROR(VLOOKUP(D454,Departments!$A$2:$D$8,2,FALSE()),"Key mismatch - check DeptCode formatting")</f>
        <v>Key mismatch - check DeptCode formatting</v>
      </c>
      <c r="F454" s="15" t="str">
        <f aca="false">IFERROR(VLOOKUP(D454,Departments!$A$2:$D$8,4,FALSE()),"n/a")</f>
        <v>n/a</v>
      </c>
      <c r="G454" s="16" t="str">
        <f aca="false">IFERROR(Expenses!D451/F454,"n/a")</f>
        <v>n/a</v>
      </c>
    </row>
    <row r="455" customFormat="false" ht="15" hidden="false" customHeight="false" outlineLevel="0" collapsed="false">
      <c r="A455" s="7" t="str">
        <f aca="false">Expenses!A452</f>
        <v>X00051</v>
      </c>
      <c r="B455" s="13" t="n">
        <f aca="false">Expenses!B452</f>
        <v>46156</v>
      </c>
      <c r="C455" s="7" t="str">
        <f aca="false">VLOOKUP(Expenses!C452,Employees!$A$2:$C$61,2,FALSE())</f>
        <v>Nadia Rahman</v>
      </c>
      <c r="D455" s="7" t="str">
        <f aca="false">VLOOKUP(Expenses!C452,Employees!$A$2:$C$61,3,FALSE())</f>
        <v>SAL</v>
      </c>
      <c r="E455" s="7" t="str">
        <f aca="false">IFERROR(VLOOKUP(D455,Departments!$A$2:$D$8,2,FALSE()),"Key mismatch - check DeptCode formatting")</f>
        <v>Sales</v>
      </c>
      <c r="F455" s="15" t="n">
        <f aca="false">IFERROR(VLOOKUP(D455,Departments!$A$2:$D$8,4,FALSE()),"n/a")</f>
        <v>250000</v>
      </c>
      <c r="G455" s="16" t="n">
        <f aca="false">IFERROR(Expenses!D452/F455,"n/a")</f>
        <v>0.013859</v>
      </c>
    </row>
    <row r="456" customFormat="false" ht="15" hidden="false" customHeight="false" outlineLevel="0" collapsed="false">
      <c r="A456" s="7" t="str">
        <f aca="false">Expenses!A453</f>
        <v>X00428</v>
      </c>
      <c r="B456" s="13" t="n">
        <f aca="false">Expenses!B453</f>
        <v>46156</v>
      </c>
      <c r="C456" s="7" t="str">
        <f aca="false">VLOOKUP(Expenses!C453,Employees!$A$2:$C$61,2,FALSE())</f>
        <v>Kabir Hossain</v>
      </c>
      <c r="D456" s="7" t="str">
        <f aca="false">VLOOKUP(Expenses!C453,Employees!$A$2:$C$61,3,FALSE())</f>
        <v>SAL</v>
      </c>
      <c r="E456" s="7" t="str">
        <f aca="false">IFERROR(VLOOKUP(D456,Departments!$A$2:$D$8,2,FALSE()),"Key mismatch - check DeptCode formatting")</f>
        <v>Sales</v>
      </c>
      <c r="F456" s="15" t="n">
        <f aca="false">IFERROR(VLOOKUP(D456,Departments!$A$2:$D$8,4,FALSE()),"n/a")</f>
        <v>250000</v>
      </c>
      <c r="G456" s="16" t="n">
        <f aca="false">IFERROR(Expenses!D453/F456,"n/a")</f>
        <v>0.00091212</v>
      </c>
    </row>
    <row r="457" customFormat="false" ht="15" hidden="false" customHeight="false" outlineLevel="0" collapsed="false">
      <c r="A457" s="7" t="str">
        <f aca="false">Expenses!A454</f>
        <v>X00461</v>
      </c>
      <c r="B457" s="13" t="n">
        <f aca="false">Expenses!B454</f>
        <v>46156</v>
      </c>
      <c r="C457" s="7" t="str">
        <f aca="false">VLOOKUP(Expenses!C454,Employees!$A$2:$C$61,2,FALSE())</f>
        <v>Nusrat Begum</v>
      </c>
      <c r="D457" s="7" t="str">
        <f aca="false">VLOOKUP(Expenses!C454,Employees!$A$2:$C$61,3,FALSE())</f>
        <v>HR</v>
      </c>
      <c r="E457" s="7" t="str">
        <f aca="false">IFERROR(VLOOKUP(D457,Departments!$A$2:$D$8,2,FALSE()),"Key mismatch - check DeptCode formatting")</f>
        <v>Human Resources</v>
      </c>
      <c r="F457" s="15" t="n">
        <f aca="false">IFERROR(VLOOKUP(D457,Departments!$A$2:$D$8,4,FALSE()),"n/a")</f>
        <v>60000</v>
      </c>
      <c r="G457" s="16" t="n">
        <f aca="false">IFERROR(Expenses!D454/F457,"n/a")</f>
        <v>0.0531086666666667</v>
      </c>
    </row>
    <row r="458" customFormat="false" ht="15" hidden="false" customHeight="false" outlineLevel="0" collapsed="false">
      <c r="A458" s="7" t="str">
        <f aca="false">Expenses!A455</f>
        <v>X00098</v>
      </c>
      <c r="B458" s="13" t="n">
        <f aca="false">Expenses!B455</f>
        <v>46159</v>
      </c>
      <c r="C458" s="7" t="str">
        <f aca="false">VLOOKUP(Expenses!C455,Employees!$A$2:$C$61,2,FALSE())</f>
        <v>Tanvir Hossain</v>
      </c>
      <c r="D458" s="7" t="str">
        <f aca="false">VLOOKUP(Expenses!C455,Employees!$A$2:$C$61,3,FALSE())</f>
        <v>SAL</v>
      </c>
      <c r="E458" s="7" t="str">
        <f aca="false">IFERROR(VLOOKUP(D458,Departments!$A$2:$D$8,2,FALSE()),"Key mismatch - check DeptCode formatting")</f>
        <v>Sales</v>
      </c>
      <c r="F458" s="15" t="n">
        <f aca="false">IFERROR(VLOOKUP(D458,Departments!$A$2:$D$8,4,FALSE()),"n/a")</f>
        <v>250000</v>
      </c>
      <c r="G458" s="16" t="n">
        <f aca="false">IFERROR(Expenses!D455/F458,"n/a")</f>
        <v>0.00012612</v>
      </c>
    </row>
    <row r="459" customFormat="false" ht="15" hidden="false" customHeight="false" outlineLevel="0" collapsed="false">
      <c r="A459" s="7" t="str">
        <f aca="false">Expenses!A456</f>
        <v>X00108</v>
      </c>
      <c r="B459" s="13" t="n">
        <f aca="false">Expenses!B456</f>
        <v>46159</v>
      </c>
      <c r="C459" s="7" t="str">
        <f aca="false">VLOOKUP(Expenses!C456,Employees!$A$2:$C$61,2,FALSE())</f>
        <v>Nadia Begum</v>
      </c>
      <c r="D459" s="7" t="str">
        <f aca="false">VLOOKUP(Expenses!C456,Employees!$A$2:$C$61,3,FALSE())</f>
        <v>MKT</v>
      </c>
      <c r="E459" s="7" t="str">
        <f aca="false">IFERROR(VLOOKUP(D459,Departments!$A$2:$D$8,2,FALSE()),"Key mismatch - check DeptCode formatting")</f>
        <v>Marketing</v>
      </c>
      <c r="F459" s="15" t="n">
        <f aca="false">IFERROR(VLOOKUP(D459,Departments!$A$2:$D$8,4,FALSE()),"n/a")</f>
        <v>120000</v>
      </c>
      <c r="G459" s="16" t="n">
        <f aca="false">IFERROR(Expenses!D456/F459,"n/a")</f>
        <v>0.0207239166666667</v>
      </c>
    </row>
    <row r="460" customFormat="false" ht="15" hidden="false" customHeight="false" outlineLevel="0" collapsed="false">
      <c r="A460" s="7" t="str">
        <f aca="false">Expenses!A457</f>
        <v>X00148</v>
      </c>
      <c r="B460" s="13" t="n">
        <f aca="false">Expenses!B457</f>
        <v>46159</v>
      </c>
      <c r="C460" s="7" t="str">
        <f aca="false">VLOOKUP(Expenses!C457,Employees!$A$2:$C$61,2,FALSE())</f>
        <v>Sabbir Khan</v>
      </c>
      <c r="D460" s="7" t="str">
        <f aca="false">VLOOKUP(Expenses!C457,Employees!$A$2:$C$61,3,FALSE())</f>
        <v>FIN</v>
      </c>
      <c r="E460" s="7" t="str">
        <f aca="false">IFERROR(VLOOKUP(D460,Departments!$A$2:$D$8,2,FALSE()),"Key mismatch - check DeptCode formatting")</f>
        <v>Finance</v>
      </c>
      <c r="F460" s="15" t="n">
        <f aca="false">IFERROR(VLOOKUP(D460,Departments!$A$2:$D$8,4,FALSE()),"n/a")</f>
        <v>90000</v>
      </c>
      <c r="G460" s="16" t="n">
        <f aca="false">IFERROR(Expenses!D457/F460,"n/a")</f>
        <v>0.00305022222222222</v>
      </c>
    </row>
    <row r="461" customFormat="false" ht="15" hidden="false" customHeight="false" outlineLevel="0" collapsed="false">
      <c r="A461" s="7" t="str">
        <f aca="false">Expenses!A458</f>
        <v>X00247</v>
      </c>
      <c r="B461" s="13" t="n">
        <f aca="false">Expenses!B458</f>
        <v>46159</v>
      </c>
      <c r="C461" s="7" t="str">
        <f aca="false">VLOOKUP(Expenses!C458,Employees!$A$2:$C$61,2,FALSE())</f>
        <v>Rima Ahmed</v>
      </c>
      <c r="D461" s="7" t="str">
        <f aca="false">VLOOKUP(Expenses!C458,Employees!$A$2:$C$61,3,FALSE())</f>
        <v>IT</v>
      </c>
      <c r="E461" s="7" t="str">
        <f aca="false">IFERROR(VLOOKUP(D461,Departments!$A$2:$D$8,2,FALSE()),"Key mismatch - check DeptCode formatting")</f>
        <v>Information Technology</v>
      </c>
      <c r="F461" s="15" t="n">
        <f aca="false">IFERROR(VLOOKUP(D461,Departments!$A$2:$D$8,4,FALSE()),"n/a")</f>
        <v>180000</v>
      </c>
      <c r="G461" s="16" t="n">
        <f aca="false">IFERROR(Expenses!D458/F461,"n/a")</f>
        <v>0.00465927777777778</v>
      </c>
    </row>
    <row r="462" customFormat="false" ht="15" hidden="false" customHeight="false" outlineLevel="0" collapsed="false">
      <c r="A462" s="7" t="str">
        <f aca="false">Expenses!A459</f>
        <v>X00325</v>
      </c>
      <c r="B462" s="13" t="n">
        <f aca="false">Expenses!B459</f>
        <v>46160</v>
      </c>
      <c r="C462" s="7" t="str">
        <f aca="false">VLOOKUP(Expenses!C459,Employees!$A$2:$C$61,2,FALSE())</f>
        <v>Mim Rahman</v>
      </c>
      <c r="D462" s="7" t="str">
        <f aca="false">VLOOKUP(Expenses!C459,Employees!$A$2:$C$61,3,FALSE())</f>
        <v>SAL</v>
      </c>
      <c r="E462" s="7" t="str">
        <f aca="false">IFERROR(VLOOKUP(D462,Departments!$A$2:$D$8,2,FALSE()),"Key mismatch - check DeptCode formatting")</f>
        <v>Sales</v>
      </c>
      <c r="F462" s="15" t="n">
        <f aca="false">IFERROR(VLOOKUP(D462,Departments!$A$2:$D$8,4,FALSE()),"n/a")</f>
        <v>250000</v>
      </c>
      <c r="G462" s="16" t="n">
        <f aca="false">IFERROR(Expenses!D459/F462,"n/a")</f>
        <v>0.01387632</v>
      </c>
    </row>
    <row r="463" customFormat="false" ht="15" hidden="false" customHeight="false" outlineLevel="0" collapsed="false">
      <c r="A463" s="7" t="str">
        <f aca="false">Expenses!A460</f>
        <v>X00117</v>
      </c>
      <c r="B463" s="13" t="n">
        <f aca="false">Expenses!B460</f>
        <v>46161</v>
      </c>
      <c r="C463" s="7" t="str">
        <f aca="false">VLOOKUP(Expenses!C460,Employees!$A$2:$C$61,2,FALSE())</f>
        <v>Kabir Uddin</v>
      </c>
      <c r="D463" s="7" t="str">
        <f aca="false">VLOOKUP(Expenses!C460,Employees!$A$2:$C$61,3,FALSE())</f>
        <v>SAL</v>
      </c>
      <c r="E463" s="7" t="str">
        <f aca="false">IFERROR(VLOOKUP(D463,Departments!$A$2:$D$8,2,FALSE()),"Key mismatch - check DeptCode formatting")</f>
        <v>Sales</v>
      </c>
      <c r="F463" s="15" t="n">
        <f aca="false">IFERROR(VLOOKUP(D463,Departments!$A$2:$D$8,4,FALSE()),"n/a")</f>
        <v>250000</v>
      </c>
      <c r="G463" s="16" t="n">
        <f aca="false">IFERROR(Expenses!D460/F463,"n/a")</f>
        <v>0.0063546</v>
      </c>
    </row>
    <row r="464" customFormat="false" ht="15" hidden="false" customHeight="false" outlineLevel="0" collapsed="false">
      <c r="A464" s="7" t="str">
        <f aca="false">Expenses!A461</f>
        <v>X00321</v>
      </c>
      <c r="B464" s="13" t="n">
        <f aca="false">Expenses!B461</f>
        <v>46161</v>
      </c>
      <c r="C464" s="7" t="str">
        <f aca="false">VLOOKUP(Expenses!C461,Employees!$A$2:$C$61,2,FALSE())</f>
        <v>Sadia Uddin</v>
      </c>
      <c r="D464" s="7" t="str">
        <f aca="false">VLOOKUP(Expenses!C461,Employees!$A$2:$C$61,3,FALSE())</f>
        <v>FIN</v>
      </c>
      <c r="E464" s="7" t="str">
        <f aca="false">IFERROR(VLOOKUP(D464,Departments!$A$2:$D$8,2,FALSE()),"Key mismatch - check DeptCode formatting")</f>
        <v>Finance</v>
      </c>
      <c r="F464" s="15" t="n">
        <f aca="false">IFERROR(VLOOKUP(D464,Departments!$A$2:$D$8,4,FALSE()),"n/a")</f>
        <v>90000</v>
      </c>
      <c r="G464" s="16" t="n">
        <f aca="false">IFERROR(Expenses!D461/F464,"n/a")</f>
        <v>0.0310307777777778</v>
      </c>
    </row>
    <row r="465" customFormat="false" ht="15" hidden="false" customHeight="false" outlineLevel="0" collapsed="false">
      <c r="A465" s="7" t="str">
        <f aca="false">Expenses!A462</f>
        <v>X00398</v>
      </c>
      <c r="B465" s="13" t="n">
        <f aca="false">Expenses!B462</f>
        <v>46163</v>
      </c>
      <c r="C465" s="7" t="str">
        <f aca="false">VLOOKUP(Expenses!C462,Employees!$A$2:$C$61,2,FALSE())</f>
        <v>Sabbir Uddin</v>
      </c>
      <c r="D465" s="7" t="str">
        <f aca="false">VLOOKUP(Expenses!C462,Employees!$A$2:$C$61,3,FALSE())</f>
        <v> OPS</v>
      </c>
      <c r="E465" s="7" t="str">
        <f aca="false">IFERROR(VLOOKUP(D465,Departments!$A$2:$D$8,2,FALSE()),"Key mismatch - check DeptCode formatting")</f>
        <v>Key mismatch - check DeptCode formatting</v>
      </c>
      <c r="F465" s="15" t="str">
        <f aca="false">IFERROR(VLOOKUP(D465,Departments!$A$2:$D$8,4,FALSE()),"n/a")</f>
        <v>n/a</v>
      </c>
      <c r="G465" s="16" t="str">
        <f aca="false">IFERROR(Expenses!D462/F465,"n/a")</f>
        <v>n/a</v>
      </c>
    </row>
    <row r="466" customFormat="false" ht="15" hidden="false" customHeight="false" outlineLevel="0" collapsed="false">
      <c r="A466" s="7" t="str">
        <f aca="false">Expenses!A463</f>
        <v>X00452</v>
      </c>
      <c r="B466" s="13" t="n">
        <f aca="false">Expenses!B463</f>
        <v>46163</v>
      </c>
      <c r="C466" s="7" t="str">
        <f aca="false">VLOOKUP(Expenses!C463,Employees!$A$2:$C$61,2,FALSE())</f>
        <v>Mim Islam</v>
      </c>
      <c r="D466" s="7" t="str">
        <f aca="false">VLOOKUP(Expenses!C463,Employees!$A$2:$C$61,3,FALSE())</f>
        <v>HR</v>
      </c>
      <c r="E466" s="7" t="str">
        <f aca="false">IFERROR(VLOOKUP(D466,Departments!$A$2:$D$8,2,FALSE()),"Key mismatch - check DeptCode formatting")</f>
        <v>Human Resources</v>
      </c>
      <c r="F466" s="15" t="n">
        <f aca="false">IFERROR(VLOOKUP(D466,Departments!$A$2:$D$8,4,FALSE()),"n/a")</f>
        <v>60000</v>
      </c>
      <c r="G466" s="16" t="n">
        <f aca="false">IFERROR(Expenses!D463/F466,"n/a")</f>
        <v>0.0505828333333333</v>
      </c>
    </row>
    <row r="467" customFormat="false" ht="15" hidden="false" customHeight="false" outlineLevel="0" collapsed="false">
      <c r="A467" s="7" t="str">
        <f aca="false">Expenses!A464</f>
        <v>X00074</v>
      </c>
      <c r="B467" s="13" t="n">
        <f aca="false">Expenses!B464</f>
        <v>46164</v>
      </c>
      <c r="C467" s="7" t="str">
        <f aca="false">VLOOKUP(Expenses!C464,Employees!$A$2:$C$61,2,FALSE())</f>
        <v>Karim Chowdhury</v>
      </c>
      <c r="D467" s="7" t="str">
        <f aca="false">VLOOKUP(Expenses!C464,Employees!$A$2:$C$61,3,FALSE())</f>
        <v>FIN</v>
      </c>
      <c r="E467" s="7" t="str">
        <f aca="false">IFERROR(VLOOKUP(D467,Departments!$A$2:$D$8,2,FALSE()),"Key mismatch - check DeptCode formatting")</f>
        <v>Finance</v>
      </c>
      <c r="F467" s="15" t="n">
        <f aca="false">IFERROR(VLOOKUP(D467,Departments!$A$2:$D$8,4,FALSE()),"n/a")</f>
        <v>90000</v>
      </c>
      <c r="G467" s="16" t="n">
        <f aca="false">IFERROR(Expenses!D464/F467,"n/a")</f>
        <v>0.032494</v>
      </c>
    </row>
    <row r="468" customFormat="false" ht="15" hidden="false" customHeight="false" outlineLevel="0" collapsed="false">
      <c r="A468" s="7" t="str">
        <f aca="false">Expenses!A465</f>
        <v>X00322</v>
      </c>
      <c r="B468" s="13" t="n">
        <f aca="false">Expenses!B465</f>
        <v>46164</v>
      </c>
      <c r="C468" s="7" t="str">
        <f aca="false">VLOOKUP(Expenses!C465,Employees!$A$2:$C$61,2,FALSE())</f>
        <v>Hasan Chowdhury</v>
      </c>
      <c r="D468" s="7" t="str">
        <f aca="false">VLOOKUP(Expenses!C465,Employees!$A$2:$C$61,3,FALSE())</f>
        <v>IT</v>
      </c>
      <c r="E468" s="7" t="str">
        <f aca="false">IFERROR(VLOOKUP(D468,Departments!$A$2:$D$8,2,FALSE()),"Key mismatch - check DeptCode formatting")</f>
        <v>Information Technology</v>
      </c>
      <c r="F468" s="15" t="n">
        <f aca="false">IFERROR(VLOOKUP(D468,Departments!$A$2:$D$8,4,FALSE()),"n/a")</f>
        <v>180000</v>
      </c>
      <c r="G468" s="16" t="n">
        <f aca="false">IFERROR(Expenses!D465/F468,"n/a")</f>
        <v>0.00682338888888889</v>
      </c>
    </row>
    <row r="469" customFormat="false" ht="15" hidden="false" customHeight="false" outlineLevel="0" collapsed="false">
      <c r="A469" s="7" t="str">
        <f aca="false">Expenses!A466</f>
        <v>X00499</v>
      </c>
      <c r="B469" s="13" t="n">
        <f aca="false">Expenses!B466</f>
        <v>46165</v>
      </c>
      <c r="C469" s="7" t="str">
        <f aca="false">VLOOKUP(Expenses!C466,Employees!$A$2:$C$61,2,FALSE())</f>
        <v>Kabir Rahman</v>
      </c>
      <c r="D469" s="7" t="str">
        <f aca="false">VLOOKUP(Expenses!C466,Employees!$A$2:$C$61,3,FALSE())</f>
        <v>MKT</v>
      </c>
      <c r="E469" s="7" t="str">
        <f aca="false">IFERROR(VLOOKUP(D469,Departments!$A$2:$D$8,2,FALSE()),"Key mismatch - check DeptCode formatting")</f>
        <v>Marketing</v>
      </c>
      <c r="F469" s="15" t="n">
        <f aca="false">IFERROR(VLOOKUP(D469,Departments!$A$2:$D$8,4,FALSE()),"n/a")</f>
        <v>120000</v>
      </c>
      <c r="G469" s="16" t="n">
        <f aca="false">IFERROR(Expenses!D466/F469,"n/a")</f>
        <v>0.00810941666666667</v>
      </c>
    </row>
    <row r="470" customFormat="false" ht="15" hidden="false" customHeight="false" outlineLevel="0" collapsed="false">
      <c r="A470" s="7" t="str">
        <f aca="false">Expenses!A467</f>
        <v>X00413</v>
      </c>
      <c r="B470" s="13" t="n">
        <f aca="false">Expenses!B467</f>
        <v>46167</v>
      </c>
      <c r="C470" s="7" t="str">
        <f aca="false">VLOOKUP(Expenses!C467,Employees!$A$2:$C$61,2,FALSE())</f>
        <v>Lima Begum</v>
      </c>
      <c r="D470" s="7" t="str">
        <f aca="false">VLOOKUP(Expenses!C467,Employees!$A$2:$C$61,3,FALSE())</f>
        <v>IT</v>
      </c>
      <c r="E470" s="7" t="str">
        <f aca="false">IFERROR(VLOOKUP(D470,Departments!$A$2:$D$8,2,FALSE()),"Key mismatch - check DeptCode formatting")</f>
        <v>Information Technology</v>
      </c>
      <c r="F470" s="15" t="n">
        <f aca="false">IFERROR(VLOOKUP(D470,Departments!$A$2:$D$8,4,FALSE()),"n/a")</f>
        <v>180000</v>
      </c>
      <c r="G470" s="16" t="n">
        <f aca="false">IFERROR(Expenses!D467/F470,"n/a")</f>
        <v>0.0102061111111111</v>
      </c>
    </row>
    <row r="471" customFormat="false" ht="15" hidden="false" customHeight="false" outlineLevel="0" collapsed="false">
      <c r="A471" s="7" t="str">
        <f aca="false">Expenses!A468</f>
        <v>X00324</v>
      </c>
      <c r="B471" s="13" t="n">
        <f aca="false">Expenses!B468</f>
        <v>46168</v>
      </c>
      <c r="C471" s="7" t="str">
        <f aca="false">VLOOKUP(Expenses!C468,Employees!$A$2:$C$61,2,FALSE())</f>
        <v>Nadia Rahman</v>
      </c>
      <c r="D471" s="7" t="str">
        <f aca="false">VLOOKUP(Expenses!C468,Employees!$A$2:$C$61,3,FALSE())</f>
        <v>SAL</v>
      </c>
      <c r="E471" s="7" t="str">
        <f aca="false">IFERROR(VLOOKUP(D471,Departments!$A$2:$D$8,2,FALSE()),"Key mismatch - check DeptCode formatting")</f>
        <v>Sales</v>
      </c>
      <c r="F471" s="15" t="n">
        <f aca="false">IFERROR(VLOOKUP(D471,Departments!$A$2:$D$8,4,FALSE()),"n/a")</f>
        <v>250000</v>
      </c>
      <c r="G471" s="16" t="n">
        <f aca="false">IFERROR(Expenses!D468/F471,"n/a")</f>
        <v>0.00161012</v>
      </c>
    </row>
    <row r="472" customFormat="false" ht="15" hidden="false" customHeight="false" outlineLevel="0" collapsed="false">
      <c r="A472" s="7" t="str">
        <f aca="false">Expenses!A469</f>
        <v>X00070</v>
      </c>
      <c r="B472" s="13" t="n">
        <f aca="false">Expenses!B469</f>
        <v>46170</v>
      </c>
      <c r="C472" s="7" t="str">
        <f aca="false">VLOOKUP(Expenses!C469,Employees!$A$2:$C$61,2,FALSE())</f>
        <v>Kabir Uddin</v>
      </c>
      <c r="D472" s="7" t="str">
        <f aca="false">VLOOKUP(Expenses!C469,Employees!$A$2:$C$61,3,FALSE())</f>
        <v>SAL</v>
      </c>
      <c r="E472" s="7" t="str">
        <f aca="false">IFERROR(VLOOKUP(D472,Departments!$A$2:$D$8,2,FALSE()),"Key mismatch - check DeptCode formatting")</f>
        <v>Sales</v>
      </c>
      <c r="F472" s="15" t="n">
        <f aca="false">IFERROR(VLOOKUP(D472,Departments!$A$2:$D$8,4,FALSE()),"n/a")</f>
        <v>250000</v>
      </c>
      <c r="G472" s="16" t="n">
        <f aca="false">IFERROR(Expenses!D469/F472,"n/a")</f>
        <v>0.00255636</v>
      </c>
    </row>
    <row r="473" customFormat="false" ht="15" hidden="false" customHeight="false" outlineLevel="0" collapsed="false">
      <c r="A473" s="7" t="str">
        <f aca="false">Expenses!A470</f>
        <v>X00329</v>
      </c>
      <c r="B473" s="13" t="n">
        <f aca="false">Expenses!B470</f>
        <v>46171</v>
      </c>
      <c r="C473" s="7" t="str">
        <f aca="false">VLOOKUP(Expenses!C470,Employees!$A$2:$C$61,2,FALSE())</f>
        <v>Nadia Rahman</v>
      </c>
      <c r="D473" s="7" t="str">
        <f aca="false">VLOOKUP(Expenses!C470,Employees!$A$2:$C$61,3,FALSE())</f>
        <v>SAL</v>
      </c>
      <c r="E473" s="7" t="str">
        <f aca="false">IFERROR(VLOOKUP(D473,Departments!$A$2:$D$8,2,FALSE()),"Key mismatch - check DeptCode formatting")</f>
        <v>Sales</v>
      </c>
      <c r="F473" s="15" t="n">
        <f aca="false">IFERROR(VLOOKUP(D473,Departments!$A$2:$D$8,4,FALSE()),"n/a")</f>
        <v>250000</v>
      </c>
      <c r="G473" s="16" t="n">
        <f aca="false">IFERROR(Expenses!D470/F473,"n/a")</f>
        <v>0.00535992</v>
      </c>
    </row>
    <row r="474" customFormat="false" ht="15" hidden="false" customHeight="false" outlineLevel="0" collapsed="false">
      <c r="A474" s="7" t="str">
        <f aca="false">Expenses!A471</f>
        <v>X00086</v>
      </c>
      <c r="B474" s="13" t="n">
        <f aca="false">Expenses!B471</f>
        <v>46172</v>
      </c>
      <c r="C474" s="7" t="str">
        <f aca="false">VLOOKUP(Expenses!C471,Employees!$A$2:$C$61,2,FALSE())</f>
        <v>Nadia Rahman</v>
      </c>
      <c r="D474" s="7" t="str">
        <f aca="false">VLOOKUP(Expenses!C471,Employees!$A$2:$C$61,3,FALSE())</f>
        <v>OPS</v>
      </c>
      <c r="E474" s="7" t="str">
        <f aca="false">IFERROR(VLOOKUP(D474,Departments!$A$2:$D$8,2,FALSE()),"Key mismatch - check DeptCode formatting")</f>
        <v>Operations</v>
      </c>
      <c r="F474" s="15" t="n">
        <f aca="false">IFERROR(VLOOKUP(D474,Departments!$A$2:$D$8,4,FALSE()),"n/a")</f>
        <v>300000</v>
      </c>
      <c r="G474" s="16" t="n">
        <f aca="false">IFERROR(Expenses!D471/F474,"n/a")</f>
        <v>0.00239803333333333</v>
      </c>
    </row>
    <row r="475" customFormat="false" ht="15" hidden="false" customHeight="false" outlineLevel="0" collapsed="false">
      <c r="A475" s="7" t="str">
        <f aca="false">Expenses!A472</f>
        <v>X00099</v>
      </c>
      <c r="B475" s="13" t="n">
        <f aca="false">Expenses!B472</f>
        <v>46173</v>
      </c>
      <c r="C475" s="7" t="str">
        <f aca="false">VLOOKUP(Expenses!C472,Employees!$A$2:$C$61,2,FALSE())</f>
        <v>Nadia Uddin</v>
      </c>
      <c r="D475" s="7" t="str">
        <f aca="false">VLOOKUP(Expenses!C472,Employees!$A$2:$C$61,3,FALSE())</f>
        <v>IT</v>
      </c>
      <c r="E475" s="7" t="str">
        <f aca="false">IFERROR(VLOOKUP(D475,Departments!$A$2:$D$8,2,FALSE()),"Key mismatch - check DeptCode formatting")</f>
        <v>Information Technology</v>
      </c>
      <c r="F475" s="15" t="n">
        <f aca="false">IFERROR(VLOOKUP(D475,Departments!$A$2:$D$8,4,FALSE()),"n/a")</f>
        <v>180000</v>
      </c>
      <c r="G475" s="16" t="n">
        <f aca="false">IFERROR(Expenses!D472/F475,"n/a")</f>
        <v>0.0104583333333333</v>
      </c>
    </row>
    <row r="476" customFormat="false" ht="15" hidden="false" customHeight="false" outlineLevel="0" collapsed="false">
      <c r="A476" s="7" t="str">
        <f aca="false">Expenses!A473</f>
        <v>X00144</v>
      </c>
      <c r="B476" s="13" t="n">
        <f aca="false">Expenses!B473</f>
        <v>46173</v>
      </c>
      <c r="C476" s="7" t="str">
        <f aca="false">VLOOKUP(Expenses!C473,Employees!$A$2:$C$61,2,FALSE())</f>
        <v>Rony Uddin</v>
      </c>
      <c r="D476" s="7" t="str">
        <f aca="false">VLOOKUP(Expenses!C473,Employees!$A$2:$C$61,3,FALSE())</f>
        <v>SAL</v>
      </c>
      <c r="E476" s="7" t="str">
        <f aca="false">IFERROR(VLOOKUP(D476,Departments!$A$2:$D$8,2,FALSE()),"Key mismatch - check DeptCode formatting")</f>
        <v>Sales</v>
      </c>
      <c r="F476" s="15" t="n">
        <f aca="false">IFERROR(VLOOKUP(D476,Departments!$A$2:$D$8,4,FALSE()),"n/a")</f>
        <v>250000</v>
      </c>
      <c r="G476" s="16" t="n">
        <f aca="false">IFERROR(Expenses!D473/F476,"n/a")</f>
        <v>0.0088444</v>
      </c>
    </row>
    <row r="477" customFormat="false" ht="15" hidden="false" customHeight="false" outlineLevel="0" collapsed="false">
      <c r="A477" s="7" t="str">
        <f aca="false">Expenses!A474</f>
        <v>X00246</v>
      </c>
      <c r="B477" s="13" t="n">
        <f aca="false">Expenses!B474</f>
        <v>46173</v>
      </c>
      <c r="C477" s="7" t="str">
        <f aca="false">VLOOKUP(Expenses!C474,Employees!$A$2:$C$61,2,FALSE())</f>
        <v>Sabbir Khan</v>
      </c>
      <c r="D477" s="7" t="str">
        <f aca="false">VLOOKUP(Expenses!C474,Employees!$A$2:$C$61,3,FALSE())</f>
        <v>FIN</v>
      </c>
      <c r="E477" s="7" t="str">
        <f aca="false">IFERROR(VLOOKUP(D477,Departments!$A$2:$D$8,2,FALSE()),"Key mismatch - check DeptCode formatting")</f>
        <v>Finance</v>
      </c>
      <c r="F477" s="15" t="n">
        <f aca="false">IFERROR(VLOOKUP(D477,Departments!$A$2:$D$8,4,FALSE()),"n/a")</f>
        <v>90000</v>
      </c>
      <c r="G477" s="16" t="n">
        <f aca="false">IFERROR(Expenses!D474/F477,"n/a")</f>
        <v>0.00713444444444445</v>
      </c>
    </row>
    <row r="478" customFormat="false" ht="15" hidden="false" customHeight="false" outlineLevel="0" collapsed="false">
      <c r="A478" s="7" t="str">
        <f aca="false">Expenses!A475</f>
        <v>X00315</v>
      </c>
      <c r="B478" s="13" t="n">
        <f aca="false">Expenses!B475</f>
        <v>46173</v>
      </c>
      <c r="C478" s="7" t="str">
        <f aca="false">VLOOKUP(Expenses!C475,Employees!$A$2:$C$61,2,FALSE())</f>
        <v>Karim Karim</v>
      </c>
      <c r="D478" s="7" t="str">
        <f aca="false">VLOOKUP(Expenses!C475,Employees!$A$2:$C$61,3,FALSE())</f>
        <v>HR </v>
      </c>
      <c r="E478" s="7" t="str">
        <f aca="false">IFERROR(VLOOKUP(D478,Departments!$A$2:$D$8,2,FALSE()),"Key mismatch - check DeptCode formatting")</f>
        <v>Key mismatch - check DeptCode formatting</v>
      </c>
      <c r="F478" s="15" t="str">
        <f aca="false">IFERROR(VLOOKUP(D478,Departments!$A$2:$D$8,4,FALSE()),"n/a")</f>
        <v>n/a</v>
      </c>
      <c r="G478" s="16" t="str">
        <f aca="false">IFERROR(Expenses!D475/F478,"n/a")</f>
        <v>n/a</v>
      </c>
    </row>
    <row r="479" customFormat="false" ht="15" hidden="false" customHeight="false" outlineLevel="0" collapsed="false">
      <c r="A479" s="7" t="str">
        <f aca="false">Expenses!A476</f>
        <v>X00232</v>
      </c>
      <c r="B479" s="13" t="n">
        <f aca="false">Expenses!B476</f>
        <v>46174</v>
      </c>
      <c r="C479" s="7" t="str">
        <f aca="false">VLOOKUP(Expenses!C476,Employees!$A$2:$C$61,2,FALSE())</f>
        <v>Nadia Rahman</v>
      </c>
      <c r="D479" s="7" t="str">
        <f aca="false">VLOOKUP(Expenses!C476,Employees!$A$2:$C$61,3,FALSE())</f>
        <v>SAL</v>
      </c>
      <c r="E479" s="7" t="str">
        <f aca="false">IFERROR(VLOOKUP(D479,Departments!$A$2:$D$8,2,FALSE()),"Key mismatch - check DeptCode formatting")</f>
        <v>Sales</v>
      </c>
      <c r="F479" s="15" t="n">
        <f aca="false">IFERROR(VLOOKUP(D479,Departments!$A$2:$D$8,4,FALSE()),"n/a")</f>
        <v>250000</v>
      </c>
      <c r="G479" s="16" t="n">
        <f aca="false">IFERROR(Expenses!D476/F479,"n/a")</f>
        <v>0.00211076</v>
      </c>
    </row>
    <row r="480" customFormat="false" ht="15" hidden="false" customHeight="false" outlineLevel="0" collapsed="false">
      <c r="A480" s="7" t="str">
        <f aca="false">Expenses!A477</f>
        <v>X00072</v>
      </c>
      <c r="B480" s="13" t="n">
        <f aca="false">Expenses!B477</f>
        <v>46175</v>
      </c>
      <c r="C480" s="7" t="str">
        <f aca="false">VLOOKUP(Expenses!C477,Employees!$A$2:$C$61,2,FALSE())</f>
        <v>Karim Ahmed</v>
      </c>
      <c r="D480" s="7" t="str">
        <f aca="false">VLOOKUP(Expenses!C477,Employees!$A$2:$C$61,3,FALSE())</f>
        <v>IT</v>
      </c>
      <c r="E480" s="7" t="str">
        <f aca="false">IFERROR(VLOOKUP(D480,Departments!$A$2:$D$8,2,FALSE()),"Key mismatch - check DeptCode formatting")</f>
        <v>Information Technology</v>
      </c>
      <c r="F480" s="15" t="n">
        <f aca="false">IFERROR(VLOOKUP(D480,Departments!$A$2:$D$8,4,FALSE()),"n/a")</f>
        <v>180000</v>
      </c>
      <c r="G480" s="16" t="n">
        <f aca="false">IFERROR(Expenses!D477/F480,"n/a")</f>
        <v>0.0190201111111111</v>
      </c>
    </row>
    <row r="481" customFormat="false" ht="15" hidden="false" customHeight="false" outlineLevel="0" collapsed="false">
      <c r="A481" s="7" t="str">
        <f aca="false">Expenses!A478</f>
        <v>X00094</v>
      </c>
      <c r="B481" s="13" t="n">
        <f aca="false">Expenses!B478</f>
        <v>46175</v>
      </c>
      <c r="C481" s="7" t="str">
        <f aca="false">VLOOKUP(Expenses!C478,Employees!$A$2:$C$61,2,FALSE())</f>
        <v>Mim Begum</v>
      </c>
      <c r="D481" s="7" t="str">
        <f aca="false">VLOOKUP(Expenses!C478,Employees!$A$2:$C$61,3,FALSE())</f>
        <v>SAL</v>
      </c>
      <c r="E481" s="7" t="str">
        <f aca="false">IFERROR(VLOOKUP(D481,Departments!$A$2:$D$8,2,FALSE()),"Key mismatch - check DeptCode formatting")</f>
        <v>Sales</v>
      </c>
      <c r="F481" s="15" t="n">
        <f aca="false">IFERROR(VLOOKUP(D481,Departments!$A$2:$D$8,4,FALSE()),"n/a")</f>
        <v>250000</v>
      </c>
      <c r="G481" s="16" t="n">
        <f aca="false">IFERROR(Expenses!D478/F481,"n/a")</f>
        <v>0.01274564</v>
      </c>
    </row>
    <row r="482" customFormat="false" ht="15" hidden="false" customHeight="false" outlineLevel="0" collapsed="false">
      <c r="A482" s="7" t="str">
        <f aca="false">Expenses!A479</f>
        <v>X00075</v>
      </c>
      <c r="B482" s="13" t="n">
        <f aca="false">Expenses!B479</f>
        <v>46176</v>
      </c>
      <c r="C482" s="7" t="str">
        <f aca="false">VLOOKUP(Expenses!C479,Employees!$A$2:$C$61,2,FALSE())</f>
        <v>Tania Karim</v>
      </c>
      <c r="D482" s="7" t="str">
        <f aca="false">VLOOKUP(Expenses!C479,Employees!$A$2:$C$61,3,FALSE())</f>
        <v>FIN</v>
      </c>
      <c r="E482" s="7" t="str">
        <f aca="false">IFERROR(VLOOKUP(D482,Departments!$A$2:$D$8,2,FALSE()),"Key mismatch - check DeptCode formatting")</f>
        <v>Finance</v>
      </c>
      <c r="F482" s="15" t="n">
        <f aca="false">IFERROR(VLOOKUP(D482,Departments!$A$2:$D$8,4,FALSE()),"n/a")</f>
        <v>90000</v>
      </c>
      <c r="G482" s="16" t="n">
        <f aca="false">IFERROR(Expenses!D479/F482,"n/a")</f>
        <v>0.0268148888888889</v>
      </c>
    </row>
    <row r="483" customFormat="false" ht="15" hidden="false" customHeight="false" outlineLevel="0" collapsed="false">
      <c r="A483" s="7" t="str">
        <f aca="false">Expenses!A480</f>
        <v>X00080</v>
      </c>
      <c r="B483" s="13" t="n">
        <f aca="false">Expenses!B480</f>
        <v>46176</v>
      </c>
      <c r="C483" s="7" t="str">
        <f aca="false">VLOOKUP(Expenses!C480,Employees!$A$2:$C$61,2,FALSE())</f>
        <v>Imran Rahman</v>
      </c>
      <c r="D483" s="7" t="str">
        <f aca="false">VLOOKUP(Expenses!C480,Employees!$A$2:$C$61,3,FALSE())</f>
        <v>FIN</v>
      </c>
      <c r="E483" s="7" t="str">
        <f aca="false">IFERROR(VLOOKUP(D483,Departments!$A$2:$D$8,2,FALSE()),"Key mismatch - check DeptCode formatting")</f>
        <v>Finance</v>
      </c>
      <c r="F483" s="15" t="n">
        <f aca="false">IFERROR(VLOOKUP(D483,Departments!$A$2:$D$8,4,FALSE()),"n/a")</f>
        <v>90000</v>
      </c>
      <c r="G483" s="16" t="n">
        <f aca="false">IFERROR(Expenses!D480/F483,"n/a")</f>
        <v>0.0377648888888889</v>
      </c>
    </row>
    <row r="484" customFormat="false" ht="15" hidden="false" customHeight="false" outlineLevel="0" collapsed="false">
      <c r="A484" s="7" t="str">
        <f aca="false">Expenses!A481</f>
        <v>X00399</v>
      </c>
      <c r="B484" s="13" t="n">
        <f aca="false">Expenses!B481</f>
        <v>46176</v>
      </c>
      <c r="C484" s="7" t="str">
        <f aca="false">VLOOKUP(Expenses!C481,Employees!$A$2:$C$61,2,FALSE())</f>
        <v>Mim Khan</v>
      </c>
      <c r="D484" s="7" t="str">
        <f aca="false">VLOOKUP(Expenses!C481,Employees!$A$2:$C$61,3,FALSE())</f>
        <v>IT</v>
      </c>
      <c r="E484" s="7" t="str">
        <f aca="false">IFERROR(VLOOKUP(D484,Departments!$A$2:$D$8,2,FALSE()),"Key mismatch - check DeptCode formatting")</f>
        <v>Information Technology</v>
      </c>
      <c r="F484" s="15" t="n">
        <f aca="false">IFERROR(VLOOKUP(D484,Departments!$A$2:$D$8,4,FALSE()),"n/a")</f>
        <v>180000</v>
      </c>
      <c r="G484" s="16" t="n">
        <f aca="false">IFERROR(Expenses!D481/F484,"n/a")</f>
        <v>0.018961</v>
      </c>
    </row>
    <row r="485" customFormat="false" ht="15" hidden="false" customHeight="false" outlineLevel="0" collapsed="false">
      <c r="A485" s="7" t="str">
        <f aca="false">Expenses!A482</f>
        <v>X00464</v>
      </c>
      <c r="B485" s="13" t="n">
        <f aca="false">Expenses!B482</f>
        <v>46176</v>
      </c>
      <c r="C485" s="7" t="str">
        <f aca="false">VLOOKUP(Expenses!C482,Employees!$A$2:$C$61,2,FALSE())</f>
        <v>Sabbir Uddin</v>
      </c>
      <c r="D485" s="7" t="str">
        <f aca="false">VLOOKUP(Expenses!C482,Employees!$A$2:$C$61,3,FALSE())</f>
        <v> OPS</v>
      </c>
      <c r="E485" s="7" t="str">
        <f aca="false">IFERROR(VLOOKUP(D485,Departments!$A$2:$D$8,2,FALSE()),"Key mismatch - check DeptCode formatting")</f>
        <v>Key mismatch - check DeptCode formatting</v>
      </c>
      <c r="F485" s="15" t="str">
        <f aca="false">IFERROR(VLOOKUP(D485,Departments!$A$2:$D$8,4,FALSE()),"n/a")</f>
        <v>n/a</v>
      </c>
      <c r="G485" s="16" t="str">
        <f aca="false">IFERROR(Expenses!D482/F485,"n/a")</f>
        <v>n/a</v>
      </c>
    </row>
    <row r="486" customFormat="false" ht="15" hidden="false" customHeight="false" outlineLevel="0" collapsed="false">
      <c r="A486" s="7" t="str">
        <f aca="false">Expenses!A483</f>
        <v>X00041</v>
      </c>
      <c r="B486" s="13" t="n">
        <f aca="false">Expenses!B483</f>
        <v>46177</v>
      </c>
      <c r="C486" s="7" t="str">
        <f aca="false">VLOOKUP(Expenses!C483,Employees!$A$2:$C$61,2,FALSE())</f>
        <v>Sabbir Khan</v>
      </c>
      <c r="D486" s="7" t="str">
        <f aca="false">VLOOKUP(Expenses!C483,Employees!$A$2:$C$61,3,FALSE())</f>
        <v>FIN</v>
      </c>
      <c r="E486" s="7" t="str">
        <f aca="false">IFERROR(VLOOKUP(D486,Departments!$A$2:$D$8,2,FALSE()),"Key mismatch - check DeptCode formatting")</f>
        <v>Finance</v>
      </c>
      <c r="F486" s="15" t="n">
        <f aca="false">IFERROR(VLOOKUP(D486,Departments!$A$2:$D$8,4,FALSE()),"n/a")</f>
        <v>90000</v>
      </c>
      <c r="G486" s="16" t="n">
        <f aca="false">IFERROR(Expenses!D483/F486,"n/a")</f>
        <v>0.0219424444444444</v>
      </c>
    </row>
    <row r="487" customFormat="false" ht="15" hidden="false" customHeight="false" outlineLevel="0" collapsed="false">
      <c r="A487" s="7" t="str">
        <f aca="false">Expenses!A484</f>
        <v>X00044</v>
      </c>
      <c r="B487" s="13" t="n">
        <f aca="false">Expenses!B484</f>
        <v>46177</v>
      </c>
      <c r="C487" s="7" t="str">
        <f aca="false">VLOOKUP(Expenses!C484,Employees!$A$2:$C$61,2,FALSE())</f>
        <v>Rony Begum</v>
      </c>
      <c r="D487" s="7" t="str">
        <f aca="false">VLOOKUP(Expenses!C484,Employees!$A$2:$C$61,3,FALSE())</f>
        <v>IT</v>
      </c>
      <c r="E487" s="7" t="str">
        <f aca="false">IFERROR(VLOOKUP(D487,Departments!$A$2:$D$8,2,FALSE()),"Key mismatch - check DeptCode formatting")</f>
        <v>Information Technology</v>
      </c>
      <c r="F487" s="15" t="n">
        <f aca="false">IFERROR(VLOOKUP(D487,Departments!$A$2:$D$8,4,FALSE()),"n/a")</f>
        <v>180000</v>
      </c>
      <c r="G487" s="16" t="n">
        <f aca="false">IFERROR(Expenses!D484/F487,"n/a")</f>
        <v>0.0136293333333333</v>
      </c>
    </row>
    <row r="488" customFormat="false" ht="15" hidden="false" customHeight="false" outlineLevel="0" collapsed="false">
      <c r="A488" s="7" t="str">
        <f aca="false">Expenses!A485</f>
        <v>X00208</v>
      </c>
      <c r="B488" s="13" t="n">
        <f aca="false">Expenses!B485</f>
        <v>46177</v>
      </c>
      <c r="C488" s="7" t="str">
        <f aca="false">VLOOKUP(Expenses!C485,Employees!$A$2:$C$61,2,FALSE())</f>
        <v>Rony Uddin</v>
      </c>
      <c r="D488" s="7" t="str">
        <f aca="false">VLOOKUP(Expenses!C485,Employees!$A$2:$C$61,3,FALSE())</f>
        <v>SAL</v>
      </c>
      <c r="E488" s="7" t="str">
        <f aca="false">IFERROR(VLOOKUP(D488,Departments!$A$2:$D$8,2,FALSE()),"Key mismatch - check DeptCode formatting")</f>
        <v>Sales</v>
      </c>
      <c r="F488" s="15" t="n">
        <f aca="false">IFERROR(VLOOKUP(D488,Departments!$A$2:$D$8,4,FALSE()),"n/a")</f>
        <v>250000</v>
      </c>
      <c r="G488" s="16" t="n">
        <f aca="false">IFERROR(Expenses!D485/F488,"n/a")</f>
        <v>0.00330084</v>
      </c>
    </row>
    <row r="489" customFormat="false" ht="15" hidden="false" customHeight="false" outlineLevel="0" collapsed="false">
      <c r="A489" s="7" t="str">
        <f aca="false">Expenses!A486</f>
        <v>X00335</v>
      </c>
      <c r="B489" s="13" t="n">
        <f aca="false">Expenses!B486</f>
        <v>46177</v>
      </c>
      <c r="C489" s="7" t="str">
        <f aca="false">VLOOKUP(Expenses!C486,Employees!$A$2:$C$61,2,FALSE())</f>
        <v>Rima Khan</v>
      </c>
      <c r="D489" s="7" t="str">
        <f aca="false">VLOOKUP(Expenses!C486,Employees!$A$2:$C$61,3,FALSE())</f>
        <v> HR </v>
      </c>
      <c r="E489" s="7" t="str">
        <f aca="false">IFERROR(VLOOKUP(D489,Departments!$A$2:$D$8,2,FALSE()),"Key mismatch - check DeptCode formatting")</f>
        <v>Key mismatch - check DeptCode formatting</v>
      </c>
      <c r="F489" s="15" t="str">
        <f aca="false">IFERROR(VLOOKUP(D489,Departments!$A$2:$D$8,4,FALSE()),"n/a")</f>
        <v>n/a</v>
      </c>
      <c r="G489" s="16" t="str">
        <f aca="false">IFERROR(Expenses!D486/F489,"n/a")</f>
        <v>n/a</v>
      </c>
    </row>
    <row r="490" customFormat="false" ht="15" hidden="false" customHeight="false" outlineLevel="0" collapsed="false">
      <c r="A490" s="7" t="str">
        <f aca="false">Expenses!A487</f>
        <v>X00126</v>
      </c>
      <c r="B490" s="13" t="n">
        <f aca="false">Expenses!B487</f>
        <v>46181</v>
      </c>
      <c r="C490" s="7" t="str">
        <f aca="false">VLOOKUP(Expenses!C487,Employees!$A$2:$C$61,2,FALSE())</f>
        <v>Sabbir Uddin</v>
      </c>
      <c r="D490" s="7" t="str">
        <f aca="false">VLOOKUP(Expenses!C487,Employees!$A$2:$C$61,3,FALSE())</f>
        <v>HR</v>
      </c>
      <c r="E490" s="7" t="str">
        <f aca="false">IFERROR(VLOOKUP(D490,Departments!$A$2:$D$8,2,FALSE()),"Key mismatch - check DeptCode formatting")</f>
        <v>Human Resources</v>
      </c>
      <c r="F490" s="15" t="n">
        <f aca="false">IFERROR(VLOOKUP(D490,Departments!$A$2:$D$8,4,FALSE()),"n/a")</f>
        <v>60000</v>
      </c>
      <c r="G490" s="16" t="n">
        <f aca="false">IFERROR(Expenses!D487/F490,"n/a")</f>
        <v>0.0113445</v>
      </c>
    </row>
    <row r="491" customFormat="false" ht="15" hidden="false" customHeight="false" outlineLevel="0" collapsed="false">
      <c r="A491" s="7" t="str">
        <f aca="false">Expenses!A488</f>
        <v>X00252</v>
      </c>
      <c r="B491" s="13" t="n">
        <f aca="false">Expenses!B488</f>
        <v>46181</v>
      </c>
      <c r="C491" s="7" t="str">
        <f aca="false">VLOOKUP(Expenses!C488,Employees!$A$2:$C$61,2,FALSE())</f>
        <v>Rima Islam</v>
      </c>
      <c r="D491" s="7" t="str">
        <f aca="false">VLOOKUP(Expenses!C488,Employees!$A$2:$C$61,3,FALSE())</f>
        <v>MKT</v>
      </c>
      <c r="E491" s="7" t="str">
        <f aca="false">IFERROR(VLOOKUP(D491,Departments!$A$2:$D$8,2,FALSE()),"Key mismatch - check DeptCode formatting")</f>
        <v>Marketing</v>
      </c>
      <c r="F491" s="15" t="n">
        <f aca="false">IFERROR(VLOOKUP(D491,Departments!$A$2:$D$8,4,FALSE()),"n/a")</f>
        <v>120000</v>
      </c>
      <c r="G491" s="16" t="n">
        <f aca="false">IFERROR(Expenses!D488/F491,"n/a")</f>
        <v>0.00174033333333333</v>
      </c>
    </row>
    <row r="492" customFormat="false" ht="15" hidden="false" customHeight="false" outlineLevel="0" collapsed="false">
      <c r="A492" s="7" t="str">
        <f aca="false">Expenses!A489</f>
        <v>X00494</v>
      </c>
      <c r="B492" s="13" t="n">
        <f aca="false">Expenses!B489</f>
        <v>46181</v>
      </c>
      <c r="C492" s="7" t="str">
        <f aca="false">VLOOKUP(Expenses!C489,Employees!$A$2:$C$61,2,FALSE())</f>
        <v>Mim Begum</v>
      </c>
      <c r="D492" s="7" t="str">
        <f aca="false">VLOOKUP(Expenses!C489,Employees!$A$2:$C$61,3,FALSE())</f>
        <v>SAL</v>
      </c>
      <c r="E492" s="7" t="str">
        <f aca="false">IFERROR(VLOOKUP(D492,Departments!$A$2:$D$8,2,FALSE()),"Key mismatch - check DeptCode formatting")</f>
        <v>Sales</v>
      </c>
      <c r="F492" s="15" t="n">
        <f aca="false">IFERROR(VLOOKUP(D492,Departments!$A$2:$D$8,4,FALSE()),"n/a")</f>
        <v>250000</v>
      </c>
      <c r="G492" s="16" t="n">
        <f aca="false">IFERROR(Expenses!D489/F492,"n/a")</f>
        <v>0.00624668</v>
      </c>
    </row>
    <row r="493" customFormat="false" ht="15" hidden="false" customHeight="false" outlineLevel="0" collapsed="false">
      <c r="A493" s="7" t="str">
        <f aca="false">Expenses!A490</f>
        <v>X00195</v>
      </c>
      <c r="B493" s="13" t="n">
        <f aca="false">Expenses!B490</f>
        <v>46182</v>
      </c>
      <c r="C493" s="7" t="str">
        <f aca="false">VLOOKUP(Expenses!C490,Employees!$A$2:$C$61,2,FALSE())</f>
        <v>Rima Khan</v>
      </c>
      <c r="D493" s="7" t="str">
        <f aca="false">VLOOKUP(Expenses!C490,Employees!$A$2:$C$61,3,FALSE())</f>
        <v> HR </v>
      </c>
      <c r="E493" s="7" t="str">
        <f aca="false">IFERROR(VLOOKUP(D493,Departments!$A$2:$D$8,2,FALSE()),"Key mismatch - check DeptCode formatting")</f>
        <v>Key mismatch - check DeptCode formatting</v>
      </c>
      <c r="F493" s="15" t="str">
        <f aca="false">IFERROR(VLOOKUP(D493,Departments!$A$2:$D$8,4,FALSE()),"n/a")</f>
        <v>n/a</v>
      </c>
      <c r="G493" s="16" t="str">
        <f aca="false">IFERROR(Expenses!D490/F493,"n/a")</f>
        <v>n/a</v>
      </c>
    </row>
    <row r="494" customFormat="false" ht="15" hidden="false" customHeight="false" outlineLevel="0" collapsed="false">
      <c r="A494" s="7" t="str">
        <f aca="false">Expenses!A491</f>
        <v>X00034</v>
      </c>
      <c r="B494" s="13" t="n">
        <f aca="false">Expenses!B491</f>
        <v>46187</v>
      </c>
      <c r="C494" s="7" t="str">
        <f aca="false">VLOOKUP(Expenses!C491,Employees!$A$2:$C$61,2,FALSE())</f>
        <v>Shila Islam</v>
      </c>
      <c r="D494" s="7" t="str">
        <f aca="false">VLOOKUP(Expenses!C491,Employees!$A$2:$C$61,3,FALSE())</f>
        <v>SAL</v>
      </c>
      <c r="E494" s="7" t="str">
        <f aca="false">IFERROR(VLOOKUP(D494,Departments!$A$2:$D$8,2,FALSE()),"Key mismatch - check DeptCode formatting")</f>
        <v>Sales</v>
      </c>
      <c r="F494" s="15" t="n">
        <f aca="false">IFERROR(VLOOKUP(D494,Departments!$A$2:$D$8,4,FALSE()),"n/a")</f>
        <v>250000</v>
      </c>
      <c r="G494" s="16" t="n">
        <f aca="false">IFERROR(Expenses!D491/F494,"n/a")</f>
        <v>0.0115938</v>
      </c>
    </row>
    <row r="495" customFormat="false" ht="15" hidden="false" customHeight="false" outlineLevel="0" collapsed="false">
      <c r="A495" s="7" t="str">
        <f aca="false">Expenses!A492</f>
        <v>X00451</v>
      </c>
      <c r="B495" s="13" t="n">
        <f aca="false">Expenses!B492</f>
        <v>46187</v>
      </c>
      <c r="C495" s="7" t="str">
        <f aca="false">VLOOKUP(Expenses!C492,Employees!$A$2:$C$61,2,FALSE())</f>
        <v>Nusrat Begum</v>
      </c>
      <c r="D495" s="7" t="str">
        <f aca="false">VLOOKUP(Expenses!C492,Employees!$A$2:$C$61,3,FALSE())</f>
        <v>HR</v>
      </c>
      <c r="E495" s="7" t="str">
        <f aca="false">IFERROR(VLOOKUP(D495,Departments!$A$2:$D$8,2,FALSE()),"Key mismatch - check DeptCode formatting")</f>
        <v>Human Resources</v>
      </c>
      <c r="F495" s="15" t="n">
        <f aca="false">IFERROR(VLOOKUP(D495,Departments!$A$2:$D$8,4,FALSE()),"n/a")</f>
        <v>60000</v>
      </c>
      <c r="G495" s="16" t="n">
        <f aca="false">IFERROR(Expenses!D492/F495,"n/a")</f>
        <v>0.00897583333333333</v>
      </c>
    </row>
    <row r="496" customFormat="false" ht="15" hidden="false" customHeight="false" outlineLevel="0" collapsed="false">
      <c r="A496" s="7" t="str">
        <f aca="false">Expenses!A493</f>
        <v>X00356</v>
      </c>
      <c r="B496" s="13" t="n">
        <f aca="false">Expenses!B493</f>
        <v>46189</v>
      </c>
      <c r="C496" s="7" t="str">
        <f aca="false">VLOOKUP(Expenses!C493,Employees!$A$2:$C$61,2,FALSE())</f>
        <v>Mim Khan</v>
      </c>
      <c r="D496" s="7" t="str">
        <f aca="false">VLOOKUP(Expenses!C493,Employees!$A$2:$C$61,3,FALSE())</f>
        <v>IT</v>
      </c>
      <c r="E496" s="7" t="str">
        <f aca="false">IFERROR(VLOOKUP(D496,Departments!$A$2:$D$8,2,FALSE()),"Key mismatch - check DeptCode formatting")</f>
        <v>Information Technology</v>
      </c>
      <c r="F496" s="15" t="n">
        <f aca="false">IFERROR(VLOOKUP(D496,Departments!$A$2:$D$8,4,FALSE()),"n/a")</f>
        <v>180000</v>
      </c>
      <c r="G496" s="16" t="n">
        <f aca="false">IFERROR(Expenses!D493/F496,"n/a")</f>
        <v>0.00206544444444444</v>
      </c>
    </row>
    <row r="497" customFormat="false" ht="15" hidden="false" customHeight="false" outlineLevel="0" collapsed="false">
      <c r="A497" s="7" t="str">
        <f aca="false">Expenses!A494</f>
        <v>X00447</v>
      </c>
      <c r="B497" s="13" t="n">
        <f aca="false">Expenses!B494</f>
        <v>46191</v>
      </c>
      <c r="C497" s="7" t="str">
        <f aca="false">VLOOKUP(Expenses!C494,Employees!$A$2:$C$61,2,FALSE())</f>
        <v>Nadia Uddin</v>
      </c>
      <c r="D497" s="7" t="str">
        <f aca="false">VLOOKUP(Expenses!C494,Employees!$A$2:$C$61,3,FALSE())</f>
        <v>IT</v>
      </c>
      <c r="E497" s="7" t="str">
        <f aca="false">IFERROR(VLOOKUP(D497,Departments!$A$2:$D$8,2,FALSE()),"Key mismatch - check DeptCode formatting")</f>
        <v>Information Technology</v>
      </c>
      <c r="F497" s="15" t="n">
        <f aca="false">IFERROR(VLOOKUP(D497,Departments!$A$2:$D$8,4,FALSE()),"n/a")</f>
        <v>180000</v>
      </c>
      <c r="G497" s="16" t="n">
        <f aca="false">IFERROR(Expenses!D494/F497,"n/a")</f>
        <v>0.00512888888888889</v>
      </c>
    </row>
    <row r="498" customFormat="false" ht="15" hidden="false" customHeight="false" outlineLevel="0" collapsed="false">
      <c r="A498" s="7" t="str">
        <f aca="false">Expenses!A495</f>
        <v>X00295</v>
      </c>
      <c r="B498" s="13" t="n">
        <f aca="false">Expenses!B495</f>
        <v>46193</v>
      </c>
      <c r="C498" s="7" t="str">
        <f aca="false">VLOOKUP(Expenses!C495,Employees!$A$2:$C$61,2,FALSE())</f>
        <v>Tanvir Hossain</v>
      </c>
      <c r="D498" s="7" t="str">
        <f aca="false">VLOOKUP(Expenses!C495,Employees!$A$2:$C$61,3,FALSE())</f>
        <v>SAL</v>
      </c>
      <c r="E498" s="7" t="str">
        <f aca="false">IFERROR(VLOOKUP(D498,Departments!$A$2:$D$8,2,FALSE()),"Key mismatch - check DeptCode formatting")</f>
        <v>Sales</v>
      </c>
      <c r="F498" s="15" t="n">
        <f aca="false">IFERROR(VLOOKUP(D498,Departments!$A$2:$D$8,4,FALSE()),"n/a")</f>
        <v>250000</v>
      </c>
      <c r="G498" s="16" t="n">
        <f aca="false">IFERROR(Expenses!D495/F498,"n/a")</f>
        <v>0.004195</v>
      </c>
    </row>
    <row r="499" customFormat="false" ht="15" hidden="false" customHeight="false" outlineLevel="0" collapsed="false">
      <c r="A499" s="7" t="str">
        <f aca="false">Expenses!A496</f>
        <v>X00029</v>
      </c>
      <c r="B499" s="13" t="n">
        <f aca="false">Expenses!B496</f>
        <v>46197</v>
      </c>
      <c r="C499" s="7" t="str">
        <f aca="false">VLOOKUP(Expenses!C496,Employees!$A$2:$C$61,2,FALSE())</f>
        <v>Rima Hossain</v>
      </c>
      <c r="D499" s="7" t="str">
        <f aca="false">VLOOKUP(Expenses!C496,Employees!$A$2:$C$61,3,FALSE())</f>
        <v>IT</v>
      </c>
      <c r="E499" s="7" t="str">
        <f aca="false">IFERROR(VLOOKUP(D499,Departments!$A$2:$D$8,2,FALSE()),"Key mismatch - check DeptCode formatting")</f>
        <v>Information Technology</v>
      </c>
      <c r="F499" s="15" t="n">
        <f aca="false">IFERROR(VLOOKUP(D499,Departments!$A$2:$D$8,4,FALSE()),"n/a")</f>
        <v>180000</v>
      </c>
      <c r="G499" s="16" t="n">
        <f aca="false">IFERROR(Expenses!D496/F499,"n/a")</f>
        <v>0.0181611666666667</v>
      </c>
    </row>
    <row r="500" customFormat="false" ht="15" hidden="false" customHeight="false" outlineLevel="0" collapsed="false">
      <c r="A500" s="7" t="str">
        <f aca="false">Expenses!A497</f>
        <v>X00364</v>
      </c>
      <c r="B500" s="13" t="n">
        <f aca="false">Expenses!B497</f>
        <v>46197</v>
      </c>
      <c r="C500" s="7" t="str">
        <f aca="false">VLOOKUP(Expenses!C497,Employees!$A$2:$C$61,2,FALSE())</f>
        <v>Piya Khan</v>
      </c>
      <c r="D500" s="7" t="str">
        <f aca="false">VLOOKUP(Expenses!C497,Employees!$A$2:$C$61,3,FALSE())</f>
        <v>SAL</v>
      </c>
      <c r="E500" s="7" t="str">
        <f aca="false">IFERROR(VLOOKUP(D500,Departments!$A$2:$D$8,2,FALSE()),"Key mismatch - check DeptCode formatting")</f>
        <v>Sales</v>
      </c>
      <c r="F500" s="15" t="n">
        <f aca="false">IFERROR(VLOOKUP(D500,Departments!$A$2:$D$8,4,FALSE()),"n/a")</f>
        <v>250000</v>
      </c>
      <c r="G500" s="16" t="n">
        <f aca="false">IFERROR(Expenses!D497/F500,"n/a")</f>
        <v>0.01391968</v>
      </c>
    </row>
    <row r="501" customFormat="false" ht="15" hidden="false" customHeight="false" outlineLevel="0" collapsed="false">
      <c r="A501" s="7" t="str">
        <f aca="false">Expenses!A498</f>
        <v>X00009</v>
      </c>
      <c r="B501" s="13" t="n">
        <f aca="false">Expenses!B498</f>
        <v>46198</v>
      </c>
      <c r="C501" s="7" t="str">
        <f aca="false">VLOOKUP(Expenses!C498,Employees!$A$2:$C$61,2,FALSE())</f>
        <v>Tania Karim</v>
      </c>
      <c r="D501" s="7" t="str">
        <f aca="false">VLOOKUP(Expenses!C498,Employees!$A$2:$C$61,3,FALSE())</f>
        <v>FIN</v>
      </c>
      <c r="E501" s="7" t="str">
        <f aca="false">IFERROR(VLOOKUP(D501,Departments!$A$2:$D$8,2,FALSE()),"Key mismatch - check DeptCode formatting")</f>
        <v>Finance</v>
      </c>
      <c r="F501" s="15" t="n">
        <f aca="false">IFERROR(VLOOKUP(D501,Departments!$A$2:$D$8,4,FALSE()),"n/a")</f>
        <v>90000</v>
      </c>
      <c r="G501" s="16" t="n">
        <f aca="false">IFERROR(Expenses!D498/F501,"n/a")</f>
        <v>0.0380575555555556</v>
      </c>
    </row>
    <row r="502" customFormat="false" ht="15" hidden="false" customHeight="false" outlineLevel="0" collapsed="false">
      <c r="A502" s="7" t="str">
        <f aca="false">Expenses!A499</f>
        <v>X00090</v>
      </c>
      <c r="B502" s="13" t="n">
        <f aca="false">Expenses!B499</f>
        <v>46199</v>
      </c>
      <c r="C502" s="7" t="str">
        <f aca="false">VLOOKUP(Expenses!C499,Employees!$A$2:$C$61,2,FALSE())</f>
        <v>Nusrat Begum</v>
      </c>
      <c r="D502" s="7" t="str">
        <f aca="false">VLOOKUP(Expenses!C499,Employees!$A$2:$C$61,3,FALSE())</f>
        <v>HR</v>
      </c>
      <c r="E502" s="7" t="str">
        <f aca="false">IFERROR(VLOOKUP(D502,Departments!$A$2:$D$8,2,FALSE()),"Key mismatch - check DeptCode formatting")</f>
        <v>Human Resources</v>
      </c>
      <c r="F502" s="15" t="n">
        <f aca="false">IFERROR(VLOOKUP(D502,Departments!$A$2:$D$8,4,FALSE()),"n/a")</f>
        <v>60000</v>
      </c>
      <c r="G502" s="16" t="n">
        <f aca="false">IFERROR(Expenses!D499/F502,"n/a")</f>
        <v>0.0438646666666667</v>
      </c>
    </row>
    <row r="503" customFormat="false" ht="15" hidden="false" customHeight="false" outlineLevel="0" collapsed="false">
      <c r="A503" s="7" t="str">
        <f aca="false">Expenses!A500</f>
        <v>X00069</v>
      </c>
      <c r="B503" s="13" t="n">
        <f aca="false">Expenses!B500</f>
        <v>46201</v>
      </c>
      <c r="C503" s="7" t="str">
        <f aca="false">VLOOKUP(Expenses!C500,Employees!$A$2:$C$61,2,FALSE())</f>
        <v>Kabir Rahman</v>
      </c>
      <c r="D503" s="7" t="str">
        <f aca="false">VLOOKUP(Expenses!C500,Employees!$A$2:$C$61,3,FALSE())</f>
        <v>MKT</v>
      </c>
      <c r="E503" s="7" t="str">
        <f aca="false">IFERROR(VLOOKUP(D503,Departments!$A$2:$D$8,2,FALSE()),"Key mismatch - check DeptCode formatting")</f>
        <v>Marketing</v>
      </c>
      <c r="F503" s="15" t="n">
        <f aca="false">IFERROR(VLOOKUP(D503,Departments!$A$2:$D$8,4,FALSE()),"n/a")</f>
        <v>120000</v>
      </c>
      <c r="G503" s="16" t="n">
        <f aca="false">IFERROR(Expenses!D500/F503,"n/a")</f>
        <v>0.00613691666666667</v>
      </c>
    </row>
    <row r="504" customFormat="false" ht="15" hidden="false" customHeight="false" outlineLevel="0" collapsed="false">
      <c r="A504" s="7" t="str">
        <f aca="false">Expenses!A501</f>
        <v>X00035</v>
      </c>
      <c r="B504" s="13" t="n">
        <f aca="false">Expenses!B501</f>
        <v>46202</v>
      </c>
      <c r="C504" s="7" t="str">
        <f aca="false">VLOOKUP(Expenses!C501,Employees!$A$2:$C$61,2,FALSE())</f>
        <v>Rony Begum</v>
      </c>
      <c r="D504" s="7" t="str">
        <f aca="false">VLOOKUP(Expenses!C501,Employees!$A$2:$C$61,3,FALSE())</f>
        <v>FIN</v>
      </c>
      <c r="E504" s="7" t="str">
        <f aca="false">IFERROR(VLOOKUP(D504,Departments!$A$2:$D$8,2,FALSE()),"Key mismatch - check DeptCode formatting")</f>
        <v>Finance</v>
      </c>
      <c r="F504" s="15" t="n">
        <f aca="false">IFERROR(VLOOKUP(D504,Departments!$A$2:$D$8,4,FALSE()),"n/a")</f>
        <v>90000</v>
      </c>
      <c r="G504" s="16" t="n">
        <f aca="false">IFERROR(Expenses!D501/F504,"n/a")</f>
        <v>0.0204644444444444</v>
      </c>
    </row>
    <row r="506" customFormat="false" ht="32.8" hidden="false" customHeight="true" outlineLevel="0" collapsed="false">
      <c r="A506" s="9" t="s">
        <v>687</v>
      </c>
      <c r="B506" s="9"/>
      <c r="C506" s="9"/>
      <c r="D506" s="9"/>
      <c r="E506" s="9"/>
      <c r="F506" s="9"/>
      <c r="G506" s="9"/>
    </row>
  </sheetData>
  <mergeCells count="3">
    <mergeCell ref="A1:G1"/>
    <mergeCell ref="A2:G2"/>
    <mergeCell ref="A506:G50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6"/>
    <col collapsed="false" customWidth="true" hidden="false" outlineLevel="0" max="4" min="4" style="0" width="46"/>
  </cols>
  <sheetData>
    <row r="1" customFormat="false" ht="30" hidden="false" customHeight="true" outlineLevel="0" collapsed="false">
      <c r="A1" s="1" t="s">
        <v>688</v>
      </c>
      <c r="B1" s="1"/>
      <c r="C1" s="1"/>
      <c r="D1" s="1"/>
    </row>
    <row r="2" customFormat="false" ht="18" hidden="false" customHeight="true" outlineLevel="0" collapsed="false">
      <c r="A2" s="2" t="s">
        <v>689</v>
      </c>
      <c r="B2" s="2"/>
      <c r="C2" s="2"/>
      <c r="D2" s="2"/>
    </row>
    <row r="4" customFormat="false" ht="31.5" hidden="false" customHeight="true" outlineLevel="0" collapsed="false">
      <c r="A4" s="6" t="s">
        <v>157</v>
      </c>
      <c r="B4" s="6" t="s">
        <v>690</v>
      </c>
      <c r="C4" s="6" t="s">
        <v>691</v>
      </c>
      <c r="D4" s="6" t="s">
        <v>692</v>
      </c>
    </row>
    <row r="5" customFormat="false" ht="30" hidden="false" customHeight="true" outlineLevel="0" collapsed="false">
      <c r="A5" s="17" t="s">
        <v>160</v>
      </c>
      <c r="B5" s="18" t="n">
        <f aca="false">SUMIF('Report (VLOOKUP Chain)'!$E$5:$E$504,A5,Expenses!$D$2:$D$501)</f>
        <v>181177.13</v>
      </c>
      <c r="C5" s="19" t="n">
        <f aca="false">IFERROR(B5/$B$13,0)</f>
        <v>0.21459706991119</v>
      </c>
      <c r="D5" s="17"/>
    </row>
    <row r="6" customFormat="false" ht="30" hidden="false" customHeight="true" outlineLevel="0" collapsed="false">
      <c r="A6" s="17" t="s">
        <v>162</v>
      </c>
      <c r="B6" s="18" t="n">
        <f aca="false">SUMIF('Report (VLOOKUP Chain)'!$E$5:$E$504,A6,Expenses!$D$2:$D$501)</f>
        <v>99851.73</v>
      </c>
      <c r="C6" s="19" t="n">
        <f aca="false">IFERROR(B6/$B$13,0)</f>
        <v>0.118270383704407</v>
      </c>
      <c r="D6" s="17"/>
    </row>
    <row r="7" customFormat="false" ht="30" hidden="false" customHeight="true" outlineLevel="0" collapsed="false">
      <c r="A7" s="17" t="s">
        <v>163</v>
      </c>
      <c r="B7" s="18" t="n">
        <f aca="false">SUMIF('Report (VLOOKUP Chain)'!$E$5:$E$504,A7,Expenses!$D$2:$D$501)</f>
        <v>52726.96</v>
      </c>
      <c r="C7" s="19" t="n">
        <f aca="false">IFERROR(B7/$B$13,0)</f>
        <v>0.0624529769365732</v>
      </c>
      <c r="D7" s="17"/>
    </row>
    <row r="8" customFormat="false" ht="30" hidden="false" customHeight="true" outlineLevel="0" collapsed="false">
      <c r="A8" s="17" t="s">
        <v>165</v>
      </c>
      <c r="B8" s="18" t="n">
        <f aca="false">SUMIF('Report (VLOOKUP Chain)'!$E$5:$E$504,A8,Expenses!$D$2:$D$501)</f>
        <v>139017.3</v>
      </c>
      <c r="C8" s="19" t="n">
        <f aca="false">IFERROR(B8/$B$13,0)</f>
        <v>0.164660436154193</v>
      </c>
      <c r="D8" s="17"/>
    </row>
    <row r="9" customFormat="false" ht="30" hidden="false" customHeight="true" outlineLevel="0" collapsed="false">
      <c r="A9" s="17" t="s">
        <v>166</v>
      </c>
      <c r="B9" s="18" t="n">
        <f aca="false">SUMIF('Report (VLOOKUP Chain)'!$E$5:$E$504,A9,Expenses!$D$2:$D$501)</f>
        <v>98584.72</v>
      </c>
      <c r="C9" s="19" t="n">
        <f aca="false">IFERROR(B9/$B$13,0)</f>
        <v>0.116769660994272</v>
      </c>
      <c r="D9" s="17"/>
    </row>
    <row r="10" customFormat="false" ht="30" hidden="false" customHeight="true" outlineLevel="0" collapsed="false">
      <c r="A10" s="17" t="s">
        <v>167</v>
      </c>
      <c r="B10" s="18" t="n">
        <f aca="false">SUMIF('Report (VLOOKUP Chain)'!$E$5:$E$504,A10,Expenses!$D$2:$D$501)</f>
        <v>157684.58</v>
      </c>
      <c r="C10" s="19" t="n">
        <f aca="false">IFERROR(B10/$B$13,0)</f>
        <v>0.186771083293883</v>
      </c>
      <c r="D10" s="17"/>
    </row>
    <row r="11" customFormat="false" ht="30" hidden="false" customHeight="true" outlineLevel="0" collapsed="false">
      <c r="A11" s="17" t="s">
        <v>168</v>
      </c>
      <c r="B11" s="18" t="n">
        <f aca="false">SUMIF('Report (VLOOKUP Chain)'!$E$5:$E$504,A11,Expenses!$D$2:$D$501)</f>
        <v>0</v>
      </c>
      <c r="C11" s="19" t="n">
        <f aca="false">IFERROR(B11/$B$13,0)</f>
        <v>0</v>
      </c>
      <c r="D11" s="17" t="s">
        <v>693</v>
      </c>
    </row>
    <row r="12" customFormat="false" ht="30" hidden="false" customHeight="true" outlineLevel="0" collapsed="false">
      <c r="A12" s="17" t="s">
        <v>694</v>
      </c>
      <c r="B12" s="18" t="n">
        <f aca="false">SUMIF('Report (VLOOKUP Chain)'!$E$5:$E$504,A12,Expenses!$D$2:$D$501)</f>
        <v>115224.14</v>
      </c>
      <c r="C12" s="19" t="n">
        <f aca="false">IFERROR(B12/$B$13,0)</f>
        <v>0.136478389005482</v>
      </c>
      <c r="D12" s="17" t="s">
        <v>695</v>
      </c>
    </row>
    <row r="13" customFormat="false" ht="15" hidden="false" customHeight="false" outlineLevel="0" collapsed="false">
      <c r="A13" s="20" t="s">
        <v>696</v>
      </c>
      <c r="B13" s="21" t="n">
        <f aca="false">SUM(B5:B12)</f>
        <v>844266.56</v>
      </c>
      <c r="C13" s="22"/>
      <c r="D13" s="22"/>
    </row>
    <row r="15" customFormat="false" ht="22.35" hidden="false" customHeight="true" outlineLevel="0" collapsed="false">
      <c r="A15" s="9" t="s">
        <v>697</v>
      </c>
      <c r="B15" s="9"/>
      <c r="C15" s="9"/>
      <c r="D15" s="9"/>
    </row>
  </sheetData>
  <mergeCells count="3">
    <mergeCell ref="A1:D1"/>
    <mergeCell ref="A2:D2"/>
    <mergeCell ref="A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2026-08-04T03:24:33Z</dcterms:created>
  <dc:creator>openpyxl</dc:creator>
  <dc:description/>
  <dc:language>en-US</dc:language>
  <cp:lastModifiedBy/>
  <dcterms:modified xsi:type="dcterms:W3CDTF">2026-08-04T03:24:34Z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