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T 53" sheetId="1" r:id="rId4"/>
    <sheet state="visible" name="Hoja1" sheetId="2" r:id="rId5"/>
  </sheets>
  <definedNames>
    <definedName name="_xlfn.RTD">#NAME?</definedName>
  </definedNames>
  <calcPr/>
  <extLst>
    <ext uri="GoogleSheetsCustomDataVersion2">
      <go:sheetsCustomData xmlns:go="http://customooxmlschemas.google.com/" r:id="rId6" roundtripDataChecksum="A3jyqVJqdBKXiuFy9EAmvhrCAORt8tyPnaAE0TfzVt0="/>
    </ext>
  </extLst>
</workbook>
</file>

<file path=xl/sharedStrings.xml><?xml version="1.0" encoding="utf-8"?>
<sst xmlns="http://schemas.openxmlformats.org/spreadsheetml/2006/main" count="64" uniqueCount="53">
  <si>
    <t>Analista:</t>
  </si>
  <si>
    <t>Firma:</t>
  </si>
  <si>
    <t>Hora:</t>
  </si>
  <si>
    <t xml:space="preserve">Equipo/Material: </t>
  </si>
  <si>
    <t>(EP) Error
Permitido (%):</t>
  </si>
  <si>
    <t>Resolución:</t>
  </si>
  <si>
    <t>Balanza/Serial:</t>
  </si>
  <si>
    <t>Tara (g):</t>
  </si>
  <si>
    <t>Incertidumbre:</t>
  </si>
  <si>
    <t>Humedad 
ambiente (%):</t>
  </si>
  <si>
    <t>Temperatura 
ambiente (°C):</t>
  </si>
  <si>
    <t>Volumen
Mínimo (ml):</t>
  </si>
  <si>
    <t>Volumen
Medio (ml):</t>
  </si>
  <si>
    <t>Volumen
Máximo (ml):</t>
  </si>
  <si>
    <t>ANOMALO</t>
  </si>
  <si>
    <t>Medición</t>
  </si>
  <si>
    <t>Peso</t>
  </si>
  <si>
    <t>Medida</t>
  </si>
  <si>
    <t>Estimación de incertidumbre</t>
  </si>
  <si>
    <t>#</t>
  </si>
  <si>
    <t>neto (g)</t>
  </si>
  <si>
    <t>(ml)</t>
  </si>
  <si>
    <t>Volumen:</t>
  </si>
  <si>
    <t>Medición:</t>
  </si>
  <si>
    <t>n</t>
  </si>
  <si>
    <t>T</t>
  </si>
  <si>
    <t>F</t>
  </si>
  <si>
    <t>Balanza:</t>
  </si>
  <si>
    <r>
      <rPr>
        <rFont val="Arial"/>
        <color theme="1"/>
        <sz val="10.0"/>
      </rPr>
      <t>U</t>
    </r>
    <r>
      <rPr>
        <rFont val="Arial"/>
        <color theme="1"/>
        <sz val="10.0"/>
        <vertAlign val="subscript"/>
      </rPr>
      <t>combinada:</t>
    </r>
  </si>
  <si>
    <t>V-eff:</t>
  </si>
  <si>
    <t>Factor K:</t>
  </si>
  <si>
    <r>
      <rPr>
        <rFont val="Arial"/>
        <color theme="1"/>
        <sz val="10.0"/>
      </rPr>
      <t>U</t>
    </r>
    <r>
      <rPr>
        <rFont val="Arial"/>
        <color theme="1"/>
        <sz val="10.0"/>
        <vertAlign val="subscript"/>
      </rPr>
      <t>expandida:</t>
    </r>
  </si>
  <si>
    <t>Promedio (ml)</t>
  </si>
  <si>
    <t>Parametros estadisticos</t>
  </si>
  <si>
    <t>Desv. estandar (ml)</t>
  </si>
  <si>
    <t>Promedio
corregido (ml):</t>
  </si>
  <si>
    <t># de datos</t>
  </si>
  <si>
    <t>Desviación estandar (s):</t>
  </si>
  <si>
    <t>Mínimo (°C)</t>
  </si>
  <si>
    <t>Coeficiente de Variación (%):</t>
  </si>
  <si>
    <t>Máximo (°C)</t>
  </si>
  <si>
    <t>(EM) Error de
la medición (%):</t>
  </si>
  <si>
    <t>T mínimo</t>
  </si>
  <si>
    <t>Características del sistema</t>
  </si>
  <si>
    <t>T máximo</t>
  </si>
  <si>
    <t>Repetibilidad:</t>
  </si>
  <si>
    <t>T teórico</t>
  </si>
  <si>
    <t>EM &lt; EP y
CV &lt; 10%?:</t>
  </si>
  <si>
    <t>Dato a eliminar (g)</t>
  </si>
  <si>
    <t>Sistema apto?:</t>
  </si>
  <si>
    <t>Observaciones</t>
  </si>
  <si>
    <t>Midió:</t>
  </si>
  <si>
    <t>Revisó: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</si>
</sst>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0.0000"/>
    <numFmt numFmtId="166" formatCode="0.0"/>
    <numFmt numFmtId="167" formatCode="0.000"/>
  </numFmts>
  <fonts count="14">
    <font>
      <sz val="10.0"/>
      <color rgb="FF000000"/>
      <name val="Arial"/>
      <scheme val="minor"/>
    </font>
    <font>
      <sz val="10.0"/>
      <color theme="1"/>
      <name val="Arial"/>
    </font>
    <font>
      <sz val="8.0"/>
      <color theme="1"/>
      <name val="Arial"/>
    </font>
    <font>
      <sz val="6.0"/>
      <color theme="1"/>
      <name val="Arial"/>
    </font>
    <font>
      <sz val="14.0"/>
      <color theme="1"/>
      <name val="Arial"/>
    </font>
    <font/>
    <font>
      <b/>
      <i/>
      <sz val="10.0"/>
      <color theme="1"/>
      <name val="Arial"/>
    </font>
    <font>
      <color theme="1"/>
      <name val="Arial"/>
      <scheme val="minor"/>
    </font>
    <font>
      <b/>
      <sz val="10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b/>
      <sz val="8.0"/>
      <color theme="1"/>
      <name val="Arial"/>
    </font>
    <font>
      <b/>
      <sz val="7.0"/>
      <color theme="1"/>
      <name val="Arial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36">
    <border/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/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  <top/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/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</border>
    <border>
      <right style="double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 style="double">
        <color rgb="FF000000"/>
      </top>
      <bottom style="double">
        <color rgb="FF000000"/>
      </bottom>
    </border>
    <border>
      <left style="double">
        <color rgb="FF000000"/>
      </left>
    </border>
    <border>
      <right style="double">
        <color rgb="FF000000"/>
      </right>
    </border>
    <border>
      <left/>
      <right/>
      <top/>
      <bottom/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1" fillId="0" fontId="3" numFmtId="0" xfId="0" applyAlignment="1" applyBorder="1" applyFont="1">
      <alignment shrinkToFit="0" vertical="top" wrapText="0"/>
    </xf>
    <xf borderId="2" fillId="0" fontId="4" numFmtId="0" xfId="0" applyAlignment="1" applyBorder="1" applyFont="1">
      <alignment horizontal="left" shrinkToFit="1" vertical="center" wrapText="0"/>
    </xf>
    <xf borderId="2" fillId="0" fontId="5" numFmtId="0" xfId="0" applyBorder="1" applyFont="1"/>
    <xf borderId="3" fillId="0" fontId="5" numFmtId="0" xfId="0" applyBorder="1" applyFont="1"/>
    <xf borderId="2" fillId="0" fontId="6" numFmtId="0" xfId="0" applyAlignment="1" applyBorder="1" applyFont="1">
      <alignment horizontal="left" shrinkToFit="0" vertical="center" wrapText="0"/>
    </xf>
    <xf borderId="1" fillId="0" fontId="4" numFmtId="164" xfId="0" applyAlignment="1" applyBorder="1" applyFont="1" applyNumberFormat="1">
      <alignment horizontal="right" shrinkToFit="1" vertical="center" wrapText="0"/>
    </xf>
    <xf borderId="3" fillId="0" fontId="4" numFmtId="20" xfId="0" applyAlignment="1" applyBorder="1" applyFont="1" applyNumberFormat="1">
      <alignment horizontal="left" shrinkToFit="1" vertical="center" wrapText="0"/>
    </xf>
    <xf borderId="0" fillId="0" fontId="1" numFmtId="0" xfId="0" applyAlignment="1" applyFont="1">
      <alignment horizontal="center" shrinkToFit="0" vertical="bottom" wrapText="0"/>
    </xf>
    <xf borderId="2" fillId="0" fontId="4" numFmtId="0" xfId="0" applyAlignment="1" applyBorder="1" applyFont="1">
      <alignment horizontal="left" shrinkToFit="1" vertical="top" wrapText="0"/>
    </xf>
    <xf borderId="1" fillId="0" fontId="3" numFmtId="0" xfId="0" applyAlignment="1" applyBorder="1" applyFont="1">
      <alignment shrinkToFit="0" vertical="top" wrapText="1"/>
    </xf>
    <xf borderId="3" fillId="0" fontId="4" numFmtId="0" xfId="0" applyAlignment="1" applyBorder="1" applyFont="1">
      <alignment horizontal="left" shrinkToFit="1" vertical="top" wrapText="0"/>
    </xf>
    <xf borderId="3" fillId="0" fontId="4" numFmtId="0" xfId="0" applyAlignment="1" applyBorder="1" applyFont="1">
      <alignment horizontal="left" shrinkToFit="1" vertical="center" wrapText="0"/>
    </xf>
    <xf borderId="1" fillId="0" fontId="3" numFmtId="0" xfId="0" applyAlignment="1" applyBorder="1" applyFont="1">
      <alignment shrinkToFit="0" vertical="center" wrapText="1"/>
    </xf>
    <xf borderId="3" fillId="0" fontId="4" numFmtId="164" xfId="0" applyAlignment="1" applyBorder="1" applyFont="1" applyNumberFormat="1">
      <alignment horizontal="left" shrinkToFit="1" vertical="center" wrapText="0"/>
    </xf>
    <xf borderId="0" fillId="0" fontId="7" numFmtId="0" xfId="0" applyFont="1"/>
    <xf borderId="0" fillId="0" fontId="8" numFmtId="0" xfId="0" applyAlignment="1" applyFont="1">
      <alignment shrinkToFit="0" vertical="center" wrapText="0"/>
    </xf>
    <xf borderId="4" fillId="0" fontId="9" numFmtId="0" xfId="0" applyAlignment="1" applyBorder="1" applyFont="1">
      <alignment horizontal="center" shrinkToFit="0" vertical="center" wrapText="0"/>
    </xf>
    <xf borderId="4" fillId="0" fontId="5" numFmtId="0" xfId="0" applyBorder="1" applyFont="1"/>
    <xf borderId="0" fillId="0" fontId="8" numFmtId="0" xfId="0" applyAlignment="1" applyFont="1">
      <alignment horizontal="right" shrinkToFit="0" vertical="center" wrapText="0"/>
    </xf>
    <xf borderId="2" fillId="0" fontId="10" numFmtId="0" xfId="0" applyAlignment="1" applyBorder="1" applyFont="1">
      <alignment shrinkToFit="0" vertical="center" wrapText="0"/>
    </xf>
    <xf borderId="5" fillId="0" fontId="6" numFmtId="0" xfId="0" applyAlignment="1" applyBorder="1" applyFont="1">
      <alignment horizontal="center" shrinkToFit="0" vertical="center" wrapText="0"/>
    </xf>
    <xf borderId="5" fillId="0" fontId="6" numFmtId="0" xfId="0" applyAlignment="1" applyBorder="1" applyFont="1">
      <alignment horizontal="center" shrinkToFit="0" vertical="bottom" wrapText="0"/>
    </xf>
    <xf borderId="6" fillId="0" fontId="6" numFmtId="1" xfId="0" applyAlignment="1" applyBorder="1" applyFont="1" applyNumberFormat="1">
      <alignment horizontal="center" shrinkToFit="0" vertical="center" wrapText="0"/>
    </xf>
    <xf borderId="7" fillId="0" fontId="5" numFmtId="0" xfId="0" applyBorder="1" applyFont="1"/>
    <xf borderId="8" fillId="0" fontId="5" numFmtId="0" xfId="0" applyBorder="1" applyFont="1"/>
    <xf borderId="0" fillId="0" fontId="1" numFmtId="2" xfId="0" applyAlignment="1" applyFont="1" applyNumberFormat="1">
      <alignment horizontal="center" shrinkToFit="0" vertical="bottom" wrapText="0"/>
    </xf>
    <xf borderId="0" fillId="0" fontId="1" numFmtId="2" xfId="0" applyAlignment="1" applyFont="1" applyNumberFormat="1">
      <alignment horizontal="center" shrinkToFit="0" vertical="center" wrapText="0"/>
    </xf>
    <xf borderId="0" fillId="0" fontId="1" numFmtId="165" xfId="0" applyAlignment="1" applyFont="1" applyNumberFormat="1">
      <alignment horizontal="center" shrinkToFit="0" vertical="bottom" wrapText="0"/>
    </xf>
    <xf borderId="0" fillId="0" fontId="1" numFmtId="1" xfId="0" applyAlignment="1" applyFont="1" applyNumberFormat="1">
      <alignment horizontal="center" shrinkToFit="0" vertical="bottom" wrapText="0"/>
    </xf>
    <xf borderId="9" fillId="0" fontId="6" numFmtId="0" xfId="0" applyAlignment="1" applyBorder="1" applyFont="1">
      <alignment horizontal="center" shrinkToFit="0" vertical="center" wrapText="0"/>
    </xf>
    <xf borderId="9" fillId="0" fontId="6" numFmtId="0" xfId="0" applyAlignment="1" applyBorder="1" applyFont="1">
      <alignment horizontal="center" shrinkToFit="0" vertical="bottom" wrapText="0"/>
    </xf>
    <xf borderId="10" fillId="0" fontId="6" numFmtId="1" xfId="0" applyAlignment="1" applyBorder="1" applyFont="1" applyNumberFormat="1">
      <alignment shrinkToFit="0" vertical="center" wrapText="0"/>
    </xf>
    <xf borderId="11" fillId="0" fontId="6" numFmtId="1" xfId="0" applyAlignment="1" applyBorder="1" applyFont="1" applyNumberFormat="1">
      <alignment horizontal="center" shrinkToFit="1" vertical="center" wrapText="0"/>
    </xf>
    <xf borderId="12" fillId="0" fontId="6" numFmtId="1" xfId="0" applyAlignment="1" applyBorder="1" applyFont="1" applyNumberFormat="1">
      <alignment horizontal="center" shrinkToFit="1" vertical="center" wrapText="0"/>
    </xf>
    <xf borderId="13" fillId="0" fontId="10" numFmtId="1" xfId="0" applyAlignment="1" applyBorder="1" applyFont="1" applyNumberFormat="1">
      <alignment horizontal="center" shrinkToFit="0" vertical="center" wrapText="0"/>
    </xf>
    <xf borderId="13" fillId="0" fontId="10" numFmtId="165" xfId="0" applyAlignment="1" applyBorder="1" applyFont="1" applyNumberFormat="1">
      <alignment horizontal="center" shrinkToFit="0" vertical="center" wrapText="0"/>
    </xf>
    <xf borderId="14" fillId="0" fontId="1" numFmtId="0" xfId="0" applyAlignment="1" applyBorder="1" applyFont="1">
      <alignment shrinkToFit="0" vertical="center" wrapText="0"/>
    </xf>
    <xf borderId="15" fillId="0" fontId="1" numFmtId="0" xfId="0" applyAlignment="1" applyBorder="1" applyFont="1">
      <alignment shrinkToFit="0" vertical="center" wrapText="0"/>
    </xf>
    <xf borderId="16" fillId="0" fontId="1" numFmtId="0" xfId="0" applyAlignment="1" applyBorder="1" applyFont="1">
      <alignment shrinkToFit="0" vertical="center" wrapText="0"/>
    </xf>
    <xf borderId="0" fillId="0" fontId="1" numFmtId="2" xfId="0" applyAlignment="1" applyFont="1" applyNumberFormat="1">
      <alignment shrinkToFit="0" vertical="bottom" wrapText="0"/>
    </xf>
    <xf borderId="17" fillId="0" fontId="10" numFmtId="1" xfId="0" applyAlignment="1" applyBorder="1" applyFont="1" applyNumberFormat="1">
      <alignment horizontal="center" shrinkToFit="0" vertical="center" wrapText="0"/>
    </xf>
    <xf borderId="18" fillId="0" fontId="1" numFmtId="0" xfId="0" applyAlignment="1" applyBorder="1" applyFont="1">
      <alignment shrinkToFit="0" vertical="center" wrapText="0"/>
    </xf>
    <xf borderId="19" fillId="0" fontId="1" numFmtId="0" xfId="0" applyAlignment="1" applyBorder="1" applyFont="1">
      <alignment shrinkToFit="0" vertical="center" wrapText="0"/>
    </xf>
    <xf borderId="20" fillId="0" fontId="1" numFmtId="0" xfId="0" applyAlignment="1" applyBorder="1" applyFont="1">
      <alignment shrinkToFit="0" vertical="center" wrapText="0"/>
    </xf>
    <xf borderId="19" fillId="0" fontId="8" numFmtId="0" xfId="0" applyAlignment="1" applyBorder="1" applyFont="1">
      <alignment horizontal="center" shrinkToFit="0" vertical="top" wrapText="1"/>
    </xf>
    <xf borderId="19" fillId="0" fontId="8" numFmtId="9" xfId="0" applyAlignment="1" applyBorder="1" applyFont="1" applyNumberFormat="1">
      <alignment horizontal="center" shrinkToFit="0" vertical="top" wrapText="1"/>
    </xf>
    <xf borderId="19" fillId="0" fontId="1" numFmtId="0" xfId="0" applyAlignment="1" applyBorder="1" applyFont="1">
      <alignment horizontal="center" shrinkToFit="0" vertical="top" wrapText="1"/>
    </xf>
    <xf borderId="0" fillId="0" fontId="1" numFmtId="166" xfId="0" applyAlignment="1" applyFont="1" applyNumberFormat="1">
      <alignment horizontal="center" shrinkToFit="0" vertical="bottom" wrapText="0"/>
    </xf>
    <xf borderId="0" fillId="0" fontId="7" numFmtId="165" xfId="0" applyFont="1" applyNumberFormat="1"/>
    <xf borderId="21" fillId="0" fontId="10" numFmtId="165" xfId="0" applyAlignment="1" applyBorder="1" applyFont="1" applyNumberFormat="1">
      <alignment horizontal="center" shrinkToFit="0" vertical="center" wrapText="0"/>
    </xf>
    <xf borderId="22" fillId="0" fontId="1" numFmtId="0" xfId="0" applyAlignment="1" applyBorder="1" applyFont="1">
      <alignment shrinkToFit="0" vertical="center" wrapText="0"/>
    </xf>
    <xf borderId="11" fillId="0" fontId="1" numFmtId="0" xfId="0" applyAlignment="1" applyBorder="1" applyFont="1">
      <alignment shrinkToFit="0" vertical="center" wrapText="0"/>
    </xf>
    <xf borderId="12" fillId="0" fontId="1" numFmtId="0" xfId="0" applyAlignment="1" applyBorder="1" applyFont="1">
      <alignment shrinkToFit="0" vertical="center" wrapText="0"/>
    </xf>
    <xf borderId="14" fillId="0" fontId="11" numFmtId="0" xfId="0" applyAlignment="1" applyBorder="1" applyFont="1">
      <alignment horizontal="left" shrinkToFit="0" vertical="center" wrapText="0"/>
    </xf>
    <xf borderId="23" fillId="0" fontId="5" numFmtId="0" xfId="0" applyBorder="1" applyFont="1"/>
    <xf borderId="24" fillId="0" fontId="10" numFmtId="165" xfId="0" applyAlignment="1" applyBorder="1" applyFont="1" applyNumberFormat="1">
      <alignment horizontal="center" shrinkToFit="0" vertical="bottom" wrapText="0"/>
    </xf>
    <xf borderId="25" fillId="2" fontId="10" numFmtId="0" xfId="0" applyAlignment="1" applyBorder="1" applyFill="1" applyFont="1">
      <alignment horizontal="center" shrinkToFit="0" vertical="bottom" wrapText="0"/>
    </xf>
    <xf borderId="13" fillId="0" fontId="10" numFmtId="0" xfId="0" applyAlignment="1" applyBorder="1" applyFont="1">
      <alignment horizontal="center" shrinkToFit="0" vertical="bottom" wrapText="0"/>
    </xf>
    <xf borderId="24" fillId="0" fontId="10" numFmtId="0" xfId="0" applyAlignment="1" applyBorder="1" applyFont="1">
      <alignment horizontal="center" shrinkToFit="0" vertical="bottom" wrapText="0"/>
    </xf>
    <xf borderId="6" fillId="0" fontId="6" numFmtId="0" xfId="0" applyAlignment="1" applyBorder="1" applyFont="1">
      <alignment horizontal="center" shrinkToFit="0" vertical="center" wrapText="0"/>
    </xf>
    <xf borderId="18" fillId="0" fontId="11" numFmtId="0" xfId="0" applyAlignment="1" applyBorder="1" applyFont="1">
      <alignment horizontal="left" shrinkToFit="0" vertical="center" wrapText="0"/>
    </xf>
    <xf borderId="26" fillId="0" fontId="5" numFmtId="0" xfId="0" applyBorder="1" applyFont="1"/>
    <xf borderId="17" fillId="0" fontId="10" numFmtId="165" xfId="0" applyAlignment="1" applyBorder="1" applyFont="1" applyNumberFormat="1">
      <alignment horizontal="center" shrinkToFit="0" vertical="bottom" wrapText="0"/>
    </xf>
    <xf borderId="24" fillId="2" fontId="10" numFmtId="0" xfId="0" applyAlignment="1" applyBorder="1" applyFill="1" applyFont="1">
      <alignment horizontal="center" shrinkToFit="0" vertical="bottom" wrapText="0"/>
    </xf>
    <xf borderId="17" fillId="0" fontId="10" numFmtId="0" xfId="0" applyAlignment="1" applyBorder="1" applyFont="1">
      <alignment horizontal="center" shrinkToFit="0" vertical="bottom" wrapText="0"/>
    </xf>
    <xf borderId="14" fillId="0" fontId="12" numFmtId="0" xfId="0" applyAlignment="1" applyBorder="1" applyFont="1">
      <alignment shrinkToFit="0" vertical="center" wrapText="1"/>
    </xf>
    <xf borderId="15" fillId="0" fontId="11" numFmtId="165" xfId="0" applyAlignment="1" applyBorder="1" applyFont="1" applyNumberFormat="1">
      <alignment shrinkToFit="0" vertical="center" wrapText="0"/>
    </xf>
    <xf borderId="16" fillId="0" fontId="11" numFmtId="165" xfId="0" applyAlignment="1" applyBorder="1" applyFont="1" applyNumberFormat="1">
      <alignment shrinkToFit="0" vertical="center" wrapText="0"/>
    </xf>
    <xf borderId="18" fillId="0" fontId="10" numFmtId="0" xfId="0" applyAlignment="1" applyBorder="1" applyFont="1">
      <alignment horizontal="center" shrinkToFit="0" vertical="bottom" wrapText="0"/>
    </xf>
    <xf borderId="17" fillId="2" fontId="10" numFmtId="0" xfId="0" applyAlignment="1" applyBorder="1" applyFill="1" applyFont="1">
      <alignment horizontal="center" shrinkToFit="0" vertical="bottom" wrapText="0"/>
    </xf>
    <xf borderId="18" fillId="0" fontId="12" numFmtId="0" xfId="0" applyAlignment="1" applyBorder="1" applyFont="1">
      <alignment shrinkToFit="0" vertical="center" wrapText="1"/>
    </xf>
    <xf borderId="19" fillId="0" fontId="11" numFmtId="165" xfId="0" applyAlignment="1" applyBorder="1" applyFont="1" applyNumberFormat="1">
      <alignment shrinkToFit="0" vertical="center" wrapText="1"/>
    </xf>
    <xf borderId="20" fillId="0" fontId="11" numFmtId="165" xfId="0" applyAlignment="1" applyBorder="1" applyFont="1" applyNumberFormat="1">
      <alignment shrinkToFit="0" vertical="center" wrapText="1"/>
    </xf>
    <xf borderId="18" fillId="0" fontId="10" numFmtId="165" xfId="0" applyAlignment="1" applyBorder="1" applyFont="1" applyNumberFormat="1">
      <alignment horizontal="center" shrinkToFit="0" vertical="bottom" wrapText="0"/>
    </xf>
    <xf borderId="22" fillId="0" fontId="12" numFmtId="0" xfId="0" applyAlignment="1" applyBorder="1" applyFont="1">
      <alignment shrinkToFit="0" vertical="center" wrapText="1"/>
    </xf>
    <xf borderId="11" fillId="0" fontId="11" numFmtId="165" xfId="0" applyAlignment="1" applyBorder="1" applyFont="1" applyNumberFormat="1">
      <alignment shrinkToFit="0" vertical="center" wrapText="1"/>
    </xf>
    <xf borderId="12" fillId="0" fontId="11" numFmtId="165" xfId="0" applyAlignment="1" applyBorder="1" applyFont="1" applyNumberFormat="1">
      <alignment shrinkToFit="0" vertical="center" wrapText="1"/>
    </xf>
    <xf borderId="18" fillId="0" fontId="10" numFmtId="2" xfId="0" applyAlignment="1" applyBorder="1" applyFont="1" applyNumberFormat="1">
      <alignment horizontal="center" shrinkToFit="0" vertical="bottom" wrapText="0"/>
    </xf>
    <xf borderId="18" fillId="0" fontId="11" numFmtId="0" xfId="0" applyAlignment="1" applyBorder="1" applyFont="1">
      <alignment shrinkToFit="0" vertical="center" wrapText="0"/>
    </xf>
    <xf borderId="19" fillId="0" fontId="11" numFmtId="0" xfId="0" applyAlignment="1" applyBorder="1" applyFont="1">
      <alignment shrinkToFit="0" vertical="center" wrapText="0"/>
    </xf>
    <xf borderId="20" fillId="0" fontId="11" numFmtId="0" xfId="0" applyAlignment="1" applyBorder="1" applyFont="1">
      <alignment shrinkToFit="0" vertical="center" wrapText="0"/>
    </xf>
    <xf borderId="18" fillId="0" fontId="11" numFmtId="0" xfId="0" applyAlignment="1" applyBorder="1" applyFont="1">
      <alignment shrinkToFit="0" vertical="center" wrapText="1"/>
    </xf>
    <xf borderId="19" fillId="0" fontId="11" numFmtId="0" xfId="0" applyAlignment="1" applyBorder="1" applyFont="1">
      <alignment horizontal="center" shrinkToFit="0" vertical="center" wrapText="0"/>
    </xf>
    <xf borderId="20" fillId="0" fontId="11" numFmtId="0" xfId="0" applyAlignment="1" applyBorder="1" applyFont="1">
      <alignment horizontal="center" shrinkToFit="0" vertical="center" wrapText="0"/>
    </xf>
    <xf borderId="27" fillId="0" fontId="11" numFmtId="0" xfId="0" applyAlignment="1" applyBorder="1" applyFont="1">
      <alignment horizontal="left" shrinkToFit="0" vertical="center" wrapText="0"/>
    </xf>
    <xf borderId="28" fillId="0" fontId="5" numFmtId="0" xfId="0" applyBorder="1" applyFont="1"/>
    <xf borderId="27" fillId="0" fontId="10" numFmtId="0" xfId="0" applyAlignment="1" applyBorder="1" applyFont="1">
      <alignment horizontal="center" shrinkToFit="0" vertical="bottom" wrapText="0"/>
    </xf>
    <xf borderId="27" fillId="0" fontId="11" numFmtId="0" xfId="0" applyAlignment="1" applyBorder="1" applyFont="1">
      <alignment shrinkToFit="0" vertical="center" wrapText="0"/>
    </xf>
    <xf borderId="29" fillId="0" fontId="11" numFmtId="0" xfId="0" applyAlignment="1" applyBorder="1" applyFont="1">
      <alignment horizontal="center" shrinkToFit="0" vertical="center" wrapText="0"/>
    </xf>
    <xf borderId="12" fillId="0" fontId="11" numFmtId="0" xfId="0" applyAlignment="1" applyBorder="1" applyFont="1">
      <alignment horizontal="center" shrinkToFit="0" vertical="center" wrapText="0"/>
    </xf>
    <xf borderId="30" fillId="3" fontId="11" numFmtId="0" xfId="0" applyAlignment="1" applyBorder="1" applyFill="1" applyFont="1">
      <alignment horizontal="left" shrinkToFit="0" vertical="center" wrapText="0"/>
    </xf>
    <xf borderId="30" fillId="3" fontId="10" numFmtId="0" xfId="0" applyAlignment="1" applyBorder="1" applyFill="1" applyFont="1">
      <alignment horizontal="center" shrinkToFit="0" vertical="bottom" wrapText="0"/>
    </xf>
    <xf borderId="30" fillId="3" fontId="10" numFmtId="1" xfId="0" applyAlignment="1" applyBorder="1" applyFill="1" applyFont="1" applyNumberFormat="1">
      <alignment horizontal="center" shrinkToFit="0" vertical="center" wrapText="0"/>
    </xf>
    <xf borderId="30" fillId="3" fontId="11" numFmtId="0" xfId="0" applyAlignment="1" applyBorder="1" applyFill="1" applyFont="1">
      <alignment shrinkToFit="0" vertical="center" wrapText="0"/>
    </xf>
    <xf borderId="30" fillId="3" fontId="11" numFmtId="0" xfId="0" applyAlignment="1" applyBorder="1" applyFill="1" applyFont="1">
      <alignment horizontal="center" shrinkToFit="0" vertical="bottom" wrapText="0"/>
    </xf>
    <xf borderId="1" fillId="0" fontId="6" numFmtId="0" xfId="0" applyAlignment="1" applyBorder="1" applyFont="1">
      <alignment horizontal="center" shrinkToFit="0" vertical="center" wrapText="0"/>
    </xf>
    <xf borderId="6" fillId="0" fontId="13" numFmtId="49" xfId="0" applyAlignment="1" applyBorder="1" applyFont="1" applyNumberFormat="1">
      <alignment horizontal="left" shrinkToFit="1" vertical="top" wrapText="0"/>
    </xf>
    <xf borderId="31" fillId="0" fontId="5" numFmtId="0" xfId="0" applyBorder="1" applyFont="1"/>
    <xf borderId="32" fillId="0" fontId="5" numFmtId="0" xfId="0" applyBorder="1" applyFont="1"/>
    <xf borderId="0" fillId="0" fontId="1" numFmtId="0" xfId="0" applyAlignment="1" applyFont="1">
      <alignment shrinkToFit="0" vertical="bottom" wrapText="0"/>
    </xf>
    <xf borderId="0" fillId="0" fontId="10" numFmtId="2" xfId="0" applyAlignment="1" applyFont="1" applyNumberFormat="1">
      <alignment shrinkToFit="0" vertical="bottom" wrapText="0"/>
    </xf>
    <xf borderId="33" fillId="3" fontId="11" numFmtId="0" xfId="0" applyAlignment="1" applyBorder="1" applyFill="1" applyFont="1">
      <alignment shrinkToFit="0" vertical="bottom" wrapText="0"/>
    </xf>
    <xf borderId="33" fillId="4" fontId="11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34" fillId="0" fontId="5" numFmtId="0" xfId="0" applyBorder="1" applyFont="1"/>
    <xf borderId="35" fillId="0" fontId="5" numFmtId="0" xfId="0" applyBorder="1" applyFont="1"/>
    <xf borderId="0" fillId="0" fontId="6" numFmtId="0" xfId="0" applyAlignment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0" fillId="0" fontId="1" numFmtId="167" xfId="0" applyAlignment="1" applyFont="1" applyNumberFormat="1">
      <alignment horizontal="left" shrinkToFit="1" vertical="center" wrapText="0"/>
    </xf>
    <xf borderId="0" fillId="0" fontId="2" numFmtId="0" xfId="0" applyAlignment="1" applyFont="1">
      <alignment horizontal="left" shrinkToFit="0" vertical="bottom" wrapText="0"/>
    </xf>
    <xf borderId="0" fillId="0" fontId="8" numFmtId="167" xfId="0" applyAlignment="1" applyFont="1" applyNumberFormat="1">
      <alignment horizontal="right" shrinkToFit="1" vertical="center" wrapText="0"/>
    </xf>
    <xf borderId="0" fillId="0" fontId="10" numFmtId="0" xfId="0" applyAlignment="1" applyFont="1">
      <alignment horizontal="center" shrinkToFit="1" vertical="center" wrapText="0"/>
    </xf>
    <xf borderId="0" fillId="0" fontId="8" numFmtId="0" xfId="0" applyAlignment="1" applyFont="1">
      <alignment horizontal="right" shrinkToFit="1" vertical="center" wrapText="0"/>
    </xf>
    <xf borderId="0" fillId="0" fontId="8" numFmtId="0" xfId="0" applyAlignment="1" applyFont="1">
      <alignment horizontal="center" shrinkToFit="1" vertical="center" wrapText="0"/>
    </xf>
    <xf borderId="0" fillId="0" fontId="9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11" numFmtId="0" xfId="0" applyAlignment="1" applyFont="1">
      <alignment horizontal="left" shrinkToFit="0" vertical="bottom" wrapText="1"/>
    </xf>
    <xf borderId="0" fillId="0" fontId="11" numFmtId="0" xfId="0" applyAlignment="1" applyFont="1">
      <alignment horizontal="left" shrinkToFit="0" vertical="bottom" wrapText="0"/>
    </xf>
    <xf borderId="0" fillId="0" fontId="8" numFmtId="0" xfId="0" applyAlignment="1" applyFont="1">
      <alignment horizontal="right" shrinkToFit="0" vertical="bottom" wrapText="0"/>
    </xf>
    <xf borderId="0" fillId="0" fontId="11" numFmtId="0" xfId="0" applyAlignment="1" applyFont="1">
      <alignment shrinkToFit="0" vertical="bottom" wrapText="0"/>
    </xf>
    <xf borderId="0" fillId="0" fontId="1" numFmtId="167" xfId="0" applyAlignment="1" applyFont="1" applyNumberForma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19050</xdr:colOff>
      <xdr:row>1</xdr:row>
      <xdr:rowOff>19050</xdr:rowOff>
    </xdr:from>
    <xdr:ext cx="876300" cy="247650"/>
    <xdr:sp>
      <xdr:nvSpPr>
        <xdr:cNvPr id="3" name="Shape 3"/>
        <xdr:cNvSpPr/>
      </xdr:nvSpPr>
      <xdr:spPr>
        <a:xfrm>
          <a:off x="4912613" y="3660938"/>
          <a:ext cx="866775" cy="2381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700" u="none" strike="noStrike">
              <a:solidFill>
                <a:srgbClr val="000000"/>
              </a:solidFill>
              <a:latin typeface="Arial Narrow"/>
              <a:ea typeface="Arial Narrow"/>
              <a:cs typeface="Arial Narrow"/>
              <a:sym typeface="Arial Narrow"/>
            </a:rPr>
            <a:t>Fecha:</a:t>
          </a:r>
          <a:endParaRPr sz="1400"/>
        </a:p>
      </xdr:txBody>
    </xdr:sp>
    <xdr:clientData fLocksWithSheet="0"/>
  </xdr:oneCellAnchor>
  <xdr:oneCellAnchor>
    <xdr:from>
      <xdr:col>7</xdr:col>
      <xdr:colOff>9525</xdr:colOff>
      <xdr:row>2</xdr:row>
      <xdr:rowOff>28575</xdr:rowOff>
    </xdr:from>
    <xdr:ext cx="895350" cy="247650"/>
    <xdr:sp>
      <xdr:nvSpPr>
        <xdr:cNvPr id="4" name="Shape 4"/>
        <xdr:cNvSpPr/>
      </xdr:nvSpPr>
      <xdr:spPr>
        <a:xfrm>
          <a:off x="4903088" y="3660938"/>
          <a:ext cx="885825" cy="2381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700" u="none" strike="noStrike">
              <a:solidFill>
                <a:srgbClr val="000000"/>
              </a:solidFill>
              <a:latin typeface="Arial Narrow"/>
              <a:ea typeface="Arial Narrow"/>
              <a:cs typeface="Arial Narrow"/>
              <a:sym typeface="Arial Narrow"/>
            </a:rPr>
            <a:t>Rango (ml):</a:t>
          </a:r>
          <a:endParaRPr sz="1400"/>
        </a:p>
      </xdr:txBody>
    </xdr:sp>
    <xdr:clientData fLocksWithSheet="0"/>
  </xdr:oneCellAnchor>
  <xdr:oneCellAnchor>
    <xdr:from>
      <xdr:col>7</xdr:col>
      <xdr:colOff>9525</xdr:colOff>
      <xdr:row>3</xdr:row>
      <xdr:rowOff>0</xdr:rowOff>
    </xdr:from>
    <xdr:ext cx="885825" cy="238125"/>
    <xdr:sp>
      <xdr:nvSpPr>
        <xdr:cNvPr id="5" name="Shape 5"/>
        <xdr:cNvSpPr/>
      </xdr:nvSpPr>
      <xdr:spPr>
        <a:xfrm>
          <a:off x="4907850" y="3665700"/>
          <a:ext cx="876300" cy="2286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700" u="none" strike="noStrike">
              <a:solidFill>
                <a:srgbClr val="000000"/>
              </a:solidFill>
              <a:latin typeface="Arial Narrow"/>
              <a:ea typeface="Arial Narrow"/>
              <a:cs typeface="Arial Narrow"/>
              <a:sym typeface="Arial Narrow"/>
            </a:rPr>
            <a:t>Certificado:</a:t>
          </a:r>
          <a:endParaRPr sz="1400"/>
        </a:p>
      </xdr:txBody>
    </xdr:sp>
    <xdr:clientData fLocksWithSheet="0"/>
  </xdr:oneCellAnchor>
  <xdr:oneCellAnchor>
    <xdr:from>
      <xdr:col>0</xdr:col>
      <xdr:colOff>47625</xdr:colOff>
      <xdr:row>0</xdr:row>
      <xdr:rowOff>0</xdr:rowOff>
    </xdr:from>
    <xdr:ext cx="1466850" cy="0"/>
    <xdr:pic>
      <xdr:nvPicPr>
        <xdr:cNvPr descr="Logo Corpoguajira2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9.25"/>
    <col customWidth="1" min="8" max="8" width="12.0"/>
    <col customWidth="1" min="9" max="10" width="8.75"/>
    <col customWidth="1" min="11" max="11" width="13.88"/>
    <col customWidth="1" hidden="1" min="12" max="14" width="10.0"/>
    <col customWidth="1" hidden="1" min="15" max="15" width="9.13"/>
    <col customWidth="1" hidden="1" min="16" max="16" width="5.13"/>
    <col customWidth="1" hidden="1" min="17" max="17" width="4.63"/>
    <col customWidth="1" hidden="1" min="18" max="22" width="10.0"/>
    <col customWidth="1" min="23" max="26" width="10.0"/>
  </cols>
  <sheetData>
    <row r="1" ht="6.0" customHeight="1">
      <c r="A1" s="1"/>
      <c r="B1" s="1"/>
      <c r="C1" s="1"/>
      <c r="D1" s="2"/>
      <c r="E1" s="2"/>
      <c r="F1" s="2"/>
      <c r="G1" s="2"/>
      <c r="H1" s="3"/>
      <c r="I1" s="3"/>
      <c r="J1" s="3"/>
      <c r="K1" s="3"/>
    </row>
    <row r="2" ht="19.5" customHeight="1">
      <c r="A2" s="4" t="s">
        <v>0</v>
      </c>
      <c r="B2" s="5"/>
      <c r="C2" s="6"/>
      <c r="D2" s="7"/>
      <c r="E2" s="4" t="s">
        <v>1</v>
      </c>
      <c r="F2" s="8"/>
      <c r="G2" s="7"/>
      <c r="H2" s="9"/>
      <c r="I2" s="7"/>
      <c r="J2" s="4" t="s">
        <v>2</v>
      </c>
      <c r="K2" s="10"/>
      <c r="O2" s="11"/>
      <c r="P2" s="11"/>
    </row>
    <row r="3" ht="19.5" customHeight="1">
      <c r="A3" s="4" t="s">
        <v>3</v>
      </c>
      <c r="B3" s="12"/>
      <c r="C3" s="6"/>
      <c r="D3" s="6"/>
      <c r="E3" s="7"/>
      <c r="F3" s="13" t="s">
        <v>4</v>
      </c>
      <c r="G3" s="14"/>
      <c r="H3" s="9"/>
      <c r="I3" s="7"/>
      <c r="J3" s="4" t="s">
        <v>5</v>
      </c>
      <c r="K3" s="15"/>
      <c r="O3" s="11"/>
      <c r="P3" s="11"/>
    </row>
    <row r="4" ht="19.5" customHeight="1">
      <c r="A4" s="4" t="s">
        <v>6</v>
      </c>
      <c r="B4" s="12"/>
      <c r="C4" s="6"/>
      <c r="D4" s="6"/>
      <c r="E4" s="7"/>
      <c r="F4" s="4" t="s">
        <v>7</v>
      </c>
      <c r="G4" s="14"/>
      <c r="H4" s="9"/>
      <c r="I4" s="7"/>
      <c r="J4" s="4" t="s">
        <v>8</v>
      </c>
      <c r="K4" s="15"/>
      <c r="O4" s="11"/>
      <c r="P4" s="11"/>
    </row>
    <row r="5" ht="19.5" customHeight="1">
      <c r="A5" s="16" t="s">
        <v>9</v>
      </c>
      <c r="B5" s="14"/>
      <c r="C5" s="16" t="s">
        <v>10</v>
      </c>
      <c r="D5" s="12"/>
      <c r="E5" s="17"/>
      <c r="F5" s="16" t="s">
        <v>11</v>
      </c>
      <c r="G5" s="14"/>
      <c r="H5" s="16" t="s">
        <v>12</v>
      </c>
      <c r="I5" s="14"/>
      <c r="J5" s="16" t="s">
        <v>13</v>
      </c>
      <c r="K5" s="14"/>
      <c r="O5" s="11" t="s">
        <v>14</v>
      </c>
      <c r="T5" s="18" t="str">
        <f>+C7</f>
        <v>Medida</v>
      </c>
      <c r="U5" s="18" t="str">
        <f>+E7</f>
        <v>Medida</v>
      </c>
      <c r="V5" s="18" t="str">
        <f>+G7</f>
        <v>Medida</v>
      </c>
    </row>
    <row r="6" ht="4.5" customHeight="1">
      <c r="A6" s="19"/>
      <c r="B6" s="19"/>
      <c r="C6" s="20"/>
      <c r="D6" s="21"/>
      <c r="E6" s="21"/>
      <c r="F6" s="21"/>
      <c r="G6" s="22"/>
      <c r="H6" s="23"/>
      <c r="I6" s="23"/>
      <c r="J6" s="23"/>
      <c r="K6" s="23"/>
      <c r="O6" s="11"/>
    </row>
    <row r="7" ht="13.5" customHeight="1">
      <c r="A7" s="24" t="s">
        <v>15</v>
      </c>
      <c r="B7" s="25" t="s">
        <v>16</v>
      </c>
      <c r="C7" s="25" t="s">
        <v>17</v>
      </c>
      <c r="D7" s="25" t="s">
        <v>16</v>
      </c>
      <c r="E7" s="25" t="s">
        <v>17</v>
      </c>
      <c r="F7" s="25" t="s">
        <v>16</v>
      </c>
      <c r="G7" s="25" t="s">
        <v>17</v>
      </c>
      <c r="H7" s="26" t="s">
        <v>18</v>
      </c>
      <c r="I7" s="27"/>
      <c r="J7" s="27"/>
      <c r="K7" s="28"/>
      <c r="O7" s="29" t="str">
        <f t="shared" ref="O7:O8" si="1">ABS(C19-$D$5)/$C$17</f>
        <v>#DIV/0!</v>
      </c>
      <c r="P7" s="30"/>
      <c r="T7" s="31" t="str">
        <f t="shared" ref="T7:T15" si="2">+C9</f>
        <v/>
      </c>
      <c r="U7" s="32" t="str">
        <f t="shared" ref="U7:U13" si="3">E9</f>
        <v/>
      </c>
      <c r="V7" s="31" t="str">
        <f t="shared" ref="V7:V13" si="4">+G9</f>
        <v/>
      </c>
    </row>
    <row r="8" ht="13.5" customHeight="1">
      <c r="A8" s="33" t="s">
        <v>19</v>
      </c>
      <c r="B8" s="34" t="s">
        <v>20</v>
      </c>
      <c r="C8" s="34" t="s">
        <v>21</v>
      </c>
      <c r="D8" s="34" t="s">
        <v>20</v>
      </c>
      <c r="E8" s="34" t="s">
        <v>21</v>
      </c>
      <c r="F8" s="34" t="s">
        <v>20</v>
      </c>
      <c r="G8" s="34" t="s">
        <v>21</v>
      </c>
      <c r="H8" s="35" t="s">
        <v>22</v>
      </c>
      <c r="I8" s="36" t="str">
        <f>IF(G5="","",CONCATENATE(G5," ml"))</f>
        <v/>
      </c>
      <c r="J8" s="36" t="str">
        <f>IF(I5="","",CONCATENATE(I5,"ml"))</f>
        <v/>
      </c>
      <c r="K8" s="37" t="str">
        <f>IF(K5="","",CONCATENATE(K5,"ml"))</f>
        <v/>
      </c>
      <c r="O8" s="29" t="str">
        <f t="shared" si="1"/>
        <v>#DIV/0!</v>
      </c>
      <c r="T8" s="31" t="str">
        <f t="shared" si="2"/>
        <v/>
      </c>
      <c r="U8" s="32" t="str">
        <f t="shared" si="3"/>
        <v/>
      </c>
      <c r="V8" s="31" t="str">
        <f t="shared" si="4"/>
        <v/>
      </c>
    </row>
    <row r="9" ht="19.5" customHeight="1">
      <c r="A9" s="38">
        <v>1.0</v>
      </c>
      <c r="B9" s="39"/>
      <c r="C9" s="39" t="str">
        <f t="shared" ref="C9:C15" si="6">IF(OR(B9="",$D$5=""),"",B9/LOOKUP($D$5,$A$64:$B$79))</f>
        <v/>
      </c>
      <c r="D9" s="39"/>
      <c r="E9" s="39" t="str">
        <f t="shared" ref="E9:E15" si="7">IF(OR(D9="",$D$5=""),"",D9/LOOKUP($D$5,$A$64:$B$79))</f>
        <v/>
      </c>
      <c r="F9" s="39"/>
      <c r="G9" s="39" t="str">
        <f t="shared" ref="G9:G15" si="8">IF(OR(F9="",$D$5=""),"",F9/LOOKUP($D$5,$A$64:$B$79))</f>
        <v/>
      </c>
      <c r="H9" s="40" t="s">
        <v>23</v>
      </c>
      <c r="I9" s="41" t="str">
        <f t="shared" ref="I9:K9" si="5">IF(OR(L18&lt;2,L18=""),"",L17/SQRT(L18))</f>
        <v/>
      </c>
      <c r="J9" s="41" t="str">
        <f t="shared" si="5"/>
        <v/>
      </c>
      <c r="K9" s="42" t="str">
        <f t="shared" si="5"/>
        <v/>
      </c>
      <c r="L9" s="18" t="str">
        <f t="shared" ref="L9:L15" si="9">IF(C9="","",IF(C9=$C$24,"",C9))</f>
        <v/>
      </c>
      <c r="M9" s="18" t="str">
        <f t="shared" ref="M9:M15" si="10">IF(E9="","",IF(E9=$E$24,"",E9))</f>
        <v/>
      </c>
      <c r="N9" s="18" t="str">
        <f t="shared" ref="N9:N15" si="11">IF(G9="","",IF(G9=$G$24,"",G9))</f>
        <v/>
      </c>
      <c r="O9" s="11"/>
      <c r="P9" s="11"/>
      <c r="Q9" s="43">
        <v>6.313749</v>
      </c>
      <c r="T9" s="31" t="str">
        <f t="shared" si="2"/>
        <v/>
      </c>
      <c r="U9" s="32" t="str">
        <f t="shared" si="3"/>
        <v/>
      </c>
      <c r="V9" s="31" t="str">
        <f t="shared" si="4"/>
        <v/>
      </c>
    </row>
    <row r="10" ht="19.5" customHeight="1">
      <c r="A10" s="44">
        <v>2.0</v>
      </c>
      <c r="B10" s="39"/>
      <c r="C10" s="39" t="str">
        <f t="shared" si="6"/>
        <v/>
      </c>
      <c r="D10" s="39"/>
      <c r="E10" s="39" t="str">
        <f t="shared" si="7"/>
        <v/>
      </c>
      <c r="F10" s="39"/>
      <c r="G10" s="39" t="str">
        <f t="shared" si="8"/>
        <v/>
      </c>
      <c r="H10" s="45" t="s">
        <v>5</v>
      </c>
      <c r="I10" s="46"/>
      <c r="J10" s="46" t="str">
        <f>IF(K3="","",K3/SQRT(3))</f>
        <v/>
      </c>
      <c r="K10" s="47" t="str">
        <f>IF(K3="","",K3/SQRT(3))</f>
        <v/>
      </c>
      <c r="L10" s="18" t="str">
        <f t="shared" si="9"/>
        <v/>
      </c>
      <c r="M10" s="18" t="str">
        <f t="shared" si="10"/>
        <v/>
      </c>
      <c r="N10" s="18" t="str">
        <f t="shared" si="11"/>
        <v/>
      </c>
      <c r="O10" s="48" t="s">
        <v>24</v>
      </c>
      <c r="P10" s="49">
        <v>0.95</v>
      </c>
      <c r="Q10" s="43">
        <v>2.919987</v>
      </c>
      <c r="R10" s="11" t="s">
        <v>25</v>
      </c>
      <c r="S10" s="11" t="s">
        <v>26</v>
      </c>
      <c r="T10" s="31" t="str">
        <f t="shared" si="2"/>
        <v/>
      </c>
      <c r="U10" s="32" t="str">
        <f t="shared" si="3"/>
        <v/>
      </c>
      <c r="V10" s="31" t="str">
        <f t="shared" si="4"/>
        <v/>
      </c>
    </row>
    <row r="11" ht="19.5" customHeight="1">
      <c r="A11" s="44">
        <v>3.0</v>
      </c>
      <c r="B11" s="39"/>
      <c r="C11" s="39" t="str">
        <f t="shared" si="6"/>
        <v/>
      </c>
      <c r="D11" s="39"/>
      <c r="E11" s="39" t="str">
        <f t="shared" si="7"/>
        <v/>
      </c>
      <c r="F11" s="39"/>
      <c r="G11" s="39" t="str">
        <f t="shared" si="8"/>
        <v/>
      </c>
      <c r="H11" s="45" t="s">
        <v>27</v>
      </c>
      <c r="I11" s="46" t="str">
        <f t="shared" ref="I11:K11" si="12">IF($K$4="","",$K$4/2)</f>
        <v/>
      </c>
      <c r="J11" s="46" t="str">
        <f t="shared" si="12"/>
        <v/>
      </c>
      <c r="K11" s="47" t="str">
        <f t="shared" si="12"/>
        <v/>
      </c>
      <c r="L11" s="18" t="str">
        <f t="shared" si="9"/>
        <v/>
      </c>
      <c r="M11" s="18" t="str">
        <f t="shared" si="10"/>
        <v/>
      </c>
      <c r="N11" s="18" t="str">
        <f t="shared" si="11"/>
        <v/>
      </c>
      <c r="O11" s="50">
        <v>3.0</v>
      </c>
      <c r="P11" s="50">
        <v>1.15</v>
      </c>
      <c r="Q11" s="43">
        <v>2.353363</v>
      </c>
      <c r="R11" s="51">
        <v>16.5</v>
      </c>
      <c r="S11" s="11">
        <v>1.0022</v>
      </c>
      <c r="T11" s="31" t="str">
        <f t="shared" si="2"/>
        <v/>
      </c>
      <c r="U11" s="32" t="str">
        <f t="shared" si="3"/>
        <v/>
      </c>
      <c r="V11" s="31" t="str">
        <f t="shared" si="4"/>
        <v/>
      </c>
    </row>
    <row r="12" ht="19.5" customHeight="1">
      <c r="A12" s="44">
        <v>4.0</v>
      </c>
      <c r="B12" s="39"/>
      <c r="C12" s="39" t="str">
        <f t="shared" si="6"/>
        <v/>
      </c>
      <c r="D12" s="39"/>
      <c r="E12" s="39" t="str">
        <f t="shared" si="7"/>
        <v/>
      </c>
      <c r="F12" s="39"/>
      <c r="G12" s="39" t="str">
        <f t="shared" si="8"/>
        <v/>
      </c>
      <c r="H12" s="45" t="s">
        <v>28</v>
      </c>
      <c r="I12" s="46" t="str">
        <f t="shared" ref="I12:K12" si="13">+IF(OR(I9="",I11=""),"",SQRT(I9*I9+I10*I10+I11*I11))</f>
        <v/>
      </c>
      <c r="J12" s="46" t="str">
        <f t="shared" si="13"/>
        <v/>
      </c>
      <c r="K12" s="47" t="str">
        <f t="shared" si="13"/>
        <v/>
      </c>
      <c r="L12" s="18" t="str">
        <f t="shared" si="9"/>
        <v/>
      </c>
      <c r="M12" s="18" t="str">
        <f t="shared" si="10"/>
        <v/>
      </c>
      <c r="N12" s="18" t="str">
        <f t="shared" si="11"/>
        <v/>
      </c>
      <c r="O12" s="50">
        <v>4.0</v>
      </c>
      <c r="P12" s="50">
        <v>1.46</v>
      </c>
      <c r="Q12" s="43">
        <v>2.131846</v>
      </c>
      <c r="R12" s="51">
        <v>17.0</v>
      </c>
      <c r="S12" s="11">
        <v>1.0023</v>
      </c>
      <c r="T12" s="31" t="str">
        <f t="shared" si="2"/>
        <v/>
      </c>
      <c r="U12" s="32" t="str">
        <f t="shared" si="3"/>
        <v/>
      </c>
      <c r="V12" s="31" t="str">
        <f t="shared" si="4"/>
        <v/>
      </c>
    </row>
    <row r="13" ht="19.5" customHeight="1">
      <c r="A13" s="44">
        <v>5.0</v>
      </c>
      <c r="B13" s="39"/>
      <c r="C13" s="39" t="str">
        <f t="shared" si="6"/>
        <v/>
      </c>
      <c r="D13" s="39"/>
      <c r="E13" s="39" t="str">
        <f t="shared" si="7"/>
        <v/>
      </c>
      <c r="F13" s="39"/>
      <c r="G13" s="39" t="str">
        <f t="shared" si="8"/>
        <v/>
      </c>
      <c r="H13" s="45" t="s">
        <v>29</v>
      </c>
      <c r="I13" s="46" t="str">
        <f>IF(C16="","",COUNT(L9:L15)-1)</f>
        <v/>
      </c>
      <c r="J13" s="46" t="str">
        <f>IF(E16="","",COUNT(M9:M15)-1)</f>
        <v/>
      </c>
      <c r="K13" s="47" t="str">
        <f>IF(G16="","",COUNT(N9:N15)-1)</f>
        <v/>
      </c>
      <c r="L13" s="18" t="str">
        <f t="shared" si="9"/>
        <v/>
      </c>
      <c r="M13" s="18" t="str">
        <f t="shared" si="10"/>
        <v/>
      </c>
      <c r="N13" s="18" t="str">
        <f t="shared" si="11"/>
        <v/>
      </c>
      <c r="O13" s="50">
        <v>5.0</v>
      </c>
      <c r="P13" s="50">
        <v>1.67</v>
      </c>
      <c r="Q13" s="43">
        <v>2.015049</v>
      </c>
      <c r="R13" s="51">
        <v>17.5</v>
      </c>
      <c r="S13" s="11">
        <v>1.0024</v>
      </c>
      <c r="T13" s="31" t="str">
        <f t="shared" si="2"/>
        <v/>
      </c>
      <c r="U13" s="32" t="str">
        <f t="shared" si="3"/>
        <v/>
      </c>
      <c r="V13" s="31" t="str">
        <f t="shared" si="4"/>
        <v/>
      </c>
    </row>
    <row r="14" ht="19.5" customHeight="1">
      <c r="A14" s="44">
        <v>6.0</v>
      </c>
      <c r="B14" s="39"/>
      <c r="C14" s="39" t="str">
        <f t="shared" si="6"/>
        <v/>
      </c>
      <c r="D14" s="39"/>
      <c r="E14" s="39" t="str">
        <f t="shared" si="7"/>
        <v/>
      </c>
      <c r="F14" s="39"/>
      <c r="G14" s="39" t="str">
        <f t="shared" si="8"/>
        <v/>
      </c>
      <c r="H14" s="45" t="s">
        <v>30</v>
      </c>
      <c r="I14" s="46" t="str">
        <f t="shared" ref="I14:K14" si="14">+IF(I12="","",2)</f>
        <v/>
      </c>
      <c r="J14" s="46" t="str">
        <f t="shared" si="14"/>
        <v/>
      </c>
      <c r="K14" s="47" t="str">
        <f t="shared" si="14"/>
        <v/>
      </c>
      <c r="L14" s="18" t="str">
        <f t="shared" si="9"/>
        <v/>
      </c>
      <c r="M14" s="18" t="str">
        <f t="shared" si="10"/>
        <v/>
      </c>
      <c r="N14" s="18" t="str">
        <f t="shared" si="11"/>
        <v/>
      </c>
      <c r="O14" s="50">
        <v>6.0</v>
      </c>
      <c r="P14" s="50">
        <v>1.82</v>
      </c>
      <c r="Q14" s="43">
        <v>1.943181</v>
      </c>
      <c r="R14" s="51">
        <v>18.0</v>
      </c>
      <c r="S14" s="11">
        <v>1.0025</v>
      </c>
      <c r="T14" s="52" t="str">
        <f t="shared" si="2"/>
        <v/>
      </c>
      <c r="U14" s="18" t="str">
        <f t="shared" ref="U14:U15" si="16">+D16</f>
        <v/>
      </c>
    </row>
    <row r="15" ht="19.5" customHeight="1">
      <c r="A15" s="44">
        <v>7.0</v>
      </c>
      <c r="B15" s="39"/>
      <c r="C15" s="39" t="str">
        <f t="shared" si="6"/>
        <v/>
      </c>
      <c r="D15" s="53"/>
      <c r="E15" s="53" t="str">
        <f t="shared" si="7"/>
        <v/>
      </c>
      <c r="F15" s="53"/>
      <c r="G15" s="39" t="str">
        <f t="shared" si="8"/>
        <v/>
      </c>
      <c r="H15" s="54" t="s">
        <v>31</v>
      </c>
      <c r="I15" s="55" t="str">
        <f t="shared" ref="I15:K15" si="15">+IF(OR(I12="",I14=""),"",I12*I14)</f>
        <v/>
      </c>
      <c r="J15" s="55" t="str">
        <f t="shared" si="15"/>
        <v/>
      </c>
      <c r="K15" s="56" t="str">
        <f t="shared" si="15"/>
        <v/>
      </c>
      <c r="L15" s="18" t="str">
        <f t="shared" si="9"/>
        <v/>
      </c>
      <c r="M15" s="18" t="str">
        <f t="shared" si="10"/>
        <v/>
      </c>
      <c r="N15" s="18" t="str">
        <f t="shared" si="11"/>
        <v/>
      </c>
      <c r="O15" s="50">
        <v>7.0</v>
      </c>
      <c r="P15" s="50">
        <v>1.94</v>
      </c>
      <c r="Q15" s="43">
        <v>1.894578</v>
      </c>
      <c r="R15" s="51">
        <v>18.5</v>
      </c>
      <c r="S15" s="11">
        <v>1.0026</v>
      </c>
      <c r="T15" s="52" t="str">
        <f t="shared" si="2"/>
        <v/>
      </c>
      <c r="U15" s="18" t="str">
        <f t="shared" si="16"/>
        <v/>
      </c>
    </row>
    <row r="16" ht="19.5" customHeight="1">
      <c r="A16" s="57" t="s">
        <v>32</v>
      </c>
      <c r="B16" s="58"/>
      <c r="C16" s="59" t="str">
        <f>IF(C9="","",AVERAGE(C9:C15))</f>
        <v/>
      </c>
      <c r="D16" s="60"/>
      <c r="E16" s="61" t="str">
        <f>IF(E9="","",AVERAGE(E9:E15))</f>
        <v/>
      </c>
      <c r="F16" s="60"/>
      <c r="G16" s="62" t="str">
        <f>IF(G9="","",AVERAGE(G9:G15))</f>
        <v/>
      </c>
      <c r="H16" s="63" t="s">
        <v>33</v>
      </c>
      <c r="I16" s="27"/>
      <c r="J16" s="27"/>
      <c r="K16" s="28"/>
      <c r="L16" s="18" t="str">
        <f>IF(C9="","",AVERAGE(C9:C15))</f>
        <v/>
      </c>
      <c r="M16" s="18" t="str">
        <f>IF(E9="","",AVERAGE(E9:E15))</f>
        <v/>
      </c>
      <c r="N16" s="18" t="str">
        <f>IF(G9="","",AVERAGE(G9:G15))</f>
        <v/>
      </c>
      <c r="O16" s="50">
        <v>8.0</v>
      </c>
      <c r="P16" s="50">
        <v>2.03</v>
      </c>
      <c r="Q16" s="43">
        <v>1.859548</v>
      </c>
      <c r="R16" s="51">
        <v>19.0</v>
      </c>
      <c r="S16" s="11">
        <v>1.0027</v>
      </c>
    </row>
    <row r="17" ht="19.5" customHeight="1">
      <c r="A17" s="64" t="s">
        <v>34</v>
      </c>
      <c r="B17" s="65"/>
      <c r="C17" s="66" t="str">
        <f>IF(OR(C18="",C18&lt;2),"",STDEV(C9:C15))</f>
        <v/>
      </c>
      <c r="D17" s="67"/>
      <c r="E17" s="68" t="str">
        <f>IF(OR(E18="",E18&lt;2),"",STDEV(E9:E15))</f>
        <v/>
      </c>
      <c r="F17" s="60"/>
      <c r="G17" s="68" t="str">
        <f>IF(OR(G18="",G18&lt;2),"",STDEV(G9:G15))</f>
        <v/>
      </c>
      <c r="H17" s="69" t="s">
        <v>35</v>
      </c>
      <c r="I17" s="70" t="str">
        <f>IF(C9="","",AVERAGE(L9:L15))</f>
        <v/>
      </c>
      <c r="J17" s="70" t="str">
        <f>IF(E9="","",AVERAGE(M9:M15))</f>
        <v/>
      </c>
      <c r="K17" s="71" t="str">
        <f>IF(G9="","",AVERAGE(N9:N15))</f>
        <v/>
      </c>
      <c r="L17" s="18" t="str">
        <f>IF(C9="","",STDEV(C9:C15))</f>
        <v/>
      </c>
      <c r="M17" s="18" t="str">
        <f>IF(E9="","",STDEV(E9:E15))</f>
        <v/>
      </c>
      <c r="N17" s="18" t="str">
        <f>IF(G9="","",STDEV(G9:G15))</f>
        <v/>
      </c>
      <c r="O17" s="50">
        <v>9.0</v>
      </c>
      <c r="P17" s="50">
        <v>2.11</v>
      </c>
      <c r="Q17" s="43">
        <v>1.833114</v>
      </c>
      <c r="R17" s="51">
        <v>19.5</v>
      </c>
      <c r="S17" s="11">
        <v>1.0028</v>
      </c>
      <c r="T17" s="52" t="str">
        <f t="shared" ref="T17:T25" si="19">+F9</f>
        <v/>
      </c>
      <c r="U17" s="18" t="str">
        <f t="shared" ref="U17:U26" si="20">+#REF!</f>
        <v>#REF!</v>
      </c>
    </row>
    <row r="18" ht="19.5" customHeight="1">
      <c r="A18" s="64" t="s">
        <v>36</v>
      </c>
      <c r="B18" s="65"/>
      <c r="C18" s="72" t="str">
        <f>IF(C9="","",COUNT(C9:C15))</f>
        <v/>
      </c>
      <c r="D18" s="73"/>
      <c r="E18" s="72" t="str">
        <f>IF(E9="","",COUNT(E9:E15))</f>
        <v/>
      </c>
      <c r="F18" s="60"/>
      <c r="G18" s="72" t="str">
        <f>IF(G9="","",COUNT(G9:G15))</f>
        <v/>
      </c>
      <c r="H18" s="74" t="s">
        <v>37</v>
      </c>
      <c r="I18" s="75" t="str">
        <f t="shared" ref="I18:K18" si="17">IF(OR(L18="",L18&lt;2),"",STDEV(L9:L15))</f>
        <v/>
      </c>
      <c r="J18" s="75" t="str">
        <f t="shared" si="17"/>
        <v/>
      </c>
      <c r="K18" s="76" t="str">
        <f t="shared" si="17"/>
        <v/>
      </c>
      <c r="L18" s="18" t="str">
        <f t="shared" ref="L18:N18" si="18">IF(C9="","",COUNT(L9:L15))</f>
        <v/>
      </c>
      <c r="M18" s="18" t="str">
        <f t="shared" si="18"/>
        <v/>
      </c>
      <c r="N18" s="18" t="str">
        <f t="shared" si="18"/>
        <v/>
      </c>
      <c r="O18" s="50">
        <v>10.0</v>
      </c>
      <c r="P18" s="50">
        <v>2.18</v>
      </c>
      <c r="Q18" s="43">
        <v>1.812462</v>
      </c>
      <c r="R18" s="51">
        <v>20.0</v>
      </c>
      <c r="S18" s="11">
        <v>1.0029</v>
      </c>
      <c r="T18" s="52" t="str">
        <f t="shared" si="19"/>
        <v/>
      </c>
      <c r="U18" s="18" t="str">
        <f t="shared" si="20"/>
        <v>#REF!</v>
      </c>
    </row>
    <row r="19" ht="19.5" customHeight="1">
      <c r="A19" s="64" t="s">
        <v>38</v>
      </c>
      <c r="B19" s="65"/>
      <c r="C19" s="77" t="str">
        <f>IF(C9="","",MIN(C9:C15))</f>
        <v/>
      </c>
      <c r="D19" s="73"/>
      <c r="E19" s="72" t="str">
        <f>IF(E9="","",MIN(E9:E15))</f>
        <v/>
      </c>
      <c r="F19" s="60"/>
      <c r="G19" s="72" t="str">
        <f>IF(G9="","",MIN(G9:G15))</f>
        <v/>
      </c>
      <c r="H19" s="74" t="s">
        <v>39</v>
      </c>
      <c r="I19" s="75" t="str">
        <f t="shared" ref="I19:K19" si="21">IF(I18="","",I18*100/I17)</f>
        <v/>
      </c>
      <c r="J19" s="75" t="str">
        <f t="shared" si="21"/>
        <v/>
      </c>
      <c r="K19" s="76" t="str">
        <f t="shared" si="21"/>
        <v/>
      </c>
      <c r="O19" s="50">
        <v>11.0</v>
      </c>
      <c r="P19" s="50">
        <v>2.24</v>
      </c>
      <c r="Q19" s="43">
        <v>1.795884</v>
      </c>
      <c r="R19" s="51">
        <v>20.5</v>
      </c>
      <c r="S19" s="11">
        <v>1.003</v>
      </c>
      <c r="T19" s="52" t="str">
        <f t="shared" si="19"/>
        <v/>
      </c>
      <c r="U19" s="18" t="str">
        <f t="shared" si="20"/>
        <v>#REF!</v>
      </c>
    </row>
    <row r="20" ht="26.25" customHeight="1">
      <c r="A20" s="64" t="s">
        <v>40</v>
      </c>
      <c r="B20" s="65"/>
      <c r="C20" s="77" t="str">
        <f>IF(C9="","",MAX(C9:C15))</f>
        <v/>
      </c>
      <c r="D20" s="73"/>
      <c r="E20" s="72" t="str">
        <f>IF(E9="","",MAX(E9:E15))</f>
        <v/>
      </c>
      <c r="F20" s="60"/>
      <c r="G20" s="72" t="str">
        <f>IF(G9="","",MAX(G9:G15))</f>
        <v/>
      </c>
      <c r="H20" s="78" t="s">
        <v>41</v>
      </c>
      <c r="I20" s="79" t="str">
        <f>IF(OR(I17="",G$5=""),"",ABS(G5-I17)*100/G5)</f>
        <v/>
      </c>
      <c r="J20" s="79" t="str">
        <f>IF(OR(J17="",I$5=""),"",ABS(I5-J17)*100/I5)</f>
        <v/>
      </c>
      <c r="K20" s="80" t="str">
        <f>IF(OR(K17="",K$5=""),"",ABS(K5-K17)*100/K5)</f>
        <v/>
      </c>
      <c r="O20" s="50">
        <v>12.0</v>
      </c>
      <c r="P20" s="50">
        <v>2.29</v>
      </c>
      <c r="Q20" s="43">
        <v>1.782287</v>
      </c>
      <c r="R20" s="51">
        <v>21.0</v>
      </c>
      <c r="S20" s="11">
        <v>1.0031</v>
      </c>
      <c r="T20" s="52" t="str">
        <f t="shared" si="19"/>
        <v/>
      </c>
      <c r="U20" s="18" t="str">
        <f t="shared" si="20"/>
        <v>#REF!</v>
      </c>
    </row>
    <row r="21" ht="19.5" customHeight="1">
      <c r="A21" s="64" t="s">
        <v>42</v>
      </c>
      <c r="B21" s="65"/>
      <c r="C21" s="81" t="str">
        <f>IF(C17="","",(C16-C19)/C17)</f>
        <v/>
      </c>
      <c r="D21" s="73"/>
      <c r="E21" s="81" t="str">
        <f>IF(E17="","",(E16-E19)/E17)</f>
        <v/>
      </c>
      <c r="F21" s="60"/>
      <c r="G21" s="81" t="str">
        <f>IF(G17="","",(G16-G19)/G17)</f>
        <v/>
      </c>
      <c r="H21" s="63" t="s">
        <v>43</v>
      </c>
      <c r="I21" s="27"/>
      <c r="J21" s="27"/>
      <c r="K21" s="28"/>
      <c r="O21" s="50">
        <v>13.0</v>
      </c>
      <c r="P21" s="50">
        <v>2.33</v>
      </c>
      <c r="R21" s="51">
        <v>21.5</v>
      </c>
      <c r="S21" s="11">
        <v>1.0032</v>
      </c>
      <c r="T21" s="52" t="str">
        <f t="shared" si="19"/>
        <v/>
      </c>
      <c r="U21" s="18" t="str">
        <f t="shared" si="20"/>
        <v>#REF!</v>
      </c>
    </row>
    <row r="22" ht="19.5" customHeight="1">
      <c r="A22" s="64" t="s">
        <v>44</v>
      </c>
      <c r="B22" s="65"/>
      <c r="C22" s="81" t="str">
        <f>IF(C17="","",(C20-C16)/C17)</f>
        <v/>
      </c>
      <c r="D22" s="73"/>
      <c r="E22" s="81" t="str">
        <f>IF(E17="","",(E20-E16)/E17)</f>
        <v/>
      </c>
      <c r="F22" s="60"/>
      <c r="G22" s="81" t="str">
        <f>IF(G17="","",(G20-G16)/G17)</f>
        <v/>
      </c>
      <c r="H22" s="82" t="s">
        <v>45</v>
      </c>
      <c r="I22" s="83" t="str">
        <f t="shared" ref="I22:K22" si="22">IF(OR(I17="",I18=""),"",100-(AVERAGE(I18/I17)))</f>
        <v/>
      </c>
      <c r="J22" s="83" t="str">
        <f t="shared" si="22"/>
        <v/>
      </c>
      <c r="K22" s="84" t="str">
        <f t="shared" si="22"/>
        <v/>
      </c>
      <c r="O22" s="50">
        <v>14.0</v>
      </c>
      <c r="P22" s="50">
        <v>2.37</v>
      </c>
      <c r="R22" s="51">
        <v>22.0</v>
      </c>
      <c r="S22" s="11">
        <v>1.0033</v>
      </c>
      <c r="T22" s="52" t="str">
        <f t="shared" si="19"/>
        <v/>
      </c>
      <c r="U22" s="18" t="str">
        <f t="shared" si="20"/>
        <v>#REF!</v>
      </c>
    </row>
    <row r="23" ht="19.5" customHeight="1">
      <c r="A23" s="64" t="s">
        <v>46</v>
      </c>
      <c r="B23" s="65"/>
      <c r="C23" s="81" t="str">
        <f>IF(OR(C18="",C18&lt;3),"",LOOKUP(C18,O11:P15))</f>
        <v/>
      </c>
      <c r="D23" s="73"/>
      <c r="E23" s="81" t="str">
        <f>IF(OR(E18="",E18&lt;3),"",LOOKUP(E18,O11:P15))</f>
        <v/>
      </c>
      <c r="F23" s="60"/>
      <c r="G23" s="81" t="str">
        <f>IF(OR(G18="",G18&lt;3),"",LOOKUP(G18,O11:P15))</f>
        <v/>
      </c>
      <c r="H23" s="85" t="s">
        <v>47</v>
      </c>
      <c r="I23" s="86" t="str">
        <f>IF(OR(I20="",G3="",I19=""),"",IF(AND(I20&lt;G3,I19&lt;10),"SI","NO"))</f>
        <v/>
      </c>
      <c r="J23" s="86" t="str">
        <f>IF(OR(J20="",G3="",J19=""),"",IF(AND(J20&lt;G3,J19&lt;10),"SI","NO"))</f>
        <v/>
      </c>
      <c r="K23" s="87" t="str">
        <f>IF(OR(K20="",G3="",K19=""),"",IF(AND(K20&lt;G3,K19&lt;10),"SI","NO"))</f>
        <v/>
      </c>
      <c r="O23" s="50">
        <v>15.0</v>
      </c>
      <c r="P23" s="50">
        <v>2.41</v>
      </c>
      <c r="R23" s="51">
        <v>22.5</v>
      </c>
      <c r="S23" s="11">
        <v>1.0034</v>
      </c>
      <c r="T23" s="52" t="str">
        <f t="shared" si="19"/>
        <v/>
      </c>
      <c r="U23" s="18" t="str">
        <f t="shared" si="20"/>
        <v>#REF!</v>
      </c>
    </row>
    <row r="24" ht="19.5" customHeight="1">
      <c r="A24" s="88" t="s">
        <v>48</v>
      </c>
      <c r="B24" s="89"/>
      <c r="C24" s="90" t="str">
        <f>IF(C23="","",IF(C23&lt;C22,C20,IF(C23&lt;C21,C19,"Ninguno")))</f>
        <v/>
      </c>
      <c r="D24" s="73"/>
      <c r="E24" s="90" t="str">
        <f>IF(E23="","",IF(E23&lt;E22,E20,IF(E23&lt;E21,E19,"Ninguno")))</f>
        <v/>
      </c>
      <c r="F24" s="60"/>
      <c r="G24" s="90" t="str">
        <f>IF(G23="","",IF(G23&lt;G22,G20,IF(G23&lt;G21,G19,"Ninguno")))</f>
        <v/>
      </c>
      <c r="H24" s="91" t="s">
        <v>49</v>
      </c>
      <c r="I24" s="92" t="str">
        <f t="shared" ref="I24:K24" si="23">IF(I23="","",IF(I23="SI","SI","NO"))</f>
        <v/>
      </c>
      <c r="J24" s="92" t="str">
        <f t="shared" si="23"/>
        <v/>
      </c>
      <c r="K24" s="93" t="str">
        <f t="shared" si="23"/>
        <v/>
      </c>
      <c r="O24" s="50">
        <v>16.0</v>
      </c>
      <c r="P24" s="50">
        <v>2.44</v>
      </c>
      <c r="R24" s="51">
        <v>23.0</v>
      </c>
      <c r="S24" s="11">
        <v>1.0035</v>
      </c>
      <c r="T24" s="18" t="str">
        <f t="shared" si="19"/>
        <v/>
      </c>
      <c r="U24" s="18" t="str">
        <f t="shared" si="20"/>
        <v>#REF!</v>
      </c>
    </row>
    <row r="25" ht="4.5" customHeight="1">
      <c r="A25" s="94"/>
      <c r="B25" s="94"/>
      <c r="C25" s="95"/>
      <c r="D25" s="95"/>
      <c r="E25" s="96"/>
      <c r="F25" s="95"/>
      <c r="G25" s="95"/>
      <c r="H25" s="97"/>
      <c r="I25" s="97"/>
      <c r="J25" s="97"/>
      <c r="K25" s="98"/>
      <c r="L25" s="18" t="str">
        <f>IF(F17="","",IF(#REF!=$J$17,"",#REF!))</f>
        <v/>
      </c>
      <c r="O25" s="50">
        <v>17.0</v>
      </c>
      <c r="P25" s="50">
        <v>2.47</v>
      </c>
      <c r="R25" s="51">
        <v>23.5</v>
      </c>
      <c r="S25" s="11">
        <v>1.0036</v>
      </c>
      <c r="T25" s="18" t="str">
        <f t="shared" si="19"/>
        <v/>
      </c>
      <c r="U25" s="18" t="str">
        <f t="shared" si="20"/>
        <v>#REF!</v>
      </c>
    </row>
    <row r="26" ht="14.25" customHeight="1">
      <c r="A26" s="99" t="s">
        <v>50</v>
      </c>
      <c r="B26" s="6"/>
      <c r="C26" s="6"/>
      <c r="D26" s="6"/>
      <c r="E26" s="6"/>
      <c r="F26" s="6"/>
      <c r="G26" s="6"/>
      <c r="H26" s="6"/>
      <c r="I26" s="6"/>
      <c r="J26" s="6"/>
      <c r="K26" s="7"/>
      <c r="O26" s="50">
        <v>18.0</v>
      </c>
      <c r="P26" s="50">
        <v>2.5</v>
      </c>
      <c r="R26" s="51">
        <v>24.0</v>
      </c>
      <c r="S26" s="11">
        <v>1.0038</v>
      </c>
      <c r="U26" s="18" t="str">
        <f t="shared" si="20"/>
        <v>#REF!</v>
      </c>
    </row>
    <row r="27" ht="10.5" customHeight="1">
      <c r="A27" s="100"/>
      <c r="B27" s="27"/>
      <c r="C27" s="27"/>
      <c r="D27" s="27"/>
      <c r="E27" s="27"/>
      <c r="F27" s="27"/>
      <c r="G27" s="27"/>
      <c r="H27" s="27"/>
      <c r="I27" s="27"/>
      <c r="J27" s="27"/>
      <c r="K27" s="28"/>
      <c r="L27" s="11"/>
      <c r="M27" s="11"/>
      <c r="N27" s="11"/>
      <c r="O27" s="50">
        <v>19.0</v>
      </c>
      <c r="P27" s="50">
        <v>2.53</v>
      </c>
      <c r="R27" s="51">
        <v>24.5</v>
      </c>
      <c r="S27" s="11">
        <v>1.0039</v>
      </c>
    </row>
    <row r="28" ht="10.5" customHeight="1">
      <c r="A28" s="101"/>
      <c r="K28" s="102"/>
      <c r="L28" s="11"/>
      <c r="M28" s="11"/>
      <c r="N28" s="11"/>
      <c r="O28" s="50">
        <v>20.0</v>
      </c>
      <c r="P28" s="50">
        <v>2.56</v>
      </c>
      <c r="R28" s="51">
        <v>25.0</v>
      </c>
      <c r="S28" s="31">
        <v>1.004</v>
      </c>
    </row>
    <row r="29" ht="10.5" customHeight="1">
      <c r="A29" s="101"/>
      <c r="K29" s="102"/>
      <c r="L29" s="11"/>
      <c r="M29" s="11"/>
      <c r="N29" s="11"/>
      <c r="O29" s="50">
        <v>21.0</v>
      </c>
      <c r="P29" s="50">
        <v>2.58</v>
      </c>
      <c r="R29" s="51">
        <v>25.5</v>
      </c>
      <c r="S29" s="11">
        <v>1.0041</v>
      </c>
    </row>
    <row r="30" ht="10.5" customHeight="1">
      <c r="A30" s="101"/>
      <c r="K30" s="102"/>
      <c r="L30" s="11"/>
      <c r="M30" s="11"/>
      <c r="N30" s="11"/>
      <c r="O30" s="50">
        <v>22.0</v>
      </c>
      <c r="P30" s="50">
        <v>2.6</v>
      </c>
      <c r="R30" s="51">
        <v>26.0</v>
      </c>
      <c r="S30" s="11">
        <v>1.0042</v>
      </c>
    </row>
    <row r="31" ht="10.5" customHeight="1">
      <c r="A31" s="101"/>
      <c r="K31" s="102"/>
      <c r="L31" s="11"/>
      <c r="M31" s="11"/>
      <c r="N31" s="11"/>
      <c r="O31" s="50">
        <v>23.0</v>
      </c>
      <c r="P31" s="50">
        <v>2.62</v>
      </c>
      <c r="R31" s="51">
        <v>26.5</v>
      </c>
      <c r="S31" s="11">
        <v>1.0043</v>
      </c>
    </row>
    <row r="32" ht="10.5" customHeight="1">
      <c r="A32" s="101"/>
      <c r="K32" s="102"/>
      <c r="L32" s="103"/>
      <c r="M32" s="103"/>
      <c r="N32" s="103"/>
      <c r="O32" s="50">
        <v>24.0</v>
      </c>
      <c r="P32" s="50">
        <v>2.64</v>
      </c>
      <c r="R32" s="51">
        <v>27.0</v>
      </c>
      <c r="S32" s="11">
        <v>1.0045</v>
      </c>
    </row>
    <row r="33" ht="10.5" customHeight="1">
      <c r="A33" s="101"/>
      <c r="K33" s="102"/>
      <c r="L33" s="103"/>
      <c r="M33" s="103"/>
      <c r="N33" s="103"/>
      <c r="O33" s="50">
        <v>25.0</v>
      </c>
      <c r="P33" s="50">
        <v>2.66</v>
      </c>
    </row>
    <row r="34" ht="10.5" customHeight="1">
      <c r="A34" s="101"/>
      <c r="K34" s="102"/>
      <c r="L34" s="103"/>
      <c r="M34" s="103"/>
      <c r="N34" s="103"/>
      <c r="O34" s="50">
        <v>26.0</v>
      </c>
      <c r="P34" s="50">
        <v>2.67</v>
      </c>
    </row>
    <row r="35" ht="10.5" customHeight="1">
      <c r="A35" s="101"/>
      <c r="K35" s="102"/>
      <c r="L35" s="103"/>
      <c r="M35" s="103"/>
      <c r="N35" s="103"/>
      <c r="O35" s="50">
        <v>27.0</v>
      </c>
      <c r="P35" s="50">
        <v>2.69</v>
      </c>
    </row>
    <row r="36" ht="10.5" customHeight="1">
      <c r="A36" s="101"/>
      <c r="K36" s="102"/>
      <c r="O36" s="50">
        <v>28.0</v>
      </c>
      <c r="P36" s="50">
        <v>2.71</v>
      </c>
    </row>
    <row r="37" ht="10.5" customHeight="1">
      <c r="A37" s="101"/>
      <c r="K37" s="102"/>
      <c r="L37" s="104"/>
      <c r="M37" s="104"/>
      <c r="N37" s="104"/>
      <c r="O37" s="50">
        <v>29.0</v>
      </c>
      <c r="P37" s="50">
        <v>2.72</v>
      </c>
    </row>
    <row r="38" ht="10.5" customHeight="1">
      <c r="A38" s="101"/>
      <c r="K38" s="102"/>
      <c r="L38" s="103"/>
      <c r="M38" s="103"/>
      <c r="N38" s="103"/>
      <c r="O38" s="50">
        <v>30.0</v>
      </c>
      <c r="P38" s="50">
        <v>2.74</v>
      </c>
      <c r="R38" s="105"/>
      <c r="S38" s="105"/>
    </row>
    <row r="39" ht="10.5" customHeight="1">
      <c r="A39" s="101"/>
      <c r="K39" s="102"/>
      <c r="L39" s="103"/>
      <c r="M39" s="103"/>
      <c r="N39" s="103"/>
      <c r="O39" s="50">
        <v>40.0</v>
      </c>
      <c r="P39" s="50">
        <v>2.87</v>
      </c>
      <c r="Q39" s="105"/>
      <c r="R39" s="106"/>
      <c r="S39" s="106"/>
    </row>
    <row r="40" ht="24.75" customHeight="1">
      <c r="A40" s="101"/>
      <c r="K40" s="102"/>
      <c r="L40" s="103"/>
      <c r="M40" s="103"/>
      <c r="N40" s="103"/>
      <c r="O40" s="50">
        <v>50.0</v>
      </c>
      <c r="P40" s="50">
        <v>2.96</v>
      </c>
      <c r="Q40" s="106"/>
      <c r="R40" s="107"/>
      <c r="S40" s="107"/>
    </row>
    <row r="41" ht="24.75" customHeight="1">
      <c r="A41" s="101"/>
      <c r="K41" s="102"/>
      <c r="O41" s="50">
        <v>60.0</v>
      </c>
      <c r="P41" s="50">
        <v>3.03</v>
      </c>
      <c r="Q41" s="107"/>
      <c r="R41" s="107"/>
      <c r="S41" s="107"/>
    </row>
    <row r="42" ht="10.5" customHeight="1">
      <c r="A42" s="108"/>
      <c r="B42" s="21"/>
      <c r="C42" s="21"/>
      <c r="D42" s="21"/>
      <c r="E42" s="21"/>
      <c r="F42" s="21"/>
      <c r="G42" s="21"/>
      <c r="H42" s="21"/>
      <c r="I42" s="21"/>
      <c r="J42" s="21"/>
      <c r="K42" s="109"/>
      <c r="O42" s="50">
        <v>100.0</v>
      </c>
      <c r="P42" s="50">
        <v>3.21</v>
      </c>
      <c r="Q42" s="107"/>
      <c r="R42" s="107"/>
      <c r="S42" s="107"/>
    </row>
    <row r="43" ht="15.0" hidden="1" customHeight="1">
      <c r="A43" s="110"/>
      <c r="B43" s="110"/>
      <c r="C43" s="111"/>
      <c r="D43" s="111"/>
      <c r="E43" s="111"/>
      <c r="H43" s="112"/>
      <c r="I43" s="112"/>
      <c r="J43" s="112"/>
      <c r="K43" s="112"/>
      <c r="O43" s="11"/>
      <c r="P43" s="11"/>
    </row>
    <row r="44" ht="15.0" hidden="1" customHeight="1">
      <c r="A44" s="110"/>
      <c r="B44" s="110"/>
      <c r="C44" s="111"/>
      <c r="D44" s="111"/>
      <c r="E44" s="111"/>
      <c r="H44" s="112"/>
      <c r="I44" s="112"/>
      <c r="J44" s="112"/>
      <c r="K44" s="112"/>
      <c r="O44" s="11"/>
      <c r="P44" s="11"/>
    </row>
    <row r="45" ht="15.0" hidden="1" customHeight="1">
      <c r="A45" s="110"/>
      <c r="B45" s="110"/>
      <c r="C45" s="111"/>
      <c r="D45" s="111"/>
      <c r="E45" s="111"/>
      <c r="H45" s="113"/>
      <c r="I45" s="113"/>
      <c r="J45" s="113"/>
      <c r="K45" s="113"/>
      <c r="O45" s="11"/>
      <c r="P45" s="11"/>
    </row>
    <row r="46" ht="4.5" customHeight="1">
      <c r="A46" s="110"/>
      <c r="B46" s="110"/>
      <c r="C46" s="111"/>
      <c r="D46" s="111"/>
      <c r="E46" s="111"/>
      <c r="H46" s="113"/>
      <c r="I46" s="113"/>
      <c r="J46" s="113"/>
      <c r="K46" s="113"/>
      <c r="O46" s="11"/>
      <c r="P46" s="11"/>
    </row>
    <row r="47" ht="15.0" customHeight="1">
      <c r="A47" s="110"/>
      <c r="B47" s="110"/>
      <c r="C47" s="111"/>
      <c r="D47" s="111"/>
      <c r="E47" s="111"/>
      <c r="H47" s="114"/>
      <c r="O47" s="11"/>
      <c r="P47" s="11"/>
    </row>
    <row r="48" ht="4.5" customHeight="1">
      <c r="A48" s="110"/>
      <c r="B48" s="110"/>
      <c r="C48" s="111"/>
      <c r="D48" s="111"/>
      <c r="E48" s="111"/>
      <c r="O48" s="11"/>
      <c r="P48" s="11"/>
    </row>
    <row r="49" ht="13.5" hidden="1" customHeight="1">
      <c r="A49" s="19" t="s">
        <v>51</v>
      </c>
      <c r="B49" s="19"/>
      <c r="C49" s="115"/>
      <c r="E49" s="116" t="s">
        <v>1</v>
      </c>
      <c r="F49" s="117"/>
      <c r="O49" s="11"/>
      <c r="P49" s="11"/>
    </row>
    <row r="50" ht="13.5" hidden="1" customHeight="1">
      <c r="A50" s="19"/>
      <c r="B50" s="19"/>
      <c r="C50" s="115"/>
      <c r="D50" s="115"/>
      <c r="E50" s="116"/>
      <c r="F50" s="116"/>
      <c r="G50" s="116"/>
      <c r="O50" s="11"/>
      <c r="P50" s="11"/>
    </row>
    <row r="51" ht="13.5" customHeight="1">
      <c r="A51" s="19" t="s">
        <v>52</v>
      </c>
      <c r="B51" s="19"/>
      <c r="C51" s="118"/>
      <c r="E51" s="22" t="s">
        <v>1</v>
      </c>
      <c r="F51" s="119"/>
      <c r="O51" s="11"/>
      <c r="P51" s="11"/>
    </row>
    <row r="52" ht="4.5" customHeight="1">
      <c r="A52" s="19"/>
      <c r="B52" s="19"/>
      <c r="C52" s="118"/>
      <c r="D52" s="118"/>
      <c r="E52" s="118"/>
      <c r="F52" s="118"/>
      <c r="G52" s="22"/>
      <c r="O52" s="11"/>
      <c r="P52" s="11"/>
    </row>
    <row r="53" ht="4.5" customHeight="1">
      <c r="A53" s="19"/>
      <c r="B53" s="19"/>
      <c r="C53" s="118"/>
      <c r="D53" s="118"/>
      <c r="E53" s="118"/>
      <c r="F53" s="118"/>
      <c r="G53" s="22"/>
      <c r="O53" s="11"/>
      <c r="P53" s="11"/>
    </row>
    <row r="54" ht="14.25" customHeight="1">
      <c r="A54" s="120"/>
      <c r="O54" s="11"/>
      <c r="P54" s="11"/>
    </row>
    <row r="55" ht="12.75" customHeight="1">
      <c r="A55" s="121"/>
      <c r="O55" s="11"/>
      <c r="P55" s="11"/>
    </row>
    <row r="56" ht="3.75" customHeight="1">
      <c r="A56" s="113"/>
      <c r="B56" s="113"/>
      <c r="C56" s="113"/>
      <c r="D56" s="113"/>
      <c r="E56" s="113"/>
      <c r="F56" s="113"/>
      <c r="G56" s="113"/>
      <c r="O56" s="11"/>
      <c r="P56" s="11"/>
    </row>
    <row r="57" ht="10.5" customHeight="1">
      <c r="A57" s="19"/>
      <c r="B57" s="19"/>
      <c r="C57" s="118"/>
      <c r="D57" s="118"/>
      <c r="E57" s="118"/>
      <c r="F57" s="118"/>
      <c r="G57" s="22"/>
      <c r="H57" s="122"/>
      <c r="O57" s="11"/>
      <c r="P57" s="11"/>
    </row>
    <row r="58" ht="15.0" customHeight="1">
      <c r="A58" s="123"/>
      <c r="B58" s="123"/>
      <c r="C58" s="123"/>
      <c r="D58" s="123"/>
      <c r="E58" s="111"/>
      <c r="G58" s="124"/>
      <c r="O58" s="11"/>
      <c r="P58" s="11"/>
    </row>
    <row r="59" ht="12.75" hidden="1" customHeight="1">
      <c r="A59" s="18">
        <v>10.0</v>
      </c>
      <c r="B59" s="18">
        <v>0.99997026</v>
      </c>
      <c r="D59" s="18">
        <f>LOOKUP(F59,A59:B79)</f>
        <v>0.9970479</v>
      </c>
      <c r="F59" s="18">
        <v>25.999</v>
      </c>
      <c r="O59" s="11"/>
      <c r="P59" s="11"/>
    </row>
    <row r="60" ht="12.75" hidden="1" customHeight="1">
      <c r="A60" s="18">
        <v>11.0</v>
      </c>
      <c r="B60" s="18">
        <v>0.99996084</v>
      </c>
      <c r="O60" s="11"/>
      <c r="P60" s="11"/>
    </row>
    <row r="61" ht="12.75" hidden="1" customHeight="1">
      <c r="A61" s="18">
        <v>12.0</v>
      </c>
      <c r="B61" s="18">
        <v>0.9995004</v>
      </c>
      <c r="O61" s="11"/>
      <c r="P61" s="11"/>
    </row>
    <row r="62" ht="12.75" hidden="1" customHeight="1">
      <c r="A62" s="18">
        <v>13.0</v>
      </c>
      <c r="B62" s="18">
        <v>0.9993801</v>
      </c>
      <c r="O62" s="11"/>
      <c r="P62" s="11"/>
    </row>
    <row r="63" ht="12.75" hidden="1" customHeight="1">
      <c r="A63" s="18">
        <v>14.0</v>
      </c>
      <c r="B63" s="18">
        <v>0.9992474</v>
      </c>
      <c r="O63" s="11"/>
      <c r="P63" s="11"/>
    </row>
    <row r="64" ht="12.75" hidden="1" customHeight="1">
      <c r="A64" s="18">
        <v>15.0</v>
      </c>
      <c r="B64" s="18">
        <v>0.9991026</v>
      </c>
      <c r="O64" s="11"/>
      <c r="P64" s="11"/>
    </row>
    <row r="65" ht="12.75" hidden="1" customHeight="1">
      <c r="A65" s="18">
        <v>16.0</v>
      </c>
      <c r="B65" s="18">
        <v>0.998946</v>
      </c>
      <c r="O65" s="11"/>
      <c r="P65" s="11"/>
    </row>
    <row r="66" ht="12.75" hidden="1" customHeight="1">
      <c r="A66" s="18">
        <v>17.0</v>
      </c>
      <c r="B66" s="18">
        <v>0.9987779</v>
      </c>
      <c r="O66" s="11"/>
      <c r="P66" s="11"/>
    </row>
    <row r="67" ht="12.75" hidden="1" customHeight="1">
      <c r="A67" s="18">
        <v>18.0</v>
      </c>
      <c r="B67" s="18">
        <v>0.9985986</v>
      </c>
      <c r="O67" s="11"/>
      <c r="P67" s="11"/>
    </row>
    <row r="68" ht="12.75" hidden="1" customHeight="1">
      <c r="A68" s="18">
        <v>19.0</v>
      </c>
      <c r="B68" s="18">
        <v>0.9984082</v>
      </c>
      <c r="O68" s="11"/>
      <c r="P68" s="11"/>
    </row>
    <row r="69" ht="12.75" hidden="1" customHeight="1">
      <c r="A69" s="18">
        <v>20.0</v>
      </c>
      <c r="B69" s="18">
        <v>0.9982071</v>
      </c>
      <c r="O69" s="11"/>
      <c r="P69" s="11"/>
    </row>
    <row r="70" ht="12.75" hidden="1" customHeight="1">
      <c r="A70" s="18">
        <v>21.0</v>
      </c>
      <c r="B70" s="18">
        <v>0.9979955</v>
      </c>
      <c r="O70" s="11"/>
      <c r="P70" s="11"/>
    </row>
    <row r="71" ht="12.75" hidden="1" customHeight="1">
      <c r="A71" s="18">
        <v>22.0</v>
      </c>
      <c r="B71" s="18">
        <v>0.9977735</v>
      </c>
      <c r="O71" s="11"/>
      <c r="P71" s="11"/>
    </row>
    <row r="72" ht="12.75" hidden="1" customHeight="1">
      <c r="A72" s="18">
        <v>23.0</v>
      </c>
      <c r="B72" s="18">
        <v>0.9975415</v>
      </c>
      <c r="O72" s="11"/>
      <c r="P72" s="11"/>
    </row>
    <row r="73" ht="12.75" hidden="1" customHeight="1">
      <c r="A73" s="18">
        <v>24.0</v>
      </c>
      <c r="B73" s="18">
        <v>0.9972995</v>
      </c>
      <c r="O73" s="11"/>
      <c r="P73" s="11"/>
    </row>
    <row r="74" ht="12.75" hidden="1" customHeight="1">
      <c r="A74" s="18">
        <v>25.0</v>
      </c>
      <c r="B74" s="18">
        <v>0.9970479</v>
      </c>
      <c r="O74" s="11"/>
      <c r="P74" s="11"/>
    </row>
    <row r="75" ht="12.75" hidden="1" customHeight="1">
      <c r="A75" s="18">
        <v>26.0</v>
      </c>
      <c r="B75" s="18">
        <v>0.99799678</v>
      </c>
      <c r="O75" s="11"/>
      <c r="P75" s="11"/>
    </row>
    <row r="76" ht="12.75" hidden="1" customHeight="1">
      <c r="A76" s="18">
        <v>27.0</v>
      </c>
      <c r="B76" s="18">
        <v>0.9975162</v>
      </c>
      <c r="O76" s="11"/>
      <c r="P76" s="11"/>
    </row>
    <row r="77" ht="12.75" hidden="1" customHeight="1">
      <c r="A77" s="18">
        <v>28.0</v>
      </c>
      <c r="B77" s="18">
        <v>0.9972365</v>
      </c>
      <c r="O77" s="11"/>
      <c r="P77" s="11"/>
    </row>
    <row r="78" ht="12.75" hidden="1" customHeight="1">
      <c r="A78" s="18">
        <v>29.0</v>
      </c>
      <c r="B78" s="18">
        <v>0.9959478</v>
      </c>
      <c r="O78" s="11"/>
      <c r="P78" s="11"/>
    </row>
    <row r="79" ht="12.75" hidden="1" customHeight="1">
      <c r="A79" s="18">
        <v>30.0</v>
      </c>
      <c r="B79" s="18">
        <v>0.9956502</v>
      </c>
      <c r="O79" s="11"/>
      <c r="P79" s="11"/>
    </row>
    <row r="80" ht="12.75" customHeight="1">
      <c r="O80" s="11"/>
      <c r="P80" s="11"/>
    </row>
    <row r="81" ht="12.75" customHeight="1">
      <c r="O81" s="11"/>
      <c r="P81" s="11"/>
    </row>
    <row r="82" ht="12.75" customHeight="1">
      <c r="O82" s="11"/>
      <c r="P82" s="11"/>
    </row>
    <row r="83" ht="12.75" customHeight="1">
      <c r="O83" s="11"/>
      <c r="P83" s="11"/>
    </row>
    <row r="84" ht="12.75" customHeight="1">
      <c r="O84" s="11"/>
      <c r="P84" s="11"/>
    </row>
    <row r="85" ht="12.75" customHeight="1">
      <c r="O85" s="11"/>
      <c r="P85" s="11"/>
    </row>
    <row r="86" ht="12.75" customHeight="1">
      <c r="O86" s="11"/>
      <c r="P86" s="11"/>
    </row>
    <row r="87" ht="12.75" customHeight="1">
      <c r="O87" s="11"/>
      <c r="P87" s="11"/>
    </row>
    <row r="88" ht="12.75" customHeight="1">
      <c r="O88" s="11"/>
      <c r="P88" s="11"/>
    </row>
    <row r="89" ht="12.75" customHeight="1">
      <c r="O89" s="11"/>
      <c r="P89" s="11"/>
    </row>
    <row r="90" ht="12.75" customHeight="1">
      <c r="O90" s="11"/>
      <c r="P90" s="11"/>
    </row>
    <row r="91" ht="12.75" customHeight="1">
      <c r="O91" s="11"/>
      <c r="P91" s="11"/>
    </row>
    <row r="92" ht="12.75" customHeight="1">
      <c r="O92" s="11"/>
      <c r="P92" s="11"/>
    </row>
    <row r="93" ht="12.75" customHeight="1">
      <c r="O93" s="11"/>
      <c r="P93" s="11"/>
    </row>
    <row r="94" ht="12.75" customHeight="1">
      <c r="O94" s="11"/>
      <c r="P94" s="11"/>
    </row>
    <row r="95" ht="12.75" customHeight="1">
      <c r="O95" s="11"/>
      <c r="P95" s="11"/>
    </row>
    <row r="96" ht="12.75" customHeight="1">
      <c r="O96" s="11"/>
      <c r="P96" s="11"/>
    </row>
    <row r="97" ht="12.75" customHeight="1">
      <c r="O97" s="11"/>
      <c r="P97" s="11"/>
    </row>
    <row r="98" ht="12.75" customHeight="1">
      <c r="O98" s="11"/>
      <c r="P98" s="11"/>
    </row>
    <row r="99" ht="12.75" customHeight="1">
      <c r="O99" s="11"/>
      <c r="P99" s="11"/>
    </row>
    <row r="100" ht="12.75" customHeight="1">
      <c r="O100" s="11"/>
      <c r="P100" s="11"/>
    </row>
    <row r="101" ht="12.75" customHeight="1">
      <c r="O101" s="11"/>
      <c r="P101" s="11"/>
    </row>
    <row r="102" ht="12.75" customHeight="1">
      <c r="O102" s="11"/>
      <c r="P102" s="11"/>
    </row>
    <row r="103" ht="12.75" customHeight="1">
      <c r="O103" s="11"/>
      <c r="P103" s="11"/>
    </row>
    <row r="104" ht="12.75" customHeight="1">
      <c r="O104" s="11"/>
      <c r="P104" s="11"/>
    </row>
    <row r="105" ht="12.75" customHeight="1">
      <c r="O105" s="11"/>
      <c r="P105" s="11"/>
    </row>
    <row r="106" ht="12.75" customHeight="1">
      <c r="O106" s="11"/>
      <c r="P106" s="11"/>
    </row>
    <row r="107" ht="12.75" customHeight="1">
      <c r="O107" s="11"/>
      <c r="P107" s="11"/>
    </row>
    <row r="108" ht="12.75" customHeight="1">
      <c r="O108" s="11"/>
      <c r="P108" s="11"/>
    </row>
    <row r="109" ht="12.75" customHeight="1">
      <c r="O109" s="11"/>
      <c r="P109" s="11"/>
    </row>
    <row r="110" ht="12.75" customHeight="1">
      <c r="O110" s="11"/>
      <c r="P110" s="11"/>
    </row>
    <row r="111" ht="12.75" customHeight="1">
      <c r="O111" s="11"/>
      <c r="P111" s="11"/>
    </row>
    <row r="112" ht="12.75" customHeight="1">
      <c r="O112" s="11"/>
      <c r="P112" s="11"/>
    </row>
    <row r="113" ht="12.75" customHeight="1">
      <c r="O113" s="11"/>
      <c r="P113" s="11"/>
    </row>
    <row r="114" ht="12.75" customHeight="1">
      <c r="O114" s="11"/>
      <c r="P114" s="11"/>
    </row>
    <row r="115" ht="12.75" customHeight="1">
      <c r="O115" s="11"/>
      <c r="P115" s="11"/>
    </row>
    <row r="116" ht="12.75" customHeight="1">
      <c r="O116" s="11"/>
      <c r="P116" s="11"/>
    </row>
    <row r="117" ht="12.75" customHeight="1">
      <c r="O117" s="11"/>
      <c r="P117" s="11"/>
    </row>
    <row r="118" ht="12.75" customHeight="1">
      <c r="O118" s="11"/>
      <c r="P118" s="11"/>
    </row>
    <row r="119" ht="12.75" customHeight="1">
      <c r="O119" s="11"/>
      <c r="P119" s="11"/>
    </row>
    <row r="120" ht="12.75" customHeight="1">
      <c r="O120" s="11"/>
      <c r="P120" s="11"/>
    </row>
    <row r="121" ht="12.75" customHeight="1">
      <c r="O121" s="11"/>
      <c r="P121" s="11"/>
    </row>
    <row r="122" ht="12.75" customHeight="1">
      <c r="O122" s="11"/>
      <c r="P122" s="11"/>
    </row>
    <row r="123" ht="12.75" customHeight="1">
      <c r="O123" s="11"/>
      <c r="P123" s="11"/>
    </row>
    <row r="124" ht="12.75" customHeight="1">
      <c r="O124" s="11"/>
      <c r="P124" s="11"/>
    </row>
    <row r="125" ht="12.75" customHeight="1">
      <c r="O125" s="11"/>
      <c r="P125" s="11"/>
    </row>
    <row r="126" ht="12.75" customHeight="1">
      <c r="O126" s="11"/>
      <c r="P126" s="11"/>
    </row>
    <row r="127" ht="12.75" customHeight="1">
      <c r="O127" s="11"/>
      <c r="P127" s="11"/>
    </row>
    <row r="128" ht="12.75" customHeight="1">
      <c r="O128" s="11"/>
      <c r="P128" s="11"/>
    </row>
    <row r="129" ht="12.75" customHeight="1">
      <c r="O129" s="11"/>
      <c r="P129" s="11"/>
    </row>
    <row r="130" ht="12.75" customHeight="1">
      <c r="O130" s="11"/>
      <c r="P130" s="11"/>
    </row>
    <row r="131" ht="12.75" customHeight="1">
      <c r="O131" s="11"/>
      <c r="P131" s="11"/>
    </row>
    <row r="132" ht="12.75" customHeight="1">
      <c r="O132" s="11"/>
      <c r="P132" s="11"/>
    </row>
    <row r="133" ht="12.75" customHeight="1">
      <c r="O133" s="11"/>
      <c r="P133" s="11"/>
    </row>
    <row r="134" ht="12.75" customHeight="1">
      <c r="O134" s="11"/>
      <c r="P134" s="11"/>
    </row>
    <row r="135" ht="12.75" customHeight="1">
      <c r="O135" s="11"/>
      <c r="P135" s="11"/>
    </row>
    <row r="136" ht="12.75" customHeight="1">
      <c r="O136" s="11"/>
      <c r="P136" s="11"/>
    </row>
    <row r="137" ht="12.75" customHeight="1">
      <c r="O137" s="11"/>
      <c r="P137" s="11"/>
    </row>
    <row r="138" ht="12.75" customHeight="1">
      <c r="O138" s="11"/>
      <c r="P138" s="11"/>
    </row>
    <row r="139" ht="12.75" customHeight="1">
      <c r="O139" s="11"/>
      <c r="P139" s="11"/>
    </row>
    <row r="140" ht="12.75" customHeight="1">
      <c r="O140" s="11"/>
      <c r="P140" s="11"/>
    </row>
    <row r="141" ht="12.75" customHeight="1">
      <c r="O141" s="11"/>
      <c r="P141" s="11"/>
    </row>
    <row r="142" ht="12.75" customHeight="1">
      <c r="O142" s="11"/>
      <c r="P142" s="11"/>
    </row>
    <row r="143" ht="12.75" customHeight="1">
      <c r="O143" s="11"/>
      <c r="P143" s="11"/>
    </row>
    <row r="144" ht="12.75" customHeight="1">
      <c r="O144" s="11"/>
      <c r="P144" s="11"/>
    </row>
    <row r="145" ht="12.75" customHeight="1">
      <c r="O145" s="11"/>
      <c r="P145" s="11"/>
    </row>
    <row r="146" ht="12.75" customHeight="1">
      <c r="O146" s="11"/>
      <c r="P146" s="11"/>
    </row>
    <row r="147" ht="12.75" customHeight="1">
      <c r="O147" s="11"/>
      <c r="P147" s="11"/>
    </row>
    <row r="148" ht="12.75" customHeight="1">
      <c r="O148" s="11"/>
      <c r="P148" s="11"/>
    </row>
    <row r="149" ht="12.75" customHeight="1">
      <c r="O149" s="11"/>
      <c r="P149" s="11"/>
    </row>
    <row r="150" ht="12.75" customHeight="1">
      <c r="O150" s="11"/>
      <c r="P150" s="11"/>
    </row>
    <row r="151" ht="12.75" customHeight="1">
      <c r="O151" s="11"/>
      <c r="P151" s="11"/>
    </row>
    <row r="152" ht="12.75" customHeight="1">
      <c r="O152" s="11"/>
      <c r="P152" s="11"/>
    </row>
    <row r="153" ht="12.75" customHeight="1">
      <c r="O153" s="11"/>
      <c r="P153" s="11"/>
    </row>
    <row r="154" ht="12.75" customHeight="1">
      <c r="O154" s="11"/>
      <c r="P154" s="11"/>
    </row>
    <row r="155" ht="12.75" customHeight="1">
      <c r="O155" s="11"/>
      <c r="P155" s="11"/>
    </row>
    <row r="156" ht="12.75" customHeight="1">
      <c r="O156" s="11"/>
      <c r="P156" s="11"/>
    </row>
    <row r="157" ht="12.75" customHeight="1">
      <c r="O157" s="11"/>
      <c r="P157" s="11"/>
    </row>
    <row r="158" ht="12.75" customHeight="1">
      <c r="O158" s="11"/>
      <c r="P158" s="11"/>
    </row>
    <row r="159" ht="12.75" customHeight="1">
      <c r="O159" s="11"/>
      <c r="P159" s="11"/>
    </row>
    <row r="160" ht="12.75" customHeight="1">
      <c r="O160" s="11"/>
      <c r="P160" s="11"/>
    </row>
    <row r="161" ht="12.75" customHeight="1">
      <c r="O161" s="11"/>
      <c r="P161" s="11"/>
    </row>
    <row r="162" ht="12.75" customHeight="1">
      <c r="O162" s="11"/>
      <c r="P162" s="11"/>
    </row>
    <row r="163" ht="12.75" customHeight="1">
      <c r="O163" s="11"/>
      <c r="P163" s="11"/>
    </row>
    <row r="164" ht="12.75" customHeight="1">
      <c r="O164" s="11"/>
      <c r="P164" s="11"/>
    </row>
    <row r="165" ht="12.75" customHeight="1">
      <c r="O165" s="11"/>
      <c r="P165" s="11"/>
    </row>
    <row r="166" ht="12.75" customHeight="1">
      <c r="O166" s="11"/>
      <c r="P166" s="11"/>
    </row>
    <row r="167" ht="12.75" customHeight="1">
      <c r="O167" s="11"/>
      <c r="P167" s="11"/>
    </row>
    <row r="168" ht="12.75" customHeight="1">
      <c r="O168" s="11"/>
      <c r="P168" s="11"/>
    </row>
    <row r="169" ht="12.75" customHeight="1">
      <c r="O169" s="11"/>
      <c r="P169" s="11"/>
    </row>
    <row r="170" ht="12.75" customHeight="1">
      <c r="O170" s="11"/>
      <c r="P170" s="11"/>
    </row>
    <row r="171" ht="12.75" customHeight="1">
      <c r="O171" s="11"/>
      <c r="P171" s="11"/>
    </row>
    <row r="172" ht="12.75" customHeight="1">
      <c r="O172" s="11"/>
      <c r="P172" s="11"/>
    </row>
    <row r="173" ht="12.75" customHeight="1">
      <c r="O173" s="11"/>
      <c r="P173" s="11"/>
    </row>
    <row r="174" ht="12.75" customHeight="1">
      <c r="O174" s="11"/>
      <c r="P174" s="11"/>
    </row>
    <row r="175" ht="12.75" customHeight="1">
      <c r="O175" s="11"/>
      <c r="P175" s="11"/>
    </row>
    <row r="176" ht="12.75" customHeight="1">
      <c r="O176" s="11"/>
      <c r="P176" s="11"/>
    </row>
    <row r="177" ht="12.75" customHeight="1">
      <c r="O177" s="11"/>
      <c r="P177" s="11"/>
    </row>
    <row r="178" ht="12.75" customHeight="1">
      <c r="O178" s="11"/>
      <c r="P178" s="11"/>
    </row>
    <row r="179" ht="12.75" customHeight="1">
      <c r="O179" s="11"/>
      <c r="P179" s="11"/>
    </row>
    <row r="180" ht="12.75" customHeight="1">
      <c r="O180" s="11"/>
      <c r="P180" s="11"/>
    </row>
    <row r="181" ht="12.75" customHeight="1">
      <c r="O181" s="11"/>
      <c r="P181" s="11"/>
    </row>
    <row r="182" ht="12.75" customHeight="1">
      <c r="O182" s="11"/>
      <c r="P182" s="11"/>
    </row>
    <row r="183" ht="12.75" customHeight="1">
      <c r="O183" s="11"/>
      <c r="P183" s="11"/>
    </row>
    <row r="184" ht="12.75" customHeight="1">
      <c r="O184" s="11"/>
      <c r="P184" s="11"/>
    </row>
    <row r="185" ht="12.75" customHeight="1">
      <c r="O185" s="11"/>
      <c r="P185" s="11"/>
    </row>
    <row r="186" ht="12.75" customHeight="1">
      <c r="O186" s="11"/>
      <c r="P186" s="11"/>
    </row>
    <row r="187" ht="12.75" customHeight="1">
      <c r="O187" s="11"/>
      <c r="P187" s="11"/>
    </row>
    <row r="188" ht="12.75" customHeight="1">
      <c r="O188" s="11"/>
      <c r="P188" s="11"/>
    </row>
    <row r="189" ht="12.75" customHeight="1">
      <c r="O189" s="11"/>
      <c r="P189" s="11"/>
    </row>
    <row r="190" ht="12.75" customHeight="1">
      <c r="O190" s="11"/>
      <c r="P190" s="11"/>
    </row>
    <row r="191" ht="12.75" customHeight="1">
      <c r="O191" s="11"/>
      <c r="P191" s="11"/>
    </row>
    <row r="192" ht="12.75" customHeight="1">
      <c r="O192" s="11"/>
      <c r="P192" s="11"/>
    </row>
    <row r="193" ht="12.75" customHeight="1">
      <c r="O193" s="11"/>
      <c r="P193" s="11"/>
    </row>
    <row r="194" ht="12.75" customHeight="1">
      <c r="O194" s="11"/>
      <c r="P194" s="11"/>
    </row>
    <row r="195" ht="12.75" customHeight="1">
      <c r="O195" s="11"/>
      <c r="P195" s="11"/>
    </row>
    <row r="196" ht="12.75" customHeight="1">
      <c r="O196" s="11"/>
      <c r="P196" s="11"/>
    </row>
    <row r="197" ht="12.75" customHeight="1">
      <c r="O197" s="11"/>
      <c r="P197" s="11"/>
    </row>
    <row r="198" ht="12.75" customHeight="1">
      <c r="O198" s="11"/>
      <c r="P198" s="11"/>
    </row>
    <row r="199" ht="12.75" customHeight="1">
      <c r="O199" s="11"/>
      <c r="P199" s="11"/>
    </row>
    <row r="200" ht="12.75" customHeight="1">
      <c r="O200" s="11"/>
      <c r="P200" s="11"/>
    </row>
    <row r="201" ht="12.75" customHeight="1">
      <c r="O201" s="11"/>
      <c r="P201" s="11"/>
    </row>
    <row r="202" ht="12.75" customHeight="1">
      <c r="O202" s="11"/>
      <c r="P202" s="11"/>
    </row>
    <row r="203" ht="12.75" customHeight="1">
      <c r="O203" s="11"/>
      <c r="P203" s="11"/>
    </row>
    <row r="204" ht="12.75" customHeight="1">
      <c r="O204" s="11"/>
      <c r="P204" s="11"/>
    </row>
    <row r="205" ht="12.75" customHeight="1">
      <c r="O205" s="11"/>
      <c r="P205" s="11"/>
    </row>
    <row r="206" ht="12.75" customHeight="1">
      <c r="O206" s="11"/>
      <c r="P206" s="11"/>
    </row>
    <row r="207" ht="12.75" customHeight="1">
      <c r="O207" s="11"/>
      <c r="P207" s="11"/>
    </row>
    <row r="208" ht="12.75" customHeight="1">
      <c r="O208" s="11"/>
      <c r="P208" s="11"/>
    </row>
    <row r="209" ht="12.75" customHeight="1">
      <c r="O209" s="11"/>
      <c r="P209" s="11"/>
    </row>
    <row r="210" ht="12.75" customHeight="1">
      <c r="O210" s="11"/>
      <c r="P210" s="11"/>
    </row>
    <row r="211" ht="12.75" customHeight="1">
      <c r="O211" s="11"/>
      <c r="P211" s="11"/>
    </row>
    <row r="212" ht="12.75" customHeight="1">
      <c r="O212" s="11"/>
      <c r="P212" s="11"/>
    </row>
    <row r="213" ht="12.75" customHeight="1">
      <c r="O213" s="11"/>
      <c r="P213" s="11"/>
    </row>
    <row r="214" ht="12.75" customHeight="1">
      <c r="O214" s="11"/>
      <c r="P214" s="11"/>
    </row>
    <row r="215" ht="12.75" customHeight="1">
      <c r="O215" s="11"/>
      <c r="P215" s="11"/>
    </row>
    <row r="216" ht="12.75" customHeight="1">
      <c r="O216" s="11"/>
      <c r="P216" s="11"/>
    </row>
    <row r="217" ht="12.75" customHeight="1">
      <c r="O217" s="11"/>
      <c r="P217" s="11"/>
    </row>
    <row r="218" ht="12.75" customHeight="1">
      <c r="O218" s="11"/>
      <c r="P218" s="11"/>
    </row>
    <row r="219" ht="12.75" customHeight="1">
      <c r="O219" s="11"/>
      <c r="P219" s="11"/>
    </row>
    <row r="220" ht="12.75" customHeight="1">
      <c r="O220" s="11"/>
      <c r="P220" s="11"/>
    </row>
    <row r="221" ht="12.75" customHeight="1">
      <c r="O221" s="11"/>
      <c r="P221" s="11"/>
    </row>
    <row r="222" ht="12.75" customHeight="1">
      <c r="O222" s="11"/>
      <c r="P222" s="11"/>
    </row>
    <row r="223" ht="12.75" customHeight="1">
      <c r="O223" s="11"/>
      <c r="P223" s="11"/>
    </row>
    <row r="224" ht="12.75" customHeight="1">
      <c r="O224" s="11"/>
      <c r="P224" s="11"/>
    </row>
    <row r="225" ht="12.75" customHeight="1">
      <c r="O225" s="11"/>
      <c r="P225" s="11"/>
    </row>
    <row r="226" ht="12.75" customHeight="1">
      <c r="O226" s="11"/>
      <c r="P226" s="11"/>
    </row>
    <row r="227" ht="12.75" customHeight="1">
      <c r="O227" s="11"/>
      <c r="P227" s="11"/>
    </row>
    <row r="228" ht="12.75" customHeight="1">
      <c r="O228" s="11"/>
      <c r="P228" s="11"/>
    </row>
    <row r="229" ht="12.75" customHeight="1">
      <c r="O229" s="11"/>
      <c r="P229" s="11"/>
    </row>
    <row r="230" ht="12.75" customHeight="1">
      <c r="O230" s="11"/>
      <c r="P230" s="11"/>
    </row>
    <row r="231" ht="12.75" customHeight="1">
      <c r="O231" s="11"/>
      <c r="P231" s="11"/>
    </row>
    <row r="232" ht="12.75" customHeight="1">
      <c r="O232" s="11"/>
      <c r="P232" s="11"/>
    </row>
    <row r="233" ht="12.75" customHeight="1">
      <c r="O233" s="11"/>
      <c r="P233" s="11"/>
    </row>
    <row r="234" ht="12.75" customHeight="1">
      <c r="O234" s="11"/>
      <c r="P234" s="11"/>
    </row>
    <row r="235" ht="12.75" customHeight="1">
      <c r="O235" s="11"/>
      <c r="P235" s="11"/>
    </row>
    <row r="236" ht="12.75" customHeight="1">
      <c r="O236" s="11"/>
      <c r="P236" s="11"/>
    </row>
    <row r="237" ht="12.75" customHeight="1">
      <c r="O237" s="11"/>
      <c r="P237" s="11"/>
    </row>
    <row r="238" ht="12.75" customHeight="1">
      <c r="O238" s="11"/>
      <c r="P238" s="11"/>
    </row>
    <row r="239" ht="12.75" customHeight="1">
      <c r="O239" s="11"/>
      <c r="P239" s="11"/>
    </row>
    <row r="240" ht="12.75" customHeight="1">
      <c r="O240" s="11"/>
      <c r="P240" s="11"/>
    </row>
    <row r="241" ht="12.75" customHeight="1">
      <c r="O241" s="11"/>
      <c r="P241" s="11"/>
    </row>
    <row r="242" ht="12.75" customHeight="1">
      <c r="O242" s="11"/>
      <c r="P242" s="11"/>
    </row>
    <row r="243" ht="12.75" customHeight="1">
      <c r="O243" s="11"/>
      <c r="P243" s="11"/>
    </row>
    <row r="244" ht="12.75" customHeight="1">
      <c r="O244" s="11"/>
      <c r="P244" s="11"/>
    </row>
    <row r="245" ht="12.75" customHeight="1">
      <c r="O245" s="11"/>
      <c r="P245" s="11"/>
    </row>
    <row r="246" ht="12.75" customHeight="1">
      <c r="O246" s="11"/>
      <c r="P246" s="11"/>
    </row>
    <row r="247" ht="12.75" customHeight="1">
      <c r="O247" s="11"/>
      <c r="P247" s="11"/>
    </row>
    <row r="248" ht="12.75" customHeight="1">
      <c r="O248" s="11"/>
      <c r="P248" s="11"/>
    </row>
    <row r="249" ht="12.75" customHeight="1">
      <c r="O249" s="11"/>
      <c r="P249" s="11"/>
    </row>
    <row r="250" ht="12.75" customHeight="1">
      <c r="O250" s="11"/>
      <c r="P250" s="11"/>
    </row>
    <row r="251" ht="12.75" customHeight="1">
      <c r="O251" s="11"/>
      <c r="P251" s="11"/>
    </row>
    <row r="252" ht="12.75" customHeight="1">
      <c r="O252" s="11"/>
      <c r="P252" s="11"/>
    </row>
    <row r="253" ht="12.75" customHeight="1">
      <c r="O253" s="11"/>
      <c r="P253" s="11"/>
    </row>
    <row r="254" ht="12.75" customHeight="1">
      <c r="O254" s="11"/>
      <c r="P254" s="11"/>
    </row>
    <row r="255" ht="12.75" customHeight="1">
      <c r="O255" s="11"/>
      <c r="P255" s="11"/>
    </row>
    <row r="256" ht="12.75" customHeight="1">
      <c r="O256" s="11"/>
      <c r="P256" s="11"/>
    </row>
    <row r="257" ht="12.75" customHeight="1">
      <c r="O257" s="11"/>
      <c r="P257" s="11"/>
    </row>
    <row r="258" ht="12.75" customHeight="1">
      <c r="O258" s="11"/>
      <c r="P258" s="11"/>
    </row>
    <row r="259" ht="12.75" customHeight="1">
      <c r="O259" s="11"/>
      <c r="P259" s="11"/>
    </row>
    <row r="260" ht="12.75" customHeight="1">
      <c r="O260" s="11"/>
      <c r="P260" s="11"/>
    </row>
    <row r="261" ht="12.75" customHeight="1">
      <c r="O261" s="11"/>
      <c r="P261" s="11"/>
    </row>
    <row r="262" ht="12.75" customHeight="1">
      <c r="O262" s="11"/>
      <c r="P262" s="11"/>
    </row>
    <row r="263" ht="12.75" customHeight="1">
      <c r="O263" s="11"/>
      <c r="P263" s="11"/>
    </row>
    <row r="264" ht="12.75" customHeight="1">
      <c r="O264" s="11"/>
      <c r="P264" s="11"/>
    </row>
    <row r="265" ht="12.75" customHeight="1">
      <c r="O265" s="11"/>
      <c r="P265" s="11"/>
    </row>
    <row r="266" ht="12.75" customHeight="1">
      <c r="O266" s="11"/>
      <c r="P266" s="11"/>
    </row>
    <row r="267" ht="12.75" customHeight="1">
      <c r="O267" s="11"/>
      <c r="P267" s="11"/>
    </row>
    <row r="268" ht="12.75" customHeight="1">
      <c r="O268" s="11"/>
      <c r="P268" s="11"/>
    </row>
    <row r="269" ht="12.75" customHeight="1">
      <c r="O269" s="11"/>
      <c r="P269" s="11"/>
    </row>
    <row r="270" ht="12.75" customHeight="1">
      <c r="O270" s="11"/>
      <c r="P270" s="11"/>
    </row>
    <row r="271" ht="12.75" customHeight="1">
      <c r="O271" s="11"/>
      <c r="P271" s="11"/>
    </row>
    <row r="272" ht="12.75" customHeight="1">
      <c r="O272" s="11"/>
      <c r="P272" s="11"/>
    </row>
    <row r="273" ht="12.75" customHeight="1">
      <c r="O273" s="11"/>
      <c r="P273" s="11"/>
    </row>
    <row r="274" ht="12.75" customHeight="1">
      <c r="O274" s="11"/>
      <c r="P274" s="11"/>
    </row>
    <row r="275" ht="12.75" customHeight="1">
      <c r="O275" s="11"/>
      <c r="P275" s="11"/>
    </row>
    <row r="276" ht="12.75" customHeight="1">
      <c r="O276" s="11"/>
      <c r="P276" s="11"/>
    </row>
    <row r="277" ht="12.75" customHeight="1">
      <c r="O277" s="11"/>
      <c r="P277" s="11"/>
    </row>
    <row r="278" ht="12.75" customHeight="1">
      <c r="O278" s="11"/>
      <c r="P278" s="11"/>
    </row>
    <row r="279" ht="12.75" customHeight="1">
      <c r="O279" s="11"/>
      <c r="P279" s="11"/>
    </row>
    <row r="280" ht="12.75" customHeight="1">
      <c r="O280" s="11"/>
      <c r="P280" s="11"/>
    </row>
    <row r="281" ht="12.75" customHeight="1">
      <c r="O281" s="11"/>
      <c r="P281" s="11"/>
    </row>
    <row r="282" ht="12.75" customHeight="1">
      <c r="O282" s="11"/>
      <c r="P282" s="11"/>
    </row>
    <row r="283" ht="12.75" customHeight="1">
      <c r="O283" s="11"/>
      <c r="P283" s="11"/>
    </row>
    <row r="284" ht="12.75" customHeight="1">
      <c r="O284" s="11"/>
      <c r="P284" s="11"/>
    </row>
    <row r="285" ht="12.75" customHeight="1">
      <c r="O285" s="11"/>
      <c r="P285" s="11"/>
    </row>
    <row r="286" ht="12.75" customHeight="1">
      <c r="O286" s="11"/>
      <c r="P286" s="11"/>
    </row>
    <row r="287" ht="12.75" customHeight="1">
      <c r="O287" s="11"/>
      <c r="P287" s="11"/>
    </row>
    <row r="288" ht="12.75" customHeight="1">
      <c r="O288" s="11"/>
      <c r="P288" s="11"/>
    </row>
    <row r="289" ht="12.75" customHeight="1">
      <c r="O289" s="11"/>
      <c r="P289" s="11"/>
    </row>
    <row r="290" ht="12.75" customHeight="1">
      <c r="O290" s="11"/>
      <c r="P290" s="11"/>
    </row>
    <row r="291" ht="12.75" customHeight="1">
      <c r="O291" s="11"/>
      <c r="P291" s="11"/>
    </row>
    <row r="292" ht="12.75" customHeight="1">
      <c r="O292" s="11"/>
      <c r="P292" s="11"/>
    </row>
    <row r="293" ht="12.75" customHeight="1">
      <c r="O293" s="11"/>
      <c r="P293" s="11"/>
    </row>
    <row r="294" ht="12.75" customHeight="1">
      <c r="O294" s="11"/>
      <c r="P294" s="11"/>
    </row>
    <row r="295" ht="12.75" customHeight="1">
      <c r="O295" s="11"/>
      <c r="P295" s="11"/>
    </row>
    <row r="296" ht="12.75" customHeight="1">
      <c r="O296" s="11"/>
      <c r="P296" s="11"/>
    </row>
    <row r="297" ht="12.75" customHeight="1">
      <c r="O297" s="11"/>
      <c r="P297" s="11"/>
    </row>
    <row r="298" ht="12.75" customHeight="1">
      <c r="O298" s="11"/>
      <c r="P298" s="11"/>
    </row>
    <row r="299" ht="12.75" customHeight="1">
      <c r="O299" s="11"/>
      <c r="P299" s="11"/>
    </row>
    <row r="300" ht="12.75" customHeight="1">
      <c r="O300" s="11"/>
      <c r="P300" s="11"/>
    </row>
    <row r="301" ht="12.75" customHeight="1">
      <c r="O301" s="11"/>
      <c r="P301" s="11"/>
    </row>
    <row r="302" ht="12.75" customHeight="1">
      <c r="O302" s="11"/>
      <c r="P302" s="11"/>
    </row>
    <row r="303" ht="12.75" customHeight="1">
      <c r="O303" s="11"/>
      <c r="P303" s="11"/>
    </row>
    <row r="304" ht="12.75" customHeight="1">
      <c r="O304" s="11"/>
      <c r="P304" s="11"/>
    </row>
    <row r="305" ht="12.75" customHeight="1">
      <c r="O305" s="11"/>
      <c r="P305" s="11"/>
    </row>
    <row r="306" ht="12.75" customHeight="1">
      <c r="O306" s="11"/>
      <c r="P306" s="11"/>
    </row>
    <row r="307" ht="12.75" customHeight="1">
      <c r="O307" s="11"/>
      <c r="P307" s="11"/>
    </row>
    <row r="308" ht="12.75" customHeight="1">
      <c r="O308" s="11"/>
      <c r="P308" s="11"/>
    </row>
    <row r="309" ht="12.75" customHeight="1">
      <c r="O309" s="11"/>
      <c r="P309" s="11"/>
    </row>
    <row r="310" ht="12.75" customHeight="1">
      <c r="O310" s="11"/>
      <c r="P310" s="11"/>
    </row>
    <row r="311" ht="12.75" customHeight="1">
      <c r="O311" s="11"/>
      <c r="P311" s="11"/>
    </row>
    <row r="312" ht="12.75" customHeight="1">
      <c r="O312" s="11"/>
      <c r="P312" s="11"/>
    </row>
    <row r="313" ht="12.75" customHeight="1">
      <c r="O313" s="11"/>
      <c r="P313" s="11"/>
    </row>
    <row r="314" ht="12.75" customHeight="1">
      <c r="O314" s="11"/>
      <c r="P314" s="11"/>
    </row>
    <row r="315" ht="12.75" customHeight="1">
      <c r="O315" s="11"/>
      <c r="P315" s="11"/>
    </row>
    <row r="316" ht="12.75" customHeight="1">
      <c r="O316" s="11"/>
      <c r="P316" s="11"/>
    </row>
    <row r="317" ht="12.75" customHeight="1">
      <c r="O317" s="11"/>
      <c r="P317" s="11"/>
    </row>
    <row r="318" ht="12.75" customHeight="1">
      <c r="O318" s="11"/>
      <c r="P318" s="11"/>
    </row>
    <row r="319" ht="12.75" customHeight="1">
      <c r="O319" s="11"/>
      <c r="P319" s="11"/>
    </row>
    <row r="320" ht="12.75" customHeight="1">
      <c r="O320" s="11"/>
      <c r="P320" s="11"/>
    </row>
    <row r="321" ht="12.75" customHeight="1">
      <c r="O321" s="11"/>
      <c r="P321" s="11"/>
    </row>
    <row r="322" ht="12.75" customHeight="1">
      <c r="O322" s="11"/>
      <c r="P322" s="11"/>
    </row>
    <row r="323" ht="12.75" customHeight="1">
      <c r="O323" s="11"/>
      <c r="P323" s="11"/>
    </row>
    <row r="324" ht="12.75" customHeight="1">
      <c r="O324" s="11"/>
      <c r="P324" s="11"/>
    </row>
    <row r="325" ht="12.75" customHeight="1">
      <c r="O325" s="11"/>
      <c r="P325" s="11"/>
    </row>
    <row r="326" ht="12.75" customHeight="1">
      <c r="O326" s="11"/>
      <c r="P326" s="11"/>
    </row>
    <row r="327" ht="12.75" customHeight="1">
      <c r="O327" s="11"/>
      <c r="P327" s="11"/>
    </row>
    <row r="328" ht="12.75" customHeight="1">
      <c r="O328" s="11"/>
      <c r="P328" s="11"/>
    </row>
    <row r="329" ht="12.75" customHeight="1">
      <c r="O329" s="11"/>
      <c r="P329" s="11"/>
    </row>
    <row r="330" ht="12.75" customHeight="1">
      <c r="O330" s="11"/>
      <c r="P330" s="11"/>
    </row>
    <row r="331" ht="12.75" customHeight="1">
      <c r="O331" s="11"/>
      <c r="P331" s="11"/>
    </row>
    <row r="332" ht="12.75" customHeight="1">
      <c r="O332" s="11"/>
      <c r="P332" s="11"/>
    </row>
    <row r="333" ht="12.75" customHeight="1">
      <c r="O333" s="11"/>
      <c r="P333" s="11"/>
    </row>
    <row r="334" ht="12.75" customHeight="1">
      <c r="O334" s="11"/>
      <c r="P334" s="11"/>
    </row>
    <row r="335" ht="12.75" customHeight="1">
      <c r="O335" s="11"/>
      <c r="P335" s="11"/>
    </row>
    <row r="336" ht="12.75" customHeight="1">
      <c r="O336" s="11"/>
      <c r="P336" s="11"/>
    </row>
    <row r="337" ht="12.75" customHeight="1">
      <c r="O337" s="11"/>
      <c r="P337" s="11"/>
    </row>
    <row r="338" ht="12.75" customHeight="1">
      <c r="O338" s="11"/>
      <c r="P338" s="11"/>
    </row>
    <row r="339" ht="12.75" customHeight="1">
      <c r="O339" s="11"/>
      <c r="P339" s="11"/>
    </row>
    <row r="340" ht="12.75" customHeight="1">
      <c r="O340" s="11"/>
      <c r="P340" s="11"/>
    </row>
    <row r="341" ht="12.75" customHeight="1">
      <c r="O341" s="11"/>
      <c r="P341" s="11"/>
    </row>
    <row r="342" ht="12.75" customHeight="1">
      <c r="O342" s="11"/>
      <c r="P342" s="11"/>
    </row>
    <row r="343" ht="12.75" customHeight="1">
      <c r="O343" s="11"/>
      <c r="P343" s="11"/>
    </row>
    <row r="344" ht="12.75" customHeight="1">
      <c r="O344" s="11"/>
      <c r="P344" s="11"/>
    </row>
    <row r="345" ht="12.75" customHeight="1">
      <c r="O345" s="11"/>
      <c r="P345" s="11"/>
    </row>
    <row r="346" ht="12.75" customHeight="1">
      <c r="O346" s="11"/>
      <c r="P346" s="11"/>
    </row>
    <row r="347" ht="12.75" customHeight="1">
      <c r="O347" s="11"/>
      <c r="P347" s="11"/>
    </row>
    <row r="348" ht="12.75" customHeight="1">
      <c r="O348" s="11"/>
      <c r="P348" s="11"/>
    </row>
    <row r="349" ht="12.75" customHeight="1">
      <c r="O349" s="11"/>
      <c r="P349" s="11"/>
    </row>
    <row r="350" ht="12.75" customHeight="1">
      <c r="O350" s="11"/>
      <c r="P350" s="11"/>
    </row>
    <row r="351" ht="12.75" customHeight="1">
      <c r="O351" s="11"/>
      <c r="P351" s="11"/>
    </row>
    <row r="352" ht="12.75" customHeight="1">
      <c r="O352" s="11"/>
      <c r="P352" s="11"/>
    </row>
    <row r="353" ht="12.75" customHeight="1">
      <c r="O353" s="11"/>
      <c r="P353" s="11"/>
    </row>
    <row r="354" ht="12.75" customHeight="1">
      <c r="O354" s="11"/>
      <c r="P354" s="11"/>
    </row>
    <row r="355" ht="12.75" customHeight="1">
      <c r="O355" s="11"/>
      <c r="P355" s="11"/>
    </row>
    <row r="356" ht="12.75" customHeight="1">
      <c r="O356" s="11"/>
      <c r="P356" s="11"/>
    </row>
    <row r="357" ht="12.75" customHeight="1">
      <c r="O357" s="11"/>
      <c r="P357" s="11"/>
    </row>
    <row r="358" ht="12.75" customHeight="1">
      <c r="O358" s="11"/>
      <c r="P358" s="11"/>
    </row>
    <row r="359" ht="12.75" customHeight="1">
      <c r="O359" s="11"/>
      <c r="P359" s="11"/>
    </row>
    <row r="360" ht="12.75" customHeight="1">
      <c r="O360" s="11"/>
      <c r="P360" s="11"/>
    </row>
    <row r="361" ht="12.75" customHeight="1">
      <c r="O361" s="11"/>
      <c r="P361" s="11"/>
    </row>
    <row r="362" ht="12.75" customHeight="1">
      <c r="O362" s="11"/>
      <c r="P362" s="11"/>
    </row>
    <row r="363" ht="12.75" customHeight="1">
      <c r="O363" s="11"/>
      <c r="P363" s="11"/>
    </row>
    <row r="364" ht="12.75" customHeight="1">
      <c r="O364" s="11"/>
      <c r="P364" s="11"/>
    </row>
    <row r="365" ht="12.75" customHeight="1">
      <c r="O365" s="11"/>
      <c r="P365" s="11"/>
    </row>
    <row r="366" ht="12.75" customHeight="1">
      <c r="O366" s="11"/>
      <c r="P366" s="11"/>
    </row>
    <row r="367" ht="12.75" customHeight="1">
      <c r="O367" s="11"/>
      <c r="P367" s="11"/>
    </row>
    <row r="368" ht="12.75" customHeight="1">
      <c r="O368" s="11"/>
      <c r="P368" s="11"/>
    </row>
    <row r="369" ht="12.75" customHeight="1">
      <c r="O369" s="11"/>
      <c r="P369" s="11"/>
    </row>
    <row r="370" ht="12.75" customHeight="1">
      <c r="O370" s="11"/>
      <c r="P370" s="11"/>
    </row>
    <row r="371" ht="12.75" customHeight="1">
      <c r="O371" s="11"/>
      <c r="P371" s="11"/>
    </row>
    <row r="372" ht="12.75" customHeight="1">
      <c r="O372" s="11"/>
      <c r="P372" s="11"/>
    </row>
    <row r="373" ht="12.75" customHeight="1">
      <c r="O373" s="11"/>
      <c r="P373" s="11"/>
    </row>
    <row r="374" ht="12.75" customHeight="1">
      <c r="O374" s="11"/>
      <c r="P374" s="11"/>
    </row>
    <row r="375" ht="12.75" customHeight="1">
      <c r="O375" s="11"/>
      <c r="P375" s="11"/>
    </row>
    <row r="376" ht="12.75" customHeight="1">
      <c r="O376" s="11"/>
      <c r="P376" s="11"/>
    </row>
    <row r="377" ht="12.75" customHeight="1">
      <c r="O377" s="11"/>
      <c r="P377" s="11"/>
    </row>
    <row r="378" ht="12.75" customHeight="1">
      <c r="O378" s="11"/>
      <c r="P378" s="11"/>
    </row>
    <row r="379" ht="12.75" customHeight="1">
      <c r="O379" s="11"/>
      <c r="P379" s="11"/>
    </row>
    <row r="380" ht="12.75" customHeight="1">
      <c r="O380" s="11"/>
      <c r="P380" s="11"/>
    </row>
    <row r="381" ht="12.75" customHeight="1">
      <c r="O381" s="11"/>
      <c r="P381" s="11"/>
    </row>
    <row r="382" ht="12.75" customHeight="1">
      <c r="O382" s="11"/>
      <c r="P382" s="11"/>
    </row>
    <row r="383" ht="12.75" customHeight="1">
      <c r="O383" s="11"/>
      <c r="P383" s="11"/>
    </row>
    <row r="384" ht="12.75" customHeight="1">
      <c r="O384" s="11"/>
      <c r="P384" s="11"/>
    </row>
    <row r="385" ht="12.75" customHeight="1">
      <c r="O385" s="11"/>
      <c r="P385" s="11"/>
    </row>
    <row r="386" ht="12.75" customHeight="1">
      <c r="O386" s="11"/>
      <c r="P386" s="11"/>
    </row>
    <row r="387" ht="12.75" customHeight="1">
      <c r="O387" s="11"/>
      <c r="P387" s="11"/>
    </row>
    <row r="388" ht="12.75" customHeight="1">
      <c r="O388" s="11"/>
      <c r="P388" s="11"/>
    </row>
    <row r="389" ht="12.75" customHeight="1">
      <c r="O389" s="11"/>
      <c r="P389" s="11"/>
    </row>
    <row r="390" ht="12.75" customHeight="1">
      <c r="O390" s="11"/>
      <c r="P390" s="11"/>
    </row>
    <row r="391" ht="12.75" customHeight="1">
      <c r="O391" s="11"/>
      <c r="P391" s="11"/>
    </row>
    <row r="392" ht="12.75" customHeight="1">
      <c r="O392" s="11"/>
      <c r="P392" s="11"/>
    </row>
    <row r="393" ht="12.75" customHeight="1">
      <c r="O393" s="11"/>
      <c r="P393" s="11"/>
    </row>
    <row r="394" ht="12.75" customHeight="1">
      <c r="O394" s="11"/>
      <c r="P394" s="11"/>
    </row>
    <row r="395" ht="12.75" customHeight="1">
      <c r="O395" s="11"/>
      <c r="P395" s="11"/>
    </row>
    <row r="396" ht="12.75" customHeight="1">
      <c r="O396" s="11"/>
      <c r="P396" s="11"/>
    </row>
    <row r="397" ht="12.75" customHeight="1">
      <c r="O397" s="11"/>
      <c r="P397" s="11"/>
    </row>
    <row r="398" ht="12.75" customHeight="1">
      <c r="O398" s="11"/>
      <c r="P398" s="11"/>
    </row>
    <row r="399" ht="12.75" customHeight="1">
      <c r="O399" s="11"/>
      <c r="P399" s="11"/>
    </row>
    <row r="400" ht="12.75" customHeight="1">
      <c r="O400" s="11"/>
      <c r="P400" s="11"/>
    </row>
    <row r="401" ht="12.75" customHeight="1">
      <c r="O401" s="11"/>
      <c r="P401" s="11"/>
    </row>
    <row r="402" ht="12.75" customHeight="1">
      <c r="O402" s="11"/>
      <c r="P402" s="11"/>
    </row>
    <row r="403" ht="12.75" customHeight="1">
      <c r="O403" s="11"/>
      <c r="P403" s="11"/>
    </row>
    <row r="404" ht="12.75" customHeight="1">
      <c r="O404" s="11"/>
      <c r="P404" s="11"/>
    </row>
    <row r="405" ht="12.75" customHeight="1">
      <c r="O405" s="11"/>
      <c r="P405" s="11"/>
    </row>
    <row r="406" ht="12.75" customHeight="1">
      <c r="O406" s="11"/>
      <c r="P406" s="11"/>
    </row>
    <row r="407" ht="12.75" customHeight="1">
      <c r="O407" s="11"/>
      <c r="P407" s="11"/>
    </row>
    <row r="408" ht="12.75" customHeight="1">
      <c r="O408" s="11"/>
      <c r="P408" s="11"/>
    </row>
    <row r="409" ht="12.75" customHeight="1">
      <c r="O409" s="11"/>
      <c r="P409" s="11"/>
    </row>
    <row r="410" ht="12.75" customHeight="1">
      <c r="O410" s="11"/>
      <c r="P410" s="11"/>
    </row>
    <row r="411" ht="12.75" customHeight="1">
      <c r="O411" s="11"/>
      <c r="P411" s="11"/>
    </row>
    <row r="412" ht="12.75" customHeight="1">
      <c r="O412" s="11"/>
      <c r="P412" s="11"/>
    </row>
    <row r="413" ht="12.75" customHeight="1">
      <c r="O413" s="11"/>
      <c r="P413" s="11"/>
    </row>
    <row r="414" ht="12.75" customHeight="1">
      <c r="O414" s="11"/>
      <c r="P414" s="11"/>
    </row>
    <row r="415" ht="12.75" customHeight="1">
      <c r="O415" s="11"/>
      <c r="P415" s="11"/>
    </row>
    <row r="416" ht="12.75" customHeight="1">
      <c r="O416" s="11"/>
      <c r="P416" s="11"/>
    </row>
    <row r="417" ht="12.75" customHeight="1">
      <c r="O417" s="11"/>
      <c r="P417" s="11"/>
    </row>
    <row r="418" ht="12.75" customHeight="1">
      <c r="O418" s="11"/>
      <c r="P418" s="11"/>
    </row>
    <row r="419" ht="12.75" customHeight="1">
      <c r="O419" s="11"/>
      <c r="P419" s="11"/>
    </row>
    <row r="420" ht="12.75" customHeight="1">
      <c r="O420" s="11"/>
      <c r="P420" s="11"/>
    </row>
    <row r="421" ht="12.75" customHeight="1">
      <c r="O421" s="11"/>
      <c r="P421" s="11"/>
    </row>
    <row r="422" ht="12.75" customHeight="1">
      <c r="O422" s="11"/>
      <c r="P422" s="11"/>
    </row>
    <row r="423" ht="12.75" customHeight="1">
      <c r="O423" s="11"/>
      <c r="P423" s="11"/>
    </row>
    <row r="424" ht="12.75" customHeight="1">
      <c r="O424" s="11"/>
      <c r="P424" s="11"/>
    </row>
    <row r="425" ht="12.75" customHeight="1">
      <c r="O425" s="11"/>
      <c r="P425" s="11"/>
    </row>
    <row r="426" ht="12.75" customHeight="1">
      <c r="O426" s="11"/>
      <c r="P426" s="11"/>
    </row>
    <row r="427" ht="12.75" customHeight="1">
      <c r="O427" s="11"/>
      <c r="P427" s="11"/>
    </row>
    <row r="428" ht="12.75" customHeight="1">
      <c r="O428" s="11"/>
      <c r="P428" s="11"/>
    </row>
    <row r="429" ht="12.75" customHeight="1">
      <c r="O429" s="11"/>
      <c r="P429" s="11"/>
    </row>
    <row r="430" ht="12.75" customHeight="1">
      <c r="O430" s="11"/>
      <c r="P430" s="11"/>
    </row>
    <row r="431" ht="12.75" customHeight="1">
      <c r="O431" s="11"/>
      <c r="P431" s="11"/>
    </row>
    <row r="432" ht="12.75" customHeight="1">
      <c r="O432" s="11"/>
      <c r="P432" s="11"/>
    </row>
    <row r="433" ht="12.75" customHeight="1">
      <c r="O433" s="11"/>
      <c r="P433" s="11"/>
    </row>
    <row r="434" ht="12.75" customHeight="1">
      <c r="O434" s="11"/>
      <c r="P434" s="11"/>
    </row>
    <row r="435" ht="12.75" customHeight="1">
      <c r="O435" s="11"/>
      <c r="P435" s="11"/>
    </row>
    <row r="436" ht="12.75" customHeight="1">
      <c r="O436" s="11"/>
      <c r="P436" s="11"/>
    </row>
    <row r="437" ht="12.75" customHeight="1">
      <c r="O437" s="11"/>
      <c r="P437" s="11"/>
    </row>
    <row r="438" ht="12.75" customHeight="1">
      <c r="O438" s="11"/>
      <c r="P438" s="11"/>
    </row>
    <row r="439" ht="12.75" customHeight="1">
      <c r="O439" s="11"/>
      <c r="P439" s="11"/>
    </row>
    <row r="440" ht="12.75" customHeight="1">
      <c r="O440" s="11"/>
      <c r="P440" s="11"/>
    </row>
    <row r="441" ht="12.75" customHeight="1">
      <c r="O441" s="11"/>
      <c r="P441" s="11"/>
    </row>
    <row r="442" ht="12.75" customHeight="1">
      <c r="O442" s="11"/>
      <c r="P442" s="11"/>
    </row>
    <row r="443" ht="12.75" customHeight="1">
      <c r="O443" s="11"/>
      <c r="P443" s="11"/>
    </row>
    <row r="444" ht="12.75" customHeight="1">
      <c r="O444" s="11"/>
      <c r="P444" s="11"/>
    </row>
    <row r="445" ht="12.75" customHeight="1">
      <c r="O445" s="11"/>
      <c r="P445" s="11"/>
    </row>
    <row r="446" ht="12.75" customHeight="1">
      <c r="O446" s="11"/>
      <c r="P446" s="11"/>
    </row>
    <row r="447" ht="12.75" customHeight="1">
      <c r="O447" s="11"/>
      <c r="P447" s="11"/>
    </row>
    <row r="448" ht="12.75" customHeight="1">
      <c r="O448" s="11"/>
      <c r="P448" s="11"/>
    </row>
    <row r="449" ht="12.75" customHeight="1">
      <c r="O449" s="11"/>
      <c r="P449" s="11"/>
    </row>
    <row r="450" ht="12.75" customHeight="1">
      <c r="O450" s="11"/>
      <c r="P450" s="11"/>
    </row>
    <row r="451" ht="12.75" customHeight="1">
      <c r="O451" s="11"/>
      <c r="P451" s="11"/>
    </row>
    <row r="452" ht="12.75" customHeight="1">
      <c r="O452" s="11"/>
      <c r="P452" s="11"/>
    </row>
    <row r="453" ht="12.75" customHeight="1">
      <c r="O453" s="11"/>
      <c r="P453" s="11"/>
    </row>
    <row r="454" ht="12.75" customHeight="1">
      <c r="O454" s="11"/>
      <c r="P454" s="11"/>
    </row>
    <row r="455" ht="12.75" customHeight="1">
      <c r="O455" s="11"/>
      <c r="P455" s="11"/>
    </row>
    <row r="456" ht="12.75" customHeight="1">
      <c r="O456" s="11"/>
      <c r="P456" s="11"/>
    </row>
    <row r="457" ht="12.75" customHeight="1">
      <c r="O457" s="11"/>
      <c r="P457" s="11"/>
    </row>
    <row r="458" ht="12.75" customHeight="1">
      <c r="O458" s="11"/>
      <c r="P458" s="11"/>
    </row>
    <row r="459" ht="12.75" customHeight="1">
      <c r="O459" s="11"/>
      <c r="P459" s="11"/>
    </row>
    <row r="460" ht="12.75" customHeight="1">
      <c r="O460" s="11"/>
      <c r="P460" s="11"/>
    </row>
    <row r="461" ht="12.75" customHeight="1">
      <c r="O461" s="11"/>
      <c r="P461" s="11"/>
    </row>
    <row r="462" ht="12.75" customHeight="1">
      <c r="O462" s="11"/>
      <c r="P462" s="11"/>
    </row>
    <row r="463" ht="12.75" customHeight="1">
      <c r="O463" s="11"/>
      <c r="P463" s="11"/>
    </row>
    <row r="464" ht="12.75" customHeight="1">
      <c r="O464" s="11"/>
      <c r="P464" s="11"/>
    </row>
    <row r="465" ht="12.75" customHeight="1">
      <c r="O465" s="11"/>
      <c r="P465" s="11"/>
    </row>
    <row r="466" ht="12.75" customHeight="1">
      <c r="O466" s="11"/>
      <c r="P466" s="11"/>
    </row>
    <row r="467" ht="12.75" customHeight="1">
      <c r="O467" s="11"/>
      <c r="P467" s="11"/>
    </row>
    <row r="468" ht="12.75" customHeight="1">
      <c r="O468" s="11"/>
      <c r="P468" s="11"/>
    </row>
    <row r="469" ht="12.75" customHeight="1">
      <c r="O469" s="11"/>
      <c r="P469" s="11"/>
    </row>
    <row r="470" ht="12.75" customHeight="1">
      <c r="O470" s="11"/>
      <c r="P470" s="11"/>
    </row>
    <row r="471" ht="12.75" customHeight="1">
      <c r="O471" s="11"/>
      <c r="P471" s="11"/>
    </row>
    <row r="472" ht="12.75" customHeight="1">
      <c r="O472" s="11"/>
      <c r="P472" s="11"/>
    </row>
    <row r="473" ht="12.75" customHeight="1">
      <c r="O473" s="11"/>
      <c r="P473" s="11"/>
    </row>
    <row r="474" ht="12.75" customHeight="1">
      <c r="O474" s="11"/>
      <c r="P474" s="11"/>
    </row>
    <row r="475" ht="12.75" customHeight="1">
      <c r="O475" s="11"/>
      <c r="P475" s="11"/>
    </row>
    <row r="476" ht="12.75" customHeight="1">
      <c r="O476" s="11"/>
      <c r="P476" s="11"/>
    </row>
    <row r="477" ht="12.75" customHeight="1">
      <c r="O477" s="11"/>
      <c r="P477" s="11"/>
    </row>
    <row r="478" ht="12.75" customHeight="1">
      <c r="O478" s="11"/>
      <c r="P478" s="11"/>
    </row>
    <row r="479" ht="12.75" customHeight="1">
      <c r="O479" s="11"/>
      <c r="P479" s="11"/>
    </row>
    <row r="480" ht="12.75" customHeight="1">
      <c r="O480" s="11"/>
      <c r="P480" s="11"/>
    </row>
    <row r="481" ht="12.75" customHeight="1">
      <c r="O481" s="11"/>
      <c r="P481" s="11"/>
    </row>
    <row r="482" ht="12.75" customHeight="1">
      <c r="O482" s="11"/>
      <c r="P482" s="11"/>
    </row>
    <row r="483" ht="12.75" customHeight="1">
      <c r="O483" s="11"/>
      <c r="P483" s="11"/>
    </row>
    <row r="484" ht="12.75" customHeight="1">
      <c r="O484" s="11"/>
      <c r="P484" s="11"/>
    </row>
    <row r="485" ht="12.75" customHeight="1">
      <c r="O485" s="11"/>
      <c r="P485" s="11"/>
    </row>
    <row r="486" ht="12.75" customHeight="1">
      <c r="O486" s="11"/>
      <c r="P486" s="11"/>
    </row>
    <row r="487" ht="12.75" customHeight="1">
      <c r="O487" s="11"/>
      <c r="P487" s="11"/>
    </row>
    <row r="488" ht="12.75" customHeight="1">
      <c r="O488" s="11"/>
      <c r="P488" s="11"/>
    </row>
    <row r="489" ht="12.75" customHeight="1">
      <c r="O489" s="11"/>
      <c r="P489" s="11"/>
    </row>
    <row r="490" ht="12.75" customHeight="1">
      <c r="O490" s="11"/>
      <c r="P490" s="11"/>
    </row>
    <row r="491" ht="12.75" customHeight="1">
      <c r="O491" s="11"/>
      <c r="P491" s="11"/>
    </row>
    <row r="492" ht="12.75" customHeight="1">
      <c r="O492" s="11"/>
      <c r="P492" s="11"/>
    </row>
    <row r="493" ht="12.75" customHeight="1">
      <c r="O493" s="11"/>
      <c r="P493" s="11"/>
    </row>
    <row r="494" ht="12.75" customHeight="1">
      <c r="O494" s="11"/>
      <c r="P494" s="11"/>
    </row>
    <row r="495" ht="12.75" customHeight="1">
      <c r="O495" s="11"/>
      <c r="P495" s="11"/>
    </row>
    <row r="496" ht="12.75" customHeight="1">
      <c r="O496" s="11"/>
      <c r="P496" s="11"/>
    </row>
    <row r="497" ht="12.75" customHeight="1">
      <c r="O497" s="11"/>
      <c r="P497" s="11"/>
    </row>
    <row r="498" ht="12.75" customHeight="1">
      <c r="O498" s="11"/>
      <c r="P498" s="11"/>
    </row>
    <row r="499" ht="12.75" customHeight="1">
      <c r="O499" s="11"/>
      <c r="P499" s="11"/>
    </row>
    <row r="500" ht="12.75" customHeight="1">
      <c r="O500" s="11"/>
      <c r="P500" s="11"/>
    </row>
    <row r="501" ht="12.75" customHeight="1">
      <c r="O501" s="11"/>
      <c r="P501" s="11"/>
    </row>
    <row r="502" ht="12.75" customHeight="1">
      <c r="O502" s="11"/>
      <c r="P502" s="11"/>
    </row>
    <row r="503" ht="12.75" customHeight="1">
      <c r="O503" s="11"/>
      <c r="P503" s="11"/>
    </row>
    <row r="504" ht="12.75" customHeight="1">
      <c r="O504" s="11"/>
      <c r="P504" s="11"/>
    </row>
    <row r="505" ht="12.75" customHeight="1">
      <c r="O505" s="11"/>
      <c r="P505" s="11"/>
    </row>
    <row r="506" ht="12.75" customHeight="1">
      <c r="O506" s="11"/>
      <c r="P506" s="11"/>
    </row>
    <row r="507" ht="12.75" customHeight="1">
      <c r="O507" s="11"/>
      <c r="P507" s="11"/>
    </row>
    <row r="508" ht="12.75" customHeight="1">
      <c r="O508" s="11"/>
      <c r="P508" s="11"/>
    </row>
    <row r="509" ht="12.75" customHeight="1">
      <c r="O509" s="11"/>
      <c r="P509" s="11"/>
    </row>
    <row r="510" ht="12.75" customHeight="1">
      <c r="O510" s="11"/>
      <c r="P510" s="11"/>
    </row>
    <row r="511" ht="12.75" customHeight="1">
      <c r="O511" s="11"/>
      <c r="P511" s="11"/>
    </row>
    <row r="512" ht="12.75" customHeight="1">
      <c r="O512" s="11"/>
      <c r="P512" s="11"/>
    </row>
    <row r="513" ht="12.75" customHeight="1">
      <c r="O513" s="11"/>
      <c r="P513" s="11"/>
    </row>
    <row r="514" ht="12.75" customHeight="1">
      <c r="O514" s="11"/>
      <c r="P514" s="11"/>
    </row>
    <row r="515" ht="12.75" customHeight="1">
      <c r="O515" s="11"/>
      <c r="P515" s="11"/>
    </row>
    <row r="516" ht="12.75" customHeight="1">
      <c r="O516" s="11"/>
      <c r="P516" s="11"/>
    </row>
    <row r="517" ht="12.75" customHeight="1">
      <c r="O517" s="11"/>
      <c r="P517" s="11"/>
    </row>
    <row r="518" ht="12.75" customHeight="1">
      <c r="O518" s="11"/>
      <c r="P518" s="11"/>
    </row>
    <row r="519" ht="12.75" customHeight="1">
      <c r="O519" s="11"/>
      <c r="P519" s="11"/>
    </row>
    <row r="520" ht="12.75" customHeight="1">
      <c r="O520" s="11"/>
      <c r="P520" s="11"/>
    </row>
    <row r="521" ht="12.75" customHeight="1">
      <c r="O521" s="11"/>
      <c r="P521" s="11"/>
    </row>
    <row r="522" ht="12.75" customHeight="1">
      <c r="O522" s="11"/>
      <c r="P522" s="11"/>
    </row>
    <row r="523" ht="12.75" customHeight="1">
      <c r="O523" s="11"/>
      <c r="P523" s="11"/>
    </row>
    <row r="524" ht="12.75" customHeight="1">
      <c r="O524" s="11"/>
      <c r="P524" s="11"/>
    </row>
    <row r="525" ht="12.75" customHeight="1">
      <c r="O525" s="11"/>
      <c r="P525" s="11"/>
    </row>
    <row r="526" ht="12.75" customHeight="1">
      <c r="O526" s="11"/>
      <c r="P526" s="11"/>
    </row>
    <row r="527" ht="12.75" customHeight="1">
      <c r="O527" s="11"/>
      <c r="P527" s="11"/>
    </row>
    <row r="528" ht="12.75" customHeight="1">
      <c r="O528" s="11"/>
      <c r="P528" s="11"/>
    </row>
    <row r="529" ht="12.75" customHeight="1">
      <c r="O529" s="11"/>
      <c r="P529" s="11"/>
    </row>
    <row r="530" ht="12.75" customHeight="1">
      <c r="O530" s="11"/>
      <c r="P530" s="11"/>
    </row>
    <row r="531" ht="12.75" customHeight="1">
      <c r="O531" s="11"/>
      <c r="P531" s="11"/>
    </row>
    <row r="532" ht="12.75" customHeight="1">
      <c r="O532" s="11"/>
      <c r="P532" s="11"/>
    </row>
    <row r="533" ht="12.75" customHeight="1">
      <c r="O533" s="11"/>
      <c r="P533" s="11"/>
    </row>
    <row r="534" ht="12.75" customHeight="1">
      <c r="O534" s="11"/>
      <c r="P534" s="11"/>
    </row>
    <row r="535" ht="12.75" customHeight="1">
      <c r="O535" s="11"/>
      <c r="P535" s="11"/>
    </row>
    <row r="536" ht="12.75" customHeight="1">
      <c r="O536" s="11"/>
      <c r="P536" s="11"/>
    </row>
    <row r="537" ht="12.75" customHeight="1">
      <c r="O537" s="11"/>
      <c r="P537" s="11"/>
    </row>
    <row r="538" ht="12.75" customHeight="1">
      <c r="O538" s="11"/>
      <c r="P538" s="11"/>
    </row>
    <row r="539" ht="12.75" customHeight="1">
      <c r="O539" s="11"/>
      <c r="P539" s="11"/>
    </row>
    <row r="540" ht="12.75" customHeight="1">
      <c r="O540" s="11"/>
      <c r="P540" s="11"/>
    </row>
    <row r="541" ht="12.75" customHeight="1">
      <c r="O541" s="11"/>
      <c r="P541" s="11"/>
    </row>
    <row r="542" ht="12.75" customHeight="1">
      <c r="O542" s="11"/>
      <c r="P542" s="11"/>
    </row>
    <row r="543" ht="12.75" customHeight="1">
      <c r="O543" s="11"/>
      <c r="P543" s="11"/>
    </row>
    <row r="544" ht="12.75" customHeight="1">
      <c r="O544" s="11"/>
      <c r="P544" s="11"/>
    </row>
    <row r="545" ht="12.75" customHeight="1">
      <c r="O545" s="11"/>
      <c r="P545" s="11"/>
    </row>
    <row r="546" ht="12.75" customHeight="1">
      <c r="O546" s="11"/>
      <c r="P546" s="11"/>
    </row>
    <row r="547" ht="12.75" customHeight="1">
      <c r="O547" s="11"/>
      <c r="P547" s="11"/>
    </row>
    <row r="548" ht="12.75" customHeight="1">
      <c r="O548" s="11"/>
      <c r="P548" s="11"/>
    </row>
    <row r="549" ht="12.75" customHeight="1">
      <c r="O549" s="11"/>
      <c r="P549" s="11"/>
    </row>
    <row r="550" ht="12.75" customHeight="1">
      <c r="O550" s="11"/>
      <c r="P550" s="11"/>
    </row>
    <row r="551" ht="12.75" customHeight="1">
      <c r="O551" s="11"/>
      <c r="P551" s="11"/>
    </row>
    <row r="552" ht="12.75" customHeight="1">
      <c r="O552" s="11"/>
      <c r="P552" s="11"/>
    </row>
    <row r="553" ht="12.75" customHeight="1">
      <c r="O553" s="11"/>
      <c r="P553" s="11"/>
    </row>
    <row r="554" ht="12.75" customHeight="1">
      <c r="O554" s="11"/>
      <c r="P554" s="11"/>
    </row>
    <row r="555" ht="12.75" customHeight="1">
      <c r="O555" s="11"/>
      <c r="P555" s="11"/>
    </row>
    <row r="556" ht="12.75" customHeight="1">
      <c r="O556" s="11"/>
      <c r="P556" s="11"/>
    </row>
    <row r="557" ht="12.75" customHeight="1">
      <c r="O557" s="11"/>
      <c r="P557" s="11"/>
    </row>
    <row r="558" ht="12.75" customHeight="1">
      <c r="O558" s="11"/>
      <c r="P558" s="11"/>
    </row>
    <row r="559" ht="12.75" customHeight="1">
      <c r="O559" s="11"/>
      <c r="P559" s="11"/>
    </row>
    <row r="560" ht="12.75" customHeight="1">
      <c r="O560" s="11"/>
      <c r="P560" s="11"/>
    </row>
    <row r="561" ht="12.75" customHeight="1">
      <c r="O561" s="11"/>
      <c r="P561" s="11"/>
    </row>
    <row r="562" ht="12.75" customHeight="1">
      <c r="O562" s="11"/>
      <c r="P562" s="11"/>
    </row>
    <row r="563" ht="12.75" customHeight="1">
      <c r="O563" s="11"/>
      <c r="P563" s="11"/>
    </row>
    <row r="564" ht="12.75" customHeight="1">
      <c r="O564" s="11"/>
      <c r="P564" s="11"/>
    </row>
    <row r="565" ht="12.75" customHeight="1">
      <c r="O565" s="11"/>
      <c r="P565" s="11"/>
    </row>
    <row r="566" ht="12.75" customHeight="1">
      <c r="O566" s="11"/>
      <c r="P566" s="11"/>
    </row>
    <row r="567" ht="12.75" customHeight="1">
      <c r="O567" s="11"/>
      <c r="P567" s="11"/>
    </row>
    <row r="568" ht="12.75" customHeight="1">
      <c r="O568" s="11"/>
      <c r="P568" s="11"/>
    </row>
    <row r="569" ht="12.75" customHeight="1">
      <c r="O569" s="11"/>
      <c r="P569" s="11"/>
    </row>
    <row r="570" ht="12.75" customHeight="1">
      <c r="O570" s="11"/>
      <c r="P570" s="11"/>
    </row>
    <row r="571" ht="12.75" customHeight="1">
      <c r="O571" s="11"/>
      <c r="P571" s="11"/>
    </row>
    <row r="572" ht="12.75" customHeight="1">
      <c r="O572" s="11"/>
      <c r="P572" s="11"/>
    </row>
    <row r="573" ht="12.75" customHeight="1">
      <c r="O573" s="11"/>
      <c r="P573" s="11"/>
    </row>
    <row r="574" ht="12.75" customHeight="1">
      <c r="O574" s="11"/>
      <c r="P574" s="11"/>
    </row>
    <row r="575" ht="12.75" customHeight="1">
      <c r="O575" s="11"/>
      <c r="P575" s="11"/>
    </row>
    <row r="576" ht="12.75" customHeight="1">
      <c r="O576" s="11"/>
      <c r="P576" s="11"/>
    </row>
    <row r="577" ht="12.75" customHeight="1">
      <c r="O577" s="11"/>
      <c r="P577" s="11"/>
    </row>
    <row r="578" ht="12.75" customHeight="1">
      <c r="O578" s="11"/>
      <c r="P578" s="11"/>
    </row>
    <row r="579" ht="12.75" customHeight="1">
      <c r="O579" s="11"/>
      <c r="P579" s="11"/>
    </row>
    <row r="580" ht="12.75" customHeight="1">
      <c r="O580" s="11"/>
      <c r="P580" s="11"/>
    </row>
    <row r="581" ht="12.75" customHeight="1">
      <c r="O581" s="11"/>
      <c r="P581" s="11"/>
    </row>
    <row r="582" ht="12.75" customHeight="1">
      <c r="O582" s="11"/>
      <c r="P582" s="11"/>
    </row>
    <row r="583" ht="12.75" customHeight="1">
      <c r="O583" s="11"/>
      <c r="P583" s="11"/>
    </row>
    <row r="584" ht="12.75" customHeight="1">
      <c r="O584" s="11"/>
      <c r="P584" s="11"/>
    </row>
    <row r="585" ht="12.75" customHeight="1">
      <c r="O585" s="11"/>
      <c r="P585" s="11"/>
    </row>
    <row r="586" ht="12.75" customHeight="1">
      <c r="O586" s="11"/>
      <c r="P586" s="11"/>
    </row>
    <row r="587" ht="12.75" customHeight="1">
      <c r="O587" s="11"/>
      <c r="P587" s="11"/>
    </row>
    <row r="588" ht="12.75" customHeight="1">
      <c r="O588" s="11"/>
      <c r="P588" s="11"/>
    </row>
    <row r="589" ht="12.75" customHeight="1">
      <c r="O589" s="11"/>
      <c r="P589" s="11"/>
    </row>
    <row r="590" ht="12.75" customHeight="1">
      <c r="O590" s="11"/>
      <c r="P590" s="11"/>
    </row>
    <row r="591" ht="12.75" customHeight="1">
      <c r="O591" s="11"/>
      <c r="P591" s="11"/>
    </row>
    <row r="592" ht="12.75" customHeight="1">
      <c r="O592" s="11"/>
      <c r="P592" s="11"/>
    </row>
    <row r="593" ht="12.75" customHeight="1">
      <c r="O593" s="11"/>
      <c r="P593" s="11"/>
    </row>
    <row r="594" ht="12.75" customHeight="1">
      <c r="O594" s="11"/>
      <c r="P594" s="11"/>
    </row>
    <row r="595" ht="12.75" customHeight="1">
      <c r="O595" s="11"/>
      <c r="P595" s="11"/>
    </row>
    <row r="596" ht="12.75" customHeight="1">
      <c r="O596" s="11"/>
      <c r="P596" s="11"/>
    </row>
    <row r="597" ht="12.75" customHeight="1">
      <c r="O597" s="11"/>
      <c r="P597" s="11"/>
    </row>
    <row r="598" ht="12.75" customHeight="1">
      <c r="O598" s="11"/>
      <c r="P598" s="11"/>
    </row>
    <row r="599" ht="12.75" customHeight="1">
      <c r="O599" s="11"/>
      <c r="P599" s="11"/>
    </row>
    <row r="600" ht="12.75" customHeight="1">
      <c r="O600" s="11"/>
      <c r="P600" s="11"/>
    </row>
    <row r="601" ht="12.75" customHeight="1">
      <c r="O601" s="11"/>
      <c r="P601" s="11"/>
    </row>
    <row r="602" ht="12.75" customHeight="1">
      <c r="O602" s="11"/>
      <c r="P602" s="11"/>
    </row>
    <row r="603" ht="12.75" customHeight="1">
      <c r="O603" s="11"/>
      <c r="P603" s="11"/>
    </row>
    <row r="604" ht="12.75" customHeight="1">
      <c r="O604" s="11"/>
      <c r="P604" s="11"/>
    </row>
    <row r="605" ht="12.75" customHeight="1">
      <c r="O605" s="11"/>
      <c r="P605" s="11"/>
    </row>
    <row r="606" ht="12.75" customHeight="1">
      <c r="O606" s="11"/>
      <c r="P606" s="11"/>
    </row>
    <row r="607" ht="12.75" customHeight="1">
      <c r="O607" s="11"/>
      <c r="P607" s="11"/>
    </row>
    <row r="608" ht="12.75" customHeight="1">
      <c r="O608" s="11"/>
      <c r="P608" s="11"/>
    </row>
    <row r="609" ht="12.75" customHeight="1">
      <c r="O609" s="11"/>
      <c r="P609" s="11"/>
    </row>
    <row r="610" ht="12.75" customHeight="1">
      <c r="O610" s="11"/>
      <c r="P610" s="11"/>
    </row>
    <row r="611" ht="12.75" customHeight="1">
      <c r="O611" s="11"/>
      <c r="P611" s="11"/>
    </row>
    <row r="612" ht="12.75" customHeight="1">
      <c r="O612" s="11"/>
      <c r="P612" s="11"/>
    </row>
    <row r="613" ht="12.75" customHeight="1">
      <c r="O613" s="11"/>
      <c r="P613" s="11"/>
    </row>
    <row r="614" ht="12.75" customHeight="1">
      <c r="O614" s="11"/>
      <c r="P614" s="11"/>
    </row>
    <row r="615" ht="12.75" customHeight="1">
      <c r="O615" s="11"/>
      <c r="P615" s="11"/>
    </row>
    <row r="616" ht="12.75" customHeight="1">
      <c r="O616" s="11"/>
      <c r="P616" s="11"/>
    </row>
    <row r="617" ht="12.75" customHeight="1">
      <c r="O617" s="11"/>
      <c r="P617" s="11"/>
    </row>
    <row r="618" ht="12.75" customHeight="1">
      <c r="O618" s="11"/>
      <c r="P618" s="11"/>
    </row>
    <row r="619" ht="12.75" customHeight="1">
      <c r="O619" s="11"/>
      <c r="P619" s="11"/>
    </row>
    <row r="620" ht="12.75" customHeight="1">
      <c r="O620" s="11"/>
      <c r="P620" s="11"/>
    </row>
    <row r="621" ht="12.75" customHeight="1">
      <c r="O621" s="11"/>
      <c r="P621" s="11"/>
    </row>
    <row r="622" ht="12.75" customHeight="1">
      <c r="O622" s="11"/>
      <c r="P622" s="11"/>
    </row>
    <row r="623" ht="12.75" customHeight="1">
      <c r="O623" s="11"/>
      <c r="P623" s="11"/>
    </row>
    <row r="624" ht="12.75" customHeight="1">
      <c r="O624" s="11"/>
      <c r="P624" s="11"/>
    </row>
    <row r="625" ht="12.75" customHeight="1">
      <c r="O625" s="11"/>
      <c r="P625" s="11"/>
    </row>
    <row r="626" ht="12.75" customHeight="1">
      <c r="O626" s="11"/>
      <c r="P626" s="11"/>
    </row>
    <row r="627" ht="12.75" customHeight="1">
      <c r="O627" s="11"/>
      <c r="P627" s="11"/>
    </row>
    <row r="628" ht="12.75" customHeight="1">
      <c r="O628" s="11"/>
      <c r="P628" s="11"/>
    </row>
    <row r="629" ht="12.75" customHeight="1">
      <c r="O629" s="11"/>
      <c r="P629" s="11"/>
    </row>
    <row r="630" ht="12.75" customHeight="1">
      <c r="O630" s="11"/>
      <c r="P630" s="11"/>
    </row>
    <row r="631" ht="12.75" customHeight="1">
      <c r="O631" s="11"/>
      <c r="P631" s="11"/>
    </row>
    <row r="632" ht="12.75" customHeight="1">
      <c r="O632" s="11"/>
      <c r="P632" s="11"/>
    </row>
    <row r="633" ht="12.75" customHeight="1">
      <c r="O633" s="11"/>
      <c r="P633" s="11"/>
    </row>
    <row r="634" ht="12.75" customHeight="1">
      <c r="O634" s="11"/>
      <c r="P634" s="11"/>
    </row>
    <row r="635" ht="12.75" customHeight="1">
      <c r="O635" s="11"/>
      <c r="P635" s="11"/>
    </row>
    <row r="636" ht="12.75" customHeight="1">
      <c r="O636" s="11"/>
      <c r="P636" s="11"/>
    </row>
    <row r="637" ht="12.75" customHeight="1">
      <c r="O637" s="11"/>
      <c r="P637" s="11"/>
    </row>
    <row r="638" ht="12.75" customHeight="1">
      <c r="O638" s="11"/>
      <c r="P638" s="11"/>
    </row>
    <row r="639" ht="12.75" customHeight="1">
      <c r="O639" s="11"/>
      <c r="P639" s="11"/>
    </row>
    <row r="640" ht="12.75" customHeight="1">
      <c r="O640" s="11"/>
      <c r="P640" s="11"/>
    </row>
    <row r="641" ht="12.75" customHeight="1">
      <c r="O641" s="11"/>
      <c r="P641" s="11"/>
    </row>
    <row r="642" ht="12.75" customHeight="1">
      <c r="O642" s="11"/>
      <c r="P642" s="11"/>
    </row>
    <row r="643" ht="12.75" customHeight="1">
      <c r="O643" s="11"/>
      <c r="P643" s="11"/>
    </row>
    <row r="644" ht="12.75" customHeight="1">
      <c r="O644" s="11"/>
      <c r="P644" s="11"/>
    </row>
    <row r="645" ht="12.75" customHeight="1">
      <c r="O645" s="11"/>
      <c r="P645" s="11"/>
    </row>
    <row r="646" ht="12.75" customHeight="1">
      <c r="O646" s="11"/>
      <c r="P646" s="11"/>
    </row>
    <row r="647" ht="12.75" customHeight="1">
      <c r="O647" s="11"/>
      <c r="P647" s="11"/>
    </row>
    <row r="648" ht="12.75" customHeight="1">
      <c r="O648" s="11"/>
      <c r="P648" s="11"/>
    </row>
    <row r="649" ht="12.75" customHeight="1">
      <c r="O649" s="11"/>
      <c r="P649" s="11"/>
    </row>
    <row r="650" ht="12.75" customHeight="1">
      <c r="O650" s="11"/>
      <c r="P650" s="11"/>
    </row>
    <row r="651" ht="12.75" customHeight="1">
      <c r="O651" s="11"/>
      <c r="P651" s="11"/>
    </row>
    <row r="652" ht="12.75" customHeight="1">
      <c r="O652" s="11"/>
      <c r="P652" s="11"/>
    </row>
    <row r="653" ht="12.75" customHeight="1">
      <c r="O653" s="11"/>
      <c r="P653" s="11"/>
    </row>
    <row r="654" ht="12.75" customHeight="1">
      <c r="O654" s="11"/>
      <c r="P654" s="11"/>
    </row>
    <row r="655" ht="12.75" customHeight="1">
      <c r="O655" s="11"/>
      <c r="P655" s="11"/>
    </row>
    <row r="656" ht="12.75" customHeight="1">
      <c r="O656" s="11"/>
      <c r="P656" s="11"/>
    </row>
    <row r="657" ht="12.75" customHeight="1">
      <c r="O657" s="11"/>
      <c r="P657" s="11"/>
    </row>
    <row r="658" ht="12.75" customHeight="1">
      <c r="O658" s="11"/>
      <c r="P658" s="11"/>
    </row>
    <row r="659" ht="12.75" customHeight="1">
      <c r="O659" s="11"/>
      <c r="P659" s="11"/>
    </row>
    <row r="660" ht="12.75" customHeight="1">
      <c r="O660" s="11"/>
      <c r="P660" s="11"/>
    </row>
    <row r="661" ht="12.75" customHeight="1">
      <c r="O661" s="11"/>
      <c r="P661" s="11"/>
    </row>
    <row r="662" ht="12.75" customHeight="1">
      <c r="O662" s="11"/>
      <c r="P662" s="11"/>
    </row>
    <row r="663" ht="12.75" customHeight="1">
      <c r="O663" s="11"/>
      <c r="P663" s="11"/>
    </row>
    <row r="664" ht="12.75" customHeight="1">
      <c r="O664" s="11"/>
      <c r="P664" s="11"/>
    </row>
    <row r="665" ht="12.75" customHeight="1">
      <c r="O665" s="11"/>
      <c r="P665" s="11"/>
    </row>
    <row r="666" ht="12.75" customHeight="1">
      <c r="O666" s="11"/>
      <c r="P666" s="11"/>
    </row>
    <row r="667" ht="12.75" customHeight="1">
      <c r="O667" s="11"/>
      <c r="P667" s="11"/>
    </row>
    <row r="668" ht="12.75" customHeight="1">
      <c r="O668" s="11"/>
      <c r="P668" s="11"/>
    </row>
    <row r="669" ht="12.75" customHeight="1">
      <c r="O669" s="11"/>
      <c r="P669" s="11"/>
    </row>
    <row r="670" ht="12.75" customHeight="1">
      <c r="O670" s="11"/>
      <c r="P670" s="11"/>
    </row>
    <row r="671" ht="12.75" customHeight="1">
      <c r="O671" s="11"/>
      <c r="P671" s="11"/>
    </row>
    <row r="672" ht="12.75" customHeight="1">
      <c r="O672" s="11"/>
      <c r="P672" s="11"/>
    </row>
    <row r="673" ht="12.75" customHeight="1">
      <c r="O673" s="11"/>
      <c r="P673" s="11"/>
    </row>
    <row r="674" ht="12.75" customHeight="1">
      <c r="O674" s="11"/>
      <c r="P674" s="11"/>
    </row>
    <row r="675" ht="12.75" customHeight="1">
      <c r="O675" s="11"/>
      <c r="P675" s="11"/>
    </row>
    <row r="676" ht="12.75" customHeight="1">
      <c r="O676" s="11"/>
      <c r="P676" s="11"/>
    </row>
    <row r="677" ht="12.75" customHeight="1">
      <c r="O677" s="11"/>
      <c r="P677" s="11"/>
    </row>
    <row r="678" ht="12.75" customHeight="1">
      <c r="O678" s="11"/>
      <c r="P678" s="11"/>
    </row>
    <row r="679" ht="12.75" customHeight="1">
      <c r="O679" s="11"/>
      <c r="P679" s="11"/>
    </row>
    <row r="680" ht="12.75" customHeight="1">
      <c r="O680" s="11"/>
      <c r="P680" s="11"/>
    </row>
    <row r="681" ht="12.75" customHeight="1">
      <c r="O681" s="11"/>
      <c r="P681" s="11"/>
    </row>
    <row r="682" ht="12.75" customHeight="1">
      <c r="O682" s="11"/>
      <c r="P682" s="11"/>
    </row>
    <row r="683" ht="12.75" customHeight="1">
      <c r="O683" s="11"/>
      <c r="P683" s="11"/>
    </row>
    <row r="684" ht="12.75" customHeight="1">
      <c r="O684" s="11"/>
      <c r="P684" s="11"/>
    </row>
    <row r="685" ht="12.75" customHeight="1">
      <c r="O685" s="11"/>
      <c r="P685" s="11"/>
    </row>
    <row r="686" ht="12.75" customHeight="1">
      <c r="O686" s="11"/>
      <c r="P686" s="11"/>
    </row>
    <row r="687" ht="12.75" customHeight="1">
      <c r="O687" s="11"/>
      <c r="P687" s="11"/>
    </row>
    <row r="688" ht="12.75" customHeight="1">
      <c r="O688" s="11"/>
      <c r="P688" s="11"/>
    </row>
    <row r="689" ht="12.75" customHeight="1">
      <c r="O689" s="11"/>
      <c r="P689" s="11"/>
    </row>
    <row r="690" ht="12.75" customHeight="1">
      <c r="O690" s="11"/>
      <c r="P690" s="11"/>
    </row>
    <row r="691" ht="12.75" customHeight="1">
      <c r="O691" s="11"/>
      <c r="P691" s="11"/>
    </row>
    <row r="692" ht="12.75" customHeight="1">
      <c r="O692" s="11"/>
      <c r="P692" s="11"/>
    </row>
    <row r="693" ht="12.75" customHeight="1">
      <c r="O693" s="11"/>
      <c r="P693" s="11"/>
    </row>
    <row r="694" ht="12.75" customHeight="1">
      <c r="O694" s="11"/>
      <c r="P694" s="11"/>
    </row>
    <row r="695" ht="12.75" customHeight="1">
      <c r="O695" s="11"/>
      <c r="P695" s="11"/>
    </row>
    <row r="696" ht="12.75" customHeight="1">
      <c r="O696" s="11"/>
      <c r="P696" s="11"/>
    </row>
    <row r="697" ht="12.75" customHeight="1">
      <c r="O697" s="11"/>
      <c r="P697" s="11"/>
    </row>
    <row r="698" ht="12.75" customHeight="1">
      <c r="O698" s="11"/>
      <c r="P698" s="11"/>
    </row>
    <row r="699" ht="12.75" customHeight="1">
      <c r="O699" s="11"/>
      <c r="P699" s="11"/>
    </row>
    <row r="700" ht="12.75" customHeight="1">
      <c r="O700" s="11"/>
      <c r="P700" s="11"/>
    </row>
    <row r="701" ht="12.75" customHeight="1">
      <c r="O701" s="11"/>
      <c r="P701" s="11"/>
    </row>
    <row r="702" ht="12.75" customHeight="1">
      <c r="O702" s="11"/>
      <c r="P702" s="11"/>
    </row>
    <row r="703" ht="12.75" customHeight="1">
      <c r="O703" s="11"/>
      <c r="P703" s="11"/>
    </row>
    <row r="704" ht="12.75" customHeight="1">
      <c r="O704" s="11"/>
      <c r="P704" s="11"/>
    </row>
    <row r="705" ht="12.75" customHeight="1">
      <c r="O705" s="11"/>
      <c r="P705" s="11"/>
    </row>
    <row r="706" ht="12.75" customHeight="1">
      <c r="O706" s="11"/>
      <c r="P706" s="11"/>
    </row>
    <row r="707" ht="12.75" customHeight="1">
      <c r="O707" s="11"/>
      <c r="P707" s="11"/>
    </row>
    <row r="708" ht="12.75" customHeight="1">
      <c r="O708" s="11"/>
      <c r="P708" s="11"/>
    </row>
    <row r="709" ht="12.75" customHeight="1">
      <c r="O709" s="11"/>
      <c r="P709" s="11"/>
    </row>
    <row r="710" ht="12.75" customHeight="1">
      <c r="O710" s="11"/>
      <c r="P710" s="11"/>
    </row>
    <row r="711" ht="12.75" customHeight="1">
      <c r="O711" s="11"/>
      <c r="P711" s="11"/>
    </row>
    <row r="712" ht="12.75" customHeight="1">
      <c r="O712" s="11"/>
      <c r="P712" s="11"/>
    </row>
    <row r="713" ht="12.75" customHeight="1">
      <c r="O713" s="11"/>
      <c r="P713" s="11"/>
    </row>
    <row r="714" ht="12.75" customHeight="1">
      <c r="O714" s="11"/>
      <c r="P714" s="11"/>
    </row>
    <row r="715" ht="12.75" customHeight="1">
      <c r="O715" s="11"/>
      <c r="P715" s="11"/>
    </row>
    <row r="716" ht="12.75" customHeight="1">
      <c r="O716" s="11"/>
      <c r="P716" s="11"/>
    </row>
    <row r="717" ht="12.75" customHeight="1">
      <c r="O717" s="11"/>
      <c r="P717" s="11"/>
    </row>
    <row r="718" ht="12.75" customHeight="1">
      <c r="O718" s="11"/>
      <c r="P718" s="11"/>
    </row>
    <row r="719" ht="12.75" customHeight="1">
      <c r="O719" s="11"/>
      <c r="P719" s="11"/>
    </row>
    <row r="720" ht="12.75" customHeight="1">
      <c r="O720" s="11"/>
      <c r="P720" s="11"/>
    </row>
    <row r="721" ht="12.75" customHeight="1">
      <c r="O721" s="11"/>
      <c r="P721" s="11"/>
    </row>
    <row r="722" ht="12.75" customHeight="1">
      <c r="O722" s="11"/>
      <c r="P722" s="11"/>
    </row>
    <row r="723" ht="12.75" customHeight="1">
      <c r="O723" s="11"/>
      <c r="P723" s="11"/>
    </row>
    <row r="724" ht="12.75" customHeight="1">
      <c r="O724" s="11"/>
      <c r="P724" s="11"/>
    </row>
    <row r="725" ht="12.75" customHeight="1">
      <c r="O725" s="11"/>
      <c r="P725" s="11"/>
    </row>
    <row r="726" ht="12.75" customHeight="1">
      <c r="O726" s="11"/>
      <c r="P726" s="11"/>
    </row>
    <row r="727" ht="12.75" customHeight="1">
      <c r="O727" s="11"/>
      <c r="P727" s="11"/>
    </row>
    <row r="728" ht="12.75" customHeight="1">
      <c r="O728" s="11"/>
      <c r="P728" s="11"/>
    </row>
    <row r="729" ht="12.75" customHeight="1">
      <c r="O729" s="11"/>
      <c r="P729" s="11"/>
    </row>
    <row r="730" ht="12.75" customHeight="1">
      <c r="O730" s="11"/>
      <c r="P730" s="11"/>
    </row>
    <row r="731" ht="12.75" customHeight="1">
      <c r="O731" s="11"/>
      <c r="P731" s="11"/>
    </row>
    <row r="732" ht="12.75" customHeight="1">
      <c r="O732" s="11"/>
      <c r="P732" s="11"/>
    </row>
    <row r="733" ht="12.75" customHeight="1">
      <c r="O733" s="11"/>
      <c r="P733" s="11"/>
    </row>
    <row r="734" ht="12.75" customHeight="1">
      <c r="O734" s="11"/>
      <c r="P734" s="11"/>
    </row>
    <row r="735" ht="12.75" customHeight="1">
      <c r="O735" s="11"/>
      <c r="P735" s="11"/>
    </row>
    <row r="736" ht="12.75" customHeight="1">
      <c r="O736" s="11"/>
      <c r="P736" s="11"/>
    </row>
    <row r="737" ht="12.75" customHeight="1">
      <c r="O737" s="11"/>
      <c r="P737" s="11"/>
    </row>
    <row r="738" ht="12.75" customHeight="1">
      <c r="O738" s="11"/>
      <c r="P738" s="11"/>
    </row>
    <row r="739" ht="12.75" customHeight="1">
      <c r="O739" s="11"/>
      <c r="P739" s="11"/>
    </row>
    <row r="740" ht="12.75" customHeight="1">
      <c r="O740" s="11"/>
      <c r="P740" s="11"/>
    </row>
    <row r="741" ht="12.75" customHeight="1">
      <c r="O741" s="11"/>
      <c r="P741" s="11"/>
    </row>
    <row r="742" ht="12.75" customHeight="1">
      <c r="O742" s="11"/>
      <c r="P742" s="11"/>
    </row>
    <row r="743" ht="12.75" customHeight="1">
      <c r="O743" s="11"/>
      <c r="P743" s="11"/>
    </row>
    <row r="744" ht="12.75" customHeight="1">
      <c r="O744" s="11"/>
      <c r="P744" s="11"/>
    </row>
    <row r="745" ht="12.75" customHeight="1">
      <c r="O745" s="11"/>
      <c r="P745" s="11"/>
    </row>
    <row r="746" ht="12.75" customHeight="1">
      <c r="O746" s="11"/>
      <c r="P746" s="11"/>
    </row>
    <row r="747" ht="12.75" customHeight="1">
      <c r="O747" s="11"/>
      <c r="P747" s="11"/>
    </row>
    <row r="748" ht="12.75" customHeight="1">
      <c r="O748" s="11"/>
      <c r="P748" s="11"/>
    </row>
    <row r="749" ht="12.75" customHeight="1">
      <c r="O749" s="11"/>
      <c r="P749" s="11"/>
    </row>
    <row r="750" ht="12.75" customHeight="1">
      <c r="O750" s="11"/>
      <c r="P750" s="11"/>
    </row>
    <row r="751" ht="12.75" customHeight="1">
      <c r="O751" s="11"/>
      <c r="P751" s="11"/>
    </row>
    <row r="752" ht="12.75" customHeight="1">
      <c r="O752" s="11"/>
      <c r="P752" s="11"/>
    </row>
    <row r="753" ht="12.75" customHeight="1">
      <c r="O753" s="11"/>
      <c r="P753" s="11"/>
    </row>
    <row r="754" ht="12.75" customHeight="1">
      <c r="O754" s="11"/>
      <c r="P754" s="11"/>
    </row>
    <row r="755" ht="12.75" customHeight="1">
      <c r="O755" s="11"/>
      <c r="P755" s="11"/>
    </row>
    <row r="756" ht="12.75" customHeight="1">
      <c r="O756" s="11"/>
      <c r="P756" s="11"/>
    </row>
    <row r="757" ht="12.75" customHeight="1">
      <c r="O757" s="11"/>
      <c r="P757" s="11"/>
    </row>
    <row r="758" ht="12.75" customHeight="1">
      <c r="O758" s="11"/>
      <c r="P758" s="11"/>
    </row>
    <row r="759" ht="12.75" customHeight="1">
      <c r="O759" s="11"/>
      <c r="P759" s="11"/>
    </row>
    <row r="760" ht="12.75" customHeight="1">
      <c r="O760" s="11"/>
      <c r="P760" s="11"/>
    </row>
    <row r="761" ht="12.75" customHeight="1">
      <c r="O761" s="11"/>
      <c r="P761" s="11"/>
    </row>
    <row r="762" ht="12.75" customHeight="1">
      <c r="O762" s="11"/>
      <c r="P762" s="11"/>
    </row>
    <row r="763" ht="12.75" customHeight="1">
      <c r="O763" s="11"/>
      <c r="P763" s="11"/>
    </row>
    <row r="764" ht="12.75" customHeight="1">
      <c r="O764" s="11"/>
      <c r="P764" s="11"/>
    </row>
    <row r="765" ht="12.75" customHeight="1">
      <c r="O765" s="11"/>
      <c r="P765" s="11"/>
    </row>
    <row r="766" ht="12.75" customHeight="1">
      <c r="O766" s="11"/>
      <c r="P766" s="11"/>
    </row>
    <row r="767" ht="12.75" customHeight="1">
      <c r="O767" s="11"/>
      <c r="P767" s="11"/>
    </row>
    <row r="768" ht="12.75" customHeight="1">
      <c r="O768" s="11"/>
      <c r="P768" s="11"/>
    </row>
    <row r="769" ht="12.75" customHeight="1">
      <c r="O769" s="11"/>
      <c r="P769" s="11"/>
    </row>
    <row r="770" ht="12.75" customHeight="1">
      <c r="O770" s="11"/>
      <c r="P770" s="11"/>
    </row>
    <row r="771" ht="12.75" customHeight="1">
      <c r="O771" s="11"/>
      <c r="P771" s="11"/>
    </row>
    <row r="772" ht="12.75" customHeight="1">
      <c r="O772" s="11"/>
      <c r="P772" s="11"/>
    </row>
    <row r="773" ht="12.75" customHeight="1">
      <c r="O773" s="11"/>
      <c r="P773" s="11"/>
    </row>
    <row r="774" ht="12.75" customHeight="1">
      <c r="O774" s="11"/>
      <c r="P774" s="11"/>
    </row>
    <row r="775" ht="12.75" customHeight="1">
      <c r="O775" s="11"/>
      <c r="P775" s="11"/>
    </row>
    <row r="776" ht="12.75" customHeight="1">
      <c r="O776" s="11"/>
      <c r="P776" s="11"/>
    </row>
    <row r="777" ht="12.75" customHeight="1">
      <c r="O777" s="11"/>
      <c r="P777" s="11"/>
    </row>
    <row r="778" ht="12.75" customHeight="1">
      <c r="O778" s="11"/>
      <c r="P778" s="11"/>
    </row>
    <row r="779" ht="12.75" customHeight="1">
      <c r="O779" s="11"/>
      <c r="P779" s="11"/>
    </row>
    <row r="780" ht="12.75" customHeight="1">
      <c r="O780" s="11"/>
      <c r="P780" s="11"/>
    </row>
    <row r="781" ht="12.75" customHeight="1">
      <c r="O781" s="11"/>
      <c r="P781" s="11"/>
    </row>
    <row r="782" ht="12.75" customHeight="1">
      <c r="O782" s="11"/>
      <c r="P782" s="11"/>
    </row>
    <row r="783" ht="12.75" customHeight="1">
      <c r="O783" s="11"/>
      <c r="P783" s="11"/>
    </row>
    <row r="784" ht="12.75" customHeight="1">
      <c r="O784" s="11"/>
      <c r="P784" s="11"/>
    </row>
    <row r="785" ht="12.75" customHeight="1">
      <c r="O785" s="11"/>
      <c r="P785" s="11"/>
    </row>
    <row r="786" ht="12.75" customHeight="1">
      <c r="O786" s="11"/>
      <c r="P786" s="11"/>
    </row>
    <row r="787" ht="12.75" customHeight="1">
      <c r="O787" s="11"/>
      <c r="P787" s="11"/>
    </row>
    <row r="788" ht="12.75" customHeight="1">
      <c r="O788" s="11"/>
      <c r="P788" s="11"/>
    </row>
    <row r="789" ht="12.75" customHeight="1">
      <c r="O789" s="11"/>
      <c r="P789" s="11"/>
    </row>
    <row r="790" ht="12.75" customHeight="1">
      <c r="O790" s="11"/>
      <c r="P790" s="11"/>
    </row>
    <row r="791" ht="12.75" customHeight="1">
      <c r="O791" s="11"/>
      <c r="P791" s="11"/>
    </row>
    <row r="792" ht="12.75" customHeight="1">
      <c r="O792" s="11"/>
      <c r="P792" s="11"/>
    </row>
    <row r="793" ht="12.75" customHeight="1">
      <c r="O793" s="11"/>
      <c r="P793" s="11"/>
    </row>
    <row r="794" ht="12.75" customHeight="1">
      <c r="O794" s="11"/>
      <c r="P794" s="11"/>
    </row>
    <row r="795" ht="12.75" customHeight="1">
      <c r="O795" s="11"/>
      <c r="P795" s="11"/>
    </row>
    <row r="796" ht="12.75" customHeight="1">
      <c r="O796" s="11"/>
      <c r="P796" s="11"/>
    </row>
    <row r="797" ht="12.75" customHeight="1">
      <c r="O797" s="11"/>
      <c r="P797" s="11"/>
    </row>
    <row r="798" ht="12.75" customHeight="1">
      <c r="O798" s="11"/>
      <c r="P798" s="11"/>
    </row>
    <row r="799" ht="12.75" customHeight="1">
      <c r="O799" s="11"/>
      <c r="P799" s="11"/>
    </row>
    <row r="800" ht="12.75" customHeight="1">
      <c r="O800" s="11"/>
      <c r="P800" s="11"/>
    </row>
    <row r="801" ht="12.75" customHeight="1">
      <c r="O801" s="11"/>
      <c r="P801" s="11"/>
    </row>
    <row r="802" ht="12.75" customHeight="1">
      <c r="O802" s="11"/>
      <c r="P802" s="11"/>
    </row>
    <row r="803" ht="12.75" customHeight="1">
      <c r="O803" s="11"/>
      <c r="P803" s="11"/>
    </row>
    <row r="804" ht="12.75" customHeight="1">
      <c r="O804" s="11"/>
      <c r="P804" s="11"/>
    </row>
    <row r="805" ht="12.75" customHeight="1">
      <c r="O805" s="11"/>
      <c r="P805" s="11"/>
    </row>
    <row r="806" ht="12.75" customHeight="1">
      <c r="O806" s="11"/>
      <c r="P806" s="11"/>
    </row>
    <row r="807" ht="12.75" customHeight="1">
      <c r="O807" s="11"/>
      <c r="P807" s="11"/>
    </row>
    <row r="808" ht="12.75" customHeight="1">
      <c r="O808" s="11"/>
      <c r="P808" s="11"/>
    </row>
    <row r="809" ht="12.75" customHeight="1">
      <c r="O809" s="11"/>
      <c r="P809" s="11"/>
    </row>
    <row r="810" ht="12.75" customHeight="1">
      <c r="O810" s="11"/>
      <c r="P810" s="11"/>
    </row>
    <row r="811" ht="12.75" customHeight="1">
      <c r="O811" s="11"/>
      <c r="P811" s="11"/>
    </row>
    <row r="812" ht="12.75" customHeight="1">
      <c r="O812" s="11"/>
      <c r="P812" s="11"/>
    </row>
    <row r="813" ht="12.75" customHeight="1">
      <c r="O813" s="11"/>
      <c r="P813" s="11"/>
    </row>
    <row r="814" ht="12.75" customHeight="1">
      <c r="O814" s="11"/>
      <c r="P814" s="11"/>
    </row>
    <row r="815" ht="12.75" customHeight="1">
      <c r="O815" s="11"/>
      <c r="P815" s="11"/>
    </row>
    <row r="816" ht="12.75" customHeight="1">
      <c r="O816" s="11"/>
      <c r="P816" s="11"/>
    </row>
    <row r="817" ht="12.75" customHeight="1">
      <c r="O817" s="11"/>
      <c r="P817" s="11"/>
    </row>
    <row r="818" ht="12.75" customHeight="1">
      <c r="O818" s="11"/>
      <c r="P818" s="11"/>
    </row>
    <row r="819" ht="12.75" customHeight="1">
      <c r="O819" s="11"/>
      <c r="P819" s="11"/>
    </row>
    <row r="820" ht="12.75" customHeight="1">
      <c r="O820" s="11"/>
      <c r="P820" s="11"/>
    </row>
    <row r="821" ht="12.75" customHeight="1">
      <c r="O821" s="11"/>
      <c r="P821" s="11"/>
    </row>
    <row r="822" ht="12.75" customHeight="1">
      <c r="O822" s="11"/>
      <c r="P822" s="11"/>
    </row>
    <row r="823" ht="12.75" customHeight="1">
      <c r="O823" s="11"/>
      <c r="P823" s="11"/>
    </row>
    <row r="824" ht="12.75" customHeight="1">
      <c r="O824" s="11"/>
      <c r="P824" s="11"/>
    </row>
    <row r="825" ht="12.75" customHeight="1">
      <c r="O825" s="11"/>
      <c r="P825" s="11"/>
    </row>
    <row r="826" ht="12.75" customHeight="1">
      <c r="O826" s="11"/>
      <c r="P826" s="11"/>
    </row>
    <row r="827" ht="12.75" customHeight="1">
      <c r="O827" s="11"/>
      <c r="P827" s="11"/>
    </row>
    <row r="828" ht="12.75" customHeight="1">
      <c r="O828" s="11"/>
      <c r="P828" s="11"/>
    </row>
    <row r="829" ht="12.75" customHeight="1">
      <c r="O829" s="11"/>
      <c r="P829" s="11"/>
    </row>
    <row r="830" ht="12.75" customHeight="1">
      <c r="O830" s="11"/>
      <c r="P830" s="11"/>
    </row>
    <row r="831" ht="12.75" customHeight="1">
      <c r="O831" s="11"/>
      <c r="P831" s="11"/>
    </row>
    <row r="832" ht="12.75" customHeight="1">
      <c r="O832" s="11"/>
      <c r="P832" s="11"/>
    </row>
    <row r="833" ht="12.75" customHeight="1">
      <c r="O833" s="11"/>
      <c r="P833" s="11"/>
    </row>
    <row r="834" ht="12.75" customHeight="1">
      <c r="O834" s="11"/>
      <c r="P834" s="11"/>
    </row>
    <row r="835" ht="12.75" customHeight="1">
      <c r="O835" s="11"/>
      <c r="P835" s="11"/>
    </row>
    <row r="836" ht="12.75" customHeight="1">
      <c r="O836" s="11"/>
      <c r="P836" s="11"/>
    </row>
    <row r="837" ht="12.75" customHeight="1">
      <c r="O837" s="11"/>
      <c r="P837" s="11"/>
    </row>
    <row r="838" ht="12.75" customHeight="1">
      <c r="O838" s="11"/>
      <c r="P838" s="11"/>
    </row>
    <row r="839" ht="12.75" customHeight="1">
      <c r="O839" s="11"/>
      <c r="P839" s="11"/>
    </row>
    <row r="840" ht="12.75" customHeight="1">
      <c r="O840" s="11"/>
      <c r="P840" s="11"/>
    </row>
    <row r="841" ht="12.75" customHeight="1">
      <c r="O841" s="11"/>
      <c r="P841" s="11"/>
    </row>
    <row r="842" ht="12.75" customHeight="1">
      <c r="O842" s="11"/>
      <c r="P842" s="11"/>
    </row>
    <row r="843" ht="12.75" customHeight="1">
      <c r="O843" s="11"/>
      <c r="P843" s="11"/>
    </row>
    <row r="844" ht="12.75" customHeight="1">
      <c r="O844" s="11"/>
      <c r="P844" s="11"/>
    </row>
    <row r="845" ht="12.75" customHeight="1">
      <c r="O845" s="11"/>
      <c r="P845" s="11"/>
    </row>
    <row r="846" ht="12.75" customHeight="1">
      <c r="O846" s="11"/>
      <c r="P846" s="11"/>
    </row>
    <row r="847" ht="12.75" customHeight="1">
      <c r="O847" s="11"/>
      <c r="P847" s="11"/>
    </row>
    <row r="848" ht="12.75" customHeight="1">
      <c r="O848" s="11"/>
      <c r="P848" s="11"/>
    </row>
    <row r="849" ht="12.75" customHeight="1">
      <c r="O849" s="11"/>
      <c r="P849" s="11"/>
    </row>
    <row r="850" ht="12.75" customHeight="1">
      <c r="O850" s="11"/>
      <c r="P850" s="11"/>
    </row>
    <row r="851" ht="12.75" customHeight="1">
      <c r="O851" s="11"/>
      <c r="P851" s="11"/>
    </row>
    <row r="852" ht="12.75" customHeight="1">
      <c r="O852" s="11"/>
      <c r="P852" s="11"/>
    </row>
    <row r="853" ht="12.75" customHeight="1">
      <c r="O853" s="11"/>
      <c r="P853" s="11"/>
    </row>
    <row r="854" ht="12.75" customHeight="1">
      <c r="O854" s="11"/>
      <c r="P854" s="11"/>
    </row>
    <row r="855" ht="12.75" customHeight="1">
      <c r="O855" s="11"/>
      <c r="P855" s="11"/>
    </row>
    <row r="856" ht="12.75" customHeight="1">
      <c r="O856" s="11"/>
      <c r="P856" s="11"/>
    </row>
    <row r="857" ht="12.75" customHeight="1">
      <c r="O857" s="11"/>
      <c r="P857" s="11"/>
    </row>
    <row r="858" ht="12.75" customHeight="1">
      <c r="O858" s="11"/>
      <c r="P858" s="11"/>
    </row>
    <row r="859" ht="12.75" customHeight="1">
      <c r="O859" s="11"/>
      <c r="P859" s="11"/>
    </row>
    <row r="860" ht="12.75" customHeight="1">
      <c r="O860" s="11"/>
      <c r="P860" s="11"/>
    </row>
    <row r="861" ht="12.75" customHeight="1">
      <c r="O861" s="11"/>
      <c r="P861" s="11"/>
    </row>
    <row r="862" ht="12.75" customHeight="1">
      <c r="O862" s="11"/>
      <c r="P862" s="11"/>
    </row>
    <row r="863" ht="12.75" customHeight="1">
      <c r="O863" s="11"/>
      <c r="P863" s="11"/>
    </row>
    <row r="864" ht="12.75" customHeight="1">
      <c r="O864" s="11"/>
      <c r="P864" s="11"/>
    </row>
    <row r="865" ht="12.75" customHeight="1">
      <c r="O865" s="11"/>
      <c r="P865" s="11"/>
    </row>
    <row r="866" ht="12.75" customHeight="1">
      <c r="O866" s="11"/>
      <c r="P866" s="11"/>
    </row>
    <row r="867" ht="12.75" customHeight="1">
      <c r="O867" s="11"/>
      <c r="P867" s="11"/>
    </row>
    <row r="868" ht="12.75" customHeight="1">
      <c r="O868" s="11"/>
      <c r="P868" s="11"/>
    </row>
    <row r="869" ht="12.75" customHeight="1">
      <c r="O869" s="11"/>
      <c r="P869" s="11"/>
    </row>
    <row r="870" ht="12.75" customHeight="1">
      <c r="O870" s="11"/>
      <c r="P870" s="11"/>
    </row>
    <row r="871" ht="12.75" customHeight="1">
      <c r="O871" s="11"/>
      <c r="P871" s="11"/>
    </row>
    <row r="872" ht="12.75" customHeight="1">
      <c r="O872" s="11"/>
      <c r="P872" s="11"/>
    </row>
    <row r="873" ht="12.75" customHeight="1">
      <c r="O873" s="11"/>
      <c r="P873" s="11"/>
    </row>
    <row r="874" ht="12.75" customHeight="1">
      <c r="O874" s="11"/>
      <c r="P874" s="11"/>
    </row>
    <row r="875" ht="12.75" customHeight="1">
      <c r="O875" s="11"/>
      <c r="P875" s="11"/>
    </row>
    <row r="876" ht="12.75" customHeight="1">
      <c r="O876" s="11"/>
      <c r="P876" s="11"/>
    </row>
    <row r="877" ht="12.75" customHeight="1">
      <c r="O877" s="11"/>
      <c r="P877" s="11"/>
    </row>
    <row r="878" ht="12.75" customHeight="1">
      <c r="O878" s="11"/>
      <c r="P878" s="11"/>
    </row>
    <row r="879" ht="12.75" customHeight="1">
      <c r="O879" s="11"/>
      <c r="P879" s="11"/>
    </row>
    <row r="880" ht="12.75" customHeight="1">
      <c r="O880" s="11"/>
      <c r="P880" s="11"/>
    </row>
    <row r="881" ht="12.75" customHeight="1">
      <c r="O881" s="11"/>
      <c r="P881" s="11"/>
    </row>
    <row r="882" ht="12.75" customHeight="1">
      <c r="O882" s="11"/>
      <c r="P882" s="11"/>
    </row>
    <row r="883" ht="12.75" customHeight="1">
      <c r="O883" s="11"/>
      <c r="P883" s="11"/>
    </row>
    <row r="884" ht="12.75" customHeight="1">
      <c r="O884" s="11"/>
      <c r="P884" s="11"/>
    </row>
    <row r="885" ht="12.75" customHeight="1">
      <c r="O885" s="11"/>
      <c r="P885" s="11"/>
    </row>
    <row r="886" ht="12.75" customHeight="1">
      <c r="O886" s="11"/>
      <c r="P886" s="11"/>
    </row>
    <row r="887" ht="12.75" customHeight="1">
      <c r="O887" s="11"/>
      <c r="P887" s="11"/>
    </row>
    <row r="888" ht="12.75" customHeight="1">
      <c r="O888" s="11"/>
      <c r="P888" s="11"/>
    </row>
    <row r="889" ht="12.75" customHeight="1">
      <c r="O889" s="11"/>
      <c r="P889" s="11"/>
    </row>
    <row r="890" ht="12.75" customHeight="1">
      <c r="O890" s="11"/>
      <c r="P890" s="11"/>
    </row>
    <row r="891" ht="12.75" customHeight="1">
      <c r="O891" s="11"/>
      <c r="P891" s="11"/>
    </row>
    <row r="892" ht="12.75" customHeight="1">
      <c r="O892" s="11"/>
      <c r="P892" s="11"/>
    </row>
    <row r="893" ht="12.75" customHeight="1">
      <c r="O893" s="11"/>
      <c r="P893" s="11"/>
    </row>
    <row r="894" ht="12.75" customHeight="1">
      <c r="O894" s="11"/>
      <c r="P894" s="11"/>
    </row>
    <row r="895" ht="12.75" customHeight="1">
      <c r="O895" s="11"/>
      <c r="P895" s="11"/>
    </row>
    <row r="896" ht="12.75" customHeight="1">
      <c r="O896" s="11"/>
      <c r="P896" s="11"/>
    </row>
    <row r="897" ht="12.75" customHeight="1">
      <c r="O897" s="11"/>
      <c r="P897" s="11"/>
    </row>
    <row r="898" ht="12.75" customHeight="1">
      <c r="O898" s="11"/>
      <c r="P898" s="11"/>
    </row>
    <row r="899" ht="12.75" customHeight="1">
      <c r="O899" s="11"/>
      <c r="P899" s="11"/>
    </row>
    <row r="900" ht="12.75" customHeight="1">
      <c r="O900" s="11"/>
      <c r="P900" s="11"/>
    </row>
    <row r="901" ht="12.75" customHeight="1">
      <c r="O901" s="11"/>
      <c r="P901" s="11"/>
    </row>
    <row r="902" ht="12.75" customHeight="1">
      <c r="O902" s="11"/>
      <c r="P902" s="11"/>
    </row>
    <row r="903" ht="12.75" customHeight="1">
      <c r="O903" s="11"/>
      <c r="P903" s="11"/>
    </row>
    <row r="904" ht="12.75" customHeight="1">
      <c r="O904" s="11"/>
      <c r="P904" s="11"/>
    </row>
    <row r="905" ht="12.75" customHeight="1">
      <c r="O905" s="11"/>
      <c r="P905" s="11"/>
    </row>
    <row r="906" ht="12.75" customHeight="1">
      <c r="O906" s="11"/>
      <c r="P906" s="11"/>
    </row>
    <row r="907" ht="12.75" customHeight="1">
      <c r="O907" s="11"/>
      <c r="P907" s="11"/>
    </row>
    <row r="908" ht="12.75" customHeight="1">
      <c r="O908" s="11"/>
      <c r="P908" s="11"/>
    </row>
    <row r="909" ht="12.75" customHeight="1">
      <c r="O909" s="11"/>
      <c r="P909" s="11"/>
    </row>
    <row r="910" ht="12.75" customHeight="1">
      <c r="O910" s="11"/>
      <c r="P910" s="11"/>
    </row>
    <row r="911" ht="12.75" customHeight="1">
      <c r="O911" s="11"/>
      <c r="P911" s="11"/>
    </row>
    <row r="912" ht="12.75" customHeight="1">
      <c r="O912" s="11"/>
      <c r="P912" s="11"/>
    </row>
    <row r="913" ht="12.75" customHeight="1">
      <c r="O913" s="11"/>
      <c r="P913" s="11"/>
    </row>
    <row r="914" ht="12.75" customHeight="1">
      <c r="O914" s="11"/>
      <c r="P914" s="11"/>
    </row>
    <row r="915" ht="12.75" customHeight="1">
      <c r="O915" s="11"/>
      <c r="P915" s="11"/>
    </row>
    <row r="916" ht="12.75" customHeight="1">
      <c r="O916" s="11"/>
      <c r="P916" s="11"/>
    </row>
    <row r="917" ht="12.75" customHeight="1">
      <c r="O917" s="11"/>
      <c r="P917" s="11"/>
    </row>
    <row r="918" ht="12.75" customHeight="1">
      <c r="O918" s="11"/>
      <c r="P918" s="11"/>
    </row>
    <row r="919" ht="12.75" customHeight="1">
      <c r="O919" s="11"/>
      <c r="P919" s="11"/>
    </row>
    <row r="920" ht="12.75" customHeight="1">
      <c r="O920" s="11"/>
      <c r="P920" s="11"/>
    </row>
    <row r="921" ht="12.75" customHeight="1">
      <c r="O921" s="11"/>
      <c r="P921" s="11"/>
    </row>
    <row r="922" ht="12.75" customHeight="1">
      <c r="O922" s="11"/>
      <c r="P922" s="11"/>
    </row>
    <row r="923" ht="12.75" customHeight="1">
      <c r="O923" s="11"/>
      <c r="P923" s="11"/>
    </row>
    <row r="924" ht="12.75" customHeight="1">
      <c r="O924" s="11"/>
      <c r="P924" s="11"/>
    </row>
    <row r="925" ht="12.75" customHeight="1">
      <c r="O925" s="11"/>
      <c r="P925" s="11"/>
    </row>
    <row r="926" ht="12.75" customHeight="1">
      <c r="O926" s="11"/>
      <c r="P926" s="11"/>
    </row>
    <row r="927" ht="12.75" customHeight="1">
      <c r="O927" s="11"/>
      <c r="P927" s="11"/>
    </row>
    <row r="928" ht="12.75" customHeight="1">
      <c r="O928" s="11"/>
      <c r="P928" s="11"/>
    </row>
    <row r="929" ht="12.75" customHeight="1">
      <c r="O929" s="11"/>
      <c r="P929" s="11"/>
    </row>
    <row r="930" ht="12.75" customHeight="1">
      <c r="O930" s="11"/>
      <c r="P930" s="11"/>
    </row>
    <row r="931" ht="12.75" customHeight="1">
      <c r="O931" s="11"/>
      <c r="P931" s="11"/>
    </row>
    <row r="932" ht="12.75" customHeight="1">
      <c r="O932" s="11"/>
      <c r="P932" s="11"/>
    </row>
    <row r="933" ht="12.75" customHeight="1">
      <c r="O933" s="11"/>
      <c r="P933" s="11"/>
    </row>
    <row r="934" ht="12.75" customHeight="1">
      <c r="O934" s="11"/>
      <c r="P934" s="11"/>
    </row>
    <row r="935" ht="12.75" customHeight="1">
      <c r="O935" s="11"/>
      <c r="P935" s="11"/>
    </row>
    <row r="936" ht="12.75" customHeight="1">
      <c r="O936" s="11"/>
      <c r="P936" s="11"/>
    </row>
    <row r="937" ht="12.75" customHeight="1">
      <c r="O937" s="11"/>
      <c r="P937" s="11"/>
    </row>
    <row r="938" ht="12.75" customHeight="1">
      <c r="O938" s="11"/>
      <c r="P938" s="11"/>
    </row>
    <row r="939" ht="12.75" customHeight="1">
      <c r="O939" s="11"/>
      <c r="P939" s="11"/>
    </row>
    <row r="940" ht="12.75" customHeight="1">
      <c r="O940" s="11"/>
      <c r="P940" s="11"/>
    </row>
    <row r="941" ht="12.75" customHeight="1">
      <c r="O941" s="11"/>
      <c r="P941" s="11"/>
    </row>
    <row r="942" ht="12.75" customHeight="1">
      <c r="O942" s="11"/>
      <c r="P942" s="11"/>
    </row>
    <row r="943" ht="12.75" customHeight="1">
      <c r="O943" s="11"/>
      <c r="P943" s="11"/>
    </row>
    <row r="944" ht="12.75" customHeight="1">
      <c r="O944" s="11"/>
      <c r="P944" s="11"/>
    </row>
    <row r="945" ht="12.75" customHeight="1">
      <c r="O945" s="11"/>
      <c r="P945" s="11"/>
    </row>
    <row r="946" ht="12.75" customHeight="1">
      <c r="O946" s="11"/>
      <c r="P946" s="11"/>
    </row>
    <row r="947" ht="12.75" customHeight="1">
      <c r="O947" s="11"/>
      <c r="P947" s="11"/>
    </row>
    <row r="948" ht="12.75" customHeight="1">
      <c r="O948" s="11"/>
      <c r="P948" s="11"/>
    </row>
    <row r="949" ht="12.75" customHeight="1">
      <c r="O949" s="11"/>
      <c r="P949" s="11"/>
    </row>
    <row r="950" ht="12.75" customHeight="1">
      <c r="O950" s="11"/>
      <c r="P950" s="11"/>
    </row>
    <row r="951" ht="12.75" customHeight="1">
      <c r="O951" s="11"/>
      <c r="P951" s="11"/>
    </row>
    <row r="952" ht="12.75" customHeight="1">
      <c r="O952" s="11"/>
      <c r="P952" s="11"/>
    </row>
    <row r="953" ht="12.75" customHeight="1">
      <c r="O953" s="11"/>
      <c r="P953" s="11"/>
    </row>
    <row r="954" ht="12.75" customHeight="1">
      <c r="O954" s="11"/>
      <c r="P954" s="11"/>
    </row>
    <row r="955" ht="12.75" customHeight="1">
      <c r="O955" s="11"/>
      <c r="P955" s="11"/>
    </row>
    <row r="956" ht="12.75" customHeight="1">
      <c r="O956" s="11"/>
      <c r="P956" s="11"/>
    </row>
    <row r="957" ht="12.75" customHeight="1">
      <c r="O957" s="11"/>
      <c r="P957" s="11"/>
    </row>
    <row r="958" ht="12.75" customHeight="1">
      <c r="O958" s="11"/>
      <c r="P958" s="11"/>
    </row>
    <row r="959" ht="12.75" customHeight="1">
      <c r="O959" s="11"/>
      <c r="P959" s="11"/>
    </row>
    <row r="960" ht="12.75" customHeight="1">
      <c r="O960" s="11"/>
      <c r="P960" s="11"/>
    </row>
    <row r="961" ht="12.75" customHeight="1">
      <c r="O961" s="11"/>
      <c r="P961" s="11"/>
    </row>
    <row r="962" ht="12.75" customHeight="1">
      <c r="O962" s="11"/>
      <c r="P962" s="11"/>
    </row>
    <row r="963" ht="12.75" customHeight="1">
      <c r="O963" s="11"/>
      <c r="P963" s="11"/>
    </row>
    <row r="964" ht="12.75" customHeight="1">
      <c r="O964" s="11"/>
      <c r="P964" s="11"/>
    </row>
    <row r="965" ht="12.75" customHeight="1">
      <c r="O965" s="11"/>
      <c r="P965" s="11"/>
    </row>
    <row r="966" ht="12.75" customHeight="1">
      <c r="O966" s="11"/>
      <c r="P966" s="11"/>
    </row>
    <row r="967" ht="12.75" customHeight="1">
      <c r="O967" s="11"/>
      <c r="P967" s="11"/>
    </row>
    <row r="968" ht="12.75" customHeight="1">
      <c r="O968" s="11"/>
      <c r="P968" s="11"/>
    </row>
    <row r="969" ht="12.75" customHeight="1">
      <c r="O969" s="11"/>
      <c r="P969" s="11"/>
    </row>
    <row r="970" ht="12.75" customHeight="1">
      <c r="O970" s="11"/>
      <c r="P970" s="11"/>
    </row>
    <row r="971" ht="12.75" customHeight="1">
      <c r="O971" s="11"/>
      <c r="P971" s="11"/>
    </row>
    <row r="972" ht="12.75" customHeight="1">
      <c r="O972" s="11"/>
      <c r="P972" s="11"/>
    </row>
    <row r="973" ht="12.75" customHeight="1">
      <c r="O973" s="11"/>
      <c r="P973" s="11"/>
    </row>
    <row r="974" ht="12.75" customHeight="1">
      <c r="O974" s="11"/>
      <c r="P974" s="11"/>
    </row>
    <row r="975" ht="12.75" customHeight="1">
      <c r="O975" s="11"/>
      <c r="P975" s="11"/>
    </row>
    <row r="976" ht="12.75" customHeight="1">
      <c r="O976" s="11"/>
      <c r="P976" s="11"/>
    </row>
    <row r="977" ht="12.75" customHeight="1">
      <c r="O977" s="11"/>
      <c r="P977" s="11"/>
    </row>
    <row r="978" ht="12.75" customHeight="1">
      <c r="O978" s="11"/>
      <c r="P978" s="11"/>
    </row>
    <row r="979" ht="12.75" customHeight="1">
      <c r="O979" s="11"/>
      <c r="P979" s="11"/>
    </row>
    <row r="980" ht="12.75" customHeight="1">
      <c r="O980" s="11"/>
      <c r="P980" s="11"/>
    </row>
    <row r="981" ht="12.75" customHeight="1">
      <c r="O981" s="11"/>
      <c r="P981" s="11"/>
    </row>
    <row r="982" ht="12.75" customHeight="1">
      <c r="O982" s="11"/>
      <c r="P982" s="11"/>
    </row>
    <row r="983" ht="12.75" customHeight="1">
      <c r="O983" s="11"/>
      <c r="P983" s="11"/>
    </row>
    <row r="984" ht="12.75" customHeight="1">
      <c r="O984" s="11"/>
      <c r="P984" s="11"/>
    </row>
    <row r="985" ht="12.75" customHeight="1">
      <c r="O985" s="11"/>
      <c r="P985" s="11"/>
    </row>
    <row r="986" ht="12.75" customHeight="1">
      <c r="O986" s="11"/>
      <c r="P986" s="11"/>
    </row>
    <row r="987" ht="12.75" customHeight="1">
      <c r="O987" s="11"/>
      <c r="P987" s="11"/>
    </row>
    <row r="988" ht="12.75" customHeight="1">
      <c r="O988" s="11"/>
      <c r="P988" s="11"/>
    </row>
    <row r="989" ht="12.75" customHeight="1">
      <c r="O989" s="11"/>
      <c r="P989" s="11"/>
    </row>
    <row r="990" ht="12.75" customHeight="1">
      <c r="O990" s="11"/>
      <c r="P990" s="11"/>
    </row>
    <row r="991" ht="12.75" customHeight="1">
      <c r="O991" s="11"/>
      <c r="P991" s="11"/>
    </row>
    <row r="992" ht="12.75" customHeight="1">
      <c r="O992" s="11"/>
      <c r="P992" s="11"/>
    </row>
    <row r="993" ht="12.75" customHeight="1">
      <c r="O993" s="11"/>
      <c r="P993" s="11"/>
    </row>
    <row r="994" ht="12.75" customHeight="1">
      <c r="O994" s="11"/>
      <c r="P994" s="11"/>
    </row>
    <row r="995" ht="12.75" customHeight="1">
      <c r="O995" s="11"/>
      <c r="P995" s="11"/>
    </row>
    <row r="996" ht="12.75" customHeight="1">
      <c r="O996" s="11"/>
      <c r="P996" s="11"/>
    </row>
    <row r="997" ht="12.75" customHeight="1">
      <c r="O997" s="11"/>
      <c r="P997" s="11"/>
    </row>
    <row r="998" ht="12.75" customHeight="1">
      <c r="O998" s="11"/>
      <c r="P998" s="11"/>
    </row>
    <row r="999" ht="12.75" customHeight="1">
      <c r="O999" s="11"/>
      <c r="P999" s="11"/>
    </row>
    <row r="1000" ht="12.75" customHeight="1">
      <c r="O1000" s="11"/>
      <c r="P1000" s="11"/>
    </row>
  </sheetData>
  <mergeCells count="33">
    <mergeCell ref="H4:I4"/>
    <mergeCell ref="H7:K7"/>
    <mergeCell ref="P7:P8"/>
    <mergeCell ref="B2:D2"/>
    <mergeCell ref="F2:G2"/>
    <mergeCell ref="H2:I2"/>
    <mergeCell ref="B3:E3"/>
    <mergeCell ref="H3:I3"/>
    <mergeCell ref="O5:P5"/>
    <mergeCell ref="O6:P6"/>
    <mergeCell ref="B4:E4"/>
    <mergeCell ref="C6:F6"/>
    <mergeCell ref="A16:B16"/>
    <mergeCell ref="H16:K16"/>
    <mergeCell ref="A17:B17"/>
    <mergeCell ref="A18:B18"/>
    <mergeCell ref="A19:B19"/>
    <mergeCell ref="A20:B20"/>
    <mergeCell ref="A21:B21"/>
    <mergeCell ref="H21:K21"/>
    <mergeCell ref="A22:B22"/>
    <mergeCell ref="A23:B23"/>
    <mergeCell ref="A24:B24"/>
    <mergeCell ref="A26:K26"/>
    <mergeCell ref="A55:K55"/>
    <mergeCell ref="H57:K57"/>
    <mergeCell ref="A27:K42"/>
    <mergeCell ref="H47:K47"/>
    <mergeCell ref="C49:D49"/>
    <mergeCell ref="F49:G49"/>
    <mergeCell ref="C51:D51"/>
    <mergeCell ref="F51:G51"/>
    <mergeCell ref="A54:K54"/>
  </mergeCells>
  <printOptions/>
  <pageMargins bottom="0.75" footer="0.0" header="0.0" left="0.7" right="0.7" top="0.75"/>
  <pageSetup orientation="landscape"/>
  <headerFooter>
    <oddHeader>&amp;L &amp;C  VERIFICACIÓN DE MATERIAL VOLUMÉTRICO &amp;R </oddHeader>
    <oddFooter>&amp;LGL-F-55&amp;RPágina 1 de REV.1/MAR/25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2008-07-16T19:59:47Z</dcterms:created>
  <dc:creator>EDWIN</dc:creator>
</cp:coreProperties>
</file>