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G:\MASTER PENILAIAN ASESOR\"/>
    </mc:Choice>
  </mc:AlternateContent>
  <xr:revisionPtr revIDLastSave="0" documentId="8_{C812C615-9C82-4845-8ACB-396A4731465C}" xr6:coauthVersionLast="47" xr6:coauthVersionMax="47" xr10:uidLastSave="{00000000-0000-0000-0000-000000000000}"/>
  <bookViews>
    <workbookView xWindow="28680" yWindow="-120" windowWidth="29040" windowHeight="15720" activeTab="1" xr2:uid="{00000000-000D-0000-FFFF-FFFF00000000}"/>
  </bookViews>
  <sheets>
    <sheet name="HOME" sheetId="1" r:id="rId1"/>
    <sheet name="Instrumen" sheetId="6" r:id="rId2"/>
    <sheet name="Nilai Sementara" sheetId="2" r:id="rId3"/>
    <sheet name="Rekomendasi" sheetId="7" r:id="rId4"/>
    <sheet name="Berita Acara dan Rekomendasi" sheetId="8" r:id="rId5"/>
  </sheets>
  <externalReferences>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4" i="8" l="1"/>
  <c r="F99" i="8"/>
  <c r="D89" i="8"/>
  <c r="D88" i="8"/>
  <c r="D87" i="8"/>
  <c r="B82" i="8"/>
  <c r="E78" i="8"/>
  <c r="A77" i="8"/>
  <c r="B75" i="8"/>
  <c r="E71" i="8"/>
  <c r="A70" i="8"/>
  <c r="B68" i="8"/>
  <c r="E64" i="8"/>
  <c r="A63" i="8"/>
  <c r="B61" i="8"/>
  <c r="E57" i="8"/>
  <c r="A56" i="8"/>
  <c r="B54" i="8"/>
  <c r="E50" i="8"/>
  <c r="A49" i="8"/>
  <c r="B47" i="8"/>
  <c r="E43" i="8"/>
  <c r="A42" i="8"/>
  <c r="F33" i="8"/>
  <c r="F28" i="8"/>
  <c r="F18" i="8"/>
  <c r="F17" i="8"/>
  <c r="B17" i="8"/>
  <c r="F16" i="8"/>
  <c r="B16" i="8"/>
  <c r="F15" i="8"/>
  <c r="B15" i="8"/>
  <c r="F14" i="8"/>
  <c r="B14" i="8"/>
  <c r="F13" i="8"/>
  <c r="B13" i="8"/>
  <c r="F12" i="8"/>
  <c r="B12" i="8"/>
  <c r="D8" i="8"/>
  <c r="D7" i="8"/>
  <c r="D6" i="8"/>
  <c r="C17" i="7"/>
  <c r="C16" i="7"/>
  <c r="B16" i="7"/>
  <c r="C15" i="7"/>
  <c r="B15" i="7"/>
  <c r="C14" i="7"/>
  <c r="B14" i="7"/>
  <c r="C13" i="7"/>
  <c r="B13" i="7"/>
  <c r="C12" i="7"/>
  <c r="B12" i="7"/>
  <c r="C11" i="7"/>
  <c r="B11" i="7"/>
  <c r="D7" i="7"/>
  <c r="D5" i="7"/>
  <c r="D4" i="7"/>
  <c r="D3" i="7"/>
  <c r="A1" i="7"/>
  <c r="A27" i="2"/>
  <c r="E26" i="2"/>
  <c r="D26" i="2"/>
  <c r="A25" i="2"/>
  <c r="A24" i="2"/>
  <c r="A23" i="2"/>
  <c r="A22" i="2"/>
  <c r="A21" i="2"/>
  <c r="A17" i="2"/>
  <c r="A13" i="2"/>
  <c r="E12" i="2"/>
  <c r="D12" i="2"/>
  <c r="A11" i="2"/>
  <c r="A10" i="2"/>
  <c r="A9" i="2"/>
  <c r="A8" i="2"/>
  <c r="A7" i="2"/>
  <c r="A3" i="2"/>
  <c r="H81" i="6"/>
  <c r="G81" i="6"/>
  <c r="H80" i="6"/>
  <c r="G80" i="6"/>
  <c r="H78" i="6"/>
  <c r="G78" i="6"/>
  <c r="H76" i="6"/>
  <c r="G76" i="6"/>
  <c r="H74" i="6"/>
  <c r="G74" i="6"/>
  <c r="H73" i="6"/>
  <c r="G73" i="6"/>
  <c r="H69" i="6"/>
  <c r="G69" i="6"/>
  <c r="H68" i="6"/>
  <c r="G68" i="6"/>
  <c r="H66" i="6"/>
  <c r="G66" i="6"/>
  <c r="H62" i="6"/>
  <c r="G62" i="6"/>
  <c r="H60" i="6"/>
  <c r="G60" i="6"/>
  <c r="H57" i="6"/>
  <c r="G57" i="6"/>
  <c r="H56" i="6"/>
  <c r="G56" i="6"/>
  <c r="H55" i="6"/>
  <c r="G55" i="6"/>
  <c r="H54" i="6"/>
  <c r="G54" i="6"/>
  <c r="H52" i="6"/>
  <c r="G52" i="6"/>
  <c r="H51" i="6"/>
  <c r="G51" i="6"/>
  <c r="H47" i="6"/>
  <c r="G47" i="6"/>
  <c r="H46" i="6"/>
  <c r="G46" i="6"/>
  <c r="H44" i="6"/>
  <c r="G44" i="6"/>
  <c r="H43" i="6"/>
  <c r="G43" i="6"/>
  <c r="H41" i="6"/>
  <c r="G41" i="6"/>
  <c r="H39" i="6"/>
  <c r="G39" i="6"/>
  <c r="H38" i="6"/>
  <c r="G38" i="6"/>
  <c r="H36" i="6"/>
  <c r="G36" i="6"/>
  <c r="H34" i="6"/>
  <c r="G34" i="6"/>
  <c r="H29" i="6"/>
  <c r="G29" i="6"/>
  <c r="H28" i="6"/>
  <c r="G28" i="6"/>
  <c r="H27" i="6"/>
  <c r="G27" i="6"/>
  <c r="H26" i="6"/>
  <c r="G26" i="6"/>
  <c r="H25" i="6"/>
  <c r="G25" i="6"/>
  <c r="H23" i="6"/>
  <c r="G23" i="6"/>
  <c r="H19" i="6"/>
  <c r="G19" i="6"/>
  <c r="H18" i="6"/>
  <c r="G18" i="6"/>
  <c r="H16" i="6"/>
  <c r="G16" i="6"/>
  <c r="H14" i="6"/>
  <c r="G14" i="6"/>
  <c r="H12" i="6"/>
  <c r="G12" i="6"/>
  <c r="H11" i="6"/>
  <c r="G11" i="6"/>
  <c r="H10" i="6"/>
  <c r="G10" i="6"/>
  <c r="H9" i="6"/>
  <c r="G9" i="6"/>
  <c r="H8" i="6"/>
  <c r="G8" i="6"/>
  <c r="H7" i="6"/>
  <c r="G7" i="6"/>
  <c r="H6" i="6"/>
  <c r="G6" i="6"/>
  <c r="H71" i="6" l="1"/>
  <c r="C25" i="2" s="1"/>
  <c r="F25" i="2" s="1"/>
  <c r="G17" i="8" s="1"/>
  <c r="H64" i="6"/>
  <c r="C24" i="2" s="1"/>
  <c r="F24" i="2" s="1"/>
  <c r="G16" i="8" s="1"/>
  <c r="H49" i="6"/>
  <c r="C23" i="2" s="1"/>
  <c r="F23" i="2" s="1"/>
  <c r="G15" i="8" s="1"/>
  <c r="H32" i="6"/>
  <c r="C22" i="2" s="1"/>
  <c r="F22" i="2" s="1"/>
  <c r="G14" i="8" s="1"/>
  <c r="H21" i="6"/>
  <c r="C21" i="2" s="1"/>
  <c r="F21" i="2" s="1"/>
  <c r="E12" i="7" s="1"/>
  <c r="H4" i="6"/>
  <c r="G71" i="6"/>
  <c r="C11" i="2" s="1"/>
  <c r="F11" i="2" s="1"/>
  <c r="G64" i="6"/>
  <c r="C10" i="2" s="1"/>
  <c r="F10" i="2" s="1"/>
  <c r="G49" i="6"/>
  <c r="C9" i="2" s="1"/>
  <c r="F9" i="2" s="1"/>
  <c r="G32" i="6"/>
  <c r="C8" i="2" s="1"/>
  <c r="F8" i="2" s="1"/>
  <c r="G21" i="6"/>
  <c r="C7" i="2" s="1"/>
  <c r="F7" i="2" s="1"/>
  <c r="G4" i="6"/>
  <c r="E16" i="7" l="1"/>
  <c r="E79" i="8" s="1"/>
  <c r="F16" i="7"/>
  <c r="E15" i="7"/>
  <c r="E72" i="8" s="1"/>
  <c r="E14" i="7"/>
  <c r="E65" i="8" s="1"/>
  <c r="E13" i="7"/>
  <c r="E58" i="8" s="1"/>
  <c r="G13" i="8"/>
  <c r="E51" i="8"/>
  <c r="F12" i="7"/>
  <c r="C20" i="2"/>
  <c r="F20" i="2" s="1"/>
  <c r="C26" i="2"/>
  <c r="C6" i="2"/>
  <c r="C12" i="2" s="1"/>
  <c r="E80" i="8" l="1"/>
  <c r="H16" i="7"/>
  <c r="F15" i="7"/>
  <c r="E73" i="8" s="1"/>
  <c r="F14" i="7"/>
  <c r="H14" i="7"/>
  <c r="E66" i="8"/>
  <c r="F13" i="7"/>
  <c r="E59" i="8" s="1"/>
  <c r="E52" i="8"/>
  <c r="H12" i="7"/>
  <c r="F26" i="2"/>
  <c r="E11" i="7"/>
  <c r="G12" i="8"/>
  <c r="G18" i="8" s="1"/>
  <c r="F6" i="2"/>
  <c r="F12" i="2" s="1"/>
  <c r="B14" i="2" s="1"/>
  <c r="H15" i="7" l="1"/>
  <c r="H13" i="7"/>
  <c r="E17" i="7"/>
  <c r="F17" i="7" s="1"/>
  <c r="F11" i="7"/>
  <c r="E44" i="8"/>
  <c r="B28" i="2"/>
  <c r="H17" i="7" s="1"/>
  <c r="D27" i="2"/>
  <c r="D13" i="2"/>
  <c r="H11" i="7" l="1"/>
  <c r="E45" i="8"/>
</calcChain>
</file>

<file path=xl/sharedStrings.xml><?xml version="1.0" encoding="utf-8"?>
<sst xmlns="http://schemas.openxmlformats.org/spreadsheetml/2006/main" count="422" uniqueCount="211">
  <si>
    <t>DATA PERPUSTAKAAN KABUPATEN/KOTA</t>
  </si>
  <si>
    <t>Nama Perpustakaan</t>
  </si>
  <si>
    <t>:</t>
  </si>
  <si>
    <t xml:space="preserve">Alamat </t>
  </si>
  <si>
    <t>NPP</t>
  </si>
  <si>
    <t>Email Lembaga</t>
  </si>
  <si>
    <t>Nomor Ponsel</t>
  </si>
  <si>
    <t>Waktu Penilaian</t>
  </si>
  <si>
    <t>Nama Asesor</t>
  </si>
  <si>
    <t xml:space="preserve">1. </t>
  </si>
  <si>
    <t xml:space="preserve">2. </t>
  </si>
  <si>
    <t>No</t>
  </si>
  <si>
    <t>Aspek yang Dinilai</t>
  </si>
  <si>
    <t>Pilihan Jawaban</t>
  </si>
  <si>
    <t>Jawaban Asesi</t>
  </si>
  <si>
    <t>Asesor</t>
  </si>
  <si>
    <t>Catatan Asesor</t>
  </si>
  <si>
    <t>Skor Anda</t>
  </si>
  <si>
    <t>Skor Asesor</t>
  </si>
  <si>
    <t>Komponen Koleksi Perpustakaan</t>
  </si>
  <si>
    <t>1.1</t>
  </si>
  <si>
    <t>Pengembangan Koleksi</t>
  </si>
  <si>
    <t>Jumlah koleksi keseluruhan</t>
  </si>
  <si>
    <t>a.  Lebih dari 7.000 judul
b.  6.001 – 7.000 judul
c.   6.000 judul
d.  Kurang dari 6.000 judul</t>
  </si>
  <si>
    <t>Persentase koleksi nonfiksi terhadap koleksi keseluruhan</t>
  </si>
  <si>
    <t>a.  70% - 80%
b.  51% - 69% atau 81% - 89%
c.   50% atau 90%
d.  kurang dari 50% atau lebih dari 90%</t>
  </si>
  <si>
    <t>Jumlah koleksi muatan lokal, koleksi langka dan/atau naskah kuno</t>
  </si>
  <si>
    <t>a.  lebih dari 49 judul
b.  41 - 49 judul
c.   40 judul
d. kurang dari 40 judul</t>
  </si>
  <si>
    <t xml:space="preserve">Persentase koleksi untuk anak (dibawah usia 12 tahun) yang dimiliki perpustakaan </t>
  </si>
  <si>
    <t>a. 25% - 29%
b. 16% - 24%
c.  15% atau 30%
d. kurang dari 15% atau lebih dari 30%</t>
  </si>
  <si>
    <t xml:space="preserve">Ketersediaan koleksi untuk pemustaka berkebutuhan khusus </t>
  </si>
  <si>
    <t>a.    lebih dari 49 judul
b.  41 – 49 judul
c.  40 judul
d.   kurang dari 40 judul</t>
  </si>
  <si>
    <t>Jumlah kegiatan survei kebutuhan pemustaka yang dilakukan oleh perpustakaan dalam 3 (tiga) tahun terakhir</t>
  </si>
  <si>
    <t>a.    lebih dari 4 kali
b.  4 kali
c.  3 kali
d.   kurang dari 3 kali</t>
  </si>
  <si>
    <t>Persentase koleksi yang didayagunakan terhadap keseluruhan koleksi dalam 1 (satu) tahun</t>
  </si>
  <si>
    <t>a.    lebih dari 25%
b.  21% – 25%
c.   20%
d.   kurang dari 20%</t>
  </si>
  <si>
    <t>1.2</t>
  </si>
  <si>
    <t>Penambahan Koleksi Perpustakaan</t>
  </si>
  <si>
    <t>Penambahan judul koleksi (dalam persentase) rerata 3 (tiga) tahun terakhir</t>
  </si>
  <si>
    <t xml:space="preserve">a.    lebih dari 3%
b.  3%
c.  2%
d.   kurang dari 2%
</t>
  </si>
  <si>
    <t>1.3</t>
  </si>
  <si>
    <t>Pengorganisasian Bahan Perpustakaan</t>
  </si>
  <si>
    <t>Jenis bahan perpustakaan yang sudah dilakukan pengorganisasian dengan menerapkan standar(1) deskripsi bibliografi, (2) klasifikasi, dan (3) tajuk subjek</t>
  </si>
  <si>
    <t>a.    lebih dari 7 jenis
b.  7 jenis
c.  6 jenis
d.   kurang dari 6 jenis</t>
  </si>
  <si>
    <t>1.4</t>
  </si>
  <si>
    <t>Pelestarian Koleksi Perpustakaan</t>
  </si>
  <si>
    <t xml:space="preserve">Kegiatan pelestarian koleksi dalam upaya menjaga kondisi fisik dan isi informasi untuk memperpanjang usia pakai koleksi dalam 3 (tiga) tahun, </t>
  </si>
  <si>
    <t>a.    lebih dari 4 kegiatan
b.  4 kegiatan
c.  3 kegiatan
d.   kurang dari 3 kegiatan</t>
  </si>
  <si>
    <t>Cacah ulang (stock opname) dan penyiangan (weeding) koleksi perpustakaan yang dilakukan secara reguler dan terprogram</t>
  </si>
  <si>
    <t>a.    kurang dari 2 tahun
b.  2 tahun
c.  3 tahun
d.  Lebih dari 3 tahun atau tidak melakukan</t>
  </si>
  <si>
    <t>Komponen Sarana dan Prasarana Perpustakaan</t>
  </si>
  <si>
    <t>2.1</t>
  </si>
  <si>
    <t>Gedung atau Ruang Perpustakaan</t>
  </si>
  <si>
    <t>Memiliki lahan, gedung, dan ruang perpustakaan yang memenuhi beberapa aspek</t>
  </si>
  <si>
    <t>a.    memiliki gedung dan lahan  permanen yang diperuntukan bagi perpustakaan dengan status hukum di bawah pemerintah daerah kabupaten/kota dan memenuhi lebih dari 6 aspek.
b.    memiliki gedung dan lahan permanen yang diperuntukan bagi perpustakaan dengan status hukum di bawah pemerintah daerah kabupaten/kota dan memenuhi 6 aspek.
c.    memiliki gedung dan lahan permanen yang diperuntukan bagi perpustakaan dengan status hukum di bawah pemerintah daerah kabupaten/kota dan memenuhi 5 aspek.
d.   belum memiliki gedung permanen yang diperuntukan bagi perpustakaan atau luas gedung kurang dari 1.000 m2  dengan status hukum di bawah pemerintah daerah kabupaten/kota</t>
  </si>
  <si>
    <t>2.2</t>
  </si>
  <si>
    <t>Perabot dan Peralatan Perpustakaan</t>
  </si>
  <si>
    <t xml:space="preserve">Ketersediaan rak koleksi perpustakaan yang dimiliki </t>
  </si>
  <si>
    <t>a.     tersedia rak untuk menampung seluruh koleksi, sesuai jenis koleksinya, dan masih ada ruang untuk penambahan koleksi.
b.   tersedia rak untuk menampung seluruh koleksi dan sesuai dengan jenis koleksinya
c.   tersedia rak untuk menampung seluruh koleksi.
d.   rak tidak dapat menampung seluruh koleksi.</t>
  </si>
  <si>
    <t>Tersedianya perabot dan peralatan perpustakaan yang mendukung kenyamanan aktivitas membaca sesuai kebutuhan pemustaka</t>
  </si>
  <si>
    <t>a.    lebih dari 9 jenis perabot dan peralatan di ruang perpustakaan dan di area terbuka
b.  9 jenis perabot dan peralatan di ruang perpustakaan
c.   8 jenis perabot dan peralatan di ruang perpustakaan
d.   kurang dari 8 jenis perabot dan peralatan di ruang perpustakaan</t>
  </si>
  <si>
    <t xml:space="preserve">Persentase jumlah perangkat komputer yang digunakan oleh tenaga perpustakaan </t>
  </si>
  <si>
    <t>a.    lebih dari  69%
b.  51 - 69%%
c.  50%
d.   kurang dari 50%</t>
  </si>
  <si>
    <t>Perpustakaan menyediakan akses internet</t>
  </si>
  <si>
    <t>a.    lebih dari  150 mbps
b.  101 mbps  - 150 mbps
c.  100 mbps
d.   kurang dari 100 mbps</t>
  </si>
  <si>
    <t>Kegiatan perpustakaan dalam rangka pengembangan literasi masyarakat yang memanfaatkan fasilitas perpustakaan dalam 1 (satu) tahun</t>
  </si>
  <si>
    <t>a.    lebih dari 5 kali setahun
b.  5 kali  setahun
c.  4 kali  setahun
d.  kurang dari 4 kali  setahun</t>
  </si>
  <si>
    <t>Komponen Pelayanan Perpustakaan</t>
  </si>
  <si>
    <t>3.1</t>
  </si>
  <si>
    <t>Jenis Pelayanan Perpustakaan</t>
  </si>
  <si>
    <t>a.    lebih dari 11 jenis
b.  11 jenis
c.  10 jenis
d.   kurang dari 10 jenis</t>
  </si>
  <si>
    <t>3.2</t>
  </si>
  <si>
    <t>Kegiatan Peningkatan Pelayanan</t>
  </si>
  <si>
    <t>Jam pelayanan perpustakaan secara luring per minggu</t>
  </si>
  <si>
    <t>a.    lebih dari 44 jam
b.  41 - 44 jam
c.  40 jam
d.   kurang dari 40 jam</t>
  </si>
  <si>
    <t>3.3</t>
  </si>
  <si>
    <t>Sistem Pelayanan Perpustakaan</t>
  </si>
  <si>
    <t xml:space="preserve">Fitur laman (website) Perpustakaan </t>
  </si>
  <si>
    <t>a.    lebih dari 6 fitur jam
b.  6 fitur
c.  5 fitur
d.   kurang dari 5 fitur</t>
  </si>
  <si>
    <t>Perpustakaan menyediakan layanan berbasis Teknologi Informasi dan Komunikasi, seperti layanan multimedia, layanan perpustakaan elektronik keliling dan lain-lain</t>
  </si>
  <si>
    <t>a.    lebih dari 25% dari pemustaka memanfaatkan layanan berbasis TIK 
b.  21% - 25% dari pemustaka memanfaatkan layanan berbasis TIK
c.  20% dari pemustaka memanfaatkan layanan berbasis TIK
d.  kurang dari 20% dari pemustaka memanfaatkan layanan berbasis TIK</t>
  </si>
  <si>
    <t>3.4</t>
  </si>
  <si>
    <t xml:space="preserve">Keanggotan </t>
  </si>
  <si>
    <t>Persentase anggota perpustakaan terhadap jumlah penduduk kabupaten/kota</t>
  </si>
  <si>
    <t>a.    lebih dari  3%
b.  2% - 3%%
c.  1%
d.   kurang dari 1%</t>
  </si>
  <si>
    <t>3.5</t>
  </si>
  <si>
    <t>Jumlah Pemustaka dan jumlah koleksi yang didayagunakan</t>
  </si>
  <si>
    <t>Jumlah pemustaka luring dan daring rerata per tahun dalam 3 (tiga) tahun terakhir</t>
  </si>
  <si>
    <t>a.    lebih dari  15.999 orang
b. 13.001 - 15.999 orang
c.  13.000 orang
d.   kurang dari 13.000 orang</t>
  </si>
  <si>
    <t>Jumlah koleksi perpustakaan yang didayagunakan (termasuk sirkulasi baca ditempat) pemustaka rerata per tahun dalam 3 (tiga) tahun terakhir.</t>
  </si>
  <si>
    <t>a.    lebih dari  15.999 eksemplar
b. 13.001 - 15.999 eksemplar
c.  13.000 eksemplar
d.   kurang dari 13.000 eksemplar</t>
  </si>
  <si>
    <t xml:space="preserve">3.5 </t>
  </si>
  <si>
    <t>Promosi Perpustakaan</t>
  </si>
  <si>
    <t>Melakukan kegiatan promosi  perpustakaan dalam 1 (satu) tahun</t>
  </si>
  <si>
    <t xml:space="preserve">a.    lebih dari 10 kali 
b.  8 - 10  kali 
c.  7 kali  
d.  kurang dari 7 kali  </t>
  </si>
  <si>
    <t>Survei kepuasan pemustaka (Nilai Indeks Kepuasan Masyarakat) yang dilakukan dalam 3 (tiga) tahun terakhir</t>
  </si>
  <si>
    <t>Komponen Tenaga Perpustakaan</t>
  </si>
  <si>
    <t>4.1</t>
  </si>
  <si>
    <t>Kepala Perpustakaan</t>
  </si>
  <si>
    <t>Kualifikasi pendidikan kepala perpustakaan</t>
  </si>
  <si>
    <t>a.    S2 Ilmu Perpustakaan atau S3 bidang lain dengan diklat perpustakaan
b.  S2 bidang lain dengan diklat perpustakaan 
c.  S1 atau Diploma IV (Sarjana Terapan) perpustakaan atau S1 bidang lain dan diklat perpustakaan
d. S3, S2, dan S1 bidang lain tanpa diklat perpustakaan</t>
  </si>
  <si>
    <t>Jumlah Pengembangan Keprofesian atau Kompetensi Berkelanjutan (PKB) di bidang perpustakaan yang dimiliki    kepala perpustakaan dalam 1 tahun terakhir</t>
  </si>
  <si>
    <t xml:space="preserve">a.    lebih dari 12 sertifikat 
b.  7 - 12  sertifikat
c.  6 sertifikat 
d.  kurang dari 6 sertifikat  </t>
  </si>
  <si>
    <t>4.2</t>
  </si>
  <si>
    <t>Tenaga Perpustakaan</t>
  </si>
  <si>
    <t>Jumlah keseluruhan tenaga perpustakaan</t>
  </si>
  <si>
    <t>a.    lebih dari  34 orang
b. 21 - 34 orang
c.  20 orang
d.   kurang dari 20 orang</t>
  </si>
  <si>
    <t>Jumlah pustakawan (pustakawan dan asisten perpustakaan)</t>
  </si>
  <si>
    <t>a.    lebih dari  10 orang
b. 9 - 10 orang
c.  8 orang
d.   kurang dari 8 orang</t>
  </si>
  <si>
    <t>Jumlah tenaga dengan latar belakang  bidang TIK/sertifikasi kompetensi yang mendukung</t>
  </si>
  <si>
    <t>a.    lebih dari  2 orang
b. 2 orang
c.  1 orang
d.   Tidak ada</t>
  </si>
  <si>
    <t>Persentase jumlah pustakawan/tenaga profesional perpustakaan yang memiliki  sertifikat kompetensi pustakawan</t>
  </si>
  <si>
    <t>a.    lebih dari  40%
b.  31% - 40%
c.  30%
d.   kurang dari 30%</t>
  </si>
  <si>
    <t>4.3</t>
  </si>
  <si>
    <t>Pengembangan Kompetensi</t>
  </si>
  <si>
    <t>Jumlah rerata keikutsertaan tenaga perpustakaan dalam kegiatan Pengembangan Keprofesian Berkelanjutan (PKB) di bidang perpustakaan dalam 3 (tiga) tahun terakhir</t>
  </si>
  <si>
    <t xml:space="preserve">a.    lebih dari 12 sertifikat 
b.  11 - 12  sertifikat
c.  10 sertifikat 
d.  kurang dari 10 sertifikat  </t>
  </si>
  <si>
    <t>4.4</t>
  </si>
  <si>
    <t xml:space="preserve">Keterlibatan dalam Organisasi Profesi Perpustakaan dan/atau Kepustakawanan </t>
  </si>
  <si>
    <t>Persentase jumlah keikutsertaan tenaga perpustakaan dalam organisasi profesi Ikatan Pustakawan Indonesia (IPI)</t>
  </si>
  <si>
    <t>a.    lebih dari  60%
b.  51% - 60%
c.  50%
d.   kurang dari 50%</t>
  </si>
  <si>
    <t>Komponen Penyelenggaraan Perpustakaan</t>
  </si>
  <si>
    <t>5.1</t>
  </si>
  <si>
    <t>Legalitas penyelenggaraan perpustakaan</t>
  </si>
  <si>
    <t>a.  memenuhi 6 unsur
b.  memenuhi 5 unsur
c.  memenuhi 4 unsur
d.  memenuhi kurang dari 4 unsur</t>
  </si>
  <si>
    <t>5.2</t>
  </si>
  <si>
    <t>Prosedur Penyelenggaraan Perpustakaan</t>
  </si>
  <si>
    <t>Perpustakaan memiliki dan melaksanakan pengembangan koleksi sesuai kebijakan dan prosedur operasional standar (POS) secara tertulis dengan aspek yang termuat dalam kebijakan pengembangan koleksi</t>
  </si>
  <si>
    <t>a.    lebih dari  6 aspek
b.  6 aspek
c.  5 aspek
d.   Kurang dari 5 aspek</t>
  </si>
  <si>
    <t>Perpustakaan memiliki dan melaksanakan pelayanan sesuai kebijakan dan prosedur operasional standar (POS) layanan secara tertulis dengan aspek yang termuat dalam kebijakan</t>
  </si>
  <si>
    <t>a.    lebih dari  11 aspek
b.  11 aspek
c.  10 aspek
d.   Kurang dari 10 aspek</t>
  </si>
  <si>
    <t>Komponen Pengelolaan Perpustakaan</t>
  </si>
  <si>
    <t>6.1</t>
  </si>
  <si>
    <t>Perencanaan dan Program Kerja Perpustakaan</t>
  </si>
  <si>
    <t>Perpustakaan memiliki rencana induk/rencana strategis pengembangan perpustakaan di wilayah provinsi secara terpadu dan tertulis, yang disahkan/ ditandatangani oleh pejabat berwenang</t>
  </si>
  <si>
    <t>a.    Peraturan bupati/walikota
b.  Keputusan bupati/walikota
c.  Keputusan Kepala Dinas Perpustakaan
d.   Tidak memiliki</t>
  </si>
  <si>
    <t>Program Kerja Perpustakaan:</t>
  </si>
  <si>
    <t>a.    Memiliki 2 Program Kerja dan di dalamnya termasuk 3 kegiatan prioritas/utama
b.  Memiliki 2 Program Kerja dan di dalamnya termasuk 2 kegiatan prioritas/utama  
c.  Memiliki 2 program kerja dan di dalamnya termasuk 1 kegiatan prioritas/utama
d.  Memiliki 2 program kerja tanpa kegiatan prioritas/utama</t>
  </si>
  <si>
    <t>6.2</t>
  </si>
  <si>
    <t>Anggaran Perpustakaan</t>
  </si>
  <si>
    <t xml:space="preserve">Persentase anggaran pengembangan koleksi perpustakaan terhadap anggaran bidang perpustakaan rerata per tahun dalam 3 (tiga) tahun terakhir </t>
  </si>
  <si>
    <t>a.  lebih dari  37%
b.  36% - 37%
c.  35%
d.   kurang dari 35%</t>
  </si>
  <si>
    <t>6.3</t>
  </si>
  <si>
    <t>Pengawasan dan Pelaporan Perpustakaan</t>
  </si>
  <si>
    <t>Evaluasi dan pelaporan kinerja perpustakaan yang disahkan oleh Kepala Dinas dalam 1 (satu) tahun terakhir</t>
  </si>
  <si>
    <t xml:space="preserve">a.  3 jenis laporan secara teratur 
b.  2 jenis laporan secara teratur 
c.  1 jenis laporan secara teratur 
d.  Membuat laporan tetapi tidak teratur </t>
  </si>
  <si>
    <t xml:space="preserve">6.4 </t>
  </si>
  <si>
    <t xml:space="preserve">Kerja Sama Perpustakaan </t>
  </si>
  <si>
    <t>Kerja sama perpustakaan dengan pihak eksternal dalam rangka peningkatan pelayanan dan pengembangan perpustakaan dalam 3 (tiga) tahun terakhir</t>
  </si>
  <si>
    <t>a.    Lebih dari 3  institusi termasuk institusi Internasional
b.  3 institusi atau lebih 
c.  2 institusi 
d.  kurang dari 2 institusi</t>
  </si>
  <si>
    <t xml:space="preserve">Manfaat/dampak kerja sama perpustakaan dengan pihak eksternal dalam rangka peningkatan pelayanan dan pengembangan perpustakaan dalam 3 (tiga) tahun terakhir </t>
  </si>
  <si>
    <t xml:space="preserve">a.    lebih dari 5 manfaat/dampak
b.  4 - 5 manfaat/dampak 
c.  3 manfaat/dampak
d.  kurang dari 3 manfaat/dampak </t>
  </si>
  <si>
    <t>Nilai Sementara Asesi</t>
  </si>
  <si>
    <t>Komponen</t>
  </si>
  <si>
    <t xml:space="preserve">Jumlah </t>
  </si>
  <si>
    <t>Bobot</t>
  </si>
  <si>
    <t>Nilai</t>
  </si>
  <si>
    <t>Skor</t>
  </si>
  <si>
    <t>Soal</t>
  </si>
  <si>
    <t>Koleksi Perpustakaan</t>
  </si>
  <si>
    <t>Sarana dan Prasarana Perpustakaan</t>
  </si>
  <si>
    <t>Pelayanan Perpustakaan</t>
  </si>
  <si>
    <t>Penyelenggaraan Perpustakaan</t>
  </si>
  <si>
    <t>Pengelolaan Perpustakaan</t>
  </si>
  <si>
    <t>Jumlah</t>
  </si>
  <si>
    <t>Nilai Sementara Asesor</t>
  </si>
  <si>
    <r>
      <rPr>
        <b/>
        <sz val="12"/>
        <color theme="1"/>
        <rFont val="Times New Roman"/>
        <charset val="134"/>
      </rPr>
      <t xml:space="preserve">Keterangan :               </t>
    </r>
    <r>
      <rPr>
        <i/>
        <sz val="12"/>
        <color theme="1"/>
        <rFont val="Times New Roman"/>
        <charset val="134"/>
      </rPr>
      <t>Rumus Nilai= Jumlah skor : (jumlah soal X 4) X bobot</t>
    </r>
  </si>
  <si>
    <t>1. Akreditasi A (Baik Sekali), bila Jumlah Skor (91 ≤ NA ≤ 100)</t>
  </si>
  <si>
    <t>2. Akreditasi B (Baik), bila Jumlah Skor (76 ≤ NA ≤ 90)</t>
  </si>
  <si>
    <t>3. Akreditasi C (Cukup Baik), bila Jumlah Skor (60 ≤ NA ≤ 75)</t>
  </si>
  <si>
    <t>4. Belum Sesuai SNP, bila Jumlah Skor (NA &lt; 60)</t>
  </si>
  <si>
    <t xml:space="preserve">Tim Asesor </t>
  </si>
  <si>
    <t xml:space="preserve">Tanggal  </t>
  </si>
  <si>
    <t>NO</t>
  </si>
  <si>
    <t>KOMPONEN</t>
  </si>
  <si>
    <t>BOBOT</t>
  </si>
  <si>
    <t>NILAI</t>
  </si>
  <si>
    <t>NILAI AKREDITASI</t>
  </si>
  <si>
    <t>REKOMENDASI</t>
  </si>
  <si>
    <t>%</t>
  </si>
  <si>
    <t>HURUF</t>
  </si>
  <si>
    <t>JUMLAH</t>
  </si>
  <si>
    <t>* Dalam menulis REKOMENDASI gunakan (alt+enter) untuk menurunkan/point selanjutnya</t>
  </si>
  <si>
    <t xml:space="preserve">BERITA ACARA HASIL VISITASI PERPUSTAKAAN </t>
  </si>
  <si>
    <t>Berdasarkan hasil visitasi perpustakaan yang dilakukan tim asesor terhadap perpustakaan:</t>
  </si>
  <si>
    <t>Alamat</t>
  </si>
  <si>
    <t>Diperoleh hasil sebagai berikut:</t>
  </si>
  <si>
    <t>Merujuk hasil visitasi perpustakaan, maka kami dari pihak perpustakaan yang diakreditasi menyatakan PERSETUJUAN terhadap hasil visitasi perpustakaan tersebut untuk dijadikan bahan penentuan penilaian akreditasi oleh Perpustakaan Nasional RI melalui Direktorat Standardisasi dan Akreditasi terhadap perpustakaan kami.</t>
  </si>
  <si>
    <t>Pihak Penandatangan Berita Acara:</t>
  </si>
  <si>
    <t>Pihak Perpustakaan</t>
  </si>
  <si>
    <t>Pihak Asesor</t>
  </si>
  <si>
    <t xml:space="preserve">Nama </t>
  </si>
  <si>
    <t>Asesor ke-1</t>
  </si>
  <si>
    <t xml:space="preserve">TTD   </t>
  </si>
  <si>
    <t>Nama</t>
  </si>
  <si>
    <t xml:space="preserve">TTD </t>
  </si>
  <si>
    <t>Asesor ke-2</t>
  </si>
  <si>
    <t xml:space="preserve">REKOMENDASI HASIL VISITASI PERPUSTAKAAN     </t>
  </si>
  <si>
    <t>a.</t>
  </si>
  <si>
    <t>Bobot Nilai</t>
  </si>
  <si>
    <t>b.</t>
  </si>
  <si>
    <t>Hasil Visitasi</t>
  </si>
  <si>
    <t>c.</t>
  </si>
  <si>
    <t>Capaian perpustakaan</t>
  </si>
  <si>
    <t>d.</t>
  </si>
  <si>
    <t>Saran</t>
  </si>
  <si>
    <t>Merujuk hasil visitasi perpustakaan yang dilakukan tim asesor terhadap perpustakaan:</t>
  </si>
  <si>
    <t>maka kami dari pihak perpustakaan yang diakreditasi menyatakan PERSETUJUAN terhadap hasil rekomendasi visitasi perpustakaan tersebut untuk dijadikan bahan perbaikan perpustakaan kami di kemudian hari.</t>
  </si>
  <si>
    <t>A</t>
  </si>
  <si>
    <t>C</t>
  </si>
  <si>
    <t>a.  Nilai Interval Konversi (NIK) lebih dari 88,31
b.  Nilai Interval Konversi (NIK) 82,46 - 88,31 
c.  Nilai Interval Konversi (NIK) 76,61 - 82,45  
d. Nilai Interval Konversi (NIK) kurang dari 76,61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</si>
</sst>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0.0"/>
  </numFmts>
  <fonts count="20">
    <font>
      <sz val="10"/>
      <color rgb="FF000000"/>
      <name val="Arial"/>
      <charset val="134"/>
    </font>
    <font>
      <sz val="12"/>
      <color theme="1"/>
      <name val="Times New Roman"/>
      <charset val="134"/>
    </font>
    <font>
      <b/>
      <sz val="12"/>
      <color theme="1"/>
      <name val="Times New Roman"/>
      <charset val="134"/>
    </font>
    <font>
      <sz val="10"/>
      <name val="Arial"/>
      <charset val="134"/>
    </font>
    <font>
      <b/>
      <sz val="10"/>
      <color rgb="FF000000"/>
      <name val="Arial"/>
      <charset val="134"/>
    </font>
    <font>
      <sz val="12"/>
      <color rgb="FFFF0000"/>
      <name val="Times New Roman"/>
      <charset val="134"/>
    </font>
    <font>
      <b/>
      <sz val="14"/>
      <color rgb="FF000000"/>
      <name val="Times New Roman"/>
      <charset val="134"/>
    </font>
    <font>
      <sz val="10"/>
      <color rgb="FF000000"/>
      <name val="Bookman Old Style"/>
      <charset val="134"/>
    </font>
    <font>
      <sz val="11"/>
      <color rgb="FF000000"/>
      <name val="Bookman Old Style"/>
      <charset val="134"/>
    </font>
    <font>
      <b/>
      <sz val="11"/>
      <color rgb="FF000000"/>
      <name val="Bookman Old Style"/>
      <charset val="134"/>
    </font>
    <font>
      <b/>
      <sz val="10"/>
      <color rgb="FF000000"/>
      <name val="Bookman Old Style"/>
      <charset val="134"/>
    </font>
    <font>
      <b/>
      <sz val="11"/>
      <color theme="1"/>
      <name val="Bookman Old Style"/>
      <charset val="134"/>
    </font>
    <font>
      <sz val="11"/>
      <color theme="1"/>
      <name val="Bookman Old Style"/>
      <charset val="134"/>
    </font>
    <font>
      <b/>
      <sz val="26"/>
      <color theme="1"/>
      <name val="Times New Roman"/>
      <charset val="134"/>
    </font>
    <font>
      <b/>
      <sz val="18"/>
      <color theme="1"/>
      <name val="Times New Roman"/>
      <charset val="134"/>
    </font>
    <font>
      <i/>
      <sz val="12"/>
      <color theme="1"/>
      <name val="Times New Roman"/>
      <charset val="134"/>
    </font>
    <font>
      <b/>
      <sz val="10"/>
      <color rgb="FF000000"/>
      <name val="Bookman Old Style"/>
      <family val="1"/>
    </font>
    <font>
      <sz val="11"/>
      <color rgb="FF000000"/>
      <name val="Bookman Old Style"/>
      <family val="1"/>
    </font>
    <font>
      <b/>
      <sz val="11"/>
      <color rgb="FF000000"/>
      <name val="Bookman Old Style"/>
      <family val="1"/>
    </font>
    <font>
      <sz val="11"/>
      <color theme="1"/>
      <name val="Bookman Old Style"/>
      <family val="1"/>
    </font>
  </fonts>
  <fills count="11">
    <fill>
      <patternFill patternType="none"/>
    </fill>
    <fill>
      <patternFill patternType="gray125"/>
    </fill>
    <fill>
      <patternFill patternType="solid">
        <fgColor theme="4" tint="0.59999389629810485"/>
        <bgColor indexed="64"/>
      </patternFill>
    </fill>
    <fill>
      <patternFill patternType="solid">
        <fgColor theme="2" tint="-0.14993743705557422"/>
        <bgColor indexed="64"/>
      </patternFill>
    </fill>
    <fill>
      <patternFill patternType="solid">
        <fgColor theme="4" tint="0.39991454817346722"/>
        <bgColor indexed="64"/>
      </patternFill>
    </fill>
    <fill>
      <patternFill patternType="solid">
        <fgColor theme="7" tint="0.59999389629810485"/>
        <bgColor indexed="64"/>
      </patternFill>
    </fill>
    <fill>
      <patternFill patternType="solid">
        <fgColor theme="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rgb="FFFDE9D9"/>
        <bgColor rgb="FFFDE9D9"/>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right style="thin">
        <color auto="1"/>
      </right>
      <top style="thin">
        <color auto="1"/>
      </top>
      <bottom style="thin">
        <color rgb="FF000000"/>
      </bottom>
      <diagonal/>
    </border>
    <border>
      <left style="thin">
        <color auto="1"/>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auto="1"/>
      </right>
      <top style="thin">
        <color rgb="FF000000"/>
      </top>
      <bottom/>
      <diagonal/>
    </border>
    <border>
      <left style="thin">
        <color auto="1"/>
      </left>
      <right/>
      <top/>
      <bottom/>
      <diagonal/>
    </border>
    <border>
      <left/>
      <right style="thin">
        <color rgb="FF000000"/>
      </right>
      <top/>
      <bottom/>
      <diagonal/>
    </border>
    <border>
      <left style="thin">
        <color rgb="FF000000"/>
      </left>
      <right/>
      <top/>
      <bottom/>
      <diagonal/>
    </border>
    <border>
      <left/>
      <right style="thin">
        <color auto="1"/>
      </right>
      <top/>
      <bottom/>
      <diagonal/>
    </border>
    <border>
      <left style="thin">
        <color rgb="FF000000"/>
      </left>
      <right/>
      <top/>
      <bottom style="thin">
        <color rgb="FF000000"/>
      </bottom>
      <diagonal/>
    </border>
    <border>
      <left/>
      <right/>
      <top/>
      <bottom style="thin">
        <color rgb="FF000000"/>
      </bottom>
      <diagonal/>
    </border>
    <border>
      <left/>
      <right style="thin">
        <color auto="1"/>
      </right>
      <top/>
      <bottom style="thin">
        <color rgb="FF000000"/>
      </bottom>
      <diagonal/>
    </border>
    <border>
      <left style="thin">
        <color auto="1"/>
      </left>
      <right/>
      <top/>
      <bottom style="thin">
        <color auto="1"/>
      </bottom>
      <diagonal/>
    </border>
    <border>
      <left/>
      <right/>
      <top/>
      <bottom style="thin">
        <color auto="1"/>
      </bottom>
      <diagonal/>
    </border>
    <border>
      <left/>
      <right style="thin">
        <color rgb="FF000000"/>
      </right>
      <top/>
      <bottom style="thin">
        <color auto="1"/>
      </bottom>
      <diagonal/>
    </border>
    <border>
      <left style="thin">
        <color rgb="FF000000"/>
      </left>
      <right/>
      <top/>
      <bottom style="thin">
        <color auto="1"/>
      </bottom>
      <diagonal/>
    </border>
    <border>
      <left/>
      <right style="thin">
        <color auto="1"/>
      </right>
      <top/>
      <bottom style="thin">
        <color auto="1"/>
      </bottom>
      <diagonal/>
    </border>
    <border>
      <left style="thin">
        <color auto="1"/>
      </left>
      <right style="thin">
        <color rgb="FF000000"/>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236">
    <xf numFmtId="0" fontId="0" fillId="0" borderId="0" xfId="0"/>
    <xf numFmtId="0" fontId="1" fillId="0" borderId="0" xfId="0" applyFont="1"/>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left" vertical="center" wrapText="1"/>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2"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2" fontId="2" fillId="2" borderId="1" xfId="0" applyNumberFormat="1" applyFont="1" applyFill="1" applyBorder="1" applyAlignment="1">
      <alignment horizontal="center" vertical="center"/>
    </xf>
    <xf numFmtId="0" fontId="1" fillId="0" borderId="7" xfId="0" applyFont="1" applyBorder="1"/>
    <xf numFmtId="0" fontId="1" fillId="0" borderId="12" xfId="0" applyFont="1" applyBorder="1"/>
    <xf numFmtId="0" fontId="1" fillId="0" borderId="0" xfId="0" applyFont="1" applyAlignment="1">
      <alignment horizontal="left"/>
    </xf>
    <xf numFmtId="0" fontId="1" fillId="0" borderId="14" xfId="0" applyFont="1" applyBorder="1"/>
    <xf numFmtId="0" fontId="1" fillId="0" borderId="14"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2" fontId="1" fillId="0" borderId="26" xfId="0" applyNumberFormat="1" applyFont="1" applyBorder="1"/>
    <xf numFmtId="167" fontId="1" fillId="0" borderId="26" xfId="0" applyNumberFormat="1" applyFont="1" applyBorder="1"/>
    <xf numFmtId="0" fontId="1" fillId="0" borderId="30" xfId="0" applyFont="1" applyBorder="1" applyAlignment="1">
      <alignment horizontal="center"/>
    </xf>
    <xf numFmtId="167" fontId="1" fillId="0" borderId="26" xfId="0" applyNumberFormat="1" applyFont="1" applyBorder="1" applyAlignment="1">
      <alignment horizontal="left"/>
    </xf>
    <xf numFmtId="0" fontId="1" fillId="0" borderId="0" xfId="0" applyFont="1" applyAlignment="1">
      <alignment horizontal="center"/>
    </xf>
    <xf numFmtId="0" fontId="3" fillId="0" borderId="0" xfId="0" applyFont="1"/>
    <xf numFmtId="0" fontId="0" fillId="0" borderId="0" xfId="0" applyAlignment="1">
      <alignment horizontal="center" vertical="center"/>
    </xf>
    <xf numFmtId="0" fontId="2" fillId="0" borderId="0" xfId="0" applyFont="1"/>
    <xf numFmtId="0" fontId="1" fillId="0" borderId="0" xfId="0" applyFont="1" applyAlignment="1">
      <alignment horizontal="right"/>
    </xf>
    <xf numFmtId="0" fontId="2" fillId="3" borderId="37" xfId="0" applyFont="1" applyFill="1" applyBorder="1" applyAlignment="1">
      <alignment horizontal="center"/>
    </xf>
    <xf numFmtId="0" fontId="1" fillId="0" borderId="37" xfId="0" applyFont="1" applyBorder="1" applyAlignment="1">
      <alignment horizontal="center" vertical="top"/>
    </xf>
    <xf numFmtId="0" fontId="1" fillId="0" borderId="26" xfId="0" applyFont="1" applyBorder="1" applyAlignment="1">
      <alignment vertical="top" wrapText="1"/>
    </xf>
    <xf numFmtId="2" fontId="1" fillId="0" borderId="26" xfId="0" applyNumberFormat="1" applyFont="1" applyBorder="1" applyAlignment="1">
      <alignment horizontal="center" vertical="top" wrapText="1"/>
    </xf>
    <xf numFmtId="167" fontId="2" fillId="0" borderId="26" xfId="0" applyNumberFormat="1" applyFont="1" applyBorder="1" applyAlignment="1">
      <alignment horizontal="center" vertical="top"/>
    </xf>
    <xf numFmtId="167" fontId="2" fillId="0" borderId="28" xfId="0" applyNumberFormat="1" applyFont="1" applyBorder="1" applyAlignment="1">
      <alignment horizontal="left" vertical="top"/>
    </xf>
    <xf numFmtId="0" fontId="2" fillId="0" borderId="28" xfId="0" applyFont="1" applyBorder="1" applyAlignment="1">
      <alignment horizontal="center" vertical="top"/>
    </xf>
    <xf numFmtId="0" fontId="2" fillId="3" borderId="37" xfId="0" applyFont="1" applyFill="1" applyBorder="1" applyAlignment="1">
      <alignment horizontal="center" vertical="center"/>
    </xf>
    <xf numFmtId="0" fontId="2" fillId="3" borderId="26" xfId="0" applyFont="1" applyFill="1" applyBorder="1" applyAlignment="1">
      <alignment horizontal="left" vertical="center"/>
    </xf>
    <xf numFmtId="2" fontId="2" fillId="3" borderId="37" xfId="0" applyNumberFormat="1" applyFont="1" applyFill="1" applyBorder="1" applyAlignment="1">
      <alignment horizontal="center" vertical="center" wrapText="1"/>
    </xf>
    <xf numFmtId="167" fontId="2" fillId="3" borderId="26" xfId="0" applyNumberFormat="1" applyFont="1" applyFill="1" applyBorder="1" applyAlignment="1">
      <alignment horizontal="center" vertical="center"/>
    </xf>
    <xf numFmtId="167" fontId="2" fillId="3" borderId="28" xfId="0" applyNumberFormat="1" applyFont="1" applyFill="1" applyBorder="1" applyAlignment="1">
      <alignment horizontal="center" vertical="center"/>
    </xf>
    <xf numFmtId="0" fontId="2" fillId="3" borderId="28" xfId="0" applyFont="1" applyFill="1" applyBorder="1" applyAlignment="1">
      <alignment horizontal="center" vertical="center" wrapText="1"/>
    </xf>
    <xf numFmtId="0" fontId="1" fillId="0" borderId="37" xfId="0" applyFont="1" applyBorder="1" applyAlignment="1">
      <alignment horizontal="left" vertical="top" wrapText="1"/>
    </xf>
    <xf numFmtId="0" fontId="1" fillId="0" borderId="37" xfId="0" applyFont="1" applyBorder="1" applyAlignment="1">
      <alignment vertical="top" wrapText="1"/>
    </xf>
    <xf numFmtId="0" fontId="1" fillId="0" borderId="0" xfId="0" applyFont="1" applyAlignment="1">
      <alignment horizontal="center" vertical="center"/>
    </xf>
    <xf numFmtId="0" fontId="6" fillId="0" borderId="0" xfId="0" applyFont="1" applyAlignment="1">
      <alignment horizontal="centerContinuous"/>
    </xf>
    <xf numFmtId="0" fontId="0" fillId="0" borderId="0" xfId="0" applyAlignment="1">
      <alignment horizontal="centerContinuous"/>
    </xf>
    <xf numFmtId="0" fontId="2" fillId="5" borderId="34" xfId="0" applyFont="1" applyFill="1" applyBorder="1" applyAlignment="1">
      <alignment horizontal="center"/>
    </xf>
    <xf numFmtId="0" fontId="2" fillId="5" borderId="35" xfId="0" applyFont="1" applyFill="1" applyBorder="1" applyAlignment="1">
      <alignment horizontal="center"/>
    </xf>
    <xf numFmtId="0" fontId="2" fillId="5" borderId="38" xfId="0" applyFont="1" applyFill="1" applyBorder="1" applyAlignment="1">
      <alignment horizontal="center"/>
    </xf>
    <xf numFmtId="0" fontId="1" fillId="0" borderId="34" xfId="0" applyFont="1" applyBorder="1" applyAlignment="1">
      <alignment horizontal="center"/>
    </xf>
    <xf numFmtId="0" fontId="1" fillId="0" borderId="34" xfId="0" applyFont="1" applyBorder="1"/>
    <xf numFmtId="0" fontId="1" fillId="0" borderId="10" xfId="0" applyFont="1" applyBorder="1" applyAlignment="1">
      <alignment horizontal="center"/>
    </xf>
    <xf numFmtId="2" fontId="1" fillId="0" borderId="39" xfId="0" applyNumberFormat="1" applyFont="1" applyBorder="1"/>
    <xf numFmtId="0" fontId="1" fillId="0" borderId="38" xfId="0" applyFont="1" applyBorder="1" applyAlignment="1">
      <alignment horizontal="center"/>
    </xf>
    <xf numFmtId="0" fontId="1" fillId="0" borderId="38" xfId="0" applyFont="1" applyBorder="1"/>
    <xf numFmtId="0" fontId="1" fillId="0" borderId="38" xfId="0" applyFont="1" applyBorder="1" applyAlignment="1">
      <alignment wrapText="1"/>
    </xf>
    <xf numFmtId="0" fontId="1" fillId="5" borderId="37" xfId="0" applyFont="1" applyFill="1" applyBorder="1"/>
    <xf numFmtId="0" fontId="2" fillId="5" borderId="37" xfId="0" applyFont="1" applyFill="1" applyBorder="1"/>
    <xf numFmtId="0" fontId="2" fillId="5" borderId="37" xfId="0" applyFont="1" applyFill="1" applyBorder="1" applyAlignment="1">
      <alignment horizontal="center"/>
    </xf>
    <xf numFmtId="2" fontId="2" fillId="5" borderId="35" xfId="0" applyNumberFormat="1" applyFont="1" applyFill="1" applyBorder="1"/>
    <xf numFmtId="2" fontId="1" fillId="0" borderId="0" xfId="0" applyNumberFormat="1" applyFont="1"/>
    <xf numFmtId="0" fontId="2" fillId="2" borderId="34" xfId="0" applyFont="1" applyFill="1" applyBorder="1" applyAlignment="1">
      <alignment horizontal="center"/>
    </xf>
    <xf numFmtId="0" fontId="2" fillId="2" borderId="35" xfId="0" applyFont="1" applyFill="1" applyBorder="1" applyAlignment="1">
      <alignment horizontal="center"/>
    </xf>
    <xf numFmtId="0" fontId="2" fillId="2" borderId="38" xfId="0" applyFont="1" applyFill="1" applyBorder="1" applyAlignment="1">
      <alignment horizontal="center"/>
    </xf>
    <xf numFmtId="0" fontId="1" fillId="2" borderId="37" xfId="0" applyFont="1" applyFill="1" applyBorder="1"/>
    <xf numFmtId="0" fontId="2" fillId="2" borderId="37" xfId="0" applyFont="1" applyFill="1" applyBorder="1"/>
    <xf numFmtId="0" fontId="2" fillId="2" borderId="37" xfId="0" applyFont="1" applyFill="1" applyBorder="1" applyAlignment="1">
      <alignment horizontal="center"/>
    </xf>
    <xf numFmtId="2" fontId="2" fillId="2" borderId="35" xfId="0" applyNumberFormat="1" applyFont="1" applyFill="1" applyBorder="1"/>
    <xf numFmtId="0" fontId="4" fillId="0" borderId="0" xfId="0" applyFont="1" applyAlignment="1">
      <alignment horizontal="center" vertical="center"/>
    </xf>
    <xf numFmtId="0" fontId="0" fillId="0" borderId="0" xfId="0" applyAlignment="1">
      <alignment vertical="center"/>
    </xf>
    <xf numFmtId="0" fontId="0" fillId="6" borderId="0" xfId="0" applyFill="1"/>
    <xf numFmtId="0" fontId="7" fillId="0" borderId="0" xfId="0" applyFont="1" applyAlignment="1">
      <alignment horizontal="center" vertical="top"/>
    </xf>
    <xf numFmtId="0" fontId="7" fillId="0" borderId="0" xfId="0" applyFont="1"/>
    <xf numFmtId="0" fontId="8" fillId="0" borderId="0" xfId="0" applyFont="1" applyAlignment="1" applyProtection="1">
      <alignment horizontal="center" vertical="center"/>
      <protection locked="0"/>
    </xf>
    <xf numFmtId="0" fontId="8" fillId="0" borderId="0" xfId="0" applyFont="1" applyAlignment="1" applyProtection="1">
      <alignment horizontal="left" vertical="top"/>
      <protection locked="0"/>
    </xf>
    <xf numFmtId="0" fontId="8" fillId="0" borderId="0" xfId="0" applyFont="1" applyAlignment="1">
      <alignment horizontal="center" vertical="center"/>
    </xf>
    <xf numFmtId="0" fontId="9" fillId="0" borderId="0" xfId="0" applyFont="1" applyAlignment="1">
      <alignment horizontal="center" vertical="center"/>
    </xf>
    <xf numFmtId="0" fontId="9" fillId="7" borderId="1" xfId="0" applyFont="1" applyFill="1" applyBorder="1" applyAlignment="1">
      <alignment horizontal="center" vertical="center"/>
    </xf>
    <xf numFmtId="0" fontId="9" fillId="7" borderId="1" xfId="0"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protection locked="0"/>
    </xf>
    <xf numFmtId="0" fontId="9" fillId="7" borderId="1" xfId="0" applyFont="1" applyFill="1" applyBorder="1" applyAlignment="1">
      <alignment horizontal="center" vertical="center" wrapText="1"/>
    </xf>
    <xf numFmtId="0" fontId="9" fillId="0" borderId="40" xfId="0" applyFont="1" applyBorder="1" applyAlignment="1">
      <alignment horizontal="left" vertical="center"/>
    </xf>
    <xf numFmtId="0" fontId="9" fillId="0" borderId="41" xfId="0" applyFont="1" applyBorder="1" applyAlignment="1">
      <alignment horizontal="left" vertical="center"/>
    </xf>
    <xf numFmtId="0" fontId="9" fillId="0" borderId="41" xfId="0" applyFont="1" applyBorder="1" applyAlignment="1" applyProtection="1">
      <alignment horizontal="left" vertical="center"/>
      <protection locked="0"/>
    </xf>
    <xf numFmtId="0" fontId="9" fillId="0" borderId="42" xfId="0" applyFont="1" applyBorder="1" applyAlignment="1" applyProtection="1">
      <alignment horizontal="left" vertical="center"/>
      <protection locked="0"/>
    </xf>
    <xf numFmtId="0" fontId="9" fillId="8" borderId="39" xfId="0" applyFont="1" applyFill="1" applyBorder="1" applyAlignment="1">
      <alignment horizontal="center" vertical="center"/>
    </xf>
    <xf numFmtId="0" fontId="10" fillId="0" borderId="43" xfId="0" applyFont="1" applyBorder="1" applyAlignment="1">
      <alignment horizontal="center" vertical="top"/>
    </xf>
    <xf numFmtId="0" fontId="11" fillId="0" borderId="43" xfId="0" applyFont="1" applyBorder="1" applyAlignment="1">
      <alignment horizontal="left" vertical="top" wrapText="1"/>
    </xf>
    <xf numFmtId="0" fontId="11" fillId="0" borderId="44" xfId="0" applyFont="1" applyBorder="1" applyAlignment="1">
      <alignment horizontal="left" vertical="top" wrapText="1"/>
    </xf>
    <xf numFmtId="0" fontId="11" fillId="0" borderId="44" xfId="0" applyFont="1" applyBorder="1" applyAlignment="1" applyProtection="1">
      <alignment horizontal="left" vertical="top" wrapText="1"/>
      <protection locked="0"/>
    </xf>
    <xf numFmtId="0" fontId="11" fillId="0" borderId="45" xfId="0" applyFont="1" applyBorder="1" applyAlignment="1">
      <alignment horizontal="left" vertical="top" wrapText="1"/>
    </xf>
    <xf numFmtId="0" fontId="7" fillId="0" borderId="1" xfId="0" applyFont="1" applyBorder="1" applyAlignment="1">
      <alignment horizontal="center" vertical="top"/>
    </xf>
    <xf numFmtId="0" fontId="12" fillId="0" borderId="46" xfId="0" applyFont="1" applyBorder="1" applyAlignment="1">
      <alignment horizontal="left" vertical="top" wrapText="1"/>
    </xf>
    <xf numFmtId="0" fontId="8" fillId="0" borderId="46" xfId="0" applyFont="1" applyBorder="1" applyAlignment="1" applyProtection="1">
      <alignment horizontal="left" vertical="top"/>
      <protection locked="0"/>
    </xf>
    <xf numFmtId="0" fontId="8" fillId="0" borderId="46" xfId="0" applyFont="1" applyBorder="1" applyAlignment="1">
      <alignment horizontal="center" vertical="center"/>
    </xf>
    <xf numFmtId="0" fontId="12" fillId="0" borderId="1" xfId="0" applyFont="1" applyBorder="1" applyAlignment="1">
      <alignment horizontal="left" vertical="top" wrapText="1"/>
    </xf>
    <xf numFmtId="0" fontId="8"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top"/>
      <protection locked="0"/>
    </xf>
    <xf numFmtId="0" fontId="10" fillId="0" borderId="1" xfId="0" applyFont="1" applyBorder="1" applyAlignment="1">
      <alignment horizontal="center" vertical="top"/>
    </xf>
    <xf numFmtId="0" fontId="11" fillId="0" borderId="43" xfId="0" applyFont="1" applyBorder="1" applyAlignment="1">
      <alignment vertical="top" wrapText="1"/>
    </xf>
    <xf numFmtId="0" fontId="11" fillId="0" borderId="44" xfId="0" applyFont="1" applyBorder="1" applyAlignment="1">
      <alignment vertical="top" wrapText="1"/>
    </xf>
    <xf numFmtId="0" fontId="11" fillId="0" borderId="44" xfId="0" applyFont="1" applyBorder="1" applyAlignment="1" applyProtection="1">
      <alignment vertical="top" wrapText="1"/>
      <protection locked="0"/>
    </xf>
    <xf numFmtId="0" fontId="12" fillId="0" borderId="1" xfId="0" applyFont="1" applyBorder="1" applyAlignment="1">
      <alignment vertical="top" wrapText="1"/>
    </xf>
    <xf numFmtId="0" fontId="7" fillId="0" borderId="43" xfId="0" applyFont="1" applyBorder="1" applyAlignment="1">
      <alignment horizontal="centerContinuous" vertical="top"/>
    </xf>
    <xf numFmtId="0" fontId="7" fillId="0" borderId="44" xfId="0" applyFont="1" applyBorder="1" applyAlignment="1">
      <alignment horizontal="centerContinuous" vertical="top"/>
    </xf>
    <xf numFmtId="0" fontId="7" fillId="0" borderId="44" xfId="0" applyFont="1" applyBorder="1" applyAlignment="1" applyProtection="1">
      <alignment horizontal="centerContinuous" vertical="top"/>
      <protection locked="0"/>
    </xf>
    <xf numFmtId="0" fontId="7" fillId="0" borderId="45" xfId="0" applyFont="1" applyBorder="1" applyAlignment="1">
      <alignment horizontal="centerContinuous" vertical="top"/>
    </xf>
    <xf numFmtId="0" fontId="8" fillId="0" borderId="1" xfId="0" applyFont="1" applyBorder="1" applyAlignment="1">
      <alignment horizontal="center" vertical="center"/>
    </xf>
    <xf numFmtId="0" fontId="9" fillId="0" borderId="43" xfId="0" applyFont="1" applyBorder="1" applyAlignment="1">
      <alignment horizontal="left" vertical="center"/>
    </xf>
    <xf numFmtId="0" fontId="9" fillId="0" borderId="44" xfId="0" applyFont="1" applyBorder="1" applyAlignment="1">
      <alignment horizontal="left" vertical="center"/>
    </xf>
    <xf numFmtId="0" fontId="9" fillId="0" borderId="44" xfId="0" applyFont="1" applyBorder="1" applyAlignment="1" applyProtection="1">
      <alignment horizontal="left" vertical="center"/>
      <protection locked="0"/>
    </xf>
    <xf numFmtId="0" fontId="9" fillId="0" borderId="45" xfId="0" applyFont="1" applyBorder="1" applyAlignment="1" applyProtection="1">
      <alignment horizontal="left" vertical="center"/>
      <protection locked="0"/>
    </xf>
    <xf numFmtId="0" fontId="9" fillId="8" borderId="1" xfId="0" applyFont="1" applyFill="1" applyBorder="1" applyAlignment="1">
      <alignment horizontal="center" vertical="center"/>
    </xf>
    <xf numFmtId="0" fontId="9" fillId="0" borderId="1" xfId="0" applyFont="1" applyBorder="1" applyAlignment="1">
      <alignment horizontal="center" vertical="top"/>
    </xf>
    <xf numFmtId="0" fontId="9" fillId="0" borderId="43" xfId="0" applyFont="1" applyBorder="1"/>
    <xf numFmtId="0" fontId="9" fillId="0" borderId="44" xfId="0" applyFont="1" applyBorder="1"/>
    <xf numFmtId="0" fontId="9" fillId="0" borderId="44" xfId="0" applyFont="1" applyBorder="1" applyProtection="1">
      <protection locked="0"/>
    </xf>
    <xf numFmtId="0" fontId="9" fillId="0" borderId="45" xfId="0" applyFont="1" applyBorder="1"/>
    <xf numFmtId="0" fontId="8" fillId="0" borderId="1" xfId="0" applyFont="1" applyBorder="1" applyAlignment="1">
      <alignment horizontal="center" vertical="top"/>
    </xf>
    <xf numFmtId="0" fontId="0" fillId="0" borderId="0" xfId="0" applyProtection="1">
      <protection locked="0"/>
    </xf>
    <xf numFmtId="0" fontId="8" fillId="0" borderId="43" xfId="0" applyFont="1" applyBorder="1" applyAlignment="1">
      <alignment horizontal="centerContinuous" vertical="top"/>
    </xf>
    <xf numFmtId="0" fontId="8" fillId="0" borderId="44" xfId="0" applyFont="1" applyBorder="1" applyAlignment="1">
      <alignment horizontal="centerContinuous" vertical="top"/>
    </xf>
    <xf numFmtId="0" fontId="8" fillId="0" borderId="44" xfId="0" applyFont="1" applyBorder="1" applyAlignment="1" applyProtection="1">
      <alignment horizontal="centerContinuous" vertical="top"/>
      <protection locked="0"/>
    </xf>
    <xf numFmtId="0" fontId="8" fillId="0" borderId="45" xfId="0" applyFont="1" applyBorder="1" applyAlignment="1">
      <alignment horizontal="centerContinuous" vertical="top"/>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11" fillId="0" borderId="44" xfId="0" applyFont="1" applyBorder="1" applyAlignment="1">
      <alignment horizontal="left" vertical="top"/>
    </xf>
    <xf numFmtId="0" fontId="12" fillId="0" borderId="44" xfId="0" applyFont="1" applyBorder="1" applyAlignment="1">
      <alignment horizontal="left" vertical="top" wrapText="1"/>
    </xf>
    <xf numFmtId="0" fontId="8" fillId="0" borderId="44" xfId="0" applyFont="1" applyBorder="1" applyAlignment="1" applyProtection="1">
      <alignment horizontal="center" vertical="center"/>
      <protection locked="0"/>
    </xf>
    <xf numFmtId="0" fontId="8" fillId="0" borderId="44" xfId="0" applyFont="1" applyBorder="1" applyAlignment="1" applyProtection="1">
      <alignment horizontal="left" vertical="top"/>
      <protection locked="0"/>
    </xf>
    <xf numFmtId="0" fontId="8" fillId="0" borderId="43" xfId="0" applyFont="1" applyBorder="1" applyAlignment="1">
      <alignment horizontal="center" vertical="top"/>
    </xf>
    <xf numFmtId="0" fontId="7" fillId="0" borderId="1" xfId="0" applyFont="1" applyBorder="1" applyAlignment="1">
      <alignment vertical="center"/>
    </xf>
    <xf numFmtId="0" fontId="7" fillId="0" borderId="1" xfId="0" applyFont="1" applyBorder="1" applyAlignment="1">
      <alignment wrapText="1"/>
    </xf>
    <xf numFmtId="0" fontId="7" fillId="0" borderId="1" xfId="0" applyFont="1" applyBorder="1" applyAlignment="1">
      <alignment vertical="center" wrapText="1"/>
    </xf>
    <xf numFmtId="0" fontId="12" fillId="0" borderId="43" xfId="0" applyFont="1" applyBorder="1" applyAlignment="1">
      <alignment horizontal="left" vertical="top" wrapText="1"/>
    </xf>
    <xf numFmtId="0" fontId="12" fillId="0" borderId="44" xfId="0" applyFont="1" applyBorder="1" applyAlignment="1">
      <alignment vertical="top" wrapText="1"/>
    </xf>
    <xf numFmtId="0" fontId="11" fillId="0" borderId="43" xfId="0" applyFont="1" applyBorder="1" applyAlignment="1">
      <alignment vertical="top"/>
    </xf>
    <xf numFmtId="0" fontId="11" fillId="0" borderId="1" xfId="0" applyFont="1" applyBorder="1" applyAlignment="1" applyProtection="1">
      <alignment vertical="top" wrapText="1"/>
      <protection locked="0"/>
    </xf>
    <xf numFmtId="0" fontId="12" fillId="0" borderId="43" xfId="0" applyFont="1" applyBorder="1" applyAlignment="1">
      <alignment vertical="top" wrapText="1"/>
    </xf>
    <xf numFmtId="0" fontId="9" fillId="9" borderId="1" xfId="0" applyFont="1" applyFill="1" applyBorder="1" applyAlignment="1">
      <alignment horizontal="center" vertical="center"/>
    </xf>
    <xf numFmtId="0" fontId="11" fillId="0" borderId="1" xfId="0" applyFont="1" applyBorder="1" applyAlignment="1">
      <alignment horizontal="left" vertical="top" wrapText="1"/>
    </xf>
    <xf numFmtId="0" fontId="8" fillId="6" borderId="1" xfId="0" applyFont="1" applyFill="1" applyBorder="1" applyAlignment="1">
      <alignment horizontal="center" vertical="top"/>
    </xf>
    <xf numFmtId="0" fontId="12" fillId="6" borderId="1" xfId="0" applyFont="1" applyFill="1" applyBorder="1" applyAlignment="1">
      <alignment horizontal="left" vertical="top" wrapText="1"/>
    </xf>
    <xf numFmtId="0" fontId="8" fillId="6" borderId="1" xfId="0" applyFont="1" applyFill="1" applyBorder="1" applyAlignment="1" applyProtection="1">
      <alignment horizontal="left" vertical="top"/>
      <protection locked="0"/>
    </xf>
    <xf numFmtId="0" fontId="8" fillId="0" borderId="1" xfId="0" applyFont="1" applyBorder="1" applyAlignment="1">
      <alignment horizontal="centerContinuous" vertical="top"/>
    </xf>
    <xf numFmtId="0" fontId="8" fillId="0" borderId="1" xfId="0" applyFont="1" applyBorder="1" applyAlignment="1" applyProtection="1">
      <alignment horizontal="centerContinuous" vertical="top"/>
      <protection locked="0"/>
    </xf>
    <xf numFmtId="0" fontId="1" fillId="0" borderId="50" xfId="0" applyFont="1" applyBorder="1"/>
    <xf numFmtId="0" fontId="2" fillId="0" borderId="0" xfId="0" applyFont="1" applyAlignment="1">
      <alignment horizontal="left" vertical="center"/>
    </xf>
    <xf numFmtId="0" fontId="2" fillId="0" borderId="0" xfId="0" applyFont="1" applyAlignment="1">
      <alignment horizontal="left" vertical="center" wrapText="1"/>
    </xf>
    <xf numFmtId="0" fontId="1" fillId="0" borderId="52" xfId="0" applyFont="1" applyBorder="1"/>
    <xf numFmtId="0" fontId="1" fillId="0" borderId="53" xfId="0" applyFont="1" applyBorder="1" applyAlignment="1">
      <alignment horizontal="center" vertical="center"/>
    </xf>
    <xf numFmtId="0" fontId="2" fillId="0" borderId="53" xfId="0" applyFont="1" applyBorder="1" applyAlignment="1">
      <alignment horizontal="left" vertical="center" wrapText="1"/>
    </xf>
    <xf numFmtId="0" fontId="2" fillId="0" borderId="53" xfId="0" applyFont="1" applyBorder="1" applyAlignment="1">
      <alignment horizontal="left" vertical="center"/>
    </xf>
    <xf numFmtId="0" fontId="1" fillId="0" borderId="0" xfId="0" applyFont="1" applyAlignment="1">
      <alignment wrapText="1"/>
    </xf>
    <xf numFmtId="0" fontId="14" fillId="0" borderId="0" xfId="0" applyFont="1"/>
    <xf numFmtId="15" fontId="1" fillId="0" borderId="0" xfId="0" quotePrefix="1" applyNumberFormat="1" applyFont="1" applyAlignment="1">
      <alignment horizontal="right"/>
    </xf>
    <xf numFmtId="0" fontId="1" fillId="0" borderId="0" xfId="0" applyFont="1" applyAlignment="1">
      <alignment horizontal="left" vertical="center"/>
    </xf>
    <xf numFmtId="0" fontId="0" fillId="0" borderId="0" xfId="0"/>
    <xf numFmtId="0" fontId="13" fillId="10" borderId="47" xfId="0" applyFont="1" applyFill="1" applyBorder="1" applyAlignment="1">
      <alignment horizontal="center" vertical="center"/>
    </xf>
    <xf numFmtId="0" fontId="3" fillId="0" borderId="48" xfId="0" applyFont="1" applyBorder="1"/>
    <xf numFmtId="0" fontId="3" fillId="0" borderId="49" xfId="0" applyFont="1" applyBorder="1"/>
    <xf numFmtId="0" fontId="3" fillId="0" borderId="50" xfId="0" applyFont="1" applyBorder="1"/>
    <xf numFmtId="0" fontId="3" fillId="0" borderId="51" xfId="0" applyFont="1" applyBorder="1"/>
    <xf numFmtId="0" fontId="3" fillId="0" borderId="52" xfId="0" applyFont="1" applyBorder="1"/>
    <xf numFmtId="0" fontId="3" fillId="0" borderId="53" xfId="0" applyFont="1" applyBorder="1"/>
    <xf numFmtId="0" fontId="3" fillId="0" borderId="54" xfId="0" applyFont="1" applyBorder="1"/>
    <xf numFmtId="0" fontId="1" fillId="0" borderId="48" xfId="0" applyFont="1" applyBorder="1" applyAlignment="1">
      <alignment horizontal="center"/>
    </xf>
    <xf numFmtId="0" fontId="0" fillId="0" borderId="53" xfId="0" applyBorder="1"/>
    <xf numFmtId="0" fontId="2" fillId="4" borderId="0" xfId="0" applyFont="1" applyFill="1" applyAlignment="1">
      <alignment horizontal="center" vertical="center"/>
    </xf>
    <xf numFmtId="0" fontId="4" fillId="4" borderId="0" xfId="0" applyFont="1" applyFill="1" applyAlignment="1">
      <alignment vertical="center"/>
    </xf>
    <xf numFmtId="0" fontId="1" fillId="0" borderId="0" xfId="0" applyFont="1" applyAlignment="1">
      <alignment horizontal="left" wrapText="1"/>
    </xf>
    <xf numFmtId="0" fontId="1" fillId="0" borderId="0" xfId="0" applyFont="1" applyAlignment="1">
      <alignment horizontal="left"/>
    </xf>
    <xf numFmtId="0" fontId="2" fillId="3" borderId="26" xfId="0" applyFont="1" applyFill="1" applyBorder="1" applyAlignment="1">
      <alignment horizontal="center"/>
    </xf>
    <xf numFmtId="0" fontId="3" fillId="3" borderId="27" xfId="0" applyFont="1" applyFill="1" applyBorder="1"/>
    <xf numFmtId="0" fontId="3" fillId="3" borderId="28" xfId="0" applyFont="1" applyFill="1" applyBorder="1"/>
    <xf numFmtId="0" fontId="2" fillId="3" borderId="10" xfId="0" applyFont="1" applyFill="1" applyBorder="1" applyAlignment="1">
      <alignment horizontal="center"/>
    </xf>
    <xf numFmtId="0" fontId="3" fillId="3" borderId="9" xfId="0" applyFont="1" applyFill="1" applyBorder="1"/>
    <xf numFmtId="0" fontId="1" fillId="0" borderId="26" xfId="0" applyFont="1" applyBorder="1" applyAlignment="1">
      <alignment horizontal="center" vertical="top" wrapText="1"/>
    </xf>
    <xf numFmtId="0" fontId="3" fillId="0" borderId="28" xfId="0" applyFont="1" applyBorder="1"/>
    <xf numFmtId="0" fontId="2" fillId="3" borderId="26" xfId="0" applyFont="1" applyFill="1" applyBorder="1" applyAlignment="1">
      <alignment horizontal="center" vertical="center" wrapText="1"/>
    </xf>
    <xf numFmtId="0" fontId="3" fillId="3" borderId="28" xfId="0" applyFont="1" applyFill="1" applyBorder="1" applyAlignment="1">
      <alignment horizontal="center" vertical="center"/>
    </xf>
    <xf numFmtId="0" fontId="5" fillId="0" borderId="0" xfId="0" applyFont="1" applyAlignment="1">
      <alignment horizontal="center" vertical="center"/>
    </xf>
    <xf numFmtId="0" fontId="2" fillId="3" borderId="34" xfId="0" applyFont="1" applyFill="1" applyBorder="1" applyAlignment="1">
      <alignment horizontal="center" vertical="center"/>
    </xf>
    <xf numFmtId="0" fontId="3" fillId="3" borderId="35" xfId="0" applyFont="1" applyFill="1" applyBorder="1"/>
    <xf numFmtId="0" fontId="2" fillId="3" borderId="10" xfId="0" applyFont="1" applyFill="1" applyBorder="1" applyAlignment="1">
      <alignment horizontal="center" vertical="center"/>
    </xf>
    <xf numFmtId="0" fontId="3" fillId="3" borderId="16" xfId="0" applyFont="1" applyFill="1" applyBorder="1"/>
    <xf numFmtId="0" fontId="3" fillId="3" borderId="36" xfId="0" applyFont="1" applyFill="1" applyBorder="1"/>
    <xf numFmtId="0" fontId="2" fillId="0" borderId="0" xfId="0" applyFont="1" applyAlignment="1">
      <alignment horizontal="center" vertical="center"/>
    </xf>
    <xf numFmtId="0" fontId="1" fillId="0" borderId="0" xfId="0" applyFont="1" applyAlignment="1">
      <alignment horizontal="left" vertical="center" wrapText="1"/>
    </xf>
    <xf numFmtId="0" fontId="2" fillId="2" borderId="1" xfId="0" applyFont="1" applyFill="1" applyBorder="1" applyAlignment="1">
      <alignment horizontal="center" vertical="center"/>
    </xf>
    <xf numFmtId="0" fontId="3" fillId="2" borderId="1" xfId="0" applyFont="1" applyFill="1" applyBorder="1"/>
    <xf numFmtId="0" fontId="1" fillId="0" borderId="1" xfId="0" applyFont="1" applyBorder="1" applyAlignment="1">
      <alignment horizontal="left" vertical="center"/>
    </xf>
    <xf numFmtId="0" fontId="3" fillId="0" borderId="1" xfId="0" applyFont="1" applyBorder="1"/>
    <xf numFmtId="0" fontId="2" fillId="2" borderId="1" xfId="0" applyFont="1" applyFill="1" applyBorder="1" applyAlignment="1">
      <alignment horizontal="left" vertical="center"/>
    </xf>
    <xf numFmtId="0" fontId="2" fillId="3" borderId="2" xfId="0" applyFont="1" applyFill="1" applyBorder="1" applyAlignment="1">
      <alignment horizontal="center"/>
    </xf>
    <xf numFmtId="0" fontId="3" fillId="3" borderId="3" xfId="0" applyFont="1" applyFill="1" applyBorder="1"/>
    <xf numFmtId="0" fontId="3" fillId="3" borderId="4" xfId="0" applyFont="1" applyFill="1" applyBorder="1"/>
    <xf numFmtId="0" fontId="2" fillId="3" borderId="5" xfId="0" applyFont="1" applyFill="1" applyBorder="1" applyAlignment="1">
      <alignment horizontal="center"/>
    </xf>
    <xf numFmtId="0" fontId="3" fillId="3" borderId="6" xfId="0" applyFont="1" applyFill="1" applyBorder="1"/>
    <xf numFmtId="0" fontId="1" fillId="0" borderId="8" xfId="0" applyFont="1" applyBorder="1" applyAlignment="1">
      <alignment horizontal="left"/>
    </xf>
    <xf numFmtId="0" fontId="3" fillId="0" borderId="8" xfId="0" applyFont="1" applyBorder="1"/>
    <xf numFmtId="0" fontId="3" fillId="0" borderId="9" xfId="0" applyFont="1" applyBorder="1"/>
    <xf numFmtId="0" fontId="1" fillId="0" borderId="10" xfId="0" applyFont="1" applyBorder="1" applyAlignment="1">
      <alignment horizontal="left"/>
    </xf>
    <xf numFmtId="0" fontId="3" fillId="0" borderId="11" xfId="0" applyFont="1" applyBorder="1"/>
    <xf numFmtId="0" fontId="3" fillId="0" borderId="13" xfId="0" applyFont="1" applyBorder="1"/>
    <xf numFmtId="0" fontId="3" fillId="0" borderId="15" xfId="0" applyFont="1" applyBorder="1"/>
    <xf numFmtId="0" fontId="1" fillId="0" borderId="5" xfId="0" applyFont="1" applyBorder="1" applyAlignment="1">
      <alignment horizontal="left"/>
    </xf>
    <xf numFmtId="0" fontId="3" fillId="0" borderId="3" xfId="0" applyFont="1" applyBorder="1"/>
    <xf numFmtId="0" fontId="3" fillId="0" borderId="4" xfId="0" applyFont="1" applyBorder="1"/>
    <xf numFmtId="0" fontId="3" fillId="0" borderId="6" xfId="0" applyFont="1" applyBorder="1"/>
    <xf numFmtId="0" fontId="1" fillId="0" borderId="26" xfId="0" applyFont="1" applyBorder="1" applyAlignment="1">
      <alignment horizontal="left"/>
    </xf>
    <xf numFmtId="0" fontId="3" fillId="0" borderId="27" xfId="0" applyFont="1" applyBorder="1"/>
    <xf numFmtId="0" fontId="3" fillId="0" borderId="27" xfId="0" applyFont="1" applyBorder="1" applyAlignment="1">
      <alignment horizontal="center"/>
    </xf>
    <xf numFmtId="0" fontId="3" fillId="0" borderId="29" xfId="0" applyFont="1" applyBorder="1" applyAlignment="1">
      <alignment horizontal="center"/>
    </xf>
    <xf numFmtId="0" fontId="1" fillId="0" borderId="27" xfId="0" applyFont="1" applyBorder="1" applyAlignment="1">
      <alignment horizontal="left"/>
    </xf>
    <xf numFmtId="0" fontId="3" fillId="0" borderId="29" xfId="0" applyFont="1" applyBorder="1"/>
    <xf numFmtId="0" fontId="1" fillId="0" borderId="31" xfId="0" applyFont="1" applyBorder="1" applyAlignment="1">
      <alignment horizontal="left" vertical="center" wrapText="1"/>
    </xf>
    <xf numFmtId="0" fontId="3" fillId="0" borderId="32" xfId="0" applyFont="1" applyBorder="1"/>
    <xf numFmtId="0" fontId="3" fillId="0" borderId="33" xfId="0" applyFont="1" applyBorder="1"/>
    <xf numFmtId="0" fontId="1" fillId="0" borderId="12" xfId="0" applyFont="1" applyBorder="1" applyAlignment="1">
      <alignment horizontal="center"/>
    </xf>
    <xf numFmtId="0" fontId="3" fillId="0" borderId="12" xfId="0" applyFont="1" applyBorder="1"/>
    <xf numFmtId="0" fontId="3" fillId="0" borderId="19" xfId="0" applyFont="1" applyBorder="1"/>
    <xf numFmtId="0" fontId="0" fillId="0" borderId="20" xfId="0" applyBorder="1"/>
    <xf numFmtId="0" fontId="3" fillId="0" borderId="21" xfId="0" applyFont="1" applyBorder="1"/>
    <xf numFmtId="0" fontId="1" fillId="0" borderId="14" xfId="0" applyFont="1" applyBorder="1" applyAlignment="1">
      <alignment horizontal="center"/>
    </xf>
    <xf numFmtId="0" fontId="3" fillId="0" borderId="16" xfId="0" applyFont="1" applyBorder="1"/>
    <xf numFmtId="0" fontId="3" fillId="0" borderId="17" xfId="0" applyFont="1" applyBorder="1"/>
    <xf numFmtId="0" fontId="3" fillId="0" borderId="18" xfId="0" applyFont="1" applyBorder="1"/>
    <xf numFmtId="0" fontId="3" fillId="0" borderId="22" xfId="0" applyFont="1" applyBorder="1"/>
    <xf numFmtId="0" fontId="3" fillId="0" borderId="20" xfId="0" applyFont="1" applyBorder="1"/>
    <xf numFmtId="0" fontId="3" fillId="0" borderId="23" xfId="0" applyFont="1" applyBorder="1"/>
    <xf numFmtId="0" fontId="16" fillId="0" borderId="1" xfId="0" applyFont="1" applyBorder="1" applyAlignment="1">
      <alignment horizontal="center" vertical="center"/>
    </xf>
    <xf numFmtId="0" fontId="17" fillId="0" borderId="46" xfId="0" applyFont="1" applyBorder="1" applyAlignment="1" applyProtection="1">
      <alignment horizontal="center" vertical="center"/>
      <protection locked="0"/>
    </xf>
    <xf numFmtId="0" fontId="18" fillId="0" borderId="1" xfId="0" applyFont="1" applyBorder="1" applyAlignment="1">
      <alignment horizontal="center" vertical="center"/>
    </xf>
    <xf numFmtId="0" fontId="17" fillId="0" borderId="1" xfId="0" applyFont="1" applyBorder="1" applyAlignment="1">
      <alignment horizontal="center" vertical="center"/>
    </xf>
    <xf numFmtId="0" fontId="19"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Instrumen!A1"/><Relationship Id="rId2" Type="http://schemas.openxmlformats.org/officeDocument/2006/relationships/hyperlink" Target="#'Berita Acara dan Rekomendasi'!A1"/><Relationship Id="rId1" Type="http://schemas.openxmlformats.org/officeDocument/2006/relationships/hyperlink" Target="#HOME!A1"/><Relationship Id="rId5" Type="http://schemas.openxmlformats.org/officeDocument/2006/relationships/hyperlink" Target="#'Nilai Sementara'!A1"/><Relationship Id="rId4" Type="http://schemas.openxmlformats.org/officeDocument/2006/relationships/hyperlink" Target="#Rekomendasi!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oneCellAnchor>
    <xdr:from>
      <xdr:col>8</xdr:col>
      <xdr:colOff>583565</xdr:colOff>
      <xdr:row>1</xdr:row>
      <xdr:rowOff>269875</xdr:rowOff>
    </xdr:from>
    <xdr:ext cx="2419350" cy="752475"/>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9461500" y="715645"/>
          <a:ext cx="2419350" cy="752475"/>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sz="1400"/>
        </a:p>
      </xdr:txBody>
    </xdr:sp>
    <xdr:clientData fLocksWithSheet="0"/>
  </xdr:oneCellAnchor>
  <xdr:oneCellAnchor>
    <xdr:from>
      <xdr:col>8</xdr:col>
      <xdr:colOff>612140</xdr:colOff>
      <xdr:row>8</xdr:row>
      <xdr:rowOff>615950</xdr:rowOff>
    </xdr:from>
    <xdr:ext cx="2447925" cy="847725"/>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9490075" y="5125085"/>
          <a:ext cx="2447925" cy="847725"/>
        </a:xfrm>
        <a:prstGeom prst="roundRect">
          <a:avLst>
            <a:gd name="adj" fmla="val 16667"/>
          </a:avLst>
        </a:prstGeom>
        <a:solidFill>
          <a:srgbClr val="B6DDE7"/>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BERITA ACARA</a:t>
          </a:r>
          <a:endParaRPr lang="en-US" sz="1100"/>
        </a:p>
      </xdr:txBody>
    </xdr:sp>
    <xdr:clientData fLocksWithSheet="0"/>
  </xdr:oneCellAnchor>
  <xdr:oneCellAnchor>
    <xdr:from>
      <xdr:col>8</xdr:col>
      <xdr:colOff>606425</xdr:colOff>
      <xdr:row>3</xdr:row>
      <xdr:rowOff>441325</xdr:rowOff>
    </xdr:from>
    <xdr:ext cx="2447925" cy="809625"/>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9484360" y="1778635"/>
          <a:ext cx="2447925" cy="809625"/>
        </a:xfrm>
        <a:prstGeom prst="roundRect">
          <a:avLst>
            <a:gd name="adj" fmla="val 16667"/>
          </a:avLst>
        </a:prstGeom>
        <a:solidFill>
          <a:srgbClr val="D6E3BC"/>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INSTRUMEN</a:t>
          </a:r>
          <a:endParaRPr lang="en-US" sz="1100"/>
        </a:p>
      </xdr:txBody>
    </xdr:sp>
    <xdr:clientData fLocksWithSheet="0"/>
  </xdr:oneCellAnchor>
  <xdr:oneCellAnchor>
    <xdr:from>
      <xdr:col>5</xdr:col>
      <xdr:colOff>201295</xdr:colOff>
      <xdr:row>1</xdr:row>
      <xdr:rowOff>276225</xdr:rowOff>
    </xdr:from>
    <xdr:ext cx="1809750" cy="5448300"/>
    <xdr:sp macro="" textlink="">
      <xdr:nvSpPr>
        <xdr:cNvPr id="8" name="Shape 8">
          <a:extLst>
            <a:ext uri="{FF2B5EF4-FFF2-40B4-BE49-F238E27FC236}">
              <a16:creationId xmlns:a16="http://schemas.microsoft.com/office/drawing/2014/main" id="{00000000-0008-0000-0000-000008000000}"/>
            </a:ext>
          </a:extLst>
        </xdr:cNvPr>
        <xdr:cNvSpPr/>
      </xdr:nvSpPr>
      <xdr:spPr>
        <a:xfrm>
          <a:off x="7170420" y="721995"/>
          <a:ext cx="1809750" cy="5448300"/>
        </a:xfrm>
        <a:prstGeom prst="rightArrow">
          <a:avLst>
            <a:gd name="adj1" fmla="val 50000"/>
            <a:gd name="adj2" fmla="val 50000"/>
          </a:avLst>
        </a:prstGeom>
        <a:solidFill>
          <a:srgbClr val="8CB3E3"/>
        </a:solid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8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MENU</a:t>
          </a:r>
          <a:endParaRPr sz="1400"/>
        </a:p>
      </xdr:txBody>
    </xdr:sp>
    <xdr:clientData fLocksWithSheet="0"/>
  </xdr:oneCellAnchor>
  <xdr:oneCellAnchor>
    <xdr:from>
      <xdr:col>8</xdr:col>
      <xdr:colOff>617220</xdr:colOff>
      <xdr:row>7</xdr:row>
      <xdr:rowOff>135255</xdr:rowOff>
    </xdr:from>
    <xdr:ext cx="2447925" cy="847725"/>
    <xdr:sp macro="" textlink="">
      <xdr:nvSpPr>
        <xdr:cNvPr id="2" name="Shape 5">
          <a:hlinkClick xmlns:r="http://schemas.openxmlformats.org/officeDocument/2006/relationships" r:id="rId4"/>
          <a:extLst>
            <a:ext uri="{FF2B5EF4-FFF2-40B4-BE49-F238E27FC236}">
              <a16:creationId xmlns:a16="http://schemas.microsoft.com/office/drawing/2014/main" id="{00000000-0008-0000-0000-000002000000}"/>
            </a:ext>
          </a:extLst>
        </xdr:cNvPr>
        <xdr:cNvSpPr/>
      </xdr:nvSpPr>
      <xdr:spPr>
        <a:xfrm>
          <a:off x="9495155" y="4010025"/>
          <a:ext cx="2447925" cy="847725"/>
        </a:xfrm>
        <a:prstGeom prst="roundRect">
          <a:avLst>
            <a:gd name="adj" fmla="val 16667"/>
          </a:avLst>
        </a:prstGeom>
        <a:solidFill>
          <a:schemeClr val="accent1">
            <a:lumMod val="60000"/>
            <a:lumOff val="40000"/>
          </a:schemeClr>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REKOMENDASI</a:t>
          </a:r>
          <a:endParaRPr lang="en-US" sz="1100"/>
        </a:p>
      </xdr:txBody>
    </xdr:sp>
    <xdr:clientData fLocksWithSheet="0"/>
  </xdr:oneCellAnchor>
  <xdr:oneCellAnchor>
    <xdr:from>
      <xdr:col>8</xdr:col>
      <xdr:colOff>625475</xdr:colOff>
      <xdr:row>5</xdr:row>
      <xdr:rowOff>261620</xdr:rowOff>
    </xdr:from>
    <xdr:ext cx="2447925" cy="847725"/>
    <xdr:sp macro="" textlink="">
      <xdr:nvSpPr>
        <xdr:cNvPr id="9" name="Shape 5">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9503410" y="2867660"/>
          <a:ext cx="2447925" cy="847725"/>
        </a:xfrm>
        <a:prstGeom prst="roundRect">
          <a:avLst>
            <a:gd name="adj" fmla="val 16667"/>
          </a:avLst>
        </a:prstGeom>
        <a:solidFill>
          <a:schemeClr val="accent4">
            <a:lumMod val="60000"/>
            <a:lumOff val="40000"/>
          </a:schemeClr>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NILAI SEMENTARA</a:t>
          </a:r>
          <a:endParaRPr lang="en-US"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209550</xdr:colOff>
      <xdr:row>5</xdr:row>
      <xdr:rowOff>28575</xdr:rowOff>
    </xdr:from>
    <xdr:ext cx="2009775" cy="723900"/>
    <xdr:sp macro="" textlink="">
      <xdr:nvSpPr>
        <xdr:cNvPr id="9" name="Shape 9">
          <a:hlinkClick xmlns:r="http://schemas.openxmlformats.org/officeDocument/2006/relationships" r:id="rId1"/>
          <a:extLst>
            <a:ext uri="{FF2B5EF4-FFF2-40B4-BE49-F238E27FC236}">
              <a16:creationId xmlns:a16="http://schemas.microsoft.com/office/drawing/2014/main" id="{00000000-0008-0000-0200-000009000000}"/>
            </a:ext>
          </a:extLst>
        </xdr:cNvPr>
        <xdr:cNvSpPr/>
      </xdr:nvSpPr>
      <xdr:spPr>
        <a:xfrm>
          <a:off x="7698740" y="1009650"/>
          <a:ext cx="2009775" cy="723900"/>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2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9525</xdr:colOff>
      <xdr:row>20</xdr:row>
      <xdr:rowOff>152400</xdr:rowOff>
    </xdr:from>
    <xdr:ext cx="2009775" cy="733425"/>
    <xdr:sp macro="" textlink="">
      <xdr:nvSpPr>
        <xdr:cNvPr id="2" name="Shape 1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405130" y="4746625"/>
          <a:ext cx="2009775" cy="733425"/>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32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lang="en-US"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winu/Downloads/MASTER%20PENILAIAN%206%20KOMPONEN_SD%20MI%20202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Onthespot"/>
      <sheetName val="Nilai Akhir"/>
      <sheetName val="Rekomendasi"/>
      <sheetName val="Berita Acara dan Rekomendasi"/>
    </sheetNames>
    <sheetDataSet>
      <sheetData sheetId="0"/>
      <sheetData sheetId="1"/>
      <sheetData sheetId="2">
        <row r="4">
          <cell r="B4" t="str">
            <v>Koleksi Perpustakaan</v>
          </cell>
        </row>
        <row r="5">
          <cell r="B5" t="str">
            <v>Sarana dan Prasarana</v>
          </cell>
        </row>
        <row r="6">
          <cell r="B6" t="str">
            <v>Pelayanan Perpustakaan</v>
          </cell>
        </row>
        <row r="7">
          <cell r="B7" t="str">
            <v>Tenaga Perpustakaan</v>
          </cell>
        </row>
        <row r="8">
          <cell r="B8" t="str">
            <v>Penyelenggaraan Perpustakaan</v>
          </cell>
        </row>
        <row r="9">
          <cell r="B9" t="str">
            <v>Pengelolaan Perpustakaan</v>
          </cell>
        </row>
      </sheetData>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zoomScale="70" zoomScaleNormal="70" workbookViewId="0">
      <selection sqref="A1:E3"/>
    </sheetView>
  </sheetViews>
  <sheetFormatPr defaultColWidth="14.42578125" defaultRowHeight="15" customHeight="1"/>
  <cols>
    <col min="1" max="1" width="9.140625" customWidth="1"/>
    <col min="2" max="2" width="26.7109375" customWidth="1"/>
    <col min="3" max="3" width="2" customWidth="1"/>
    <col min="4" max="4" width="3" customWidth="1"/>
    <col min="5" max="5" width="59" customWidth="1"/>
    <col min="6" max="17" width="9.140625" customWidth="1"/>
    <col min="18" max="26" width="8.7109375" customWidth="1"/>
  </cols>
  <sheetData>
    <row r="1" spans="1:26" ht="35.1" customHeight="1">
      <c r="A1" s="158" t="s">
        <v>0</v>
      </c>
      <c r="B1" s="159"/>
      <c r="C1" s="159"/>
      <c r="D1" s="159"/>
      <c r="E1" s="160"/>
      <c r="F1" s="166"/>
      <c r="G1" s="159"/>
      <c r="H1" s="159"/>
      <c r="I1" s="159"/>
      <c r="J1" s="159"/>
      <c r="K1" s="159"/>
      <c r="L1" s="159"/>
      <c r="M1" s="159"/>
      <c r="N1" s="160"/>
      <c r="O1" s="1"/>
      <c r="P1" s="1"/>
      <c r="Q1" s="1"/>
      <c r="R1" s="1"/>
      <c r="S1" s="1"/>
      <c r="T1" s="1"/>
      <c r="U1" s="1"/>
      <c r="V1" s="1"/>
      <c r="W1" s="1"/>
      <c r="X1" s="1"/>
      <c r="Y1" s="1"/>
      <c r="Z1" s="1"/>
    </row>
    <row r="2" spans="1:26" ht="35.1" customHeight="1">
      <c r="A2" s="161"/>
      <c r="B2" s="157"/>
      <c r="C2" s="157"/>
      <c r="D2" s="157"/>
      <c r="E2" s="162"/>
      <c r="F2" s="157"/>
      <c r="G2" s="157"/>
      <c r="H2" s="157"/>
      <c r="I2" s="157"/>
      <c r="J2" s="157"/>
      <c r="K2" s="157"/>
      <c r="L2" s="157"/>
      <c r="M2" s="157"/>
      <c r="N2" s="162"/>
      <c r="O2" s="1"/>
      <c r="P2" s="154"/>
      <c r="Q2" s="1"/>
      <c r="R2" s="1"/>
      <c r="S2" s="1"/>
      <c r="T2" s="1"/>
      <c r="U2" s="1"/>
      <c r="V2" s="1"/>
      <c r="W2" s="1"/>
      <c r="X2" s="1"/>
      <c r="Y2" s="1"/>
      <c r="Z2" s="1"/>
    </row>
    <row r="3" spans="1:26" ht="35.1" customHeight="1">
      <c r="A3" s="163"/>
      <c r="B3" s="164"/>
      <c r="C3" s="164"/>
      <c r="D3" s="164"/>
      <c r="E3" s="165"/>
      <c r="F3" s="157"/>
      <c r="G3" s="157"/>
      <c r="H3" s="157"/>
      <c r="I3" s="157"/>
      <c r="J3" s="157"/>
      <c r="K3" s="157"/>
      <c r="L3" s="157"/>
      <c r="M3" s="157"/>
      <c r="N3" s="162"/>
      <c r="O3" s="1"/>
      <c r="P3" s="1"/>
      <c r="Q3" s="1"/>
      <c r="R3" s="1"/>
      <c r="S3" s="1"/>
      <c r="T3" s="1"/>
      <c r="U3" s="1"/>
      <c r="V3" s="1"/>
      <c r="W3" s="1"/>
      <c r="X3" s="1"/>
      <c r="Y3" s="1"/>
      <c r="Z3" s="1"/>
    </row>
    <row r="4" spans="1:26" ht="49.9" customHeight="1">
      <c r="A4" s="146"/>
      <c r="B4" s="147" t="s">
        <v>1</v>
      </c>
      <c r="C4" s="156" t="s">
        <v>2</v>
      </c>
      <c r="D4" s="157"/>
      <c r="E4" s="6"/>
      <c r="F4" s="157"/>
      <c r="G4" s="157"/>
      <c r="H4" s="157"/>
      <c r="I4" s="157"/>
      <c r="J4" s="157"/>
      <c r="K4" s="157"/>
      <c r="L4" s="157"/>
      <c r="M4" s="157"/>
      <c r="N4" s="162"/>
      <c r="O4" s="1"/>
      <c r="P4" s="1"/>
      <c r="Q4" s="1"/>
      <c r="R4" s="1"/>
      <c r="S4" s="1"/>
      <c r="T4" s="1"/>
      <c r="U4" s="1"/>
      <c r="V4" s="1"/>
      <c r="W4" s="1"/>
      <c r="X4" s="1"/>
      <c r="Y4" s="1"/>
      <c r="Z4" s="1"/>
    </row>
    <row r="5" spans="1:26" ht="49.9" customHeight="1">
      <c r="A5" s="146"/>
      <c r="B5" s="147" t="s">
        <v>3</v>
      </c>
      <c r="C5" s="156" t="s">
        <v>2</v>
      </c>
      <c r="D5" s="157"/>
      <c r="E5" s="6"/>
      <c r="F5" s="157"/>
      <c r="G5" s="157"/>
      <c r="H5" s="157"/>
      <c r="I5" s="157"/>
      <c r="J5" s="157"/>
      <c r="K5" s="157"/>
      <c r="L5" s="157"/>
      <c r="M5" s="157"/>
      <c r="N5" s="162"/>
      <c r="O5" s="1"/>
      <c r="P5" s="1"/>
      <c r="Q5" s="1"/>
      <c r="R5" s="1"/>
      <c r="S5" s="1"/>
      <c r="T5" s="1"/>
      <c r="U5" s="1"/>
      <c r="V5" s="1"/>
      <c r="W5" s="1"/>
      <c r="X5" s="1"/>
      <c r="Y5" s="1"/>
      <c r="Z5" s="1"/>
    </row>
    <row r="6" spans="1:26" ht="49.9" customHeight="1">
      <c r="A6" s="146"/>
      <c r="B6" s="147" t="s">
        <v>4</v>
      </c>
      <c r="C6" s="156" t="s">
        <v>2</v>
      </c>
      <c r="D6" s="157"/>
      <c r="E6" s="6"/>
      <c r="F6" s="157"/>
      <c r="G6" s="157"/>
      <c r="H6" s="157"/>
      <c r="I6" s="157"/>
      <c r="J6" s="157"/>
      <c r="K6" s="157"/>
      <c r="L6" s="157"/>
      <c r="M6" s="157"/>
      <c r="N6" s="162"/>
      <c r="O6" s="1"/>
      <c r="P6" s="1"/>
      <c r="Q6" s="1"/>
      <c r="R6" s="1"/>
      <c r="S6" s="1"/>
      <c r="T6" s="1"/>
      <c r="U6" s="1"/>
      <c r="V6" s="1"/>
      <c r="W6" s="1"/>
      <c r="X6" s="1"/>
      <c r="Y6" s="1"/>
      <c r="Z6" s="1"/>
    </row>
    <row r="7" spans="1:26" ht="49.9" customHeight="1">
      <c r="A7" s="146"/>
      <c r="B7" s="147" t="s">
        <v>5</v>
      </c>
      <c r="C7" s="156" t="s">
        <v>2</v>
      </c>
      <c r="D7" s="157"/>
      <c r="E7" s="6"/>
      <c r="F7" s="157"/>
      <c r="G7" s="157"/>
      <c r="H7" s="157"/>
      <c r="I7" s="157"/>
      <c r="J7" s="157"/>
      <c r="K7" s="157"/>
      <c r="L7" s="157"/>
      <c r="M7" s="157"/>
      <c r="N7" s="162"/>
      <c r="O7" s="1"/>
      <c r="P7" s="1"/>
      <c r="Q7" s="1"/>
      <c r="R7" s="1"/>
      <c r="S7" s="1"/>
      <c r="T7" s="1"/>
      <c r="U7" s="1"/>
      <c r="V7" s="1"/>
      <c r="W7" s="1"/>
      <c r="X7" s="1"/>
      <c r="Y7" s="1"/>
      <c r="Z7" s="1"/>
    </row>
    <row r="8" spans="1:26" ht="49.9" customHeight="1">
      <c r="A8" s="146"/>
      <c r="B8" s="147" t="s">
        <v>6</v>
      </c>
      <c r="C8" s="156" t="s">
        <v>2</v>
      </c>
      <c r="D8" s="157"/>
      <c r="E8" s="6"/>
      <c r="F8" s="157"/>
      <c r="G8" s="157"/>
      <c r="H8" s="157"/>
      <c r="I8" s="157"/>
      <c r="J8" s="157"/>
      <c r="K8" s="157"/>
      <c r="L8" s="157"/>
      <c r="M8" s="157"/>
      <c r="N8" s="162"/>
      <c r="O8" s="1"/>
      <c r="P8" s="1"/>
      <c r="Q8" s="1"/>
      <c r="R8" s="1"/>
      <c r="S8" s="1"/>
      <c r="T8" s="1"/>
      <c r="U8" s="1"/>
      <c r="V8" s="1"/>
      <c r="W8" s="1"/>
      <c r="X8" s="1"/>
      <c r="Y8" s="1"/>
      <c r="Z8" s="1"/>
    </row>
    <row r="9" spans="1:26" ht="49.9" customHeight="1">
      <c r="A9" s="146"/>
      <c r="B9" s="147" t="s">
        <v>7</v>
      </c>
      <c r="C9" s="156" t="s">
        <v>2</v>
      </c>
      <c r="D9" s="157"/>
      <c r="E9" s="6"/>
      <c r="F9" s="157"/>
      <c r="G9" s="157"/>
      <c r="H9" s="157"/>
      <c r="I9" s="157"/>
      <c r="J9" s="157"/>
      <c r="K9" s="157"/>
      <c r="L9" s="157"/>
      <c r="M9" s="157"/>
      <c r="N9" s="162"/>
      <c r="O9" s="1"/>
      <c r="P9" s="1"/>
      <c r="Q9" s="1"/>
      <c r="R9" s="1"/>
      <c r="S9" s="1"/>
      <c r="T9" s="1"/>
      <c r="U9" s="1"/>
      <c r="V9" s="1"/>
      <c r="W9" s="1"/>
      <c r="X9" s="1"/>
      <c r="Y9" s="1"/>
      <c r="Z9" s="1"/>
    </row>
    <row r="10" spans="1:26" ht="49.9" customHeight="1">
      <c r="A10" s="146"/>
      <c r="B10" s="147" t="s">
        <v>8</v>
      </c>
      <c r="C10" s="43" t="s">
        <v>2</v>
      </c>
      <c r="D10" s="148" t="s">
        <v>9</v>
      </c>
      <c r="E10" s="147"/>
      <c r="F10" s="157"/>
      <c r="G10" s="157"/>
      <c r="H10" s="157"/>
      <c r="I10" s="157"/>
      <c r="J10" s="157"/>
      <c r="K10" s="157"/>
      <c r="L10" s="157"/>
      <c r="M10" s="157"/>
      <c r="N10" s="162"/>
      <c r="O10" s="1"/>
      <c r="P10" s="1"/>
      <c r="Q10" s="1"/>
      <c r="R10" s="1"/>
      <c r="S10" s="1"/>
      <c r="T10" s="1"/>
      <c r="U10" s="1"/>
      <c r="V10" s="1"/>
      <c r="W10" s="1"/>
      <c r="X10" s="1"/>
      <c r="Y10" s="1"/>
      <c r="Z10" s="1"/>
    </row>
    <row r="11" spans="1:26" ht="49.9" customHeight="1">
      <c r="A11" s="149"/>
      <c r="B11" s="150"/>
      <c r="C11" s="150" t="s">
        <v>2</v>
      </c>
      <c r="D11" s="151" t="s">
        <v>10</v>
      </c>
      <c r="E11" s="152"/>
      <c r="F11" s="167"/>
      <c r="G11" s="167"/>
      <c r="H11" s="167"/>
      <c r="I11" s="167"/>
      <c r="J11" s="167"/>
      <c r="K11" s="167"/>
      <c r="L11" s="167"/>
      <c r="M11" s="167"/>
      <c r="N11" s="165"/>
      <c r="O11" s="1"/>
      <c r="P11" s="1"/>
      <c r="Q11" s="1"/>
      <c r="R11" s="1"/>
      <c r="S11" s="1"/>
      <c r="T11" s="1"/>
      <c r="U11" s="1"/>
      <c r="V11" s="1"/>
      <c r="W11" s="1"/>
      <c r="X11" s="1"/>
      <c r="Y11" s="1"/>
      <c r="Z11" s="1"/>
    </row>
    <row r="12" spans="1:26" ht="15.75" customHeight="1">
      <c r="A12" s="1"/>
      <c r="B12" s="1"/>
      <c r="C12" s="1"/>
      <c r="D12" s="1"/>
      <c r="E12" s="153"/>
      <c r="F12" s="1"/>
      <c r="G12" s="1"/>
      <c r="H12" s="1"/>
      <c r="I12" s="1"/>
      <c r="J12" s="1"/>
      <c r="K12" s="1"/>
      <c r="L12" s="1"/>
      <c r="M12" s="1"/>
      <c r="N12" s="1"/>
      <c r="O12" s="1"/>
      <c r="P12" s="1"/>
      <c r="Q12" s="1"/>
      <c r="R12" s="1"/>
      <c r="S12" s="1"/>
      <c r="T12" s="1"/>
      <c r="U12" s="1"/>
      <c r="V12" s="1"/>
      <c r="W12" s="1"/>
      <c r="X12" s="1"/>
      <c r="Y12" s="1"/>
      <c r="Z12" s="1"/>
    </row>
    <row r="13" spans="1:26" ht="15.75" customHeight="1">
      <c r="A13" s="1"/>
      <c r="B13" s="1"/>
      <c r="C13" s="1"/>
      <c r="D13" s="1"/>
      <c r="E13" s="153"/>
      <c r="F13" s="1"/>
      <c r="G13" s="1"/>
      <c r="H13" s="1"/>
      <c r="I13" s="1"/>
      <c r="J13" s="1"/>
      <c r="K13" s="1"/>
      <c r="L13" s="1"/>
      <c r="M13" s="1"/>
      <c r="N13" s="1"/>
      <c r="O13" s="1"/>
      <c r="P13" s="1"/>
      <c r="Q13" s="1"/>
      <c r="R13" s="1"/>
      <c r="S13" s="1"/>
      <c r="T13" s="1"/>
      <c r="U13" s="1"/>
      <c r="V13" s="1"/>
      <c r="W13" s="1"/>
      <c r="X13" s="1"/>
      <c r="Y13" s="1"/>
      <c r="Z13" s="1"/>
    </row>
    <row r="14" spans="1:26" ht="15.75" customHeight="1">
      <c r="A14" s="1"/>
      <c r="B14" s="1"/>
      <c r="C14" s="1"/>
      <c r="D14" s="1"/>
      <c r="E14" s="153"/>
      <c r="F14" s="1"/>
      <c r="G14" s="1"/>
      <c r="H14" s="1"/>
      <c r="I14" s="1"/>
      <c r="J14" s="1"/>
      <c r="K14" s="1"/>
      <c r="L14" s="1"/>
      <c r="M14" s="1"/>
      <c r="N14" s="1"/>
      <c r="O14" s="1"/>
      <c r="P14" s="1"/>
      <c r="Q14" s="1"/>
      <c r="R14" s="1"/>
      <c r="S14" s="1"/>
      <c r="T14" s="1"/>
      <c r="U14" s="1"/>
      <c r="V14" s="1"/>
      <c r="W14" s="1"/>
      <c r="X14" s="1"/>
      <c r="Y14" s="1"/>
      <c r="Z14" s="1"/>
    </row>
    <row r="15" spans="1:26" ht="15.75" customHeight="1">
      <c r="A15" s="1"/>
      <c r="B15" s="1"/>
      <c r="C15" s="1"/>
      <c r="D15" s="1"/>
      <c r="E15" s="153"/>
      <c r="F15" s="1"/>
      <c r="G15" s="1"/>
      <c r="H15" s="1"/>
      <c r="I15" s="1"/>
      <c r="J15" s="1"/>
      <c r="K15" s="1"/>
      <c r="L15" s="1"/>
      <c r="M15" s="1"/>
      <c r="N15" s="1"/>
      <c r="O15" s="1"/>
      <c r="P15" s="1"/>
      <c r="Q15" s="1"/>
      <c r="R15" s="1"/>
      <c r="S15" s="1"/>
      <c r="T15" s="1"/>
      <c r="U15" s="1"/>
      <c r="V15" s="1"/>
      <c r="W15" s="1"/>
      <c r="X15" s="1"/>
      <c r="Y15" s="1"/>
      <c r="Z15" s="1"/>
    </row>
    <row r="16" spans="1:26" ht="15.75" customHeight="1">
      <c r="A16" s="1"/>
      <c r="B16" s="1"/>
      <c r="C16" s="1"/>
      <c r="D16" s="1"/>
      <c r="E16" s="153"/>
      <c r="F16" s="1"/>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53"/>
      <c r="F17" s="1"/>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53"/>
      <c r="F18" s="1"/>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53"/>
      <c r="F19" s="1"/>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53"/>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53"/>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53"/>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53"/>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53"/>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53"/>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53"/>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53"/>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53"/>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53"/>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53"/>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53"/>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53"/>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53"/>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53"/>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53"/>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53"/>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53"/>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53"/>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53"/>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53"/>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53"/>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53"/>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53"/>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53"/>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53"/>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53"/>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53"/>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53"/>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53"/>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53"/>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53"/>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53"/>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53"/>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53"/>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53"/>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53"/>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53"/>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53"/>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53"/>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53"/>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53"/>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53"/>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53"/>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53"/>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53"/>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53"/>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53"/>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53"/>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53"/>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53"/>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53"/>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53"/>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53"/>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53"/>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53"/>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53"/>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53"/>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53"/>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53"/>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53"/>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53"/>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53"/>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53"/>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53"/>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53"/>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53"/>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53"/>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53"/>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53"/>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53"/>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53"/>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53"/>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53"/>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53"/>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53"/>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53"/>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53"/>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53"/>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53"/>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53"/>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53"/>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53"/>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53"/>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53"/>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53"/>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53"/>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53"/>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53"/>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53"/>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53"/>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53"/>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53"/>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53"/>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53"/>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53"/>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53"/>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53"/>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53"/>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53"/>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53"/>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53"/>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53"/>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53"/>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53"/>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53"/>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53"/>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53"/>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53"/>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53"/>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53"/>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53"/>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53"/>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53"/>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53"/>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53"/>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53"/>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53"/>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53"/>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53"/>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53"/>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53"/>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53"/>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53"/>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53"/>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53"/>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53"/>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53"/>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53"/>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53"/>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53"/>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53"/>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53"/>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53"/>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53"/>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53"/>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53"/>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53"/>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53"/>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53"/>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53"/>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53"/>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53"/>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53"/>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53"/>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53"/>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53"/>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53"/>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53"/>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53"/>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53"/>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53"/>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53"/>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53"/>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53"/>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53"/>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53"/>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53"/>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53"/>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53"/>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53"/>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53"/>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53"/>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53"/>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53"/>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53"/>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53"/>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53"/>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53"/>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53"/>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53"/>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53"/>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53"/>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53"/>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53"/>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53"/>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53"/>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53"/>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53"/>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53"/>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53"/>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53"/>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53"/>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53"/>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53"/>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53"/>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53"/>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53"/>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53"/>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53"/>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53"/>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53"/>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53"/>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53"/>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53"/>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53"/>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53"/>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53"/>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53"/>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53"/>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53"/>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53"/>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53"/>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53"/>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53"/>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53"/>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53"/>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53"/>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53"/>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53"/>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53"/>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53"/>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53"/>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53"/>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53"/>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53"/>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53"/>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53"/>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53"/>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53"/>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53"/>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53"/>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53"/>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53"/>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53"/>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53"/>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53"/>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53"/>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53"/>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53"/>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53"/>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53"/>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53"/>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53"/>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53"/>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53"/>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53"/>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53"/>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53"/>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53"/>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53"/>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53"/>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53"/>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53"/>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53"/>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53"/>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53"/>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53"/>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53"/>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53"/>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53"/>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53"/>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53"/>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53"/>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53"/>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53"/>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53"/>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53"/>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53"/>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53"/>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53"/>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53"/>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53"/>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53"/>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53"/>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53"/>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53"/>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53"/>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53"/>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53"/>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53"/>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53"/>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53"/>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53"/>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53"/>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53"/>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53"/>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53"/>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53"/>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53"/>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53"/>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53"/>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53"/>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53"/>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53"/>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53"/>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53"/>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53"/>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53"/>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53"/>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53"/>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53"/>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53"/>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53"/>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53"/>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53"/>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53"/>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53"/>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53"/>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53"/>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53"/>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53"/>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53"/>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53"/>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53"/>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53"/>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53"/>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53"/>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53"/>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53"/>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53"/>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53"/>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53"/>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53"/>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53"/>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53"/>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53"/>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53"/>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53"/>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53"/>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53"/>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53"/>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53"/>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53"/>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53"/>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53"/>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53"/>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53"/>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53"/>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53"/>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53"/>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53"/>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53"/>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53"/>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53"/>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53"/>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53"/>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53"/>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53"/>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53"/>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53"/>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53"/>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53"/>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53"/>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53"/>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53"/>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53"/>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53"/>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53"/>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53"/>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53"/>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53"/>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53"/>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53"/>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53"/>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53"/>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53"/>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53"/>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53"/>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53"/>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53"/>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53"/>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53"/>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53"/>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53"/>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53"/>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53"/>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53"/>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53"/>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53"/>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53"/>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53"/>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53"/>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53"/>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53"/>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53"/>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53"/>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53"/>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53"/>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53"/>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53"/>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53"/>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53"/>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53"/>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53"/>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53"/>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53"/>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53"/>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53"/>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53"/>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53"/>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53"/>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53"/>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53"/>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53"/>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53"/>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53"/>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53"/>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53"/>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53"/>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53"/>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53"/>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53"/>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53"/>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53"/>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53"/>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53"/>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53"/>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53"/>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53"/>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53"/>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53"/>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53"/>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53"/>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53"/>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53"/>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53"/>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53"/>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53"/>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53"/>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53"/>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53"/>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53"/>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53"/>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53"/>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53"/>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53"/>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53"/>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53"/>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53"/>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53"/>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53"/>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53"/>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53"/>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53"/>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53"/>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53"/>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53"/>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53"/>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53"/>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53"/>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53"/>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53"/>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53"/>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53"/>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53"/>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53"/>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53"/>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53"/>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53"/>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53"/>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53"/>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53"/>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53"/>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53"/>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53"/>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53"/>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53"/>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53"/>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53"/>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53"/>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53"/>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53"/>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53"/>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53"/>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53"/>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53"/>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53"/>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53"/>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53"/>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53"/>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53"/>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53"/>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53"/>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53"/>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53"/>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53"/>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53"/>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53"/>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53"/>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53"/>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53"/>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53"/>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53"/>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53"/>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53"/>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53"/>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53"/>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53"/>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53"/>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53"/>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53"/>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53"/>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53"/>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53"/>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53"/>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53"/>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53"/>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53"/>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53"/>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53"/>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53"/>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53"/>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53"/>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53"/>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53"/>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53"/>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53"/>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53"/>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53"/>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53"/>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53"/>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53"/>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53"/>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53"/>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53"/>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53"/>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53"/>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53"/>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53"/>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53"/>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53"/>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53"/>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53"/>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53"/>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53"/>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53"/>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53"/>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53"/>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53"/>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53"/>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53"/>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53"/>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53"/>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53"/>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53"/>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53"/>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53"/>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53"/>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53"/>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53"/>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53"/>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53"/>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53"/>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53"/>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53"/>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53"/>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53"/>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53"/>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53"/>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53"/>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53"/>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53"/>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53"/>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53"/>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53"/>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53"/>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53"/>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53"/>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53"/>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53"/>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53"/>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53"/>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53"/>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53"/>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53"/>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53"/>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53"/>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53"/>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53"/>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53"/>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53"/>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53"/>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53"/>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53"/>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53"/>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53"/>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53"/>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53"/>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53"/>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53"/>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53"/>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53"/>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53"/>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53"/>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53"/>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53"/>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53"/>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53"/>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53"/>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53"/>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53"/>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53"/>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53"/>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53"/>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53"/>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53"/>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53"/>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53"/>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53"/>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53"/>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53"/>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53"/>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53"/>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53"/>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53"/>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53"/>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53"/>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53"/>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53"/>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53"/>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53"/>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53"/>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53"/>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53"/>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53"/>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53"/>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53"/>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53"/>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53"/>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53"/>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53"/>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53"/>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53"/>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53"/>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53"/>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53"/>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53"/>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53"/>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53"/>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53"/>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53"/>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53"/>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53"/>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53"/>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53"/>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53"/>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53"/>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53"/>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53"/>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53"/>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53"/>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53"/>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53"/>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53"/>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53"/>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53"/>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53"/>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53"/>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53"/>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53"/>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53"/>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53"/>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53"/>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53"/>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53"/>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53"/>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53"/>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53"/>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53"/>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53"/>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53"/>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53"/>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53"/>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53"/>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53"/>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53"/>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53"/>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53"/>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53"/>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53"/>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53"/>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53"/>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53"/>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53"/>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53"/>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53"/>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53"/>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53"/>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53"/>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53"/>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53"/>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53"/>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53"/>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53"/>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53"/>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53"/>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53"/>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53"/>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53"/>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53"/>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53"/>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53"/>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53"/>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53"/>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53"/>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53"/>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53"/>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53"/>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53"/>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53"/>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53"/>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53"/>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53"/>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53"/>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53"/>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53"/>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53"/>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53"/>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53"/>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53"/>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53"/>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53"/>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53"/>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53"/>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53"/>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53"/>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53"/>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53"/>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53"/>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53"/>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53"/>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53"/>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53"/>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53"/>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53"/>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53"/>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53"/>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53"/>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53"/>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53"/>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53"/>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53"/>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53"/>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53"/>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53"/>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53"/>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53"/>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53"/>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53"/>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53"/>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53"/>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53"/>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53"/>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53"/>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53"/>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53"/>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53"/>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53"/>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53"/>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53"/>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53"/>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53"/>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53"/>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53"/>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53"/>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53"/>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53"/>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53"/>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53"/>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53"/>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53"/>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53"/>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53"/>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53"/>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53"/>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53"/>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53"/>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53"/>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53"/>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53"/>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53"/>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53"/>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53"/>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53"/>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53"/>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53"/>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53"/>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53"/>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53"/>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53"/>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53"/>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53"/>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53"/>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53"/>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53"/>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53"/>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53"/>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53"/>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53"/>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53"/>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53"/>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53"/>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53"/>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53"/>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53"/>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53"/>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53"/>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53"/>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53"/>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53"/>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53"/>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53"/>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53"/>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53"/>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53"/>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53"/>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53"/>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53"/>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53"/>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53"/>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53"/>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53"/>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53"/>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53"/>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53"/>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53"/>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53"/>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53"/>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53"/>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53"/>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53"/>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53"/>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53"/>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53"/>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53"/>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53"/>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53"/>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53"/>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53"/>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53"/>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53"/>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53"/>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53"/>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53"/>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53"/>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53"/>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53"/>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53"/>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53"/>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53"/>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53"/>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53"/>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53"/>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53"/>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53"/>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53"/>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53"/>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53"/>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53"/>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53"/>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53"/>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53"/>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53"/>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53"/>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53"/>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53"/>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53"/>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53"/>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53"/>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53"/>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53"/>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53"/>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53"/>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53"/>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53"/>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53"/>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53"/>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53"/>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53"/>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53"/>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53"/>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53"/>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53"/>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53"/>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53"/>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53"/>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53"/>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53"/>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53"/>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53"/>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53"/>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53"/>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53"/>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53"/>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53"/>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53"/>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53"/>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53"/>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53"/>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53"/>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53"/>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53"/>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53"/>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53"/>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53"/>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53"/>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53"/>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53"/>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53"/>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53"/>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53"/>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53"/>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53"/>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53"/>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53"/>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53"/>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53"/>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53"/>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53"/>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53"/>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53"/>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53"/>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53"/>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53"/>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53"/>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53"/>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53"/>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53"/>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53"/>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53"/>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53"/>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53"/>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53"/>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53"/>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53"/>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53"/>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53"/>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53"/>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53"/>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53"/>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53"/>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53"/>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53"/>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53"/>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53"/>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53"/>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53"/>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53"/>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53"/>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53"/>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53"/>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53"/>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53"/>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53"/>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53"/>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53"/>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53"/>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53"/>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53"/>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53"/>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53"/>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53"/>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53"/>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53"/>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53"/>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53"/>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53"/>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53"/>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53"/>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53"/>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53"/>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53"/>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53"/>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53"/>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53"/>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53"/>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53"/>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53"/>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53"/>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53"/>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53"/>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53"/>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53"/>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53"/>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53"/>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53"/>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53"/>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53"/>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53"/>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53"/>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53"/>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53"/>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8">
    <mergeCell ref="C9:D9"/>
    <mergeCell ref="A1:E3"/>
    <mergeCell ref="F1:N11"/>
    <mergeCell ref="C4:D4"/>
    <mergeCell ref="C5:D5"/>
    <mergeCell ref="C6:D6"/>
    <mergeCell ref="C7:D7"/>
    <mergeCell ref="C8:D8"/>
  </mergeCells>
  <pageMargins left="0.7" right="0.7" top="0.75" bottom="0.75" header="0" footer="0"/>
  <pageSetup paperSize="9" scale="48"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2"/>
  <sheetViews>
    <sheetView tabSelected="1" topLeftCell="A40" zoomScale="115" zoomScaleNormal="115" workbookViewId="0">
      <selection activeCell="D48" sqref="D48"/>
    </sheetView>
  </sheetViews>
  <sheetFormatPr defaultColWidth="8.7109375" defaultRowHeight="15"/>
  <cols>
    <col min="1" max="1" width="8.7109375" style="71"/>
    <col min="2" max="2" width="52.7109375" style="72" customWidth="1"/>
    <col min="3" max="3" width="53.140625" style="72" customWidth="1"/>
    <col min="4" max="4" width="14.42578125" style="73" customWidth="1"/>
    <col min="5" max="5" width="9.85546875" style="73" customWidth="1"/>
    <col min="6" max="6" width="35" style="74" customWidth="1"/>
    <col min="7" max="8" width="8.7109375" style="75" hidden="1" customWidth="1"/>
  </cols>
  <sheetData>
    <row r="1" spans="1:8">
      <c r="G1" s="76"/>
    </row>
    <row r="3" spans="1:8" s="68" customFormat="1" ht="45">
      <c r="A3" s="77" t="s">
        <v>11</v>
      </c>
      <c r="B3" s="77" t="s">
        <v>12</v>
      </c>
      <c r="C3" s="77" t="s">
        <v>13</v>
      </c>
      <c r="D3" s="78" t="s">
        <v>14</v>
      </c>
      <c r="E3" s="79" t="s">
        <v>15</v>
      </c>
      <c r="F3" s="79" t="s">
        <v>16</v>
      </c>
      <c r="G3" s="80" t="s">
        <v>17</v>
      </c>
      <c r="H3" s="80" t="s">
        <v>18</v>
      </c>
    </row>
    <row r="4" spans="1:8" s="69" customFormat="1" ht="25.15" customHeight="1">
      <c r="A4" s="231">
        <v>1</v>
      </c>
      <c r="B4" s="81" t="s">
        <v>19</v>
      </c>
      <c r="C4" s="82"/>
      <c r="D4" s="83"/>
      <c r="E4" s="83"/>
      <c r="F4" s="84"/>
      <c r="G4" s="85">
        <f>SUM(G6:G19)/25</f>
        <v>44</v>
      </c>
      <c r="H4" s="85">
        <f>SUM(H6:H19)/25</f>
        <v>26.4</v>
      </c>
    </row>
    <row r="5" spans="1:8">
      <c r="A5" s="86" t="s">
        <v>20</v>
      </c>
      <c r="B5" s="87" t="s">
        <v>21</v>
      </c>
      <c r="C5" s="88"/>
      <c r="D5" s="89"/>
      <c r="E5" s="89"/>
      <c r="F5" s="89"/>
      <c r="G5" s="88"/>
      <c r="H5" s="90"/>
    </row>
    <row r="6" spans="1:8" ht="60">
      <c r="A6" s="91">
        <v>1</v>
      </c>
      <c r="B6" s="92" t="s">
        <v>22</v>
      </c>
      <c r="C6" s="92" t="s">
        <v>23</v>
      </c>
      <c r="D6" s="232" t="s">
        <v>208</v>
      </c>
      <c r="E6" s="232" t="s">
        <v>209</v>
      </c>
      <c r="F6" s="93"/>
      <c r="G6" s="94">
        <f>IF(D6="A",100,IF(D6="B",80,IF(D6="C",60,IF(D6="D",40,0))))</f>
        <v>100</v>
      </c>
      <c r="H6" s="94">
        <f>IF(E6="A",100,IF(E6="B",80,IF(E6="C",60,IF(E6="D",40,0))))</f>
        <v>60</v>
      </c>
    </row>
    <row r="7" spans="1:8" ht="60">
      <c r="A7" s="91">
        <v>2</v>
      </c>
      <c r="B7" s="95" t="s">
        <v>24</v>
      </c>
      <c r="C7" s="95" t="s">
        <v>25</v>
      </c>
      <c r="D7" s="232" t="s">
        <v>208</v>
      </c>
      <c r="E7" s="232" t="s">
        <v>209</v>
      </c>
      <c r="F7" s="97"/>
      <c r="G7" s="94">
        <f t="shared" ref="G7:G19" si="0">IF(D7="A",100,IF(D7="B",80,IF(D7="C",60,IF(D7="D",40,0))))</f>
        <v>100</v>
      </c>
      <c r="H7" s="94">
        <f t="shared" ref="H7:H19" si="1">IF(E7="A",100,IF(E7="B",80,IF(E7="C",60,IF(E7="D",40,0))))</f>
        <v>60</v>
      </c>
    </row>
    <row r="8" spans="1:8" ht="60">
      <c r="A8" s="91">
        <v>3</v>
      </c>
      <c r="B8" s="95" t="s">
        <v>26</v>
      </c>
      <c r="C8" s="95" t="s">
        <v>27</v>
      </c>
      <c r="D8" s="232" t="s">
        <v>208</v>
      </c>
      <c r="E8" s="232" t="s">
        <v>209</v>
      </c>
      <c r="F8" s="97"/>
      <c r="G8" s="94">
        <f t="shared" si="0"/>
        <v>100</v>
      </c>
      <c r="H8" s="94">
        <f t="shared" si="1"/>
        <v>60</v>
      </c>
    </row>
    <row r="9" spans="1:8" ht="60">
      <c r="A9" s="91">
        <v>4</v>
      </c>
      <c r="B9" s="95" t="s">
        <v>28</v>
      </c>
      <c r="C9" s="95" t="s">
        <v>29</v>
      </c>
      <c r="D9" s="232" t="s">
        <v>208</v>
      </c>
      <c r="E9" s="232" t="s">
        <v>209</v>
      </c>
      <c r="F9" s="97"/>
      <c r="G9" s="94">
        <f t="shared" si="0"/>
        <v>100</v>
      </c>
      <c r="H9" s="94">
        <f t="shared" si="1"/>
        <v>60</v>
      </c>
    </row>
    <row r="10" spans="1:8" ht="60">
      <c r="A10" s="91">
        <v>5</v>
      </c>
      <c r="B10" s="95" t="s">
        <v>30</v>
      </c>
      <c r="C10" s="95" t="s">
        <v>31</v>
      </c>
      <c r="D10" s="232" t="s">
        <v>208</v>
      </c>
      <c r="E10" s="232" t="s">
        <v>209</v>
      </c>
      <c r="F10" s="97"/>
      <c r="G10" s="94">
        <f t="shared" si="0"/>
        <v>100</v>
      </c>
      <c r="H10" s="94">
        <f t="shared" si="1"/>
        <v>60</v>
      </c>
    </row>
    <row r="11" spans="1:8" ht="60">
      <c r="A11" s="91">
        <v>6</v>
      </c>
      <c r="B11" s="95" t="s">
        <v>32</v>
      </c>
      <c r="C11" s="95" t="s">
        <v>33</v>
      </c>
      <c r="D11" s="232" t="s">
        <v>208</v>
      </c>
      <c r="E11" s="232" t="s">
        <v>209</v>
      </c>
      <c r="F11" s="97"/>
      <c r="G11" s="94">
        <f t="shared" si="0"/>
        <v>100</v>
      </c>
      <c r="H11" s="94">
        <f t="shared" si="1"/>
        <v>60</v>
      </c>
    </row>
    <row r="12" spans="1:8" ht="60">
      <c r="A12" s="91">
        <v>7</v>
      </c>
      <c r="B12" s="95" t="s">
        <v>34</v>
      </c>
      <c r="C12" s="95" t="s">
        <v>35</v>
      </c>
      <c r="D12" s="232" t="s">
        <v>208</v>
      </c>
      <c r="E12" s="232" t="s">
        <v>209</v>
      </c>
      <c r="F12" s="97"/>
      <c r="G12" s="94">
        <f t="shared" si="0"/>
        <v>100</v>
      </c>
      <c r="H12" s="94">
        <f t="shared" si="1"/>
        <v>60</v>
      </c>
    </row>
    <row r="13" spans="1:8">
      <c r="A13" s="98" t="s">
        <v>36</v>
      </c>
      <c r="B13" s="99" t="s">
        <v>37</v>
      </c>
      <c r="C13" s="100"/>
      <c r="D13" s="101"/>
      <c r="E13" s="101"/>
      <c r="F13" s="101"/>
      <c r="G13" s="94"/>
      <c r="H13" s="94"/>
    </row>
    <row r="14" spans="1:8" ht="75">
      <c r="A14" s="91">
        <v>8</v>
      </c>
      <c r="B14" s="95" t="s">
        <v>38</v>
      </c>
      <c r="C14" s="102" t="s">
        <v>39</v>
      </c>
      <c r="D14" s="232" t="s">
        <v>208</v>
      </c>
      <c r="E14" s="232" t="s">
        <v>209</v>
      </c>
      <c r="F14" s="97"/>
      <c r="G14" s="94">
        <f t="shared" si="0"/>
        <v>100</v>
      </c>
      <c r="H14" s="94">
        <f t="shared" si="1"/>
        <v>60</v>
      </c>
    </row>
    <row r="15" spans="1:8">
      <c r="A15" s="98" t="s">
        <v>40</v>
      </c>
      <c r="B15" s="99" t="s">
        <v>41</v>
      </c>
      <c r="C15" s="100"/>
      <c r="D15" s="101"/>
      <c r="E15" s="101"/>
      <c r="F15" s="101"/>
      <c r="G15" s="94"/>
      <c r="H15" s="94"/>
    </row>
    <row r="16" spans="1:8" ht="60">
      <c r="A16" s="91">
        <v>9</v>
      </c>
      <c r="B16" s="95" t="s">
        <v>42</v>
      </c>
      <c r="C16" s="102" t="s">
        <v>43</v>
      </c>
      <c r="D16" s="232" t="s">
        <v>208</v>
      </c>
      <c r="E16" s="232" t="s">
        <v>209</v>
      </c>
      <c r="F16" s="97"/>
      <c r="G16" s="94">
        <f t="shared" si="0"/>
        <v>100</v>
      </c>
      <c r="H16" s="94">
        <f t="shared" si="1"/>
        <v>60</v>
      </c>
    </row>
    <row r="17" spans="1:8">
      <c r="A17" s="98" t="s">
        <v>44</v>
      </c>
      <c r="B17" s="87" t="s">
        <v>45</v>
      </c>
      <c r="C17" s="88"/>
      <c r="D17" s="89"/>
      <c r="E17" s="89"/>
      <c r="F17" s="89"/>
      <c r="G17" s="94"/>
      <c r="H17" s="94"/>
    </row>
    <row r="18" spans="1:8" ht="60">
      <c r="A18" s="91">
        <v>10</v>
      </c>
      <c r="B18" s="95" t="s">
        <v>46</v>
      </c>
      <c r="C18" s="102" t="s">
        <v>47</v>
      </c>
      <c r="D18" s="232" t="s">
        <v>208</v>
      </c>
      <c r="E18" s="232" t="s">
        <v>209</v>
      </c>
      <c r="F18" s="97"/>
      <c r="G18" s="94">
        <f t="shared" si="0"/>
        <v>100</v>
      </c>
      <c r="H18" s="94">
        <f t="shared" si="1"/>
        <v>60</v>
      </c>
    </row>
    <row r="19" spans="1:8" ht="60">
      <c r="A19" s="91">
        <v>11</v>
      </c>
      <c r="B19" s="95" t="s">
        <v>48</v>
      </c>
      <c r="C19" s="102" t="s">
        <v>49</v>
      </c>
      <c r="D19" s="232" t="s">
        <v>208</v>
      </c>
      <c r="E19" s="232" t="s">
        <v>209</v>
      </c>
      <c r="F19" s="97"/>
      <c r="G19" s="94">
        <f t="shared" si="0"/>
        <v>100</v>
      </c>
      <c r="H19" s="94">
        <f t="shared" si="1"/>
        <v>60</v>
      </c>
    </row>
    <row r="20" spans="1:8">
      <c r="A20" s="103"/>
      <c r="B20" s="104"/>
      <c r="C20" s="104"/>
      <c r="D20" s="105"/>
      <c r="E20" s="105"/>
      <c r="F20" s="105"/>
      <c r="G20" s="104"/>
      <c r="H20" s="106"/>
    </row>
    <row r="21" spans="1:8" s="69" customFormat="1" ht="25.15" customHeight="1">
      <c r="A21" s="233">
        <v>2</v>
      </c>
      <c r="B21" s="108" t="s">
        <v>50</v>
      </c>
      <c r="C21" s="109"/>
      <c r="D21" s="110"/>
      <c r="E21" s="110"/>
      <c r="F21" s="111"/>
      <c r="G21" s="112">
        <f>SUM(G23:G29)/25</f>
        <v>24</v>
      </c>
      <c r="H21" s="112">
        <f>SUM(H23:H29)/25</f>
        <v>14.4</v>
      </c>
    </row>
    <row r="22" spans="1:8">
      <c r="A22" s="113" t="s">
        <v>51</v>
      </c>
      <c r="B22" s="114" t="s">
        <v>52</v>
      </c>
      <c r="C22" s="115"/>
      <c r="D22" s="116"/>
      <c r="E22" s="116"/>
      <c r="F22" s="116"/>
      <c r="G22" s="115"/>
      <c r="H22" s="117"/>
    </row>
    <row r="23" spans="1:8" ht="270">
      <c r="A23" s="118">
        <v>1</v>
      </c>
      <c r="B23" s="95" t="s">
        <v>53</v>
      </c>
      <c r="C23" s="102" t="s">
        <v>54</v>
      </c>
      <c r="D23" s="232" t="s">
        <v>208</v>
      </c>
      <c r="E23" s="232" t="s">
        <v>209</v>
      </c>
      <c r="F23" s="97"/>
      <c r="G23" s="107">
        <f>IF(D23="A",100,IF(D23="B",80,IF(D23="C",60,IF(D23="D",40,0))))</f>
        <v>100</v>
      </c>
      <c r="H23" s="107">
        <f>IF(E23="A",100,IF(E23="B",80,IF(E23="C",60,IF(E23="D",40,0))))</f>
        <v>60</v>
      </c>
    </row>
    <row r="24" spans="1:8">
      <c r="A24" s="113" t="s">
        <v>55</v>
      </c>
      <c r="B24" s="99" t="s">
        <v>56</v>
      </c>
      <c r="C24" s="100"/>
      <c r="D24" s="101"/>
      <c r="E24" s="101"/>
      <c r="F24" s="101"/>
      <c r="G24" s="107"/>
      <c r="H24" s="107"/>
    </row>
    <row r="25" spans="1:8" ht="135">
      <c r="A25" s="118">
        <v>2</v>
      </c>
      <c r="B25" s="95" t="s">
        <v>57</v>
      </c>
      <c r="C25" s="102" t="s">
        <v>58</v>
      </c>
      <c r="D25" s="232" t="s">
        <v>208</v>
      </c>
      <c r="E25" s="232" t="s">
        <v>209</v>
      </c>
      <c r="F25" s="97"/>
      <c r="G25" s="107">
        <f t="shared" ref="G25:G29" si="2">IF(D25="A",100,IF(D25="B",80,IF(D25="C",60,IF(D25="D",40,0))))</f>
        <v>100</v>
      </c>
      <c r="H25" s="107">
        <f t="shared" ref="H25:H29" si="3">IF(E25="A",100,IF(E25="B",80,IF(E25="C",60,IF(E25="D",40,0))))</f>
        <v>60</v>
      </c>
    </row>
    <row r="26" spans="1:8" ht="120">
      <c r="A26" s="118">
        <v>3</v>
      </c>
      <c r="B26" s="95" t="s">
        <v>59</v>
      </c>
      <c r="C26" s="95" t="s">
        <v>60</v>
      </c>
      <c r="D26" s="232" t="s">
        <v>208</v>
      </c>
      <c r="E26" s="232" t="s">
        <v>209</v>
      </c>
      <c r="F26" s="97"/>
      <c r="G26" s="107">
        <f t="shared" si="2"/>
        <v>100</v>
      </c>
      <c r="H26" s="107">
        <f t="shared" si="3"/>
        <v>60</v>
      </c>
    </row>
    <row r="27" spans="1:8" ht="60">
      <c r="A27" s="118">
        <v>4</v>
      </c>
      <c r="B27" s="95" t="s">
        <v>61</v>
      </c>
      <c r="C27" s="95" t="s">
        <v>62</v>
      </c>
      <c r="D27" s="232" t="s">
        <v>208</v>
      </c>
      <c r="E27" s="232" t="s">
        <v>209</v>
      </c>
      <c r="F27" s="97"/>
      <c r="G27" s="107">
        <f t="shared" si="2"/>
        <v>100</v>
      </c>
      <c r="H27" s="107">
        <f t="shared" si="3"/>
        <v>60</v>
      </c>
    </row>
    <row r="28" spans="1:8" ht="60">
      <c r="A28" s="118">
        <v>5</v>
      </c>
      <c r="B28" s="95" t="s">
        <v>63</v>
      </c>
      <c r="C28" s="95" t="s">
        <v>64</v>
      </c>
      <c r="D28" s="232" t="s">
        <v>208</v>
      </c>
      <c r="E28" s="232" t="s">
        <v>209</v>
      </c>
      <c r="F28" s="97"/>
      <c r="G28" s="107">
        <f t="shared" si="2"/>
        <v>100</v>
      </c>
      <c r="H28" s="107">
        <f t="shared" si="3"/>
        <v>60</v>
      </c>
    </row>
    <row r="29" spans="1:8" ht="60">
      <c r="A29" s="118">
        <v>6</v>
      </c>
      <c r="B29" s="95" t="s">
        <v>65</v>
      </c>
      <c r="C29" s="95" t="s">
        <v>66</v>
      </c>
      <c r="D29" s="232" t="s">
        <v>208</v>
      </c>
      <c r="E29" s="232" t="s">
        <v>209</v>
      </c>
      <c r="F29" s="97"/>
      <c r="G29" s="107">
        <f t="shared" si="2"/>
        <v>100</v>
      </c>
      <c r="H29" s="107">
        <f t="shared" si="3"/>
        <v>60</v>
      </c>
    </row>
    <row r="30" spans="1:8">
      <c r="A30" s="72"/>
      <c r="D30" s="119"/>
      <c r="E30" s="119"/>
      <c r="F30" s="119"/>
      <c r="G30"/>
      <c r="H30"/>
    </row>
    <row r="31" spans="1:8">
      <c r="A31" s="120"/>
      <c r="B31" s="121"/>
      <c r="C31" s="121"/>
      <c r="D31" s="122"/>
      <c r="E31" s="122"/>
      <c r="F31" s="122"/>
      <c r="G31" s="121"/>
      <c r="H31" s="123"/>
    </row>
    <row r="32" spans="1:8" s="69" customFormat="1" ht="25.15" customHeight="1">
      <c r="A32" s="233">
        <v>3</v>
      </c>
      <c r="B32" s="108" t="s">
        <v>67</v>
      </c>
      <c r="C32" s="109"/>
      <c r="D32" s="110"/>
      <c r="E32" s="110"/>
      <c r="F32" s="111"/>
      <c r="G32" s="112">
        <f>SUM(G34:G47)/25</f>
        <v>36</v>
      </c>
      <c r="H32" s="112">
        <f>SUM(H34:H47)/25</f>
        <v>21.6</v>
      </c>
    </row>
    <row r="33" spans="1:8">
      <c r="A33" s="113" t="s">
        <v>68</v>
      </c>
      <c r="B33" s="114" t="s">
        <v>69</v>
      </c>
      <c r="C33" s="115"/>
      <c r="D33" s="116"/>
      <c r="E33" s="116"/>
      <c r="F33" s="116"/>
      <c r="G33" s="124"/>
      <c r="H33" s="125"/>
    </row>
    <row r="34" spans="1:8" ht="60">
      <c r="A34" s="118">
        <v>1</v>
      </c>
      <c r="B34" s="95" t="s">
        <v>69</v>
      </c>
      <c r="C34" s="102" t="s">
        <v>70</v>
      </c>
      <c r="D34" s="232" t="s">
        <v>208</v>
      </c>
      <c r="E34" s="232" t="s">
        <v>209</v>
      </c>
      <c r="F34" s="97"/>
      <c r="G34" s="107">
        <f>IF(D34="A",100,IF(D34="B",80,IF(D34="C",60,IF(D34="D",40,0))))</f>
        <v>100</v>
      </c>
      <c r="H34" s="107">
        <f>IF(E34="A",100,IF(E34="B",80,IF(E34="C",60,IF(E34="D",40,0))))</f>
        <v>60</v>
      </c>
    </row>
    <row r="35" spans="1:8">
      <c r="A35" s="113" t="s">
        <v>71</v>
      </c>
      <c r="B35" s="99" t="s">
        <v>72</v>
      </c>
      <c r="C35" s="100"/>
      <c r="D35" s="101"/>
      <c r="E35" s="101"/>
      <c r="F35" s="101"/>
      <c r="G35" s="107"/>
      <c r="H35" s="107"/>
    </row>
    <row r="36" spans="1:8" ht="60">
      <c r="A36" s="118">
        <v>2</v>
      </c>
      <c r="B36" s="95" t="s">
        <v>73</v>
      </c>
      <c r="C36" s="102" t="s">
        <v>74</v>
      </c>
      <c r="D36" s="232" t="s">
        <v>208</v>
      </c>
      <c r="E36" s="232" t="s">
        <v>209</v>
      </c>
      <c r="F36" s="97"/>
      <c r="G36" s="107">
        <f t="shared" ref="G36:G47" si="4">IF(D36="A",100,IF(D36="B",80,IF(D36="C",60,IF(D36="D",40,0))))</f>
        <v>100</v>
      </c>
      <c r="H36" s="107">
        <f t="shared" ref="H36:H47" si="5">IF(E36="A",100,IF(E36="B",80,IF(E36="C",60,IF(E36="D",40,0))))</f>
        <v>60</v>
      </c>
    </row>
    <row r="37" spans="1:8">
      <c r="A37" s="113" t="s">
        <v>75</v>
      </c>
      <c r="B37" s="99" t="s">
        <v>76</v>
      </c>
      <c r="C37" s="100"/>
      <c r="D37" s="101"/>
      <c r="E37" s="101"/>
      <c r="F37" s="101"/>
      <c r="G37" s="107"/>
      <c r="H37" s="107"/>
    </row>
    <row r="38" spans="1:8" ht="60">
      <c r="A38" s="118">
        <v>3</v>
      </c>
      <c r="B38" s="95" t="s">
        <v>77</v>
      </c>
      <c r="C38" s="102" t="s">
        <v>78</v>
      </c>
      <c r="D38" s="232" t="s">
        <v>208</v>
      </c>
      <c r="E38" s="232" t="s">
        <v>209</v>
      </c>
      <c r="F38" s="97"/>
      <c r="G38" s="107">
        <f t="shared" si="4"/>
        <v>100</v>
      </c>
      <c r="H38" s="107">
        <f t="shared" si="5"/>
        <v>60</v>
      </c>
    </row>
    <row r="39" spans="1:8" ht="120">
      <c r="A39" s="118">
        <v>4</v>
      </c>
      <c r="B39" s="95" t="s">
        <v>79</v>
      </c>
      <c r="C39" s="95" t="s">
        <v>80</v>
      </c>
      <c r="D39" s="232" t="s">
        <v>208</v>
      </c>
      <c r="E39" s="232" t="s">
        <v>209</v>
      </c>
      <c r="F39" s="97"/>
      <c r="G39" s="107">
        <f t="shared" si="4"/>
        <v>100</v>
      </c>
      <c r="H39" s="107">
        <f t="shared" si="5"/>
        <v>60</v>
      </c>
    </row>
    <row r="40" spans="1:8">
      <c r="A40" s="113" t="s">
        <v>81</v>
      </c>
      <c r="B40" s="99" t="s">
        <v>82</v>
      </c>
      <c r="C40" s="100"/>
      <c r="D40" s="101"/>
      <c r="E40" s="101"/>
      <c r="F40" s="101"/>
      <c r="G40" s="107"/>
      <c r="H40" s="107"/>
    </row>
    <row r="41" spans="1:8" ht="60">
      <c r="A41" s="118">
        <v>5</v>
      </c>
      <c r="B41" s="95" t="s">
        <v>83</v>
      </c>
      <c r="C41" s="102" t="s">
        <v>84</v>
      </c>
      <c r="D41" s="232" t="s">
        <v>208</v>
      </c>
      <c r="E41" s="232" t="s">
        <v>209</v>
      </c>
      <c r="F41" s="97"/>
      <c r="G41" s="107">
        <f t="shared" si="4"/>
        <v>100</v>
      </c>
      <c r="H41" s="107">
        <f t="shared" si="5"/>
        <v>60</v>
      </c>
    </row>
    <row r="42" spans="1:8">
      <c r="A42" s="113" t="s">
        <v>85</v>
      </c>
      <c r="B42" s="126" t="s">
        <v>86</v>
      </c>
      <c r="C42" s="127"/>
      <c r="D42" s="128"/>
      <c r="E42" s="128"/>
      <c r="F42" s="129"/>
      <c r="G42" s="107"/>
      <c r="H42" s="107"/>
    </row>
    <row r="43" spans="1:8" ht="60">
      <c r="A43" s="118">
        <v>6</v>
      </c>
      <c r="B43" s="95" t="s">
        <v>87</v>
      </c>
      <c r="C43" s="95" t="s">
        <v>88</v>
      </c>
      <c r="D43" s="232" t="s">
        <v>208</v>
      </c>
      <c r="E43" s="232" t="s">
        <v>209</v>
      </c>
      <c r="F43" s="97"/>
      <c r="G43" s="107">
        <f t="shared" si="4"/>
        <v>100</v>
      </c>
      <c r="H43" s="107">
        <f t="shared" si="5"/>
        <v>60</v>
      </c>
    </row>
    <row r="44" spans="1:8" ht="60">
      <c r="A44" s="118">
        <v>7</v>
      </c>
      <c r="B44" s="95" t="s">
        <v>89</v>
      </c>
      <c r="C44" s="95" t="s">
        <v>90</v>
      </c>
      <c r="D44" s="232" t="s">
        <v>208</v>
      </c>
      <c r="E44" s="232" t="s">
        <v>209</v>
      </c>
      <c r="F44" s="97"/>
      <c r="G44" s="107">
        <f t="shared" si="4"/>
        <v>100</v>
      </c>
      <c r="H44" s="107">
        <f t="shared" si="5"/>
        <v>60</v>
      </c>
    </row>
    <row r="45" spans="1:8">
      <c r="A45" s="130" t="s">
        <v>91</v>
      </c>
      <c r="B45" s="88" t="s">
        <v>92</v>
      </c>
      <c r="C45" s="127"/>
      <c r="D45" s="128"/>
      <c r="E45" s="128"/>
      <c r="F45" s="129"/>
      <c r="G45" s="107"/>
      <c r="H45" s="107"/>
    </row>
    <row r="46" spans="1:8" ht="60">
      <c r="A46" s="118">
        <v>8</v>
      </c>
      <c r="B46" s="95" t="s">
        <v>93</v>
      </c>
      <c r="C46" s="95" t="s">
        <v>94</v>
      </c>
      <c r="D46" s="232" t="s">
        <v>208</v>
      </c>
      <c r="E46" s="232" t="s">
        <v>209</v>
      </c>
      <c r="F46" s="97"/>
      <c r="G46" s="107">
        <f t="shared" si="4"/>
        <v>100</v>
      </c>
      <c r="H46" s="107">
        <f t="shared" si="5"/>
        <v>60</v>
      </c>
    </row>
    <row r="47" spans="1:8" ht="90">
      <c r="A47" s="118">
        <v>9</v>
      </c>
      <c r="B47" s="95" t="s">
        <v>95</v>
      </c>
      <c r="C47" s="235" t="s">
        <v>210</v>
      </c>
      <c r="D47" s="232" t="s">
        <v>208</v>
      </c>
      <c r="E47" s="232" t="s">
        <v>209</v>
      </c>
      <c r="F47" s="97"/>
      <c r="G47" s="107">
        <f t="shared" si="4"/>
        <v>100</v>
      </c>
      <c r="H47" s="107">
        <f t="shared" si="5"/>
        <v>60</v>
      </c>
    </row>
    <row r="48" spans="1:8">
      <c r="A48" s="120"/>
      <c r="B48" s="121"/>
      <c r="C48" s="121"/>
      <c r="D48" s="122"/>
      <c r="E48" s="122"/>
      <c r="F48" s="122"/>
      <c r="G48" s="121"/>
      <c r="H48" s="123"/>
    </row>
    <row r="49" spans="1:8" s="69" customFormat="1" ht="25.15" customHeight="1">
      <c r="A49" s="233">
        <v>4</v>
      </c>
      <c r="B49" s="108" t="s">
        <v>96</v>
      </c>
      <c r="C49" s="109"/>
      <c r="D49" s="110"/>
      <c r="E49" s="110"/>
      <c r="F49" s="111"/>
      <c r="G49" s="112">
        <f>SUM(G51:G62)/25</f>
        <v>32</v>
      </c>
      <c r="H49" s="112">
        <f>SUM(H51:H62)/25</f>
        <v>19.2</v>
      </c>
    </row>
    <row r="50" spans="1:8">
      <c r="A50" s="113" t="s">
        <v>97</v>
      </c>
      <c r="B50" s="114" t="s">
        <v>98</v>
      </c>
      <c r="C50" s="115"/>
      <c r="D50" s="116"/>
      <c r="E50" s="116"/>
      <c r="F50" s="116"/>
      <c r="G50" s="124"/>
      <c r="H50" s="125"/>
    </row>
    <row r="51" spans="1:8" ht="120">
      <c r="A51" s="118">
        <v>1</v>
      </c>
      <c r="B51" s="95" t="s">
        <v>99</v>
      </c>
      <c r="C51" s="102" t="s">
        <v>100</v>
      </c>
      <c r="D51" s="232" t="s">
        <v>208</v>
      </c>
      <c r="E51" s="232" t="s">
        <v>209</v>
      </c>
      <c r="F51" s="97"/>
      <c r="G51" s="107">
        <f>IF(D51="A",100,IF(D51="B",80,IF(D51="C",60,IF(D51="D",40,0))))</f>
        <v>100</v>
      </c>
      <c r="H51" s="107">
        <f>IF(E51="A",100,IF(E51="B",80,IF(E51="C",60,IF(E51="D",40,0))))</f>
        <v>60</v>
      </c>
    </row>
    <row r="52" spans="1:8" ht="60">
      <c r="A52" s="118">
        <v>2</v>
      </c>
      <c r="B52" s="95" t="s">
        <v>101</v>
      </c>
      <c r="C52" s="95" t="s">
        <v>102</v>
      </c>
      <c r="D52" s="232" t="s">
        <v>208</v>
      </c>
      <c r="E52" s="232" t="s">
        <v>209</v>
      </c>
      <c r="F52" s="97"/>
      <c r="G52" s="107">
        <f t="shared" ref="G52:G62" si="6">IF(D52="A",100,IF(D52="B",80,IF(D52="C",60,IF(D52="D",40,0))))</f>
        <v>100</v>
      </c>
      <c r="H52" s="107">
        <f t="shared" ref="H52:H62" si="7">IF(E52="A",100,IF(E52="B",80,IF(E52="C",60,IF(E52="D",40,0))))</f>
        <v>60</v>
      </c>
    </row>
    <row r="53" spans="1:8">
      <c r="A53" s="113" t="s">
        <v>103</v>
      </c>
      <c r="B53" s="99" t="s">
        <v>104</v>
      </c>
      <c r="C53" s="100"/>
      <c r="D53" s="101"/>
      <c r="E53" s="101"/>
      <c r="F53" s="101"/>
      <c r="G53" s="107"/>
      <c r="H53" s="107"/>
    </row>
    <row r="54" spans="1:8" ht="60">
      <c r="A54" s="118">
        <v>3</v>
      </c>
      <c r="B54" s="95" t="s">
        <v>105</v>
      </c>
      <c r="C54" s="102" t="s">
        <v>106</v>
      </c>
      <c r="D54" s="232" t="s">
        <v>208</v>
      </c>
      <c r="E54" s="232" t="s">
        <v>209</v>
      </c>
      <c r="F54" s="97"/>
      <c r="G54" s="107">
        <f t="shared" si="6"/>
        <v>100</v>
      </c>
      <c r="H54" s="107">
        <f t="shared" si="7"/>
        <v>60</v>
      </c>
    </row>
    <row r="55" spans="1:8" ht="60">
      <c r="A55" s="234">
        <v>4</v>
      </c>
      <c r="B55" s="131" t="s">
        <v>107</v>
      </c>
      <c r="C55" s="132" t="s">
        <v>108</v>
      </c>
      <c r="D55" s="232" t="s">
        <v>208</v>
      </c>
      <c r="E55" s="232" t="s">
        <v>209</v>
      </c>
      <c r="F55" s="97"/>
      <c r="G55" s="107">
        <f t="shared" si="6"/>
        <v>100</v>
      </c>
      <c r="H55" s="107">
        <f t="shared" si="7"/>
        <v>60</v>
      </c>
    </row>
    <row r="56" spans="1:8" ht="60">
      <c r="A56" s="234">
        <v>5</v>
      </c>
      <c r="B56" s="133" t="s">
        <v>109</v>
      </c>
      <c r="C56" s="132" t="s">
        <v>110</v>
      </c>
      <c r="D56" s="232" t="s">
        <v>208</v>
      </c>
      <c r="E56" s="232" t="s">
        <v>209</v>
      </c>
      <c r="F56" s="97"/>
      <c r="G56" s="107">
        <f t="shared" si="6"/>
        <v>100</v>
      </c>
      <c r="H56" s="107">
        <f t="shared" si="7"/>
        <v>60</v>
      </c>
    </row>
    <row r="57" spans="1:8" ht="60">
      <c r="A57" s="118">
        <v>6</v>
      </c>
      <c r="B57" s="95" t="s">
        <v>111</v>
      </c>
      <c r="C57" s="102" t="s">
        <v>112</v>
      </c>
      <c r="D57" s="232" t="s">
        <v>208</v>
      </c>
      <c r="E57" s="232" t="s">
        <v>209</v>
      </c>
      <c r="F57" s="97"/>
      <c r="G57" s="107">
        <f t="shared" si="6"/>
        <v>100</v>
      </c>
      <c r="H57" s="107">
        <f t="shared" si="7"/>
        <v>60</v>
      </c>
    </row>
    <row r="58" spans="1:8">
      <c r="A58" s="118"/>
      <c r="B58" s="134"/>
      <c r="C58" s="135"/>
      <c r="D58" s="128"/>
      <c r="E58" s="128"/>
      <c r="F58" s="129"/>
      <c r="G58" s="107"/>
      <c r="H58" s="107"/>
    </row>
    <row r="59" spans="1:8">
      <c r="A59" s="113" t="s">
        <v>113</v>
      </c>
      <c r="B59" s="99" t="s">
        <v>114</v>
      </c>
      <c r="C59" s="100"/>
      <c r="D59" s="101"/>
      <c r="E59" s="101"/>
      <c r="F59" s="101"/>
      <c r="G59" s="107"/>
      <c r="H59" s="107"/>
    </row>
    <row r="60" spans="1:8" ht="60">
      <c r="A60" s="118">
        <v>7</v>
      </c>
      <c r="B60" s="95" t="s">
        <v>115</v>
      </c>
      <c r="C60" s="102" t="s">
        <v>116</v>
      </c>
      <c r="D60" s="232" t="s">
        <v>208</v>
      </c>
      <c r="E60" s="232" t="s">
        <v>209</v>
      </c>
      <c r="F60" s="97"/>
      <c r="G60" s="107">
        <f t="shared" si="6"/>
        <v>100</v>
      </c>
      <c r="H60" s="107">
        <f t="shared" si="7"/>
        <v>60</v>
      </c>
    </row>
    <row r="61" spans="1:8">
      <c r="A61" s="113" t="s">
        <v>117</v>
      </c>
      <c r="B61" s="136" t="s">
        <v>118</v>
      </c>
      <c r="C61" s="100"/>
      <c r="D61" s="101"/>
      <c r="E61" s="101"/>
      <c r="F61" s="101"/>
      <c r="G61" s="107"/>
      <c r="H61" s="107"/>
    </row>
    <row r="62" spans="1:8" ht="60">
      <c r="A62" s="118">
        <v>8</v>
      </c>
      <c r="B62" s="102" t="s">
        <v>119</v>
      </c>
      <c r="C62" s="102" t="s">
        <v>120</v>
      </c>
      <c r="D62" s="232" t="s">
        <v>208</v>
      </c>
      <c r="E62" s="232" t="s">
        <v>209</v>
      </c>
      <c r="F62" s="137"/>
      <c r="G62" s="107">
        <f t="shared" si="6"/>
        <v>100</v>
      </c>
      <c r="H62" s="107">
        <f t="shared" si="7"/>
        <v>60</v>
      </c>
    </row>
    <row r="63" spans="1:8">
      <c r="A63" s="113"/>
      <c r="B63" s="138"/>
      <c r="C63" s="135"/>
      <c r="D63" s="101"/>
      <c r="E63" s="101"/>
      <c r="F63" s="101"/>
      <c r="G63" s="124"/>
      <c r="H63" s="125"/>
    </row>
    <row r="64" spans="1:8" s="69" customFormat="1" ht="25.15" customHeight="1">
      <c r="A64" s="233">
        <v>5</v>
      </c>
      <c r="B64" s="108" t="s">
        <v>121</v>
      </c>
      <c r="C64" s="109"/>
      <c r="D64" s="110"/>
      <c r="E64" s="110"/>
      <c r="F64" s="111"/>
      <c r="G64" s="112">
        <f>SUM(G66:G69)/25</f>
        <v>12</v>
      </c>
      <c r="H64" s="112">
        <f>SUM(H66:H69)/25</f>
        <v>7.2</v>
      </c>
    </row>
    <row r="65" spans="1:8">
      <c r="A65" s="113" t="s">
        <v>122</v>
      </c>
      <c r="B65" s="114" t="s">
        <v>123</v>
      </c>
      <c r="C65" s="115"/>
      <c r="D65" s="116"/>
      <c r="E65" s="116"/>
      <c r="F65" s="116"/>
      <c r="G65" s="124"/>
      <c r="H65" s="125"/>
    </row>
    <row r="66" spans="1:8" ht="60">
      <c r="A66" s="118">
        <v>1</v>
      </c>
      <c r="B66" s="95" t="s">
        <v>123</v>
      </c>
      <c r="C66" s="102" t="s">
        <v>124</v>
      </c>
      <c r="D66" s="232" t="s">
        <v>208</v>
      </c>
      <c r="E66" s="232" t="s">
        <v>209</v>
      </c>
      <c r="F66" s="97"/>
      <c r="G66" s="107">
        <f>IF(D66="A",100,IF(D66="B",80,IF(D66="C",60,IF(D66="D",40,0))))</f>
        <v>100</v>
      </c>
      <c r="H66" s="107">
        <f>IF(E66="A",100,IF(E66="B",80,IF(E66="C",60,IF(E66="D",40,0))))</f>
        <v>60</v>
      </c>
    </row>
    <row r="67" spans="1:8">
      <c r="A67" s="113" t="s">
        <v>125</v>
      </c>
      <c r="B67" s="99" t="s">
        <v>126</v>
      </c>
      <c r="C67" s="100"/>
      <c r="D67" s="101"/>
      <c r="E67" s="101"/>
      <c r="F67" s="101"/>
      <c r="G67" s="107"/>
      <c r="H67" s="107"/>
    </row>
    <row r="68" spans="1:8" ht="75">
      <c r="A68" s="118">
        <v>2</v>
      </c>
      <c r="B68" s="95" t="s">
        <v>127</v>
      </c>
      <c r="C68" s="102" t="s">
        <v>128</v>
      </c>
      <c r="D68" s="232" t="s">
        <v>208</v>
      </c>
      <c r="E68" s="232" t="s">
        <v>209</v>
      </c>
      <c r="F68" s="97"/>
      <c r="G68" s="107">
        <f>IF(D68="A",100,IF(D68="B",80,IF(D68="C",60,IF(D68="D",40,0))))</f>
        <v>100</v>
      </c>
      <c r="H68" s="107">
        <f>IF(E68="A",100,IF(E68="B",80,IF(E68="C",60,IF(E68="D",40,0))))</f>
        <v>60</v>
      </c>
    </row>
    <row r="69" spans="1:8" ht="75">
      <c r="A69" s="118">
        <v>3</v>
      </c>
      <c r="B69" s="95" t="s">
        <v>129</v>
      </c>
      <c r="C69" s="102" t="s">
        <v>130</v>
      </c>
      <c r="D69" s="232" t="s">
        <v>208</v>
      </c>
      <c r="E69" s="232" t="s">
        <v>209</v>
      </c>
      <c r="F69" s="97"/>
      <c r="G69" s="107">
        <f>IF(D69="A",100,IF(D69="B",80,IF(D69="C",60,IF(D69="D",40,0))))</f>
        <v>100</v>
      </c>
      <c r="H69" s="107">
        <f>IF(E69="A",100,IF(E69="B",80,IF(E69="C",60,IF(E69="D",40,0))))</f>
        <v>60</v>
      </c>
    </row>
    <row r="70" spans="1:8">
      <c r="A70" s="120"/>
      <c r="B70" s="121"/>
      <c r="C70" s="121"/>
      <c r="D70" s="122"/>
      <c r="E70" s="122"/>
      <c r="F70" s="122"/>
      <c r="G70" s="121"/>
      <c r="H70" s="123"/>
    </row>
    <row r="71" spans="1:8" s="69" customFormat="1" ht="25.15" customHeight="1">
      <c r="A71" s="233">
        <v>6</v>
      </c>
      <c r="B71" s="108" t="s">
        <v>131</v>
      </c>
      <c r="C71" s="109"/>
      <c r="D71" s="110"/>
      <c r="E71" s="110"/>
      <c r="F71" s="111"/>
      <c r="G71" s="112">
        <f>SUM(G73:G81)/25</f>
        <v>24</v>
      </c>
      <c r="H71" s="112">
        <f>SUM(H73:H81)/25</f>
        <v>14.4</v>
      </c>
    </row>
    <row r="72" spans="1:8" s="69" customFormat="1" ht="25.15" customHeight="1">
      <c r="A72" s="107" t="s">
        <v>132</v>
      </c>
      <c r="B72" s="108" t="s">
        <v>133</v>
      </c>
      <c r="C72" s="109"/>
      <c r="D72" s="110"/>
      <c r="E72" s="110"/>
      <c r="F72" s="111"/>
      <c r="G72" s="139"/>
      <c r="H72" s="139"/>
    </row>
    <row r="73" spans="1:8" ht="75">
      <c r="A73" s="118">
        <v>1</v>
      </c>
      <c r="B73" s="95" t="s">
        <v>134</v>
      </c>
      <c r="C73" s="102" t="s">
        <v>135</v>
      </c>
      <c r="D73" s="232" t="s">
        <v>208</v>
      </c>
      <c r="E73" s="232" t="s">
        <v>209</v>
      </c>
      <c r="F73" s="97"/>
      <c r="G73" s="107">
        <f>IF(D73="A",100,IF(D73="B",80,IF(D73="C",60,IF(D73="D",40,0))))</f>
        <v>100</v>
      </c>
      <c r="H73" s="107">
        <f>IF(E73="A",100,IF(E73="B",80,IF(E73="C",60,IF(E73="D",40,0))))</f>
        <v>60</v>
      </c>
    </row>
    <row r="74" spans="1:8" ht="135">
      <c r="A74" s="118">
        <v>2</v>
      </c>
      <c r="B74" s="95" t="s">
        <v>136</v>
      </c>
      <c r="C74" s="95" t="s">
        <v>137</v>
      </c>
      <c r="D74" s="232" t="s">
        <v>208</v>
      </c>
      <c r="E74" s="232" t="s">
        <v>209</v>
      </c>
      <c r="F74" s="97"/>
      <c r="G74" s="107">
        <f t="shared" ref="G74:G81" si="8">IF(D74="A",100,IF(D74="B",80,IF(D74="C",60,IF(D74="D",40,0))))</f>
        <v>100</v>
      </c>
      <c r="H74" s="107">
        <f t="shared" ref="H74:H81" si="9">IF(E74="A",100,IF(E74="B",80,IF(E74="C",60,IF(E74="D",40,0))))</f>
        <v>60</v>
      </c>
    </row>
    <row r="75" spans="1:8">
      <c r="A75" s="118" t="s">
        <v>138</v>
      </c>
      <c r="B75" s="140" t="s">
        <v>139</v>
      </c>
      <c r="C75" s="95"/>
      <c r="D75" s="96"/>
      <c r="E75" s="96"/>
      <c r="F75" s="97"/>
      <c r="G75" s="107"/>
      <c r="H75" s="107"/>
    </row>
    <row r="76" spans="1:8" s="70" customFormat="1" ht="60">
      <c r="A76" s="141">
        <v>3</v>
      </c>
      <c r="B76" s="142" t="s">
        <v>140</v>
      </c>
      <c r="C76" s="142" t="s">
        <v>141</v>
      </c>
      <c r="D76" s="232" t="s">
        <v>208</v>
      </c>
      <c r="E76" s="232" t="s">
        <v>209</v>
      </c>
      <c r="F76" s="143"/>
      <c r="G76" s="107">
        <f t="shared" si="8"/>
        <v>100</v>
      </c>
      <c r="H76" s="107">
        <f t="shared" si="9"/>
        <v>60</v>
      </c>
    </row>
    <row r="77" spans="1:8">
      <c r="A77" s="113" t="s">
        <v>142</v>
      </c>
      <c r="B77" s="140" t="s">
        <v>143</v>
      </c>
      <c r="C77" s="95"/>
      <c r="D77" s="96"/>
      <c r="E77" s="96"/>
      <c r="F77" s="97"/>
      <c r="G77" s="107"/>
      <c r="H77" s="107"/>
    </row>
    <row r="78" spans="1:8" ht="60">
      <c r="A78" s="118">
        <v>4</v>
      </c>
      <c r="B78" s="95" t="s">
        <v>144</v>
      </c>
      <c r="C78" s="95" t="s">
        <v>145</v>
      </c>
      <c r="D78" s="232" t="s">
        <v>208</v>
      </c>
      <c r="E78" s="232" t="s">
        <v>209</v>
      </c>
      <c r="F78" s="97"/>
      <c r="G78" s="107">
        <f t="shared" si="8"/>
        <v>100</v>
      </c>
      <c r="H78" s="107">
        <f t="shared" si="9"/>
        <v>60</v>
      </c>
    </row>
    <row r="79" spans="1:8">
      <c r="A79" s="113" t="s">
        <v>146</v>
      </c>
      <c r="B79" s="140" t="s">
        <v>147</v>
      </c>
      <c r="C79" s="95"/>
      <c r="D79" s="96"/>
      <c r="E79" s="96"/>
      <c r="F79" s="97"/>
      <c r="G79" s="107"/>
      <c r="H79" s="107"/>
    </row>
    <row r="80" spans="1:8" ht="75">
      <c r="A80" s="118">
        <v>5</v>
      </c>
      <c r="B80" s="95" t="s">
        <v>148</v>
      </c>
      <c r="C80" s="95" t="s">
        <v>149</v>
      </c>
      <c r="D80" s="232" t="s">
        <v>208</v>
      </c>
      <c r="E80" s="232" t="s">
        <v>209</v>
      </c>
      <c r="F80" s="97"/>
      <c r="G80" s="107">
        <f t="shared" si="8"/>
        <v>100</v>
      </c>
      <c r="H80" s="107">
        <f t="shared" si="9"/>
        <v>60</v>
      </c>
    </row>
    <row r="81" spans="1:8" ht="60">
      <c r="A81" s="118">
        <v>6</v>
      </c>
      <c r="B81" s="95" t="s">
        <v>150</v>
      </c>
      <c r="C81" s="95" t="s">
        <v>151</v>
      </c>
      <c r="D81" s="232" t="s">
        <v>208</v>
      </c>
      <c r="E81" s="232" t="s">
        <v>209</v>
      </c>
      <c r="F81" s="97"/>
      <c r="G81" s="107">
        <f t="shared" si="8"/>
        <v>100</v>
      </c>
      <c r="H81" s="107">
        <f t="shared" si="9"/>
        <v>60</v>
      </c>
    </row>
    <row r="82" spans="1:8">
      <c r="A82" s="144"/>
      <c r="B82" s="144"/>
      <c r="C82" s="144"/>
      <c r="D82" s="145"/>
      <c r="E82" s="145"/>
      <c r="F82" s="145"/>
      <c r="G82" s="144"/>
      <c r="H82" s="144"/>
    </row>
  </sheetData>
  <sheetProtection algorithmName="SHA-512" hashValue="iyO1svZRsAsavkJeXETcIe7nbJ8ufusLiE50241hOe5eVkmcXv1nC4n83BtTcy2awEsgmsCsYiqE9xhY1VyyWw==" saltValue="AEulUzS18uRdPBYvpHX2YA==" spinCount="100000" sheet="1" objects="1" selectLockedCells="1"/>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1018"/>
  <sheetViews>
    <sheetView workbookViewId="0">
      <selection sqref="A1:XFD1048576"/>
    </sheetView>
  </sheetViews>
  <sheetFormatPr defaultColWidth="14.42578125" defaultRowHeight="15" customHeight="1"/>
  <cols>
    <col min="1" max="1" width="4.28515625" customWidth="1"/>
    <col min="2" max="2" width="41.5703125" customWidth="1"/>
    <col min="3" max="3" width="15.140625" customWidth="1"/>
    <col min="4" max="4" width="12.42578125" customWidth="1"/>
    <col min="5" max="5" width="11.5703125" customWidth="1"/>
    <col min="6" max="6" width="13.140625" customWidth="1"/>
    <col min="7" max="10" width="9.140625" customWidth="1"/>
    <col min="11" max="26" width="8.7109375" customWidth="1"/>
  </cols>
  <sheetData>
    <row r="2" spans="1:26" ht="15" customHeight="1">
      <c r="A2" s="44" t="s">
        <v>152</v>
      </c>
      <c r="B2" s="45"/>
      <c r="C2" s="45"/>
      <c r="D2" s="45"/>
      <c r="E2" s="45"/>
      <c r="F2" s="45"/>
    </row>
    <row r="3" spans="1:26" ht="15.75" customHeight="1">
      <c r="A3" s="26" t="str">
        <f>"Nilai Sementara Akreditasi Perpustakaan "&amp;HOME!E4</f>
        <v>Nilai Sementara Akreditasi Perpustakaan</v>
      </c>
      <c r="B3" s="26"/>
      <c r="C3" s="26"/>
      <c r="D3" s="26"/>
      <c r="E3" s="26"/>
      <c r="F3" s="26"/>
      <c r="G3" s="26"/>
      <c r="H3" s="26"/>
      <c r="I3" s="26"/>
      <c r="J3" s="26"/>
      <c r="K3" s="1"/>
      <c r="L3" s="1"/>
      <c r="M3" s="1"/>
      <c r="N3" s="1"/>
      <c r="O3" s="1"/>
      <c r="P3" s="1"/>
      <c r="Q3" s="1"/>
      <c r="R3" s="1"/>
      <c r="S3" s="1"/>
      <c r="T3" s="1"/>
      <c r="U3" s="1"/>
      <c r="V3" s="1"/>
      <c r="W3" s="1"/>
      <c r="X3" s="1"/>
      <c r="Y3" s="1"/>
      <c r="Z3" s="1"/>
    </row>
    <row r="4" spans="1:26" ht="15.75" customHeight="1">
      <c r="A4" s="46" t="s">
        <v>11</v>
      </c>
      <c r="B4" s="46" t="s">
        <v>153</v>
      </c>
      <c r="C4" s="46" t="s">
        <v>154</v>
      </c>
      <c r="D4" s="46" t="s">
        <v>154</v>
      </c>
      <c r="E4" s="46" t="s">
        <v>155</v>
      </c>
      <c r="F4" s="46" t="s">
        <v>156</v>
      </c>
      <c r="G4" s="1"/>
      <c r="H4" s="1"/>
      <c r="I4" s="1"/>
      <c r="J4" s="1"/>
      <c r="K4" s="1"/>
      <c r="L4" s="1"/>
      <c r="M4" s="1"/>
      <c r="N4" s="1"/>
      <c r="O4" s="1"/>
      <c r="P4" s="1"/>
      <c r="Q4" s="1"/>
      <c r="R4" s="1"/>
      <c r="S4" s="1"/>
      <c r="T4" s="1"/>
      <c r="U4" s="1"/>
      <c r="V4" s="1"/>
      <c r="W4" s="1"/>
      <c r="X4" s="1"/>
      <c r="Y4" s="1"/>
      <c r="Z4" s="1"/>
    </row>
    <row r="5" spans="1:26" ht="15.75" customHeight="1">
      <c r="A5" s="47"/>
      <c r="B5" s="47"/>
      <c r="C5" s="47" t="s">
        <v>157</v>
      </c>
      <c r="D5" s="48" t="s">
        <v>158</v>
      </c>
      <c r="E5" s="47"/>
      <c r="F5" s="48"/>
      <c r="G5" s="1"/>
      <c r="H5" s="1"/>
      <c r="I5" s="1"/>
      <c r="J5" s="1"/>
      <c r="K5" s="1"/>
      <c r="L5" s="1"/>
      <c r="M5" s="1"/>
      <c r="N5" s="1"/>
      <c r="O5" s="1"/>
      <c r="P5" s="1"/>
      <c r="Q5" s="1"/>
      <c r="R5" s="1"/>
      <c r="S5" s="1"/>
      <c r="T5" s="1"/>
      <c r="U5" s="1"/>
      <c r="V5" s="1"/>
      <c r="W5" s="1"/>
      <c r="X5" s="1"/>
      <c r="Y5" s="1"/>
      <c r="Z5" s="1"/>
    </row>
    <row r="6" spans="1:26" ht="15.75" customHeight="1">
      <c r="A6" s="49">
        <v>1</v>
      </c>
      <c r="B6" s="50" t="s">
        <v>159</v>
      </c>
      <c r="C6" s="49">
        <f>Instrumen!G4</f>
        <v>44</v>
      </c>
      <c r="D6" s="49">
        <v>11</v>
      </c>
      <c r="E6" s="51">
        <v>15</v>
      </c>
      <c r="F6" s="52">
        <f t="shared" ref="F6:F11" si="0">C6/(D6*4)*E6</f>
        <v>15</v>
      </c>
      <c r="G6" s="1"/>
      <c r="H6" s="1"/>
      <c r="I6" s="1"/>
      <c r="J6" s="1"/>
      <c r="K6" s="1"/>
      <c r="L6" s="1"/>
      <c r="M6" s="1"/>
      <c r="N6" s="1"/>
      <c r="O6" s="1"/>
      <c r="P6" s="1"/>
      <c r="Q6" s="1"/>
      <c r="R6" s="1"/>
      <c r="S6" s="1"/>
      <c r="T6" s="1"/>
      <c r="U6" s="1"/>
      <c r="V6" s="1"/>
      <c r="W6" s="1"/>
      <c r="X6" s="1"/>
      <c r="Y6" s="1"/>
      <c r="Z6" s="1"/>
    </row>
    <row r="7" spans="1:26" ht="15.75" customHeight="1">
      <c r="A7" s="53">
        <f t="shared" ref="A7:A11" si="1">+A6+1</f>
        <v>2</v>
      </c>
      <c r="B7" s="54" t="s">
        <v>160</v>
      </c>
      <c r="C7" s="53">
        <f>Instrumen!G21</f>
        <v>24</v>
      </c>
      <c r="D7" s="53">
        <v>6</v>
      </c>
      <c r="E7" s="16">
        <v>10</v>
      </c>
      <c r="F7" s="52">
        <f t="shared" si="0"/>
        <v>10</v>
      </c>
      <c r="G7" s="1"/>
      <c r="H7" s="1"/>
      <c r="I7" s="1"/>
      <c r="J7" s="1"/>
      <c r="K7" s="1"/>
      <c r="L7" s="1"/>
      <c r="M7" s="1"/>
      <c r="N7" s="1"/>
      <c r="O7" s="1"/>
      <c r="P7" s="1"/>
      <c r="Q7" s="1"/>
      <c r="R7" s="1"/>
      <c r="S7" s="1"/>
      <c r="T7" s="1"/>
      <c r="U7" s="1"/>
      <c r="V7" s="1"/>
      <c r="W7" s="1"/>
      <c r="X7" s="1"/>
      <c r="Y7" s="1"/>
      <c r="Z7" s="1"/>
    </row>
    <row r="8" spans="1:26" ht="15.75" customHeight="1">
      <c r="A8" s="53">
        <f t="shared" si="1"/>
        <v>3</v>
      </c>
      <c r="B8" s="54" t="s">
        <v>161</v>
      </c>
      <c r="C8" s="53">
        <f>Instrumen!G32</f>
        <v>36</v>
      </c>
      <c r="D8" s="53">
        <v>9</v>
      </c>
      <c r="E8" s="16">
        <v>35</v>
      </c>
      <c r="F8" s="52">
        <f t="shared" si="0"/>
        <v>35</v>
      </c>
      <c r="G8" s="1"/>
      <c r="H8" s="1"/>
      <c r="I8" s="1"/>
      <c r="J8" s="1"/>
      <c r="K8" s="1"/>
      <c r="L8" s="1"/>
      <c r="M8" s="1"/>
      <c r="N8" s="1"/>
      <c r="O8" s="1"/>
      <c r="P8" s="1"/>
      <c r="Q8" s="1"/>
      <c r="R8" s="1"/>
      <c r="S8" s="1"/>
      <c r="T8" s="1"/>
      <c r="U8" s="1"/>
      <c r="V8" s="1"/>
      <c r="W8" s="1"/>
      <c r="X8" s="1"/>
      <c r="Y8" s="1"/>
      <c r="Z8" s="1"/>
    </row>
    <row r="9" spans="1:26" ht="15.75" customHeight="1">
      <c r="A9" s="53">
        <f t="shared" si="1"/>
        <v>4</v>
      </c>
      <c r="B9" s="54" t="s">
        <v>104</v>
      </c>
      <c r="C9" s="53">
        <f>Instrumen!G49</f>
        <v>32</v>
      </c>
      <c r="D9" s="53">
        <v>8</v>
      </c>
      <c r="E9" s="16">
        <v>15</v>
      </c>
      <c r="F9" s="52">
        <f t="shared" si="0"/>
        <v>15</v>
      </c>
      <c r="G9" s="1"/>
      <c r="H9" s="1"/>
      <c r="I9" s="1"/>
      <c r="J9" s="1"/>
      <c r="K9" s="1"/>
      <c r="L9" s="1"/>
      <c r="M9" s="1"/>
      <c r="N9" s="1"/>
      <c r="O9" s="1"/>
      <c r="P9" s="1"/>
      <c r="Q9" s="1"/>
      <c r="R9" s="1"/>
      <c r="S9" s="1"/>
      <c r="T9" s="1"/>
      <c r="U9" s="1"/>
      <c r="V9" s="1"/>
      <c r="W9" s="1"/>
      <c r="X9" s="1"/>
      <c r="Y9" s="1"/>
      <c r="Z9" s="1"/>
    </row>
    <row r="10" spans="1:26" ht="15.75" customHeight="1">
      <c r="A10" s="53">
        <f t="shared" si="1"/>
        <v>5</v>
      </c>
      <c r="B10" s="55" t="s">
        <v>162</v>
      </c>
      <c r="C10" s="53">
        <f>Instrumen!G64</f>
        <v>12</v>
      </c>
      <c r="D10" s="53">
        <v>3</v>
      </c>
      <c r="E10" s="16">
        <v>15</v>
      </c>
      <c r="F10" s="52">
        <f t="shared" si="0"/>
        <v>15</v>
      </c>
      <c r="G10" s="1"/>
      <c r="H10" s="1"/>
      <c r="I10" s="1"/>
      <c r="J10" s="1"/>
      <c r="K10" s="1"/>
      <c r="L10" s="1"/>
      <c r="M10" s="1"/>
      <c r="N10" s="1"/>
      <c r="O10" s="1"/>
      <c r="P10" s="1"/>
      <c r="Q10" s="1"/>
      <c r="R10" s="1"/>
      <c r="S10" s="1"/>
      <c r="T10" s="1"/>
      <c r="U10" s="1"/>
      <c r="V10" s="1"/>
      <c r="W10" s="1"/>
      <c r="X10" s="1"/>
      <c r="Y10" s="1"/>
      <c r="Z10" s="1"/>
    </row>
    <row r="11" spans="1:26" ht="15.75" customHeight="1">
      <c r="A11" s="53">
        <f t="shared" si="1"/>
        <v>6</v>
      </c>
      <c r="B11" s="54" t="s">
        <v>163</v>
      </c>
      <c r="C11" s="53">
        <f>Instrumen!G71</f>
        <v>24</v>
      </c>
      <c r="D11" s="53">
        <v>6</v>
      </c>
      <c r="E11" s="16">
        <v>10</v>
      </c>
      <c r="F11" s="52">
        <f t="shared" si="0"/>
        <v>10</v>
      </c>
      <c r="G11" s="1"/>
      <c r="H11" s="1"/>
      <c r="I11" s="1"/>
      <c r="J11" s="1"/>
      <c r="K11" s="1"/>
      <c r="L11" s="1"/>
      <c r="M11" s="1"/>
      <c r="N11" s="1"/>
      <c r="O11" s="1"/>
      <c r="P11" s="1"/>
      <c r="Q11" s="1"/>
      <c r="R11" s="1"/>
      <c r="S11" s="1"/>
      <c r="T11" s="1"/>
      <c r="U11" s="1"/>
      <c r="V11" s="1"/>
      <c r="W11" s="1"/>
      <c r="X11" s="1"/>
      <c r="Y11" s="1"/>
      <c r="Z11" s="1"/>
    </row>
    <row r="12" spans="1:26" ht="15.75" customHeight="1">
      <c r="A12" s="56"/>
      <c r="B12" s="57" t="s">
        <v>164</v>
      </c>
      <c r="C12" s="58">
        <f>SUM(C6:C11)</f>
        <v>172</v>
      </c>
      <c r="D12" s="58">
        <f>SUM(D6:D11)</f>
        <v>43</v>
      </c>
      <c r="E12" s="58">
        <f>SUM(E6:E11)</f>
        <v>100</v>
      </c>
      <c r="F12" s="59">
        <f>SUM(F6:F11)</f>
        <v>100</v>
      </c>
      <c r="G12" s="1"/>
      <c r="H12" s="1"/>
      <c r="I12" s="1"/>
      <c r="J12" s="1"/>
      <c r="K12" s="1"/>
      <c r="L12" s="1"/>
      <c r="M12" s="1"/>
      <c r="N12" s="1"/>
      <c r="O12" s="1"/>
      <c r="P12" s="1"/>
      <c r="Q12" s="1"/>
      <c r="R12" s="1"/>
      <c r="S12" s="1"/>
      <c r="T12" s="1"/>
      <c r="U12" s="1"/>
      <c r="V12" s="1"/>
      <c r="W12" s="1"/>
      <c r="X12" s="1"/>
      <c r="Y12" s="1"/>
      <c r="Z12" s="1"/>
    </row>
    <row r="13" spans="1:26" ht="15.75" customHeight="1">
      <c r="A13" s="1" t="str">
        <f>"Nilai Perpustakaan "&amp;HOME!E4</f>
        <v>Nilai Perpustakaan</v>
      </c>
      <c r="B13" s="1"/>
      <c r="C13" s="1"/>
      <c r="D13" s="60">
        <f>F12</f>
        <v>100</v>
      </c>
      <c r="E13" s="1"/>
      <c r="F13" s="1"/>
      <c r="G13" s="1"/>
      <c r="H13" s="1"/>
      <c r="I13" s="1"/>
      <c r="J13" s="1"/>
      <c r="K13" s="1"/>
      <c r="L13" s="1"/>
      <c r="M13" s="1"/>
      <c r="N13" s="1"/>
      <c r="O13" s="1"/>
      <c r="P13" s="1"/>
      <c r="Q13" s="1"/>
      <c r="R13" s="1"/>
      <c r="S13" s="1"/>
      <c r="T13" s="1"/>
      <c r="U13" s="1"/>
      <c r="V13" s="1"/>
      <c r="W13" s="1"/>
      <c r="X13" s="1"/>
      <c r="Y13" s="1"/>
      <c r="Z13" s="1"/>
    </row>
    <row r="14" spans="1:26" ht="15.75" customHeight="1">
      <c r="A14" s="1"/>
      <c r="B14" s="26" t="str">
        <f>IF(F12&gt;=91,"Terakreditasi A",IF(F12&gt;=76,"Terakreditasi B",IF(F12&gt;=60,"Terakreditasi C","BELUM TERAKREDITASI")))</f>
        <v>Terakreditasi A</v>
      </c>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c r="A15" s="1"/>
      <c r="B15" s="26"/>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c r="A16" s="44" t="s">
        <v>165</v>
      </c>
      <c r="B16" s="45"/>
      <c r="C16" s="45"/>
      <c r="D16" s="45"/>
      <c r="E16" s="45"/>
      <c r="F16" s="45"/>
      <c r="G16" s="1"/>
      <c r="H16" s="1"/>
      <c r="I16" s="1"/>
      <c r="J16" s="1"/>
      <c r="K16" s="1"/>
      <c r="L16" s="1"/>
      <c r="M16" s="1"/>
      <c r="N16" s="1"/>
      <c r="O16" s="1"/>
      <c r="P16" s="1"/>
      <c r="Q16" s="1"/>
      <c r="R16" s="1"/>
      <c r="S16" s="1"/>
      <c r="T16" s="1"/>
      <c r="U16" s="1"/>
      <c r="V16" s="1"/>
      <c r="W16" s="1"/>
      <c r="X16" s="1"/>
      <c r="Y16" s="1"/>
      <c r="Z16" s="1"/>
    </row>
    <row r="17" spans="1:26" ht="15.75" customHeight="1">
      <c r="A17" s="26" t="str">
        <f>"Nilai Sementara Akreditasi Perpustakaan "&amp;HOME!E18</f>
        <v>Nilai Sementara Akreditasi Perpustakaan</v>
      </c>
      <c r="B17" s="26"/>
      <c r="C17" s="26"/>
      <c r="D17" s="26"/>
      <c r="E17" s="26"/>
      <c r="F17" s="26"/>
      <c r="G17" s="1"/>
      <c r="H17" s="1"/>
      <c r="I17" s="1"/>
      <c r="J17" s="1"/>
      <c r="K17" s="1"/>
      <c r="L17" s="1"/>
      <c r="M17" s="1"/>
      <c r="N17" s="1"/>
      <c r="O17" s="1"/>
      <c r="P17" s="1"/>
      <c r="Q17" s="1"/>
      <c r="R17" s="1"/>
      <c r="S17" s="1"/>
      <c r="T17" s="1"/>
      <c r="U17" s="1"/>
      <c r="V17" s="1"/>
      <c r="W17" s="1"/>
      <c r="X17" s="1"/>
      <c r="Y17" s="1"/>
      <c r="Z17" s="1"/>
    </row>
    <row r="18" spans="1:26" ht="15.75" customHeight="1">
      <c r="A18" s="61" t="s">
        <v>11</v>
      </c>
      <c r="B18" s="61" t="s">
        <v>153</v>
      </c>
      <c r="C18" s="61" t="s">
        <v>154</v>
      </c>
      <c r="D18" s="61" t="s">
        <v>154</v>
      </c>
      <c r="E18" s="61" t="s">
        <v>155</v>
      </c>
      <c r="F18" s="61" t="s">
        <v>156</v>
      </c>
      <c r="G18" s="1"/>
      <c r="H18" s="1"/>
      <c r="I18" s="1"/>
      <c r="J18" s="1"/>
      <c r="K18" s="1"/>
      <c r="L18" s="1"/>
      <c r="M18" s="1"/>
      <c r="N18" s="1"/>
      <c r="O18" s="1"/>
      <c r="P18" s="1"/>
      <c r="Q18" s="1"/>
      <c r="R18" s="1"/>
      <c r="S18" s="1"/>
      <c r="T18" s="1"/>
      <c r="U18" s="1"/>
      <c r="V18" s="1"/>
      <c r="W18" s="1"/>
      <c r="X18" s="1"/>
      <c r="Y18" s="1"/>
      <c r="Z18" s="1"/>
    </row>
    <row r="19" spans="1:26" ht="15.75" customHeight="1">
      <c r="A19" s="62"/>
      <c r="B19" s="62"/>
      <c r="C19" s="62" t="s">
        <v>157</v>
      </c>
      <c r="D19" s="63" t="s">
        <v>158</v>
      </c>
      <c r="E19" s="62"/>
      <c r="F19" s="63"/>
      <c r="G19" s="1"/>
      <c r="H19" s="1"/>
      <c r="I19" s="1"/>
      <c r="J19" s="1"/>
      <c r="K19" s="1"/>
      <c r="L19" s="1"/>
      <c r="M19" s="1"/>
      <c r="N19" s="1"/>
      <c r="O19" s="1"/>
      <c r="P19" s="1"/>
      <c r="Q19" s="1"/>
      <c r="R19" s="1"/>
      <c r="S19" s="1"/>
      <c r="T19" s="1"/>
      <c r="U19" s="1"/>
      <c r="V19" s="1"/>
      <c r="W19" s="1"/>
      <c r="X19" s="1"/>
      <c r="Y19" s="1"/>
      <c r="Z19" s="1"/>
    </row>
    <row r="20" spans="1:26" ht="15.75" customHeight="1">
      <c r="A20" s="49">
        <v>1</v>
      </c>
      <c r="B20" s="50" t="s">
        <v>159</v>
      </c>
      <c r="C20" s="49">
        <f>Instrumen!H4</f>
        <v>26.4</v>
      </c>
      <c r="D20" s="49">
        <v>11</v>
      </c>
      <c r="E20" s="51">
        <v>15</v>
      </c>
      <c r="F20" s="52">
        <f t="shared" ref="F20:F25" si="2">C20/(D20*4)*E20</f>
        <v>9</v>
      </c>
      <c r="G20" s="1"/>
      <c r="H20" s="1"/>
      <c r="I20" s="1"/>
      <c r="J20" s="1"/>
      <c r="K20" s="1"/>
      <c r="L20" s="1"/>
      <c r="M20" s="1"/>
      <c r="N20" s="1"/>
      <c r="O20" s="1"/>
      <c r="P20" s="1"/>
      <c r="Q20" s="1"/>
      <c r="R20" s="1"/>
      <c r="S20" s="1"/>
      <c r="T20" s="1"/>
      <c r="U20" s="1"/>
      <c r="V20" s="1"/>
      <c r="W20" s="1"/>
      <c r="X20" s="1"/>
      <c r="Y20" s="1"/>
      <c r="Z20" s="1"/>
    </row>
    <row r="21" spans="1:26" ht="15.75" customHeight="1">
      <c r="A21" s="53">
        <f t="shared" ref="A21:A25" si="3">+A20+1</f>
        <v>2</v>
      </c>
      <c r="B21" s="54" t="s">
        <v>160</v>
      </c>
      <c r="C21" s="53">
        <f>Instrumen!H21</f>
        <v>14.4</v>
      </c>
      <c r="D21" s="53">
        <v>6</v>
      </c>
      <c r="E21" s="16">
        <v>10</v>
      </c>
      <c r="F21" s="52">
        <f t="shared" si="2"/>
        <v>6</v>
      </c>
      <c r="G21" s="1"/>
      <c r="H21" s="1"/>
      <c r="I21" s="1"/>
      <c r="J21" s="1"/>
      <c r="K21" s="1"/>
      <c r="L21" s="1"/>
      <c r="M21" s="1"/>
      <c r="N21" s="1"/>
      <c r="O21" s="1"/>
      <c r="P21" s="1"/>
      <c r="Q21" s="1"/>
      <c r="R21" s="1"/>
      <c r="S21" s="1"/>
      <c r="T21" s="1"/>
      <c r="U21" s="1"/>
      <c r="V21" s="1"/>
      <c r="W21" s="1"/>
      <c r="X21" s="1"/>
      <c r="Y21" s="1"/>
      <c r="Z21" s="1"/>
    </row>
    <row r="22" spans="1:26" ht="15.75" customHeight="1">
      <c r="A22" s="53">
        <f t="shared" si="3"/>
        <v>3</v>
      </c>
      <c r="B22" s="54" t="s">
        <v>161</v>
      </c>
      <c r="C22" s="53">
        <f>Instrumen!H32</f>
        <v>21.6</v>
      </c>
      <c r="D22" s="53">
        <v>9</v>
      </c>
      <c r="E22" s="16">
        <v>35</v>
      </c>
      <c r="F22" s="52">
        <f t="shared" si="2"/>
        <v>21.000000000000004</v>
      </c>
      <c r="G22" s="1"/>
      <c r="H22" s="1"/>
      <c r="I22" s="1"/>
      <c r="J22" s="1"/>
      <c r="K22" s="1"/>
      <c r="L22" s="1"/>
      <c r="M22" s="1"/>
      <c r="N22" s="1"/>
      <c r="O22" s="1"/>
      <c r="P22" s="1"/>
      <c r="Q22" s="1"/>
      <c r="R22" s="1"/>
      <c r="S22" s="1"/>
      <c r="T22" s="1"/>
      <c r="U22" s="1"/>
      <c r="V22" s="1"/>
      <c r="W22" s="1"/>
      <c r="X22" s="1"/>
      <c r="Y22" s="1"/>
      <c r="Z22" s="1"/>
    </row>
    <row r="23" spans="1:26" ht="15.75" customHeight="1">
      <c r="A23" s="53">
        <f t="shared" si="3"/>
        <v>4</v>
      </c>
      <c r="B23" s="54" t="s">
        <v>104</v>
      </c>
      <c r="C23" s="53">
        <f>Instrumen!H49</f>
        <v>19.2</v>
      </c>
      <c r="D23" s="53">
        <v>8</v>
      </c>
      <c r="E23" s="16">
        <v>15</v>
      </c>
      <c r="F23" s="52">
        <f t="shared" si="2"/>
        <v>9</v>
      </c>
      <c r="G23" s="1"/>
      <c r="H23" s="1"/>
      <c r="I23" s="1"/>
      <c r="J23" s="1"/>
      <c r="K23" s="1"/>
      <c r="L23" s="1"/>
      <c r="M23" s="1"/>
      <c r="N23" s="1"/>
      <c r="O23" s="1"/>
      <c r="P23" s="1"/>
      <c r="Q23" s="1"/>
      <c r="R23" s="1"/>
      <c r="S23" s="1"/>
      <c r="T23" s="1"/>
      <c r="U23" s="1"/>
      <c r="V23" s="1"/>
      <c r="W23" s="1"/>
      <c r="X23" s="1"/>
      <c r="Y23" s="1"/>
      <c r="Z23" s="1"/>
    </row>
    <row r="24" spans="1:26" ht="15.75" customHeight="1">
      <c r="A24" s="53">
        <f t="shared" si="3"/>
        <v>5</v>
      </c>
      <c r="B24" s="55" t="s">
        <v>162</v>
      </c>
      <c r="C24" s="53">
        <f>Instrumen!H64</f>
        <v>7.2</v>
      </c>
      <c r="D24" s="53">
        <v>3</v>
      </c>
      <c r="E24" s="16">
        <v>15</v>
      </c>
      <c r="F24" s="52">
        <f t="shared" si="2"/>
        <v>9</v>
      </c>
      <c r="G24" s="1"/>
      <c r="H24" s="1"/>
      <c r="I24" s="1"/>
      <c r="J24" s="1"/>
      <c r="K24" s="1"/>
      <c r="L24" s="1"/>
      <c r="M24" s="1"/>
      <c r="N24" s="1"/>
      <c r="O24" s="1"/>
      <c r="P24" s="1"/>
      <c r="Q24" s="1"/>
      <c r="R24" s="1"/>
      <c r="S24" s="1"/>
      <c r="T24" s="1"/>
      <c r="U24" s="1"/>
      <c r="V24" s="1"/>
      <c r="W24" s="1"/>
      <c r="X24" s="1"/>
      <c r="Y24" s="1"/>
      <c r="Z24" s="1"/>
    </row>
    <row r="25" spans="1:26" ht="15.75" customHeight="1">
      <c r="A25" s="53">
        <f t="shared" si="3"/>
        <v>6</v>
      </c>
      <c r="B25" s="54" t="s">
        <v>163</v>
      </c>
      <c r="C25" s="53">
        <f>Instrumen!H71</f>
        <v>14.4</v>
      </c>
      <c r="D25" s="53">
        <v>6</v>
      </c>
      <c r="E25" s="16">
        <v>10</v>
      </c>
      <c r="F25" s="52">
        <f t="shared" si="2"/>
        <v>6</v>
      </c>
      <c r="G25" s="1"/>
      <c r="H25" s="1"/>
      <c r="I25" s="1"/>
      <c r="J25" s="1"/>
      <c r="K25" s="1"/>
      <c r="L25" s="1"/>
      <c r="M25" s="1"/>
      <c r="N25" s="1"/>
      <c r="O25" s="1"/>
      <c r="P25" s="1"/>
      <c r="Q25" s="1"/>
      <c r="R25" s="1"/>
      <c r="S25" s="1"/>
      <c r="T25" s="1"/>
      <c r="U25" s="1"/>
      <c r="V25" s="1"/>
      <c r="W25" s="1"/>
      <c r="X25" s="1"/>
      <c r="Y25" s="1"/>
      <c r="Z25" s="1"/>
    </row>
    <row r="26" spans="1:26" ht="15.75" customHeight="1">
      <c r="A26" s="64"/>
      <c r="B26" s="65" t="s">
        <v>164</v>
      </c>
      <c r="C26" s="66">
        <f t="shared" ref="C26:F26" si="4">SUM(C20:C25)</f>
        <v>103.2</v>
      </c>
      <c r="D26" s="66">
        <f t="shared" si="4"/>
        <v>43</v>
      </c>
      <c r="E26" s="66">
        <f t="shared" si="4"/>
        <v>100</v>
      </c>
      <c r="F26" s="67">
        <f t="shared" si="4"/>
        <v>60</v>
      </c>
      <c r="G26" s="1"/>
      <c r="H26" s="1"/>
      <c r="I26" s="1"/>
      <c r="J26" s="1"/>
      <c r="K26" s="1"/>
      <c r="L26" s="1"/>
      <c r="M26" s="1"/>
      <c r="N26" s="1"/>
      <c r="O26" s="1"/>
      <c r="P26" s="1"/>
      <c r="Q26" s="1"/>
      <c r="R26" s="1"/>
      <c r="S26" s="1"/>
      <c r="T26" s="1"/>
      <c r="U26" s="1"/>
      <c r="V26" s="1"/>
      <c r="W26" s="1"/>
      <c r="X26" s="1"/>
      <c r="Y26" s="1"/>
      <c r="Z26" s="1"/>
    </row>
    <row r="27" spans="1:26" ht="15.75" customHeight="1">
      <c r="A27" s="1" t="str">
        <f>"Nilai Perpustakaan "&amp;HOME!E18</f>
        <v>Nilai Perpustakaan</v>
      </c>
      <c r="B27" s="1"/>
      <c r="C27" s="1"/>
      <c r="D27" s="60">
        <f>F26</f>
        <v>60</v>
      </c>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26" t="str">
        <f>IF(F26&gt;=91,"Terakreditasi A",IF(F26&gt;=76,"Terakreditasi B",IF(F26&gt;=60,"Terakreditasi C","BELUM TERAKREDITASI")))</f>
        <v>Terakreditasi C</v>
      </c>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26"/>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26"/>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26" t="s">
        <v>166</v>
      </c>
      <c r="B31" s="26"/>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ht="17.25" customHeight="1">
      <c r="A32" s="1" t="s">
        <v>167</v>
      </c>
      <c r="B32" s="1"/>
      <c r="C32" s="1"/>
      <c r="D32" s="1"/>
      <c r="E32" s="1"/>
      <c r="F32" s="1"/>
      <c r="G32" s="1"/>
      <c r="H32" s="1"/>
      <c r="I32" s="1"/>
      <c r="J32" s="1"/>
      <c r="K32" s="1"/>
      <c r="L32" s="1"/>
      <c r="M32" s="1"/>
      <c r="N32" s="1"/>
      <c r="O32" s="1"/>
      <c r="P32" s="1"/>
      <c r="Q32" s="1"/>
      <c r="R32" s="1"/>
      <c r="S32" s="1"/>
      <c r="T32" s="1"/>
      <c r="U32" s="1"/>
      <c r="V32" s="1"/>
      <c r="W32" s="1"/>
      <c r="X32" s="1"/>
      <c r="Y32" s="1"/>
      <c r="Z32" s="1"/>
    </row>
    <row r="33" spans="1:26" ht="18" customHeight="1">
      <c r="A33" s="1" t="s">
        <v>168</v>
      </c>
      <c r="B33" s="1"/>
      <c r="C33" s="1"/>
      <c r="D33" s="1"/>
      <c r="E33" s="1"/>
      <c r="F33" s="1"/>
      <c r="G33" s="1"/>
      <c r="H33" s="1"/>
      <c r="I33" s="1"/>
      <c r="J33" s="1"/>
      <c r="K33" s="1"/>
      <c r="L33" s="1"/>
      <c r="M33" s="1"/>
      <c r="N33" s="1"/>
      <c r="O33" s="1"/>
      <c r="P33" s="1"/>
      <c r="Q33" s="1"/>
      <c r="R33" s="1"/>
      <c r="S33" s="1"/>
      <c r="T33" s="1"/>
      <c r="U33" s="1"/>
      <c r="V33" s="1"/>
      <c r="W33" s="1"/>
      <c r="X33" s="1"/>
      <c r="Y33" s="1"/>
      <c r="Z33" s="1"/>
    </row>
    <row r="34" spans="1:26" ht="19.5" customHeight="1">
      <c r="A34" s="1" t="s">
        <v>169</v>
      </c>
      <c r="B34" s="1"/>
      <c r="C34" s="1"/>
      <c r="D34" s="1"/>
      <c r="E34" s="1"/>
      <c r="F34" s="1"/>
      <c r="G34" s="1"/>
      <c r="H34" s="1"/>
      <c r="I34" s="1"/>
      <c r="J34" s="1"/>
      <c r="K34" s="1"/>
      <c r="L34" s="1"/>
      <c r="M34" s="1"/>
      <c r="N34" s="1"/>
      <c r="O34" s="1"/>
      <c r="P34" s="1"/>
      <c r="Q34" s="1"/>
      <c r="R34" s="1"/>
      <c r="S34" s="1"/>
      <c r="T34" s="1"/>
      <c r="U34" s="1"/>
      <c r="V34" s="1"/>
      <c r="W34" s="1"/>
      <c r="X34" s="1"/>
      <c r="Y34" s="1"/>
      <c r="Z34" s="1"/>
    </row>
    <row r="35" spans="1:26" ht="17.25" customHeight="1">
      <c r="A35" s="1" t="s">
        <v>170</v>
      </c>
      <c r="B35" s="1"/>
      <c r="C35" s="1"/>
      <c r="D35" s="1"/>
      <c r="E35" s="1"/>
      <c r="F35" s="1"/>
      <c r="G35" s="1"/>
      <c r="H35" s="1"/>
      <c r="I35" s="1"/>
      <c r="J35" s="1"/>
      <c r="K35" s="1"/>
      <c r="L35" s="1"/>
      <c r="M35" s="1"/>
      <c r="N35" s="1"/>
      <c r="O35" s="1"/>
      <c r="P35" s="1"/>
      <c r="Q35" s="1"/>
      <c r="R35" s="1"/>
      <c r="S35" s="1"/>
      <c r="T35" s="1"/>
      <c r="U35" s="1"/>
      <c r="V35" s="1"/>
      <c r="W35" s="1"/>
      <c r="X35" s="1"/>
      <c r="Y35" s="1"/>
      <c r="Z35" s="1"/>
    </row>
    <row r="36" spans="1:26" ht="17.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5.7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5.7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5.7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5.7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sheetData>
  <sheetProtection algorithmName="SHA-512" hashValue="BUQGV4S35gr/clu+ppMpi+PqYLdyLEHkMRxryrbjCo0a18sLlQAWr2085QeaMgLZd+UwTuTjT6ZaOf1fZyy8BQ==" saltValue="5XBaoCsaGIfBfNFWpNc6MA==" spinCount="100000" sheet="1" objects="1" selectLockedCells="1"/>
  <pageMargins left="0.75" right="0.75" top="1" bottom="1"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4" workbookViewId="0">
      <selection activeCell="H17" sqref="H17"/>
    </sheetView>
  </sheetViews>
  <sheetFormatPr defaultColWidth="14.42578125" defaultRowHeight="15" customHeight="1"/>
  <cols>
    <col min="1" max="1" width="5.7109375" customWidth="1"/>
    <col min="2" max="2" width="24.28515625" customWidth="1"/>
    <col min="3" max="3" width="3" customWidth="1"/>
    <col min="4" max="4" width="9.140625" customWidth="1"/>
    <col min="5" max="5" width="9.42578125" customWidth="1"/>
    <col min="6" max="6" width="10.28515625" customWidth="1"/>
    <col min="7" max="7" width="4.42578125" customWidth="1"/>
    <col min="8" max="8" width="18.7109375" customWidth="1"/>
    <col min="9" max="9" width="49.7109375" customWidth="1"/>
    <col min="10" max="26" width="8.7109375" customWidth="1"/>
  </cols>
  <sheetData>
    <row r="1" spans="1:26" ht="39.75" customHeight="1">
      <c r="A1" s="168" t="str">
        <f>HOME!A1</f>
        <v>DATA PERPUSTAKAAN KABUPATEN/KOTA</v>
      </c>
      <c r="B1" s="169"/>
      <c r="C1" s="169"/>
      <c r="D1" s="169"/>
      <c r="E1" s="169"/>
      <c r="F1" s="169"/>
      <c r="G1" s="169"/>
      <c r="H1" s="169"/>
      <c r="I1" s="169"/>
      <c r="J1" s="1"/>
      <c r="K1" s="1"/>
      <c r="L1" s="1"/>
      <c r="M1" s="1"/>
      <c r="N1" s="1"/>
      <c r="O1" s="1"/>
      <c r="P1" s="1"/>
      <c r="Q1" s="1"/>
      <c r="R1" s="1"/>
      <c r="S1" s="1"/>
      <c r="T1" s="1"/>
      <c r="U1" s="1"/>
      <c r="V1" s="1"/>
      <c r="W1" s="1"/>
      <c r="X1" s="1"/>
      <c r="Y1" s="1"/>
      <c r="Z1" s="1"/>
    </row>
    <row r="2" spans="1:26" ht="15.75" customHeight="1">
      <c r="A2" s="26"/>
      <c r="B2" s="1"/>
      <c r="C2" s="1"/>
      <c r="D2" s="1"/>
      <c r="E2" s="1"/>
      <c r="F2" s="1"/>
      <c r="G2" s="1"/>
      <c r="H2" s="1"/>
      <c r="I2" s="1"/>
      <c r="J2" s="1"/>
      <c r="K2" s="1"/>
      <c r="L2" s="1"/>
      <c r="M2" s="1"/>
      <c r="N2" s="1"/>
      <c r="O2" s="1"/>
      <c r="P2" s="1"/>
      <c r="Q2" s="1"/>
      <c r="R2" s="1"/>
      <c r="S2" s="1"/>
      <c r="T2" s="1"/>
      <c r="U2" s="1"/>
      <c r="V2" s="1"/>
      <c r="W2" s="1"/>
      <c r="X2" s="1"/>
      <c r="Y2" s="1"/>
      <c r="Z2" s="1"/>
    </row>
    <row r="3" spans="1:26" ht="15.75" customHeight="1">
      <c r="A3" s="170" t="s">
        <v>1</v>
      </c>
      <c r="B3" s="170"/>
      <c r="C3" s="27" t="s">
        <v>2</v>
      </c>
      <c r="D3" s="156">
        <f>HOME!E4</f>
        <v>0</v>
      </c>
      <c r="E3" s="156"/>
      <c r="F3" s="156"/>
      <c r="G3" s="156"/>
      <c r="H3" s="156"/>
      <c r="I3" s="156"/>
      <c r="J3" s="1"/>
      <c r="K3" s="1"/>
      <c r="L3" s="1"/>
      <c r="M3" s="1"/>
      <c r="N3" s="1"/>
      <c r="O3" s="1"/>
      <c r="P3" s="1"/>
      <c r="Q3" s="1"/>
      <c r="R3" s="1"/>
      <c r="S3" s="1"/>
      <c r="T3" s="1"/>
      <c r="U3" s="1"/>
      <c r="V3" s="1"/>
      <c r="W3" s="1"/>
      <c r="X3" s="1"/>
      <c r="Y3" s="1"/>
      <c r="Z3" s="1"/>
    </row>
    <row r="4" spans="1:26" ht="15.75" customHeight="1">
      <c r="A4" s="171" t="s">
        <v>171</v>
      </c>
      <c r="B4" s="171"/>
      <c r="C4" s="27" t="s">
        <v>2</v>
      </c>
      <c r="D4" s="156">
        <f>HOME!E10</f>
        <v>0</v>
      </c>
      <c r="E4" s="156"/>
      <c r="F4" s="156"/>
      <c r="G4" s="156"/>
      <c r="H4" s="156"/>
      <c r="I4" s="156"/>
      <c r="J4" s="1"/>
      <c r="K4" s="1"/>
      <c r="L4" s="1"/>
      <c r="M4" s="1"/>
      <c r="N4" s="1"/>
      <c r="O4" s="1"/>
      <c r="P4" s="1"/>
      <c r="Q4" s="1"/>
      <c r="R4" s="1"/>
      <c r="S4" s="1"/>
      <c r="T4" s="1"/>
      <c r="U4" s="1"/>
      <c r="V4" s="1"/>
      <c r="W4" s="1"/>
      <c r="X4" s="1"/>
      <c r="Y4" s="1"/>
      <c r="Z4" s="1"/>
    </row>
    <row r="5" spans="1:26" ht="15.75" customHeight="1">
      <c r="A5" s="14"/>
      <c r="B5" s="14"/>
      <c r="C5" s="27"/>
      <c r="D5" s="156">
        <f>HOME!E11</f>
        <v>0</v>
      </c>
      <c r="E5" s="156"/>
      <c r="F5" s="156"/>
      <c r="G5" s="156"/>
      <c r="H5" s="156"/>
      <c r="I5" s="156"/>
      <c r="J5" s="1"/>
      <c r="K5" s="1"/>
      <c r="L5" s="1"/>
      <c r="M5" s="1"/>
      <c r="N5" s="1"/>
      <c r="O5" s="1"/>
      <c r="P5" s="1"/>
      <c r="Q5" s="1"/>
      <c r="R5" s="1"/>
      <c r="S5" s="1"/>
      <c r="T5" s="1"/>
      <c r="U5" s="1"/>
      <c r="V5" s="1"/>
      <c r="W5" s="1"/>
      <c r="X5" s="1"/>
      <c r="Y5" s="1"/>
      <c r="Z5" s="1"/>
    </row>
    <row r="6" spans="1:26" ht="15.75" customHeight="1">
      <c r="A6" s="1"/>
      <c r="B6" s="1"/>
      <c r="C6" s="27"/>
      <c r="D6" s="156"/>
      <c r="E6" s="156"/>
      <c r="F6" s="156"/>
      <c r="G6" s="156"/>
      <c r="H6" s="156"/>
      <c r="I6" s="156"/>
      <c r="J6" s="1"/>
      <c r="K6" s="1"/>
      <c r="L6" s="1"/>
      <c r="M6" s="1"/>
      <c r="N6" s="1"/>
      <c r="O6" s="1"/>
      <c r="P6" s="1"/>
      <c r="Q6" s="1"/>
      <c r="R6" s="1"/>
      <c r="S6" s="1"/>
      <c r="T6" s="1"/>
      <c r="U6" s="1"/>
      <c r="V6" s="1"/>
      <c r="W6" s="1"/>
      <c r="X6" s="1"/>
      <c r="Y6" s="1"/>
      <c r="Z6" s="1"/>
    </row>
    <row r="7" spans="1:26" ht="15.75" customHeight="1">
      <c r="A7" s="171" t="s">
        <v>172</v>
      </c>
      <c r="B7" s="171"/>
      <c r="C7" s="155" t="s">
        <v>2</v>
      </c>
      <c r="D7" s="156">
        <f>HOME!E9</f>
        <v>0</v>
      </c>
      <c r="E7" s="156"/>
      <c r="F7" s="156"/>
      <c r="G7" s="156"/>
      <c r="H7" s="156"/>
      <c r="I7" s="156"/>
      <c r="J7" s="1"/>
      <c r="K7" s="1"/>
      <c r="L7" s="1"/>
      <c r="M7" s="1"/>
      <c r="N7" s="1"/>
      <c r="O7" s="1"/>
      <c r="P7" s="1"/>
      <c r="Q7" s="1"/>
      <c r="R7" s="1"/>
      <c r="S7" s="1"/>
      <c r="T7" s="1"/>
      <c r="U7" s="1"/>
      <c r="V7" s="1"/>
      <c r="W7" s="1"/>
      <c r="X7" s="1"/>
      <c r="Y7" s="1"/>
      <c r="Z7" s="1"/>
    </row>
    <row r="8" spans="1:26" ht="15.75" customHeight="1">
      <c r="A8" s="1"/>
      <c r="B8" s="1"/>
      <c r="C8" s="1"/>
      <c r="D8" s="4"/>
      <c r="E8" s="4"/>
      <c r="F8" s="4"/>
      <c r="G8" s="4"/>
      <c r="H8" s="4"/>
      <c r="I8" s="4"/>
      <c r="J8" s="1"/>
      <c r="K8" s="1"/>
      <c r="L8" s="1"/>
      <c r="M8" s="1"/>
      <c r="N8" s="1"/>
      <c r="O8" s="1"/>
      <c r="P8" s="1"/>
      <c r="Q8" s="1"/>
      <c r="R8" s="1"/>
      <c r="S8" s="1"/>
      <c r="T8" s="1"/>
      <c r="U8" s="1"/>
      <c r="V8" s="1"/>
      <c r="W8" s="1"/>
      <c r="X8" s="1"/>
      <c r="Y8" s="1"/>
      <c r="Z8" s="1"/>
    </row>
    <row r="9" spans="1:26" ht="15.75" customHeight="1">
      <c r="A9" s="182" t="s">
        <v>173</v>
      </c>
      <c r="B9" s="182" t="s">
        <v>174</v>
      </c>
      <c r="C9" s="184" t="s">
        <v>175</v>
      </c>
      <c r="D9" s="176"/>
      <c r="E9" s="182" t="s">
        <v>176</v>
      </c>
      <c r="F9" s="172" t="s">
        <v>177</v>
      </c>
      <c r="G9" s="173"/>
      <c r="H9" s="174"/>
      <c r="I9" s="182" t="s">
        <v>178</v>
      </c>
      <c r="J9" s="1"/>
      <c r="K9" s="1"/>
      <c r="L9" s="1"/>
      <c r="M9" s="1"/>
      <c r="N9" s="1"/>
      <c r="O9" s="1"/>
      <c r="P9" s="1"/>
      <c r="Q9" s="1"/>
      <c r="R9" s="1"/>
      <c r="S9" s="1"/>
      <c r="T9" s="1"/>
      <c r="U9" s="1"/>
      <c r="V9" s="1"/>
      <c r="W9" s="1"/>
      <c r="X9" s="1"/>
      <c r="Y9" s="1"/>
      <c r="Z9" s="1"/>
    </row>
    <row r="10" spans="1:26" ht="15.75" customHeight="1">
      <c r="A10" s="183"/>
      <c r="B10" s="183"/>
      <c r="C10" s="185"/>
      <c r="D10" s="186"/>
      <c r="E10" s="183"/>
      <c r="F10" s="175" t="s">
        <v>179</v>
      </c>
      <c r="G10" s="176"/>
      <c r="H10" s="28" t="s">
        <v>180</v>
      </c>
      <c r="I10" s="183"/>
      <c r="J10" s="1"/>
      <c r="K10" s="1"/>
      <c r="L10" s="1"/>
      <c r="M10" s="1"/>
      <c r="N10" s="1"/>
      <c r="O10" s="1"/>
      <c r="P10" s="1"/>
      <c r="Q10" s="1"/>
      <c r="R10" s="1"/>
      <c r="S10" s="1"/>
      <c r="T10" s="1"/>
      <c r="U10" s="1"/>
      <c r="V10" s="1"/>
      <c r="W10" s="1"/>
      <c r="X10" s="1"/>
      <c r="Y10" s="1"/>
      <c r="Z10" s="1"/>
    </row>
    <row r="11" spans="1:26" ht="15.75">
      <c r="A11" s="29">
        <v>1</v>
      </c>
      <c r="B11" s="30" t="str">
        <f>'[1]Nilai Akhir'!B4</f>
        <v>Koleksi Perpustakaan</v>
      </c>
      <c r="C11" s="177">
        <f>'Nilai Sementara'!E20</f>
        <v>15</v>
      </c>
      <c r="D11" s="178"/>
      <c r="E11" s="31">
        <f>'Nilai Sementara'!F20</f>
        <v>9</v>
      </c>
      <c r="F11" s="32">
        <f t="shared" ref="F11:F17" si="0">+E11/C11*100</f>
        <v>60</v>
      </c>
      <c r="G11" s="33" t="s">
        <v>179</v>
      </c>
      <c r="H11" s="34" t="str">
        <f t="shared" ref="H11:H16" si="1">IF(F11&gt;=91,"A",IF(F11&gt;=76,"B",IF(F11&gt;=60,"C","-")))</f>
        <v>C</v>
      </c>
      <c r="I11" s="41"/>
      <c r="J11" s="1"/>
      <c r="K11" s="1"/>
      <c r="L11" s="1"/>
      <c r="M11" s="1"/>
      <c r="N11" s="1"/>
      <c r="O11" s="1"/>
      <c r="P11" s="1"/>
      <c r="Q11" s="1"/>
      <c r="R11" s="1"/>
      <c r="S11" s="1"/>
      <c r="T11" s="1"/>
      <c r="U11" s="1"/>
      <c r="V11" s="1"/>
      <c r="W11" s="1"/>
      <c r="X11" s="1"/>
      <c r="Y11" s="1"/>
      <c r="Z11" s="1"/>
    </row>
    <row r="12" spans="1:26" ht="15.75" customHeight="1">
      <c r="A12" s="29">
        <v>2</v>
      </c>
      <c r="B12" s="30" t="str">
        <f>'[1]Nilai Akhir'!B5</f>
        <v>Sarana dan Prasarana</v>
      </c>
      <c r="C12" s="177">
        <f>'Nilai Sementara'!E21</f>
        <v>10</v>
      </c>
      <c r="D12" s="178"/>
      <c r="E12" s="31">
        <f>'Nilai Sementara'!F21</f>
        <v>6</v>
      </c>
      <c r="F12" s="32">
        <f t="shared" si="0"/>
        <v>60</v>
      </c>
      <c r="G12" s="33" t="s">
        <v>179</v>
      </c>
      <c r="H12" s="34" t="str">
        <f t="shared" si="1"/>
        <v>C</v>
      </c>
      <c r="I12" s="41"/>
      <c r="J12" s="1"/>
      <c r="K12" s="1"/>
      <c r="L12" s="1"/>
      <c r="M12" s="1"/>
      <c r="N12" s="1"/>
      <c r="O12" s="1"/>
      <c r="P12" s="1"/>
      <c r="Q12" s="1"/>
      <c r="R12" s="1"/>
      <c r="S12" s="1"/>
      <c r="T12" s="1"/>
      <c r="U12" s="1"/>
      <c r="V12" s="1"/>
      <c r="W12" s="1"/>
      <c r="X12" s="1"/>
      <c r="Y12" s="1"/>
      <c r="Z12" s="1"/>
    </row>
    <row r="13" spans="1:26" ht="15.75">
      <c r="A13" s="29">
        <v>3</v>
      </c>
      <c r="B13" s="30" t="str">
        <f>'[1]Nilai Akhir'!B6</f>
        <v>Pelayanan Perpustakaan</v>
      </c>
      <c r="C13" s="177">
        <f>'Nilai Sementara'!E22</f>
        <v>35</v>
      </c>
      <c r="D13" s="178"/>
      <c r="E13" s="31">
        <f>'Nilai Sementara'!F22</f>
        <v>21.000000000000004</v>
      </c>
      <c r="F13" s="32">
        <f t="shared" si="0"/>
        <v>60.000000000000007</v>
      </c>
      <c r="G13" s="33" t="s">
        <v>179</v>
      </c>
      <c r="H13" s="34" t="str">
        <f t="shared" si="1"/>
        <v>C</v>
      </c>
      <c r="I13" s="41"/>
      <c r="J13" s="1"/>
      <c r="K13" s="1"/>
      <c r="L13" s="1"/>
      <c r="M13" s="1"/>
      <c r="N13" s="1"/>
      <c r="O13" s="1"/>
      <c r="P13" s="1"/>
      <c r="Q13" s="1"/>
      <c r="R13" s="1"/>
      <c r="S13" s="1"/>
      <c r="T13" s="1"/>
      <c r="U13" s="1"/>
      <c r="V13" s="1"/>
      <c r="W13" s="1"/>
      <c r="X13" s="1"/>
      <c r="Y13" s="1"/>
      <c r="Z13" s="1"/>
    </row>
    <row r="14" spans="1:26" ht="15.75" customHeight="1">
      <c r="A14" s="29">
        <v>4</v>
      </c>
      <c r="B14" s="30" t="str">
        <f>'[1]Nilai Akhir'!B7</f>
        <v>Tenaga Perpustakaan</v>
      </c>
      <c r="C14" s="177">
        <f>'Nilai Sementara'!E23</f>
        <v>15</v>
      </c>
      <c r="D14" s="178"/>
      <c r="E14" s="31">
        <f>'Nilai Sementara'!F23</f>
        <v>9</v>
      </c>
      <c r="F14" s="32">
        <f t="shared" si="0"/>
        <v>60</v>
      </c>
      <c r="G14" s="33" t="s">
        <v>179</v>
      </c>
      <c r="H14" s="34" t="str">
        <f t="shared" si="1"/>
        <v>C</v>
      </c>
      <c r="I14" s="41"/>
      <c r="J14" s="1"/>
      <c r="K14" s="1"/>
      <c r="L14" s="1"/>
      <c r="M14" s="1"/>
      <c r="N14" s="1"/>
      <c r="O14" s="1"/>
      <c r="P14" s="1"/>
      <c r="Q14" s="1"/>
      <c r="R14" s="1"/>
      <c r="S14" s="1"/>
      <c r="T14" s="1"/>
      <c r="U14" s="1"/>
      <c r="V14" s="1"/>
      <c r="W14" s="1"/>
      <c r="X14" s="1"/>
      <c r="Y14" s="1"/>
      <c r="Z14" s="1"/>
    </row>
    <row r="15" spans="1:26" ht="15.75" customHeight="1">
      <c r="A15" s="29">
        <v>5</v>
      </c>
      <c r="B15" s="30" t="str">
        <f>'[1]Nilai Akhir'!B8</f>
        <v>Penyelenggaraan Perpustakaan</v>
      </c>
      <c r="C15" s="177">
        <f>'Nilai Sementara'!E24</f>
        <v>15</v>
      </c>
      <c r="D15" s="178"/>
      <c r="E15" s="31">
        <f>'Nilai Sementara'!F24</f>
        <v>9</v>
      </c>
      <c r="F15" s="32">
        <f t="shared" si="0"/>
        <v>60</v>
      </c>
      <c r="G15" s="33" t="s">
        <v>179</v>
      </c>
      <c r="H15" s="34" t="str">
        <f t="shared" si="1"/>
        <v>C</v>
      </c>
      <c r="I15" s="42"/>
      <c r="J15" s="1"/>
      <c r="K15" s="1"/>
      <c r="L15" s="1"/>
      <c r="M15" s="1"/>
      <c r="N15" s="1"/>
      <c r="O15" s="1"/>
      <c r="P15" s="1"/>
      <c r="Q15" s="1"/>
      <c r="R15" s="1"/>
      <c r="S15" s="1"/>
      <c r="T15" s="1"/>
      <c r="U15" s="1"/>
      <c r="V15" s="1"/>
      <c r="W15" s="1"/>
      <c r="X15" s="1"/>
      <c r="Y15" s="1"/>
      <c r="Z15" s="1"/>
    </row>
    <row r="16" spans="1:26" ht="15.75" customHeight="1">
      <c r="A16" s="29">
        <v>6</v>
      </c>
      <c r="B16" s="30" t="str">
        <f>'[1]Nilai Akhir'!B9</f>
        <v>Pengelolaan Perpustakaan</v>
      </c>
      <c r="C16" s="177">
        <f>'Nilai Sementara'!E25</f>
        <v>10</v>
      </c>
      <c r="D16" s="178"/>
      <c r="E16" s="31">
        <f>'Nilai Sementara'!F25</f>
        <v>6</v>
      </c>
      <c r="F16" s="32">
        <f t="shared" si="0"/>
        <v>60</v>
      </c>
      <c r="G16" s="33" t="s">
        <v>179</v>
      </c>
      <c r="H16" s="34" t="str">
        <f t="shared" si="1"/>
        <v>C</v>
      </c>
      <c r="I16" s="42"/>
      <c r="J16" s="1"/>
      <c r="K16" s="1"/>
      <c r="L16" s="1"/>
      <c r="M16" s="1"/>
      <c r="N16" s="1"/>
      <c r="O16" s="1"/>
      <c r="P16" s="1"/>
      <c r="Q16" s="1"/>
      <c r="R16" s="1"/>
      <c r="S16" s="1"/>
      <c r="T16" s="1"/>
      <c r="U16" s="1"/>
      <c r="V16" s="1"/>
      <c r="W16" s="1"/>
      <c r="X16" s="1"/>
      <c r="Y16" s="1"/>
      <c r="Z16" s="1"/>
    </row>
    <row r="17" spans="1:26" s="25" customFormat="1" ht="47.25">
      <c r="A17" s="35"/>
      <c r="B17" s="36" t="s">
        <v>181</v>
      </c>
      <c r="C17" s="179">
        <f>SUM(C11:D16)</f>
        <v>100</v>
      </c>
      <c r="D17" s="180"/>
      <c r="E17" s="37">
        <f>SUM(E11:E16)</f>
        <v>60</v>
      </c>
      <c r="F17" s="38">
        <f t="shared" si="0"/>
        <v>60</v>
      </c>
      <c r="G17" s="39" t="s">
        <v>179</v>
      </c>
      <c r="H17" s="40" t="str">
        <f>'Nilai Sementara'!B28</f>
        <v>Terakreditasi C</v>
      </c>
      <c r="I17" s="35"/>
      <c r="J17" s="43"/>
      <c r="K17" s="43"/>
      <c r="L17" s="43"/>
      <c r="M17" s="43"/>
      <c r="N17" s="43"/>
      <c r="O17" s="43"/>
      <c r="P17" s="43"/>
      <c r="Q17" s="43"/>
      <c r="R17" s="43"/>
      <c r="S17" s="43"/>
      <c r="T17" s="43"/>
      <c r="U17" s="43"/>
      <c r="V17" s="43"/>
      <c r="W17" s="43"/>
      <c r="X17" s="43"/>
      <c r="Y17" s="43"/>
      <c r="Z17" s="43"/>
    </row>
    <row r="18" spans="1:26"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24.75" customHeight="1">
      <c r="A20" s="181" t="s">
        <v>182</v>
      </c>
      <c r="B20" s="181"/>
      <c r="C20" s="181"/>
      <c r="D20" s="181"/>
      <c r="E20" s="181"/>
      <c r="F20" s="181"/>
      <c r="G20" s="181"/>
      <c r="H20" s="181"/>
      <c r="I20" s="18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selectLockedCells="1" selectUnlockedCells="1"/>
  <mergeCells count="24">
    <mergeCell ref="C15:D15"/>
    <mergeCell ref="C16:D16"/>
    <mergeCell ref="C17:D17"/>
    <mergeCell ref="A20:I20"/>
    <mergeCell ref="A9:A10"/>
    <mergeCell ref="B9:B10"/>
    <mergeCell ref="E9:E10"/>
    <mergeCell ref="I9:I10"/>
    <mergeCell ref="C9:D10"/>
    <mergeCell ref="F10:G10"/>
    <mergeCell ref="C11:D11"/>
    <mergeCell ref="C12:D12"/>
    <mergeCell ref="C13:D13"/>
    <mergeCell ref="C14:D14"/>
    <mergeCell ref="D5:I5"/>
    <mergeCell ref="D6:I6"/>
    <mergeCell ref="A7:B7"/>
    <mergeCell ref="D7:I7"/>
    <mergeCell ref="F9:H9"/>
    <mergeCell ref="A1:I1"/>
    <mergeCell ref="A3:B3"/>
    <mergeCell ref="D3:I3"/>
    <mergeCell ref="A4:B4"/>
    <mergeCell ref="D4:I4"/>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73"/>
  <sheetViews>
    <sheetView workbookViewId="0">
      <selection activeCell="A85" sqref="A85:G85"/>
    </sheetView>
  </sheetViews>
  <sheetFormatPr defaultColWidth="14.42578125" defaultRowHeight="15" customHeight="1"/>
  <cols>
    <col min="1" max="1" width="12" customWidth="1"/>
    <col min="2" max="2" width="9" customWidth="1"/>
    <col min="3" max="3" width="4" customWidth="1"/>
    <col min="4" max="4" width="22.28515625" customWidth="1"/>
    <col min="5" max="5" width="7.7109375" customWidth="1"/>
    <col min="6" max="6" width="15.7109375" customWidth="1"/>
    <col min="7" max="7" width="13.5703125" customWidth="1"/>
    <col min="8" max="8" width="9.140625" customWidth="1"/>
    <col min="9" max="26" width="8.7109375" customWidth="1"/>
  </cols>
  <sheetData>
    <row r="1" spans="1:26" ht="16.5" customHeight="1">
      <c r="A1" s="1"/>
      <c r="B1" s="1"/>
      <c r="C1" s="1"/>
      <c r="D1" s="1"/>
      <c r="E1" s="1"/>
      <c r="F1" s="1"/>
      <c r="G1" s="1"/>
      <c r="H1" s="1"/>
      <c r="I1" s="1"/>
      <c r="J1" s="1"/>
      <c r="K1" s="1"/>
      <c r="L1" s="1"/>
      <c r="M1" s="1"/>
      <c r="N1" s="1"/>
      <c r="O1" s="1"/>
      <c r="P1" s="1"/>
      <c r="Q1" s="1"/>
      <c r="R1" s="1"/>
      <c r="S1" s="1"/>
      <c r="T1" s="1"/>
      <c r="U1" s="1"/>
      <c r="V1" s="1"/>
      <c r="W1" s="1"/>
      <c r="X1" s="1"/>
      <c r="Y1" s="1"/>
      <c r="Z1" s="1"/>
    </row>
    <row r="2" spans="1:26" ht="16.5" customHeight="1">
      <c r="A2" s="187" t="s">
        <v>183</v>
      </c>
      <c r="B2" s="187"/>
      <c r="C2" s="187"/>
      <c r="D2" s="187"/>
      <c r="E2" s="187"/>
      <c r="F2" s="187"/>
      <c r="G2" s="187"/>
      <c r="H2" s="2"/>
      <c r="I2" s="1"/>
      <c r="J2" s="1"/>
      <c r="K2" s="1"/>
      <c r="L2" s="1"/>
      <c r="M2" s="1"/>
      <c r="N2" s="1"/>
      <c r="O2" s="1"/>
      <c r="P2" s="1"/>
      <c r="Q2" s="1"/>
      <c r="R2" s="1"/>
      <c r="S2" s="1"/>
      <c r="T2" s="1"/>
      <c r="U2" s="1"/>
      <c r="V2" s="1"/>
      <c r="W2" s="1"/>
      <c r="X2" s="1"/>
      <c r="Y2" s="1"/>
      <c r="Z2" s="1"/>
    </row>
    <row r="3" spans="1:26" ht="16.5" customHeight="1">
      <c r="A3" s="3"/>
      <c r="B3" s="3"/>
      <c r="C3" s="3"/>
      <c r="D3" s="3"/>
      <c r="E3" s="3"/>
      <c r="F3" s="3"/>
      <c r="G3" s="3"/>
      <c r="H3" s="3"/>
      <c r="I3" s="1"/>
      <c r="J3" s="1"/>
      <c r="K3" s="1"/>
      <c r="L3" s="1"/>
      <c r="M3" s="1"/>
      <c r="N3" s="1"/>
      <c r="O3" s="1"/>
      <c r="P3" s="1"/>
      <c r="Q3" s="1"/>
      <c r="R3" s="1"/>
      <c r="S3" s="1"/>
      <c r="T3" s="1"/>
      <c r="U3" s="1"/>
      <c r="V3" s="1"/>
      <c r="W3" s="1"/>
      <c r="X3" s="1"/>
      <c r="Y3" s="1"/>
      <c r="Z3" s="1"/>
    </row>
    <row r="4" spans="1:26" ht="16.5" customHeight="1">
      <c r="A4" s="156" t="s">
        <v>184</v>
      </c>
      <c r="B4" s="156"/>
      <c r="C4" s="156"/>
      <c r="D4" s="156"/>
      <c r="E4" s="156"/>
      <c r="F4" s="156"/>
      <c r="G4" s="156"/>
      <c r="H4" s="3"/>
      <c r="I4" s="1"/>
      <c r="J4" s="1"/>
      <c r="K4" s="1"/>
      <c r="L4" s="1"/>
      <c r="M4" s="1"/>
      <c r="N4" s="1"/>
      <c r="O4" s="1"/>
      <c r="P4" s="1"/>
      <c r="Q4" s="1"/>
      <c r="R4" s="1"/>
      <c r="S4" s="1"/>
      <c r="T4" s="1"/>
      <c r="U4" s="1"/>
      <c r="V4" s="1"/>
      <c r="W4" s="1"/>
      <c r="X4" s="1"/>
      <c r="Y4" s="1"/>
      <c r="Z4" s="1"/>
    </row>
    <row r="5" spans="1:26" ht="16.5" customHeight="1">
      <c r="A5" s="3"/>
      <c r="B5" s="3"/>
      <c r="C5" s="3"/>
      <c r="D5" s="3"/>
      <c r="E5" s="3"/>
      <c r="F5" s="3"/>
      <c r="G5" s="3"/>
      <c r="H5" s="3"/>
      <c r="I5" s="1"/>
      <c r="J5" s="1"/>
      <c r="K5" s="1"/>
      <c r="L5" s="1"/>
      <c r="M5" s="1"/>
      <c r="N5" s="1"/>
      <c r="O5" s="1"/>
      <c r="P5" s="1"/>
      <c r="Q5" s="1"/>
      <c r="R5" s="1"/>
      <c r="S5" s="1"/>
      <c r="T5" s="1"/>
      <c r="U5" s="1"/>
      <c r="V5" s="1"/>
      <c r="W5" s="1"/>
      <c r="X5" s="1"/>
      <c r="Y5" s="1"/>
      <c r="Z5" s="1"/>
    </row>
    <row r="6" spans="1:26" ht="16.5" customHeight="1">
      <c r="A6" s="156" t="s">
        <v>1</v>
      </c>
      <c r="B6" s="156"/>
      <c r="C6" s="5" t="s">
        <v>2</v>
      </c>
      <c r="D6" s="156">
        <f>HOME!E4</f>
        <v>0</v>
      </c>
      <c r="E6" s="156"/>
      <c r="F6" s="156"/>
      <c r="G6" s="156"/>
      <c r="H6" s="3"/>
      <c r="I6" s="1"/>
      <c r="J6" s="1"/>
      <c r="K6" s="1"/>
      <c r="L6" s="1"/>
      <c r="M6" s="1"/>
      <c r="N6" s="1"/>
      <c r="O6" s="1"/>
      <c r="P6" s="1"/>
      <c r="Q6" s="1"/>
      <c r="R6" s="1"/>
      <c r="S6" s="1"/>
      <c r="T6" s="1"/>
      <c r="U6" s="1"/>
      <c r="V6" s="1"/>
      <c r="W6" s="1"/>
      <c r="X6" s="1"/>
      <c r="Y6" s="1"/>
      <c r="Z6" s="1"/>
    </row>
    <row r="7" spans="1:26" ht="33" customHeight="1">
      <c r="A7" s="156" t="s">
        <v>185</v>
      </c>
      <c r="B7" s="156"/>
      <c r="C7" s="5" t="s">
        <v>2</v>
      </c>
      <c r="D7" s="188">
        <f>HOME!E5</f>
        <v>0</v>
      </c>
      <c r="E7" s="188"/>
      <c r="F7" s="188"/>
      <c r="G7" s="188"/>
      <c r="H7" s="3"/>
      <c r="I7" s="1"/>
      <c r="J7" s="1"/>
      <c r="K7" s="1"/>
      <c r="L7" s="1"/>
      <c r="M7" s="1"/>
      <c r="N7" s="1"/>
      <c r="O7" s="1"/>
      <c r="P7" s="1"/>
      <c r="Q7" s="1"/>
      <c r="R7" s="1"/>
      <c r="S7" s="1"/>
      <c r="T7" s="1"/>
      <c r="U7" s="1"/>
      <c r="V7" s="1"/>
      <c r="W7" s="1"/>
      <c r="X7" s="1"/>
      <c r="Y7" s="1"/>
      <c r="Z7" s="1"/>
    </row>
    <row r="8" spans="1:26" ht="16.5" customHeight="1">
      <c r="A8" s="156" t="s">
        <v>7</v>
      </c>
      <c r="B8" s="156"/>
      <c r="C8" s="5" t="s">
        <v>2</v>
      </c>
      <c r="D8" s="156">
        <f>HOME!E9</f>
        <v>0</v>
      </c>
      <c r="E8" s="156"/>
      <c r="F8" s="156"/>
      <c r="G8" s="156"/>
      <c r="H8" s="3"/>
      <c r="I8" s="1"/>
      <c r="J8" s="1"/>
      <c r="K8" s="1"/>
      <c r="L8" s="1"/>
      <c r="M8" s="1"/>
      <c r="N8" s="1"/>
      <c r="O8" s="1"/>
      <c r="P8" s="1"/>
      <c r="Q8" s="1"/>
      <c r="R8" s="1"/>
      <c r="S8" s="1"/>
      <c r="T8" s="1"/>
      <c r="U8" s="1"/>
      <c r="V8" s="1"/>
      <c r="W8" s="1"/>
      <c r="X8" s="1"/>
      <c r="Y8" s="1"/>
      <c r="Z8" s="1"/>
    </row>
    <row r="9" spans="1:26" ht="16.5" customHeight="1">
      <c r="A9" s="3"/>
      <c r="B9" s="3"/>
      <c r="C9" s="3"/>
      <c r="D9" s="3"/>
      <c r="E9" s="3"/>
      <c r="F9" s="3"/>
      <c r="G9" s="3"/>
      <c r="H9" s="3"/>
      <c r="I9" s="1"/>
      <c r="J9" s="1"/>
      <c r="K9" s="1"/>
      <c r="L9" s="1"/>
      <c r="M9" s="1"/>
      <c r="N9" s="1"/>
      <c r="O9" s="1"/>
      <c r="P9" s="1"/>
      <c r="Q9" s="1"/>
      <c r="R9" s="1"/>
      <c r="S9" s="1"/>
      <c r="T9" s="1"/>
      <c r="U9" s="1"/>
      <c r="V9" s="1"/>
      <c r="W9" s="1"/>
      <c r="X9" s="1"/>
      <c r="Y9" s="1"/>
      <c r="Z9" s="1"/>
    </row>
    <row r="10" spans="1:26" ht="16.5" customHeight="1">
      <c r="A10" s="156" t="s">
        <v>186</v>
      </c>
      <c r="B10" s="156"/>
      <c r="C10" s="156"/>
      <c r="D10" s="156"/>
      <c r="E10" s="4"/>
      <c r="F10" s="3"/>
      <c r="G10" s="3"/>
      <c r="H10" s="3"/>
      <c r="I10" s="1"/>
      <c r="J10" s="1"/>
      <c r="K10" s="1"/>
      <c r="L10" s="1"/>
      <c r="M10" s="1"/>
      <c r="N10" s="1"/>
      <c r="O10" s="1"/>
      <c r="P10" s="1"/>
      <c r="Q10" s="1"/>
      <c r="R10" s="1"/>
      <c r="S10" s="1"/>
      <c r="T10" s="1"/>
      <c r="U10" s="1"/>
      <c r="V10" s="1"/>
      <c r="W10" s="1"/>
      <c r="X10" s="1"/>
      <c r="Y10" s="1"/>
      <c r="Z10" s="1"/>
    </row>
    <row r="11" spans="1:26" ht="16.5" customHeight="1">
      <c r="A11" s="7" t="s">
        <v>11</v>
      </c>
      <c r="B11" s="189" t="s">
        <v>153</v>
      </c>
      <c r="C11" s="190"/>
      <c r="D11" s="190"/>
      <c r="E11" s="190"/>
      <c r="F11" s="7" t="s">
        <v>155</v>
      </c>
      <c r="G11" s="7" t="s">
        <v>156</v>
      </c>
      <c r="H11" s="3"/>
      <c r="I11" s="1"/>
      <c r="J11" s="1"/>
      <c r="K11" s="1"/>
      <c r="L11" s="1"/>
      <c r="M11" s="1"/>
      <c r="N11" s="1"/>
      <c r="O11" s="1"/>
      <c r="P11" s="1"/>
      <c r="Q11" s="1"/>
      <c r="R11" s="1"/>
      <c r="S11" s="1"/>
      <c r="T11" s="1"/>
      <c r="U11" s="1"/>
      <c r="V11" s="1"/>
      <c r="W11" s="1"/>
      <c r="X11" s="1"/>
      <c r="Y11" s="1"/>
      <c r="Z11" s="1"/>
    </row>
    <row r="12" spans="1:26" ht="16.5" customHeight="1">
      <c r="A12" s="8">
        <v>1</v>
      </c>
      <c r="B12" s="191" t="str">
        <f>'Nilai Sementara'!B20</f>
        <v>Koleksi Perpustakaan</v>
      </c>
      <c r="C12" s="192"/>
      <c r="D12" s="192"/>
      <c r="E12" s="192"/>
      <c r="F12" s="8">
        <f>'Nilai Sementara'!E20</f>
        <v>15</v>
      </c>
      <c r="G12" s="9">
        <f>'Nilai Sementara'!F20</f>
        <v>9</v>
      </c>
      <c r="H12" s="3"/>
      <c r="I12" s="1"/>
      <c r="J12" s="1"/>
      <c r="K12" s="1"/>
      <c r="L12" s="1"/>
      <c r="M12" s="1"/>
      <c r="N12" s="1"/>
      <c r="O12" s="1"/>
      <c r="P12" s="1"/>
      <c r="Q12" s="1"/>
      <c r="R12" s="1"/>
      <c r="S12" s="1"/>
      <c r="T12" s="1"/>
      <c r="U12" s="1"/>
      <c r="V12" s="1"/>
      <c r="W12" s="1"/>
      <c r="X12" s="1"/>
      <c r="Y12" s="1"/>
      <c r="Z12" s="1"/>
    </row>
    <row r="13" spans="1:26" ht="16.5" customHeight="1">
      <c r="A13" s="8">
        <v>2</v>
      </c>
      <c r="B13" s="191" t="str">
        <f>'Nilai Sementara'!B21</f>
        <v>Sarana dan Prasarana Perpustakaan</v>
      </c>
      <c r="C13" s="192"/>
      <c r="D13" s="192"/>
      <c r="E13" s="192"/>
      <c r="F13" s="8">
        <f>'Nilai Sementara'!E21</f>
        <v>10</v>
      </c>
      <c r="G13" s="9">
        <f>'Nilai Sementara'!F21</f>
        <v>6</v>
      </c>
      <c r="H13" s="3"/>
      <c r="I13" s="1"/>
      <c r="J13" s="1"/>
      <c r="K13" s="1"/>
      <c r="L13" s="1"/>
      <c r="M13" s="1"/>
      <c r="N13" s="1"/>
      <c r="O13" s="1"/>
      <c r="P13" s="1"/>
      <c r="Q13" s="1"/>
      <c r="R13" s="1"/>
      <c r="S13" s="1"/>
      <c r="T13" s="1"/>
      <c r="U13" s="1"/>
      <c r="V13" s="1"/>
      <c r="W13" s="1"/>
      <c r="X13" s="1"/>
      <c r="Y13" s="1"/>
      <c r="Z13" s="1"/>
    </row>
    <row r="14" spans="1:26" ht="16.5" customHeight="1">
      <c r="A14" s="8">
        <v>3</v>
      </c>
      <c r="B14" s="191" t="str">
        <f>'Nilai Sementara'!B22</f>
        <v>Pelayanan Perpustakaan</v>
      </c>
      <c r="C14" s="192"/>
      <c r="D14" s="192"/>
      <c r="E14" s="192"/>
      <c r="F14" s="8">
        <f>'Nilai Sementara'!E22</f>
        <v>35</v>
      </c>
      <c r="G14" s="9">
        <f>'Nilai Sementara'!F22</f>
        <v>21.000000000000004</v>
      </c>
      <c r="H14" s="3"/>
      <c r="I14" s="1"/>
      <c r="J14" s="1"/>
      <c r="K14" s="1"/>
      <c r="L14" s="1"/>
      <c r="M14" s="1"/>
      <c r="N14" s="1"/>
      <c r="O14" s="1"/>
      <c r="P14" s="1"/>
      <c r="Q14" s="1"/>
      <c r="R14" s="1"/>
      <c r="S14" s="1"/>
      <c r="T14" s="1"/>
      <c r="U14" s="1"/>
      <c r="V14" s="1"/>
      <c r="W14" s="1"/>
      <c r="X14" s="1"/>
      <c r="Y14" s="1"/>
      <c r="Z14" s="1"/>
    </row>
    <row r="15" spans="1:26" ht="16.5" customHeight="1">
      <c r="A15" s="8">
        <v>4</v>
      </c>
      <c r="B15" s="191" t="str">
        <f>'Nilai Sementara'!B23</f>
        <v>Tenaga Perpustakaan</v>
      </c>
      <c r="C15" s="192"/>
      <c r="D15" s="192"/>
      <c r="E15" s="192"/>
      <c r="F15" s="8">
        <f>'Nilai Sementara'!E23</f>
        <v>15</v>
      </c>
      <c r="G15" s="9">
        <f>'Nilai Sementara'!F23</f>
        <v>9</v>
      </c>
      <c r="H15" s="3"/>
      <c r="I15" s="1"/>
      <c r="J15" s="1"/>
      <c r="K15" s="1"/>
      <c r="L15" s="1"/>
      <c r="M15" s="1"/>
      <c r="N15" s="1"/>
      <c r="O15" s="1"/>
      <c r="P15" s="1"/>
      <c r="Q15" s="1"/>
      <c r="R15" s="1"/>
      <c r="S15" s="1"/>
      <c r="T15" s="1"/>
      <c r="U15" s="1"/>
      <c r="V15" s="1"/>
      <c r="W15" s="1"/>
      <c r="X15" s="1"/>
      <c r="Y15" s="1"/>
      <c r="Z15" s="1"/>
    </row>
    <row r="16" spans="1:26" ht="16.5" customHeight="1">
      <c r="A16" s="8">
        <v>5</v>
      </c>
      <c r="B16" s="191" t="str">
        <f>'Nilai Sementara'!B24</f>
        <v>Penyelenggaraan Perpustakaan</v>
      </c>
      <c r="C16" s="192"/>
      <c r="D16" s="192"/>
      <c r="E16" s="192"/>
      <c r="F16" s="8">
        <f>'Nilai Sementara'!E24</f>
        <v>15</v>
      </c>
      <c r="G16" s="9">
        <f>'Nilai Sementara'!F24</f>
        <v>9</v>
      </c>
      <c r="H16" s="3"/>
      <c r="I16" s="1"/>
      <c r="J16" s="1"/>
      <c r="K16" s="1"/>
      <c r="L16" s="1"/>
      <c r="M16" s="1"/>
      <c r="N16" s="1"/>
      <c r="O16" s="1"/>
      <c r="P16" s="1"/>
      <c r="Q16" s="1"/>
      <c r="R16" s="1"/>
      <c r="S16" s="1"/>
      <c r="T16" s="1"/>
      <c r="U16" s="1"/>
      <c r="V16" s="1"/>
      <c r="W16" s="1"/>
      <c r="X16" s="1"/>
      <c r="Y16" s="1"/>
      <c r="Z16" s="1"/>
    </row>
    <row r="17" spans="1:26" ht="16.5" customHeight="1">
      <c r="A17" s="8">
        <v>6</v>
      </c>
      <c r="B17" s="191" t="str">
        <f>'Nilai Sementara'!B25</f>
        <v>Pengelolaan Perpustakaan</v>
      </c>
      <c r="C17" s="192"/>
      <c r="D17" s="192"/>
      <c r="E17" s="192"/>
      <c r="F17" s="8">
        <f>'Nilai Sementara'!E25</f>
        <v>10</v>
      </c>
      <c r="G17" s="9">
        <f>'Nilai Sementara'!F25</f>
        <v>6</v>
      </c>
      <c r="H17" s="3"/>
      <c r="I17" s="1"/>
      <c r="J17" s="1"/>
      <c r="K17" s="1"/>
      <c r="L17" s="1"/>
      <c r="M17" s="1"/>
      <c r="N17" s="1"/>
      <c r="O17" s="1"/>
      <c r="P17" s="1"/>
      <c r="Q17" s="1"/>
      <c r="R17" s="1"/>
      <c r="S17" s="1"/>
      <c r="T17" s="1"/>
      <c r="U17" s="1"/>
      <c r="V17" s="1"/>
      <c r="W17" s="1"/>
      <c r="X17" s="1"/>
      <c r="Y17" s="1"/>
      <c r="Z17" s="1"/>
    </row>
    <row r="18" spans="1:26" ht="16.5" customHeight="1">
      <c r="A18" s="10"/>
      <c r="B18" s="193" t="s">
        <v>164</v>
      </c>
      <c r="C18" s="190"/>
      <c r="D18" s="190"/>
      <c r="E18" s="190"/>
      <c r="F18" s="7">
        <f>SUM(F12:F17)</f>
        <v>100</v>
      </c>
      <c r="G18" s="11">
        <f>SUM(G12:G17)</f>
        <v>60</v>
      </c>
      <c r="H18" s="3"/>
      <c r="I18" s="1"/>
      <c r="J18" s="1"/>
      <c r="K18" s="1"/>
      <c r="L18" s="1"/>
      <c r="M18" s="1"/>
      <c r="N18" s="1"/>
      <c r="O18" s="1"/>
      <c r="P18" s="1"/>
      <c r="Q18" s="1"/>
      <c r="R18" s="1"/>
      <c r="S18" s="1"/>
      <c r="T18" s="1"/>
      <c r="U18" s="1"/>
      <c r="V18" s="1"/>
      <c r="W18" s="1"/>
      <c r="X18" s="1"/>
      <c r="Y18" s="1"/>
      <c r="Z18" s="1"/>
    </row>
    <row r="19" spans="1:26" ht="16.5" customHeight="1">
      <c r="A19" s="3"/>
      <c r="B19" s="3"/>
      <c r="C19" s="3"/>
      <c r="D19" s="3"/>
      <c r="E19" s="3"/>
      <c r="F19" s="3"/>
      <c r="G19" s="3"/>
      <c r="H19" s="3"/>
      <c r="I19" s="1"/>
      <c r="J19" s="1"/>
      <c r="K19" s="1"/>
      <c r="L19" s="1"/>
      <c r="M19" s="1"/>
      <c r="N19" s="1"/>
      <c r="O19" s="1"/>
      <c r="P19" s="1"/>
      <c r="Q19" s="1"/>
      <c r="R19" s="1"/>
      <c r="S19" s="1"/>
      <c r="T19" s="1"/>
      <c r="U19" s="1"/>
      <c r="V19" s="1"/>
      <c r="W19" s="1"/>
      <c r="X19" s="1"/>
      <c r="Y19" s="1"/>
      <c r="Z19" s="1"/>
    </row>
    <row r="20" spans="1:26" ht="16.5" customHeight="1">
      <c r="A20" s="188" t="s">
        <v>187</v>
      </c>
      <c r="B20" s="188"/>
      <c r="C20" s="188"/>
      <c r="D20" s="188"/>
      <c r="E20" s="188"/>
      <c r="F20" s="188"/>
      <c r="G20" s="188"/>
      <c r="H20" s="1"/>
      <c r="I20" s="1"/>
      <c r="J20" s="1"/>
      <c r="K20" s="1"/>
      <c r="L20" s="1"/>
      <c r="M20" s="1"/>
      <c r="N20" s="1"/>
      <c r="O20" s="1"/>
      <c r="P20" s="1"/>
      <c r="Q20" s="1"/>
      <c r="R20" s="1"/>
      <c r="S20" s="1"/>
      <c r="T20" s="1"/>
      <c r="U20" s="1"/>
      <c r="V20" s="1"/>
      <c r="W20" s="1"/>
      <c r="X20" s="1"/>
      <c r="Y20" s="1"/>
      <c r="Z20" s="1"/>
    </row>
    <row r="21" spans="1:26" ht="16.5" customHeight="1">
      <c r="A21" s="188"/>
      <c r="B21" s="188"/>
      <c r="C21" s="188"/>
      <c r="D21" s="188"/>
      <c r="E21" s="188"/>
      <c r="F21" s="188"/>
      <c r="G21" s="188"/>
      <c r="H21" s="1"/>
      <c r="I21" s="1"/>
      <c r="J21" s="1"/>
      <c r="K21" s="1"/>
      <c r="L21" s="1"/>
      <c r="M21" s="1"/>
      <c r="N21" s="1"/>
      <c r="O21" s="1"/>
      <c r="P21" s="1"/>
      <c r="Q21" s="1"/>
      <c r="R21" s="1"/>
      <c r="S21" s="1"/>
      <c r="T21" s="1"/>
      <c r="U21" s="1"/>
      <c r="V21" s="1"/>
      <c r="W21" s="1"/>
      <c r="X21" s="1"/>
      <c r="Y21" s="1"/>
      <c r="Z21" s="1"/>
    </row>
    <row r="22" spans="1:26" ht="43.5" customHeight="1">
      <c r="A22" s="188"/>
      <c r="B22" s="188"/>
      <c r="C22" s="188"/>
      <c r="D22" s="188"/>
      <c r="E22" s="188"/>
      <c r="F22" s="188"/>
      <c r="G22" s="188"/>
      <c r="H22" s="1"/>
      <c r="I22" s="1"/>
      <c r="J22" s="1"/>
      <c r="K22" s="1"/>
      <c r="L22" s="1"/>
      <c r="M22" s="1"/>
      <c r="N22" s="1"/>
      <c r="O22" s="1"/>
      <c r="P22" s="1"/>
      <c r="Q22" s="1"/>
      <c r="R22" s="1"/>
      <c r="S22" s="1"/>
      <c r="T22" s="1"/>
      <c r="U22" s="1"/>
      <c r="V22" s="1"/>
      <c r="W22" s="1"/>
      <c r="X22" s="1"/>
      <c r="Y22" s="1"/>
      <c r="Z22" s="1"/>
    </row>
    <row r="23" spans="1:26"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5" customHeight="1">
      <c r="A24" s="156" t="s">
        <v>188</v>
      </c>
      <c r="B24" s="156"/>
      <c r="C24" s="156"/>
      <c r="D24" s="156"/>
      <c r="E24" s="4"/>
      <c r="F24" s="1"/>
      <c r="G24" s="1"/>
      <c r="H24" s="1"/>
      <c r="I24" s="1"/>
      <c r="J24" s="1"/>
      <c r="K24" s="1"/>
      <c r="L24" s="1"/>
      <c r="M24" s="1"/>
      <c r="N24" s="1"/>
      <c r="O24" s="1"/>
      <c r="P24" s="1"/>
      <c r="Q24" s="1"/>
      <c r="R24" s="1"/>
      <c r="S24" s="1"/>
      <c r="T24" s="1"/>
      <c r="U24" s="1"/>
      <c r="V24" s="1"/>
      <c r="W24" s="1"/>
      <c r="X24" s="1"/>
      <c r="Y24" s="1"/>
      <c r="Z24" s="1"/>
    </row>
    <row r="25" spans="1:26"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5" customHeight="1">
      <c r="A26" s="194" t="s">
        <v>189</v>
      </c>
      <c r="B26" s="195"/>
      <c r="C26" s="195"/>
      <c r="D26" s="196"/>
      <c r="E26" s="197" t="s">
        <v>190</v>
      </c>
      <c r="F26" s="195"/>
      <c r="G26" s="198"/>
      <c r="H26" s="1"/>
      <c r="I26" s="1"/>
      <c r="J26" s="1"/>
      <c r="K26" s="1"/>
      <c r="L26" s="1"/>
      <c r="M26" s="1"/>
      <c r="N26" s="1"/>
      <c r="O26" s="1"/>
      <c r="P26" s="1"/>
      <c r="Q26" s="1"/>
      <c r="R26" s="1"/>
      <c r="S26" s="1"/>
      <c r="T26" s="1"/>
      <c r="U26" s="1"/>
      <c r="V26" s="1"/>
      <c r="W26" s="1"/>
      <c r="X26" s="1"/>
      <c r="Y26" s="1"/>
      <c r="Z26" s="1"/>
    </row>
    <row r="27" spans="1:26" ht="16.5" customHeight="1">
      <c r="A27" s="12" t="s">
        <v>191</v>
      </c>
      <c r="B27" s="199" t="s">
        <v>2</v>
      </c>
      <c r="C27" s="200"/>
      <c r="D27" s="201"/>
      <c r="E27" s="202" t="s">
        <v>192</v>
      </c>
      <c r="F27" s="200"/>
      <c r="G27" s="203"/>
      <c r="H27" s="1"/>
      <c r="I27" s="1"/>
      <c r="J27" s="1"/>
      <c r="K27" s="1"/>
      <c r="L27" s="1"/>
      <c r="M27" s="1"/>
      <c r="N27" s="1"/>
      <c r="O27" s="1"/>
      <c r="P27" s="1"/>
      <c r="Q27" s="1"/>
      <c r="R27" s="1"/>
      <c r="S27" s="1"/>
      <c r="T27" s="1"/>
      <c r="U27" s="1"/>
      <c r="V27" s="1"/>
      <c r="W27" s="1"/>
      <c r="X27" s="1"/>
      <c r="Y27" s="1"/>
      <c r="Z27" s="1"/>
    </row>
    <row r="28" spans="1:26" ht="16.5" customHeight="1">
      <c r="A28" s="13" t="s">
        <v>193</v>
      </c>
      <c r="B28" s="171" t="s">
        <v>2</v>
      </c>
      <c r="C28" s="157"/>
      <c r="D28" s="204"/>
      <c r="E28" s="15" t="s">
        <v>194</v>
      </c>
      <c r="F28" s="171" t="str">
        <f>": "&amp;HOME!E10</f>
        <v>:</v>
      </c>
      <c r="G28" s="205"/>
      <c r="H28" s="1"/>
      <c r="I28" s="1"/>
      <c r="J28" s="1"/>
      <c r="K28" s="1"/>
      <c r="L28" s="1"/>
      <c r="M28" s="1"/>
      <c r="N28" s="1"/>
      <c r="O28" s="1"/>
      <c r="P28" s="1"/>
      <c r="Q28" s="1"/>
      <c r="R28" s="1"/>
      <c r="S28" s="1"/>
      <c r="T28" s="1"/>
      <c r="U28" s="1"/>
      <c r="V28" s="1"/>
      <c r="W28" s="1"/>
      <c r="X28" s="1"/>
      <c r="Y28" s="1"/>
      <c r="Z28" s="1"/>
    </row>
    <row r="29" spans="1:26" ht="16.5" customHeight="1">
      <c r="A29" s="219"/>
      <c r="B29" s="157"/>
      <c r="C29" s="157"/>
      <c r="D29" s="204"/>
      <c r="E29" s="15" t="s">
        <v>195</v>
      </c>
      <c r="F29" s="171" t="s">
        <v>2</v>
      </c>
      <c r="G29" s="205"/>
      <c r="H29" s="1"/>
      <c r="I29" s="1"/>
      <c r="J29" s="1"/>
      <c r="K29" s="1"/>
      <c r="L29" s="1"/>
      <c r="M29" s="1"/>
      <c r="N29" s="1"/>
      <c r="O29" s="1"/>
      <c r="P29" s="1"/>
      <c r="Q29" s="1"/>
      <c r="R29" s="1"/>
      <c r="S29" s="1"/>
      <c r="T29" s="1"/>
      <c r="U29" s="1"/>
      <c r="V29" s="1"/>
      <c r="W29" s="1"/>
      <c r="X29" s="1"/>
      <c r="Y29" s="1"/>
      <c r="Z29" s="1"/>
    </row>
    <row r="30" spans="1:26" ht="16.5" customHeight="1">
      <c r="A30" s="220"/>
      <c r="B30" s="157"/>
      <c r="C30" s="157"/>
      <c r="D30" s="204"/>
      <c r="E30" s="224"/>
      <c r="F30" s="157"/>
      <c r="G30" s="205"/>
      <c r="H30" s="1"/>
      <c r="I30" s="1"/>
      <c r="J30" s="1"/>
      <c r="K30" s="1"/>
      <c r="L30" s="1"/>
      <c r="M30" s="1"/>
      <c r="N30" s="1"/>
      <c r="O30" s="1"/>
      <c r="P30" s="1"/>
      <c r="Q30" s="1"/>
      <c r="R30" s="1"/>
      <c r="S30" s="1"/>
      <c r="T30" s="1"/>
      <c r="U30" s="1"/>
      <c r="V30" s="1"/>
      <c r="W30" s="1"/>
      <c r="X30" s="1"/>
      <c r="Y30" s="1"/>
      <c r="Z30" s="1"/>
    </row>
    <row r="31" spans="1:26" ht="16.5" customHeight="1">
      <c r="A31" s="220"/>
      <c r="B31" s="157"/>
      <c r="C31" s="157"/>
      <c r="D31" s="204"/>
      <c r="E31" s="225"/>
      <c r="F31" s="226"/>
      <c r="G31" s="227"/>
      <c r="H31" s="1"/>
      <c r="I31" s="1"/>
      <c r="J31" s="1"/>
      <c r="K31" s="1"/>
      <c r="L31" s="1"/>
      <c r="M31" s="1"/>
      <c r="N31" s="1"/>
      <c r="O31" s="1"/>
      <c r="P31" s="1"/>
      <c r="Q31" s="1"/>
      <c r="R31" s="1"/>
      <c r="S31" s="1"/>
      <c r="T31" s="1"/>
      <c r="U31" s="1"/>
      <c r="V31" s="1"/>
      <c r="W31" s="1"/>
      <c r="X31" s="1"/>
      <c r="Y31" s="1"/>
      <c r="Z31" s="1"/>
    </row>
    <row r="32" spans="1:26" ht="16.5" customHeight="1">
      <c r="A32" s="220"/>
      <c r="B32" s="157"/>
      <c r="C32" s="157"/>
      <c r="D32" s="204"/>
      <c r="E32" s="202" t="s">
        <v>196</v>
      </c>
      <c r="F32" s="200"/>
      <c r="G32" s="203"/>
      <c r="H32" s="1"/>
      <c r="I32" s="1"/>
      <c r="J32" s="1"/>
      <c r="K32" s="1"/>
      <c r="L32" s="1"/>
      <c r="M32" s="1"/>
      <c r="N32" s="1"/>
      <c r="O32" s="1"/>
      <c r="P32" s="1"/>
      <c r="Q32" s="1"/>
      <c r="R32" s="1"/>
      <c r="S32" s="1"/>
      <c r="T32" s="1"/>
      <c r="U32" s="1"/>
      <c r="V32" s="1"/>
      <c r="W32" s="1"/>
      <c r="X32" s="1"/>
      <c r="Y32" s="1"/>
      <c r="Z32" s="1"/>
    </row>
    <row r="33" spans="1:26" ht="16.5" customHeight="1">
      <c r="A33" s="220"/>
      <c r="B33" s="157"/>
      <c r="C33" s="157"/>
      <c r="D33" s="204"/>
      <c r="E33" s="15" t="s">
        <v>194</v>
      </c>
      <c r="F33" s="171" t="str">
        <f>": "&amp;HOME!E11</f>
        <v>:</v>
      </c>
      <c r="G33" s="205"/>
      <c r="H33" s="1"/>
      <c r="I33" s="1"/>
      <c r="J33" s="1"/>
      <c r="K33" s="1"/>
      <c r="L33" s="1"/>
      <c r="M33" s="1"/>
      <c r="N33" s="1"/>
      <c r="O33" s="1"/>
      <c r="P33" s="1"/>
      <c r="Q33" s="1"/>
      <c r="R33" s="1"/>
      <c r="S33" s="1"/>
      <c r="T33" s="1"/>
      <c r="U33" s="1"/>
      <c r="V33" s="1"/>
      <c r="W33" s="1"/>
      <c r="X33" s="1"/>
      <c r="Y33" s="1"/>
      <c r="Z33" s="1"/>
    </row>
    <row r="34" spans="1:26" ht="16.5" customHeight="1">
      <c r="A34" s="220"/>
      <c r="B34" s="157"/>
      <c r="C34" s="157"/>
      <c r="D34" s="204"/>
      <c r="E34" s="15" t="s">
        <v>195</v>
      </c>
      <c r="F34" s="171" t="s">
        <v>2</v>
      </c>
      <c r="G34" s="205"/>
      <c r="H34" s="1"/>
      <c r="I34" s="1"/>
      <c r="J34" s="1"/>
      <c r="K34" s="1"/>
      <c r="L34" s="1"/>
      <c r="M34" s="1"/>
      <c r="N34" s="1"/>
      <c r="O34" s="1"/>
      <c r="P34" s="1"/>
      <c r="Q34" s="1"/>
      <c r="R34" s="1"/>
      <c r="S34" s="1"/>
      <c r="T34" s="1"/>
      <c r="U34" s="1"/>
      <c r="V34" s="1"/>
      <c r="W34" s="1"/>
      <c r="X34" s="1"/>
      <c r="Y34" s="1"/>
      <c r="Z34" s="1"/>
    </row>
    <row r="35" spans="1:26" ht="16.5" customHeight="1">
      <c r="A35" s="220"/>
      <c r="B35" s="157"/>
      <c r="C35" s="157"/>
      <c r="D35" s="204"/>
      <c r="E35" s="224"/>
      <c r="F35" s="157"/>
      <c r="G35" s="205"/>
      <c r="H35" s="1"/>
      <c r="I35" s="1"/>
      <c r="J35" s="1"/>
      <c r="K35" s="1"/>
      <c r="L35" s="1"/>
      <c r="M35" s="1"/>
      <c r="N35" s="1"/>
      <c r="O35" s="1"/>
      <c r="P35" s="1"/>
      <c r="Q35" s="1"/>
      <c r="R35" s="1"/>
      <c r="S35" s="1"/>
      <c r="T35" s="1"/>
      <c r="U35" s="1"/>
      <c r="V35" s="1"/>
      <c r="W35" s="1"/>
      <c r="X35" s="1"/>
      <c r="Y35" s="1"/>
      <c r="Z35" s="1"/>
    </row>
    <row r="36" spans="1:26" ht="16.5" customHeight="1">
      <c r="A36" s="221"/>
      <c r="B36" s="222"/>
      <c r="C36" s="222"/>
      <c r="D36" s="223"/>
      <c r="E36" s="228"/>
      <c r="F36" s="229"/>
      <c r="G36" s="230"/>
      <c r="H36" s="1"/>
      <c r="I36" s="1"/>
      <c r="J36" s="1"/>
      <c r="K36" s="1"/>
      <c r="L36" s="1"/>
      <c r="M36" s="1"/>
      <c r="N36" s="1"/>
      <c r="O36" s="1"/>
      <c r="P36" s="1"/>
      <c r="Q36" s="1"/>
      <c r="R36" s="1"/>
      <c r="S36" s="1"/>
      <c r="T36" s="1"/>
      <c r="U36" s="1"/>
      <c r="V36" s="1"/>
      <c r="W36" s="1"/>
      <c r="X36" s="1"/>
      <c r="Y36" s="1"/>
      <c r="Z36" s="1"/>
    </row>
    <row r="37" spans="1:26"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customHeight="1">
      <c r="A40" s="187" t="s">
        <v>197</v>
      </c>
      <c r="B40" s="187"/>
      <c r="C40" s="187"/>
      <c r="D40" s="187"/>
      <c r="E40" s="187"/>
      <c r="F40" s="187"/>
      <c r="G40" s="187"/>
      <c r="H40" s="1"/>
      <c r="I40" s="1"/>
      <c r="J40" s="1"/>
      <c r="K40" s="1"/>
      <c r="L40" s="1"/>
      <c r="M40" s="1"/>
      <c r="N40" s="1"/>
      <c r="O40" s="1"/>
      <c r="P40" s="1"/>
      <c r="Q40" s="1"/>
      <c r="R40" s="1"/>
      <c r="S40" s="1"/>
      <c r="T40" s="1"/>
      <c r="U40" s="1"/>
      <c r="V40" s="1"/>
      <c r="W40" s="1"/>
      <c r="X40" s="1"/>
      <c r="Y40" s="1"/>
      <c r="Z40" s="1"/>
    </row>
    <row r="41" spans="1:26"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customHeight="1">
      <c r="A42" s="156" t="str">
        <f>"1. "&amp;'Nilai Sementara'!B20</f>
        <v>1. Koleksi Perpustakaan</v>
      </c>
      <c r="B42" s="156"/>
      <c r="C42" s="156"/>
      <c r="D42" s="156"/>
      <c r="E42" s="156"/>
      <c r="F42" s="156"/>
      <c r="G42" s="156"/>
      <c r="H42" s="1"/>
      <c r="I42" s="1"/>
      <c r="J42" s="1"/>
      <c r="K42" s="1"/>
      <c r="L42" s="1"/>
      <c r="M42" s="1"/>
      <c r="N42" s="1"/>
      <c r="O42" s="1"/>
      <c r="P42" s="1"/>
      <c r="Q42" s="1"/>
      <c r="R42" s="1"/>
      <c r="S42" s="1"/>
      <c r="T42" s="1"/>
      <c r="U42" s="1"/>
      <c r="V42" s="1"/>
      <c r="W42" s="1"/>
      <c r="X42" s="1"/>
      <c r="Y42" s="1"/>
      <c r="Z42" s="1"/>
    </row>
    <row r="43" spans="1:26" ht="16.5" customHeight="1">
      <c r="A43" s="17" t="s">
        <v>198</v>
      </c>
      <c r="B43" s="206" t="s">
        <v>199</v>
      </c>
      <c r="C43" s="207"/>
      <c r="D43" s="208"/>
      <c r="E43" s="206" t="str">
        <f>": "&amp;Rekomendasi!C11</f>
        <v>: 15</v>
      </c>
      <c r="F43" s="207"/>
      <c r="G43" s="209"/>
      <c r="H43" s="1"/>
      <c r="I43" s="1"/>
      <c r="J43" s="1"/>
      <c r="K43" s="1"/>
      <c r="L43" s="1"/>
      <c r="M43" s="1"/>
      <c r="N43" s="1"/>
      <c r="O43" s="1"/>
      <c r="P43" s="1"/>
      <c r="Q43" s="1"/>
      <c r="R43" s="1"/>
      <c r="S43" s="1"/>
      <c r="T43" s="1"/>
      <c r="U43" s="1"/>
      <c r="V43" s="1"/>
      <c r="W43" s="1"/>
      <c r="X43" s="1"/>
      <c r="Y43" s="1"/>
      <c r="Z43" s="1"/>
    </row>
    <row r="44" spans="1:26" ht="16.5" customHeight="1">
      <c r="A44" s="18" t="s">
        <v>200</v>
      </c>
      <c r="B44" s="210" t="s">
        <v>201</v>
      </c>
      <c r="C44" s="211"/>
      <c r="D44" s="178"/>
      <c r="E44" s="19" t="str">
        <f>": "&amp;Rekomendasi!E11</f>
        <v>: 9</v>
      </c>
      <c r="F44" s="212"/>
      <c r="G44" s="213"/>
      <c r="H44" s="1"/>
      <c r="I44" s="1"/>
      <c r="J44" s="1"/>
      <c r="K44" s="1"/>
      <c r="L44" s="1"/>
      <c r="M44" s="1"/>
      <c r="N44" s="1"/>
      <c r="O44" s="1"/>
      <c r="P44" s="1"/>
      <c r="Q44" s="1"/>
      <c r="R44" s="1"/>
      <c r="S44" s="1"/>
      <c r="T44" s="1"/>
      <c r="U44" s="1"/>
      <c r="V44" s="1"/>
      <c r="W44" s="1"/>
      <c r="X44" s="1"/>
      <c r="Y44" s="1"/>
      <c r="Z44" s="1"/>
    </row>
    <row r="45" spans="1:26" ht="16.5" customHeight="1">
      <c r="A45" s="18" t="s">
        <v>202</v>
      </c>
      <c r="B45" s="210" t="s">
        <v>203</v>
      </c>
      <c r="C45" s="211"/>
      <c r="D45" s="178"/>
      <c r="E45" s="20" t="str">
        <f>": "&amp;Rekomendasi!F11</f>
        <v>: 60</v>
      </c>
      <c r="F45" s="214" t="s">
        <v>179</v>
      </c>
      <c r="G45" s="215"/>
      <c r="H45" s="1"/>
      <c r="I45" s="1"/>
      <c r="J45" s="1"/>
      <c r="K45" s="1"/>
      <c r="L45" s="1"/>
      <c r="M45" s="1"/>
      <c r="N45" s="1"/>
      <c r="O45" s="1"/>
      <c r="P45" s="1"/>
      <c r="Q45" s="1"/>
      <c r="R45" s="1"/>
      <c r="S45" s="1"/>
      <c r="T45" s="1"/>
      <c r="U45" s="1"/>
      <c r="V45" s="1"/>
      <c r="W45" s="1"/>
      <c r="X45" s="1"/>
      <c r="Y45" s="1"/>
      <c r="Z45" s="1"/>
    </row>
    <row r="46" spans="1:26" ht="16.5" customHeight="1">
      <c r="A46" s="18" t="s">
        <v>204</v>
      </c>
      <c r="B46" s="210" t="s">
        <v>205</v>
      </c>
      <c r="C46" s="211"/>
      <c r="D46" s="178"/>
      <c r="E46" s="210" t="s">
        <v>2</v>
      </c>
      <c r="F46" s="211"/>
      <c r="G46" s="215"/>
      <c r="H46" s="1"/>
      <c r="I46" s="1"/>
      <c r="J46" s="1"/>
      <c r="K46" s="1"/>
      <c r="L46" s="1"/>
      <c r="M46" s="1"/>
      <c r="N46" s="1"/>
      <c r="O46" s="1"/>
      <c r="P46" s="1"/>
      <c r="Q46" s="1"/>
      <c r="R46" s="1"/>
      <c r="S46" s="1"/>
      <c r="T46" s="1"/>
      <c r="U46" s="1"/>
      <c r="V46" s="1"/>
      <c r="W46" s="1"/>
      <c r="X46" s="1"/>
      <c r="Y46" s="1"/>
      <c r="Z46" s="1"/>
    </row>
    <row r="47" spans="1:26" ht="50.1" customHeight="1">
      <c r="A47" s="21"/>
      <c r="B47" s="216">
        <f>Rekomendasi!I11</f>
        <v>0</v>
      </c>
      <c r="C47" s="217"/>
      <c r="D47" s="217"/>
      <c r="E47" s="217"/>
      <c r="F47" s="217"/>
      <c r="G47" s="218"/>
      <c r="H47" s="1"/>
      <c r="I47" s="1"/>
      <c r="J47" s="1"/>
      <c r="K47" s="1"/>
      <c r="L47" s="1"/>
      <c r="M47" s="1"/>
      <c r="N47" s="1"/>
      <c r="O47" s="1"/>
      <c r="P47" s="1"/>
      <c r="Q47" s="1"/>
      <c r="R47" s="1"/>
      <c r="S47" s="1"/>
      <c r="T47" s="1"/>
      <c r="U47" s="1"/>
      <c r="V47" s="1"/>
      <c r="W47" s="1"/>
      <c r="X47" s="1"/>
      <c r="Y47" s="1"/>
      <c r="Z47" s="1"/>
    </row>
    <row r="48" spans="1:26"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ustomHeight="1">
      <c r="A49" s="156" t="str">
        <f>"2. "&amp;'Nilai Sementara'!B21</f>
        <v>2. Sarana dan Prasarana Perpustakaan</v>
      </c>
      <c r="B49" s="156"/>
      <c r="C49" s="156"/>
      <c r="D49" s="156"/>
      <c r="E49" s="156"/>
      <c r="F49" s="156"/>
      <c r="G49" s="156"/>
      <c r="H49" s="1"/>
      <c r="I49" s="1"/>
      <c r="J49" s="1"/>
      <c r="K49" s="1"/>
      <c r="L49" s="1"/>
      <c r="M49" s="1"/>
      <c r="N49" s="1"/>
      <c r="O49" s="1"/>
      <c r="P49" s="1"/>
      <c r="Q49" s="1"/>
      <c r="R49" s="1"/>
      <c r="S49" s="1"/>
      <c r="T49" s="1"/>
      <c r="U49" s="1"/>
      <c r="V49" s="1"/>
      <c r="W49" s="1"/>
      <c r="X49" s="1"/>
      <c r="Y49" s="1"/>
      <c r="Z49" s="1"/>
    </row>
    <row r="50" spans="1:26" ht="16.5" customHeight="1">
      <c r="A50" s="17" t="s">
        <v>198</v>
      </c>
      <c r="B50" s="206" t="s">
        <v>199</v>
      </c>
      <c r="C50" s="207"/>
      <c r="D50" s="208"/>
      <c r="E50" s="206" t="str">
        <f>": "&amp;Rekomendasi!C12</f>
        <v>: 10</v>
      </c>
      <c r="F50" s="207"/>
      <c r="G50" s="209"/>
      <c r="H50" s="1"/>
      <c r="I50" s="1"/>
      <c r="J50" s="1"/>
      <c r="K50" s="1"/>
      <c r="L50" s="1"/>
      <c r="M50" s="1"/>
      <c r="N50" s="1"/>
      <c r="O50" s="1"/>
      <c r="P50" s="1"/>
      <c r="Q50" s="1"/>
      <c r="R50" s="1"/>
      <c r="S50" s="1"/>
      <c r="T50" s="1"/>
      <c r="U50" s="1"/>
      <c r="V50" s="1"/>
      <c r="W50" s="1"/>
      <c r="X50" s="1"/>
      <c r="Y50" s="1"/>
      <c r="Z50" s="1"/>
    </row>
    <row r="51" spans="1:26" ht="16.5" customHeight="1">
      <c r="A51" s="18" t="s">
        <v>200</v>
      </c>
      <c r="B51" s="210" t="s">
        <v>201</v>
      </c>
      <c r="C51" s="211"/>
      <c r="D51" s="178"/>
      <c r="E51" s="19" t="str">
        <f>": "&amp;Rekomendasi!E12</f>
        <v>: 6</v>
      </c>
      <c r="F51" s="212"/>
      <c r="G51" s="213"/>
      <c r="H51" s="1"/>
      <c r="I51" s="1"/>
      <c r="J51" s="1"/>
      <c r="K51" s="1"/>
      <c r="L51" s="1"/>
      <c r="M51" s="1"/>
      <c r="N51" s="1"/>
      <c r="O51" s="1"/>
      <c r="P51" s="1"/>
      <c r="Q51" s="1"/>
      <c r="R51" s="1"/>
      <c r="S51" s="1"/>
      <c r="T51" s="1"/>
      <c r="U51" s="1"/>
      <c r="V51" s="1"/>
      <c r="W51" s="1"/>
      <c r="X51" s="1"/>
      <c r="Y51" s="1"/>
      <c r="Z51" s="1"/>
    </row>
    <row r="52" spans="1:26" ht="16.5" customHeight="1">
      <c r="A52" s="18" t="s">
        <v>202</v>
      </c>
      <c r="B52" s="210" t="s">
        <v>203</v>
      </c>
      <c r="C52" s="211"/>
      <c r="D52" s="178"/>
      <c r="E52" s="22" t="str">
        <f>": "&amp;Rekomendasi!F12</f>
        <v>: 60</v>
      </c>
      <c r="F52" s="214" t="s">
        <v>179</v>
      </c>
      <c r="G52" s="215"/>
      <c r="H52" s="1"/>
      <c r="I52" s="1"/>
      <c r="J52" s="1"/>
      <c r="K52" s="1"/>
      <c r="L52" s="1"/>
      <c r="M52" s="1"/>
      <c r="N52" s="1"/>
      <c r="O52" s="1"/>
      <c r="P52" s="1"/>
      <c r="Q52" s="1"/>
      <c r="R52" s="1"/>
      <c r="S52" s="1"/>
      <c r="T52" s="1"/>
      <c r="U52" s="1"/>
      <c r="V52" s="1"/>
      <c r="W52" s="1"/>
      <c r="X52" s="1"/>
      <c r="Y52" s="1"/>
      <c r="Z52" s="1"/>
    </row>
    <row r="53" spans="1:26" ht="16.5" customHeight="1">
      <c r="A53" s="18" t="s">
        <v>204</v>
      </c>
      <c r="B53" s="210" t="s">
        <v>205</v>
      </c>
      <c r="C53" s="211"/>
      <c r="D53" s="178"/>
      <c r="E53" s="210" t="s">
        <v>2</v>
      </c>
      <c r="F53" s="211"/>
      <c r="G53" s="215"/>
      <c r="H53" s="1"/>
      <c r="I53" s="1"/>
      <c r="J53" s="1"/>
      <c r="K53" s="1"/>
      <c r="L53" s="1"/>
      <c r="M53" s="1"/>
      <c r="N53" s="1"/>
      <c r="O53" s="1"/>
      <c r="P53" s="1"/>
      <c r="Q53" s="1"/>
      <c r="R53" s="1"/>
      <c r="S53" s="1"/>
      <c r="T53" s="1"/>
      <c r="U53" s="1"/>
      <c r="V53" s="1"/>
      <c r="W53" s="1"/>
      <c r="X53" s="1"/>
      <c r="Y53" s="1"/>
      <c r="Z53" s="1"/>
    </row>
    <row r="54" spans="1:26" ht="50.1" customHeight="1">
      <c r="A54" s="21"/>
      <c r="B54" s="216">
        <f>Rekomendasi!I12</f>
        <v>0</v>
      </c>
      <c r="C54" s="217"/>
      <c r="D54" s="217"/>
      <c r="E54" s="217"/>
      <c r="F54" s="217"/>
      <c r="G54" s="218"/>
      <c r="H54" s="1"/>
      <c r="I54" s="1"/>
      <c r="J54" s="1"/>
      <c r="K54" s="1"/>
      <c r="L54" s="1"/>
      <c r="M54" s="1"/>
      <c r="N54" s="1"/>
      <c r="O54" s="1"/>
      <c r="P54" s="1"/>
      <c r="Q54" s="1"/>
      <c r="R54" s="1"/>
      <c r="S54" s="1"/>
      <c r="T54" s="1"/>
      <c r="U54" s="1"/>
      <c r="V54" s="1"/>
      <c r="W54" s="1"/>
      <c r="X54" s="1"/>
      <c r="Y54" s="1"/>
      <c r="Z54" s="1"/>
    </row>
    <row r="55" spans="1:26"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c r="A56" s="156" t="str">
        <f>"3. "&amp;'Nilai Sementara'!B22</f>
        <v>3. Pelayanan Perpustakaan</v>
      </c>
      <c r="B56" s="156"/>
      <c r="C56" s="156"/>
      <c r="D56" s="156"/>
      <c r="E56" s="156"/>
      <c r="F56" s="156"/>
      <c r="G56" s="156"/>
      <c r="H56" s="1"/>
      <c r="I56" s="1"/>
      <c r="J56" s="1"/>
      <c r="K56" s="1"/>
      <c r="L56" s="1"/>
      <c r="M56" s="1"/>
      <c r="N56" s="1"/>
      <c r="O56" s="1"/>
      <c r="P56" s="1"/>
      <c r="Q56" s="1"/>
      <c r="R56" s="1"/>
      <c r="S56" s="1"/>
      <c r="T56" s="1"/>
      <c r="U56" s="1"/>
      <c r="V56" s="1"/>
      <c r="W56" s="1"/>
      <c r="X56" s="1"/>
      <c r="Y56" s="1"/>
      <c r="Z56" s="1"/>
    </row>
    <row r="57" spans="1:26" ht="16.5" customHeight="1">
      <c r="A57" s="17" t="s">
        <v>198</v>
      </c>
      <c r="B57" s="206" t="s">
        <v>199</v>
      </c>
      <c r="C57" s="207"/>
      <c r="D57" s="208"/>
      <c r="E57" s="206" t="str">
        <f>": "&amp;Rekomendasi!C13</f>
        <v>: 35</v>
      </c>
      <c r="F57" s="207"/>
      <c r="G57" s="209"/>
      <c r="H57" s="1"/>
      <c r="I57" s="1"/>
      <c r="J57" s="1"/>
      <c r="K57" s="1"/>
      <c r="L57" s="1"/>
      <c r="M57" s="1"/>
      <c r="N57" s="1"/>
      <c r="O57" s="1"/>
      <c r="P57" s="1"/>
      <c r="Q57" s="1"/>
      <c r="R57" s="1"/>
      <c r="S57" s="1"/>
      <c r="T57" s="1"/>
      <c r="U57" s="1"/>
      <c r="V57" s="1"/>
      <c r="W57" s="1"/>
      <c r="X57" s="1"/>
      <c r="Y57" s="1"/>
      <c r="Z57" s="1"/>
    </row>
    <row r="58" spans="1:26" ht="16.5" customHeight="1">
      <c r="A58" s="18" t="s">
        <v>200</v>
      </c>
      <c r="B58" s="210" t="s">
        <v>201</v>
      </c>
      <c r="C58" s="211"/>
      <c r="D58" s="178"/>
      <c r="E58" s="19" t="str">
        <f>": "&amp;Rekomendasi!E13</f>
        <v>: 21</v>
      </c>
      <c r="F58" s="212"/>
      <c r="G58" s="213"/>
      <c r="H58" s="1"/>
      <c r="I58" s="1"/>
      <c r="J58" s="1"/>
      <c r="K58" s="1"/>
      <c r="L58" s="1"/>
      <c r="M58" s="1"/>
      <c r="N58" s="1"/>
      <c r="O58" s="1"/>
      <c r="P58" s="1"/>
      <c r="Q58" s="1"/>
      <c r="R58" s="1"/>
      <c r="S58" s="1"/>
      <c r="T58" s="1"/>
      <c r="U58" s="1"/>
      <c r="V58" s="1"/>
      <c r="W58" s="1"/>
      <c r="X58" s="1"/>
      <c r="Y58" s="1"/>
      <c r="Z58" s="1"/>
    </row>
    <row r="59" spans="1:26" ht="16.5" customHeight="1">
      <c r="A59" s="18" t="s">
        <v>202</v>
      </c>
      <c r="B59" s="210" t="s">
        <v>203</v>
      </c>
      <c r="C59" s="211"/>
      <c r="D59" s="178"/>
      <c r="E59" s="22" t="str">
        <f>": "&amp;Rekomendasi!F13</f>
        <v>: 60</v>
      </c>
      <c r="F59" s="214" t="s">
        <v>179</v>
      </c>
      <c r="G59" s="215"/>
      <c r="H59" s="1"/>
      <c r="I59" s="1"/>
      <c r="J59" s="1"/>
      <c r="K59" s="1"/>
      <c r="L59" s="1"/>
      <c r="M59" s="1"/>
      <c r="N59" s="1"/>
      <c r="O59" s="1"/>
      <c r="P59" s="1"/>
      <c r="Q59" s="1"/>
      <c r="R59" s="1"/>
      <c r="S59" s="1"/>
      <c r="T59" s="1"/>
      <c r="U59" s="1"/>
      <c r="V59" s="1"/>
      <c r="W59" s="1"/>
      <c r="X59" s="1"/>
      <c r="Y59" s="1"/>
      <c r="Z59" s="1"/>
    </row>
    <row r="60" spans="1:26" ht="16.5" customHeight="1">
      <c r="A60" s="18" t="s">
        <v>204</v>
      </c>
      <c r="B60" s="210" t="s">
        <v>205</v>
      </c>
      <c r="C60" s="211"/>
      <c r="D60" s="178"/>
      <c r="E60" s="210" t="s">
        <v>2</v>
      </c>
      <c r="F60" s="211"/>
      <c r="G60" s="215"/>
      <c r="H60" s="1"/>
      <c r="I60" s="1"/>
      <c r="J60" s="1"/>
      <c r="K60" s="1"/>
      <c r="L60" s="1"/>
      <c r="M60" s="1"/>
      <c r="N60" s="1"/>
      <c r="O60" s="1"/>
      <c r="P60" s="1"/>
      <c r="Q60" s="1"/>
      <c r="R60" s="1"/>
      <c r="S60" s="1"/>
      <c r="T60" s="1"/>
      <c r="U60" s="1"/>
      <c r="V60" s="1"/>
      <c r="W60" s="1"/>
      <c r="X60" s="1"/>
      <c r="Y60" s="1"/>
      <c r="Z60" s="1"/>
    </row>
    <row r="61" spans="1:26" ht="50.1" customHeight="1">
      <c r="A61" s="21"/>
      <c r="B61" s="216">
        <f>Rekomendasi!I13</f>
        <v>0</v>
      </c>
      <c r="C61" s="217"/>
      <c r="D61" s="217"/>
      <c r="E61" s="217"/>
      <c r="F61" s="217"/>
      <c r="G61" s="218"/>
      <c r="H61" s="1"/>
      <c r="I61" s="1"/>
      <c r="J61" s="1"/>
      <c r="K61" s="1"/>
      <c r="L61" s="1"/>
      <c r="M61" s="1"/>
      <c r="N61" s="1"/>
      <c r="O61" s="1"/>
      <c r="P61" s="1"/>
      <c r="Q61" s="1"/>
      <c r="R61" s="1"/>
      <c r="S61" s="1"/>
      <c r="T61" s="1"/>
      <c r="U61" s="1"/>
      <c r="V61" s="1"/>
      <c r="W61" s="1"/>
      <c r="X61" s="1"/>
      <c r="Y61" s="1"/>
      <c r="Z61" s="1"/>
    </row>
    <row r="62" spans="1:26"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c r="A63" s="156" t="str">
        <f>"4. "&amp;'Nilai Sementara'!B23</f>
        <v>4. Tenaga Perpustakaan</v>
      </c>
      <c r="B63" s="156"/>
      <c r="C63" s="156"/>
      <c r="D63" s="156"/>
      <c r="E63" s="156"/>
      <c r="F63" s="156"/>
      <c r="G63" s="156"/>
      <c r="H63" s="1"/>
      <c r="I63" s="1"/>
      <c r="J63" s="1"/>
      <c r="K63" s="1"/>
      <c r="L63" s="1"/>
      <c r="M63" s="1"/>
      <c r="N63" s="1"/>
      <c r="O63" s="1"/>
      <c r="P63" s="1"/>
      <c r="Q63" s="1"/>
      <c r="R63" s="1"/>
      <c r="S63" s="1"/>
      <c r="T63" s="1"/>
      <c r="U63" s="1"/>
      <c r="V63" s="1"/>
      <c r="W63" s="1"/>
      <c r="X63" s="1"/>
      <c r="Y63" s="1"/>
      <c r="Z63" s="1"/>
    </row>
    <row r="64" spans="1:26" ht="16.5" customHeight="1">
      <c r="A64" s="17" t="s">
        <v>198</v>
      </c>
      <c r="B64" s="206" t="s">
        <v>199</v>
      </c>
      <c r="C64" s="207"/>
      <c r="D64" s="208"/>
      <c r="E64" s="206" t="str">
        <f>": "&amp;Rekomendasi!C14</f>
        <v>: 15</v>
      </c>
      <c r="F64" s="207"/>
      <c r="G64" s="209"/>
      <c r="H64" s="1"/>
      <c r="I64" s="1"/>
      <c r="J64" s="1"/>
      <c r="K64" s="1"/>
      <c r="L64" s="1"/>
      <c r="M64" s="1"/>
      <c r="N64" s="1"/>
      <c r="O64" s="1"/>
      <c r="P64" s="1"/>
      <c r="Q64" s="1"/>
      <c r="R64" s="1"/>
      <c r="S64" s="1"/>
      <c r="T64" s="1"/>
      <c r="U64" s="1"/>
      <c r="V64" s="1"/>
      <c r="W64" s="1"/>
      <c r="X64" s="1"/>
      <c r="Y64" s="1"/>
      <c r="Z64" s="1"/>
    </row>
    <row r="65" spans="1:26" ht="16.5" customHeight="1">
      <c r="A65" s="18" t="s">
        <v>200</v>
      </c>
      <c r="B65" s="210" t="s">
        <v>201</v>
      </c>
      <c r="C65" s="211"/>
      <c r="D65" s="178"/>
      <c r="E65" s="19" t="str">
        <f>": "&amp;Rekomendasi!E14</f>
        <v>: 9</v>
      </c>
      <c r="F65" s="212"/>
      <c r="G65" s="213"/>
      <c r="H65" s="1"/>
      <c r="I65" s="1"/>
      <c r="J65" s="1"/>
      <c r="K65" s="1"/>
      <c r="L65" s="1"/>
      <c r="M65" s="1"/>
      <c r="N65" s="1"/>
      <c r="O65" s="1"/>
      <c r="P65" s="1"/>
      <c r="Q65" s="1"/>
      <c r="R65" s="1"/>
      <c r="S65" s="1"/>
      <c r="T65" s="1"/>
      <c r="U65" s="1"/>
      <c r="V65" s="1"/>
      <c r="W65" s="1"/>
      <c r="X65" s="1"/>
      <c r="Y65" s="1"/>
      <c r="Z65" s="1"/>
    </row>
    <row r="66" spans="1:26" ht="16.5" customHeight="1">
      <c r="A66" s="18" t="s">
        <v>202</v>
      </c>
      <c r="B66" s="210" t="s">
        <v>203</v>
      </c>
      <c r="C66" s="211"/>
      <c r="D66" s="178"/>
      <c r="E66" s="22" t="str">
        <f>": "&amp;Rekomendasi!F14</f>
        <v>: 60</v>
      </c>
      <c r="F66" s="214" t="s">
        <v>179</v>
      </c>
      <c r="G66" s="215"/>
      <c r="H66" s="1"/>
      <c r="I66" s="1"/>
      <c r="J66" s="1"/>
      <c r="K66" s="1"/>
      <c r="L66" s="1"/>
      <c r="M66" s="1"/>
      <c r="N66" s="1"/>
      <c r="O66" s="1"/>
      <c r="P66" s="1"/>
      <c r="Q66" s="1"/>
      <c r="R66" s="1"/>
      <c r="S66" s="1"/>
      <c r="T66" s="1"/>
      <c r="U66" s="1"/>
      <c r="V66" s="1"/>
      <c r="W66" s="1"/>
      <c r="X66" s="1"/>
      <c r="Y66" s="1"/>
      <c r="Z66" s="1"/>
    </row>
    <row r="67" spans="1:26" ht="16.5" customHeight="1">
      <c r="A67" s="18" t="s">
        <v>204</v>
      </c>
      <c r="B67" s="210" t="s">
        <v>205</v>
      </c>
      <c r="C67" s="211"/>
      <c r="D67" s="178"/>
      <c r="E67" s="210" t="s">
        <v>2</v>
      </c>
      <c r="F67" s="211"/>
      <c r="G67" s="215"/>
      <c r="H67" s="1"/>
      <c r="I67" s="1"/>
      <c r="J67" s="1"/>
      <c r="K67" s="1"/>
      <c r="L67" s="1"/>
      <c r="M67" s="1"/>
      <c r="N67" s="1"/>
      <c r="O67" s="1"/>
      <c r="P67" s="1"/>
      <c r="Q67" s="1"/>
      <c r="R67" s="1"/>
      <c r="S67" s="1"/>
      <c r="T67" s="1"/>
      <c r="U67" s="1"/>
      <c r="V67" s="1"/>
      <c r="W67" s="1"/>
      <c r="X67" s="1"/>
      <c r="Y67" s="1"/>
      <c r="Z67" s="1"/>
    </row>
    <row r="68" spans="1:26" ht="50.1" customHeight="1">
      <c r="A68" s="21"/>
      <c r="B68" s="216">
        <f>Rekomendasi!I14</f>
        <v>0</v>
      </c>
      <c r="C68" s="217"/>
      <c r="D68" s="217"/>
      <c r="E68" s="217"/>
      <c r="F68" s="217"/>
      <c r="G68" s="218"/>
      <c r="H68" s="1"/>
      <c r="I68" s="1"/>
      <c r="J68" s="1"/>
      <c r="K68" s="1"/>
      <c r="L68" s="1"/>
      <c r="M68" s="1"/>
      <c r="N68" s="1"/>
      <c r="O68" s="1"/>
      <c r="P68" s="1"/>
      <c r="Q68" s="1"/>
      <c r="R68" s="1"/>
      <c r="S68" s="1"/>
      <c r="T68" s="1"/>
      <c r="U68" s="1"/>
      <c r="V68" s="1"/>
      <c r="W68" s="1"/>
      <c r="X68" s="1"/>
      <c r="Y68" s="1"/>
      <c r="Z68" s="1"/>
    </row>
    <row r="69" spans="1:26"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c r="A70" s="156" t="str">
        <f>"5. "&amp;'Nilai Sementara'!B24</f>
        <v>5. Penyelenggaraan Perpustakaan</v>
      </c>
      <c r="B70" s="156"/>
      <c r="C70" s="156"/>
      <c r="D70" s="156"/>
      <c r="E70" s="156"/>
      <c r="F70" s="156"/>
      <c r="G70" s="156"/>
      <c r="H70" s="1"/>
      <c r="I70" s="1"/>
      <c r="J70" s="1"/>
      <c r="K70" s="1"/>
      <c r="L70" s="1"/>
      <c r="M70" s="1"/>
      <c r="N70" s="1"/>
      <c r="O70" s="1"/>
      <c r="P70" s="1"/>
      <c r="Q70" s="1"/>
      <c r="R70" s="1"/>
      <c r="S70" s="1"/>
      <c r="T70" s="1"/>
      <c r="U70" s="1"/>
      <c r="V70" s="1"/>
      <c r="W70" s="1"/>
      <c r="X70" s="1"/>
      <c r="Y70" s="1"/>
      <c r="Z70" s="1"/>
    </row>
    <row r="71" spans="1:26" ht="16.5" customHeight="1">
      <c r="A71" s="17" t="s">
        <v>198</v>
      </c>
      <c r="B71" s="206" t="s">
        <v>199</v>
      </c>
      <c r="C71" s="207"/>
      <c r="D71" s="208"/>
      <c r="E71" s="206" t="str">
        <f>": "&amp;Rekomendasi!C15</f>
        <v>: 15</v>
      </c>
      <c r="F71" s="207"/>
      <c r="G71" s="209"/>
      <c r="H71" s="1"/>
      <c r="I71" s="1"/>
      <c r="J71" s="1"/>
      <c r="K71" s="1"/>
      <c r="L71" s="1"/>
      <c r="M71" s="1"/>
      <c r="N71" s="1"/>
      <c r="O71" s="1"/>
      <c r="P71" s="1"/>
      <c r="Q71" s="1"/>
      <c r="R71" s="1"/>
      <c r="S71" s="1"/>
      <c r="T71" s="1"/>
      <c r="U71" s="1"/>
      <c r="V71" s="1"/>
      <c r="W71" s="1"/>
      <c r="X71" s="1"/>
      <c r="Y71" s="1"/>
      <c r="Z71" s="1"/>
    </row>
    <row r="72" spans="1:26" ht="16.5" customHeight="1">
      <c r="A72" s="18" t="s">
        <v>200</v>
      </c>
      <c r="B72" s="210" t="s">
        <v>201</v>
      </c>
      <c r="C72" s="211"/>
      <c r="D72" s="178"/>
      <c r="E72" s="19" t="str">
        <f>": "&amp;Rekomendasi!E15</f>
        <v>: 9</v>
      </c>
      <c r="F72" s="212"/>
      <c r="G72" s="213"/>
      <c r="H72" s="1"/>
      <c r="I72" s="1"/>
      <c r="J72" s="1"/>
      <c r="K72" s="1"/>
      <c r="L72" s="1"/>
      <c r="M72" s="1"/>
      <c r="N72" s="1"/>
      <c r="O72" s="1"/>
      <c r="P72" s="1"/>
      <c r="Q72" s="1"/>
      <c r="R72" s="1"/>
      <c r="S72" s="1"/>
      <c r="T72" s="1"/>
      <c r="U72" s="1"/>
      <c r="V72" s="1"/>
      <c r="W72" s="1"/>
      <c r="X72" s="1"/>
      <c r="Y72" s="1"/>
      <c r="Z72" s="1"/>
    </row>
    <row r="73" spans="1:26" ht="16.5" customHeight="1">
      <c r="A73" s="18" t="s">
        <v>202</v>
      </c>
      <c r="B73" s="210" t="s">
        <v>203</v>
      </c>
      <c r="C73" s="211"/>
      <c r="D73" s="178"/>
      <c r="E73" s="22" t="str">
        <f>": "&amp;Rekomendasi!F15</f>
        <v>: 60</v>
      </c>
      <c r="F73" s="214" t="s">
        <v>179</v>
      </c>
      <c r="G73" s="215"/>
      <c r="H73" s="1"/>
      <c r="I73" s="1"/>
      <c r="J73" s="1"/>
      <c r="K73" s="1"/>
      <c r="L73" s="1"/>
      <c r="M73" s="1"/>
      <c r="N73" s="1"/>
      <c r="O73" s="1"/>
      <c r="P73" s="1"/>
      <c r="Q73" s="1"/>
      <c r="R73" s="1"/>
      <c r="S73" s="1"/>
      <c r="T73" s="1"/>
      <c r="U73" s="1"/>
      <c r="V73" s="1"/>
      <c r="W73" s="1"/>
      <c r="X73" s="1"/>
      <c r="Y73" s="1"/>
      <c r="Z73" s="1"/>
    </row>
    <row r="74" spans="1:26" ht="16.5" customHeight="1">
      <c r="A74" s="18" t="s">
        <v>204</v>
      </c>
      <c r="B74" s="210" t="s">
        <v>205</v>
      </c>
      <c r="C74" s="211"/>
      <c r="D74" s="178"/>
      <c r="E74" s="210" t="s">
        <v>2</v>
      </c>
      <c r="F74" s="211"/>
      <c r="G74" s="215"/>
      <c r="H74" s="1"/>
      <c r="I74" s="1"/>
      <c r="J74" s="1"/>
      <c r="K74" s="1"/>
      <c r="L74" s="1"/>
      <c r="M74" s="1"/>
      <c r="N74" s="1"/>
      <c r="O74" s="1"/>
      <c r="P74" s="1"/>
      <c r="Q74" s="1"/>
      <c r="R74" s="1"/>
      <c r="S74" s="1"/>
      <c r="T74" s="1"/>
      <c r="U74" s="1"/>
      <c r="V74" s="1"/>
      <c r="W74" s="1"/>
      <c r="X74" s="1"/>
      <c r="Y74" s="1"/>
      <c r="Z74" s="1"/>
    </row>
    <row r="75" spans="1:26" ht="50.1" customHeight="1">
      <c r="A75" s="21"/>
      <c r="B75" s="216">
        <f>Rekomendasi!I15</f>
        <v>0</v>
      </c>
      <c r="C75" s="217"/>
      <c r="D75" s="217"/>
      <c r="E75" s="217"/>
      <c r="F75" s="217"/>
      <c r="G75" s="218"/>
      <c r="H75" s="1"/>
      <c r="I75" s="1"/>
      <c r="J75" s="1"/>
      <c r="K75" s="1"/>
      <c r="L75" s="1"/>
      <c r="M75" s="1"/>
      <c r="N75" s="1"/>
      <c r="O75" s="1"/>
      <c r="P75" s="1"/>
      <c r="Q75" s="1"/>
      <c r="R75" s="1"/>
      <c r="S75" s="1"/>
      <c r="T75" s="1"/>
      <c r="U75" s="1"/>
      <c r="V75" s="1"/>
      <c r="W75" s="1"/>
      <c r="X75" s="1"/>
      <c r="Y75" s="1"/>
      <c r="Z75" s="1"/>
    </row>
    <row r="76" spans="1:2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c r="A77" s="156" t="str">
        <f>"6. "&amp;'Nilai Sementara'!B25</f>
        <v>6. Pengelolaan Perpustakaan</v>
      </c>
      <c r="B77" s="156"/>
      <c r="C77" s="156"/>
      <c r="D77" s="156"/>
      <c r="E77" s="156"/>
      <c r="F77" s="156"/>
      <c r="G77" s="156"/>
      <c r="H77" s="1"/>
      <c r="I77" s="1"/>
      <c r="J77" s="1"/>
      <c r="K77" s="1"/>
      <c r="L77" s="1"/>
      <c r="M77" s="1"/>
      <c r="N77" s="1"/>
      <c r="O77" s="1"/>
      <c r="P77" s="1"/>
      <c r="Q77" s="1"/>
      <c r="R77" s="1"/>
      <c r="S77" s="1"/>
      <c r="T77" s="1"/>
      <c r="U77" s="1"/>
      <c r="V77" s="1"/>
      <c r="W77" s="1"/>
      <c r="X77" s="1"/>
      <c r="Y77" s="1"/>
      <c r="Z77" s="1"/>
    </row>
    <row r="78" spans="1:26" ht="16.5" customHeight="1">
      <c r="A78" s="17" t="s">
        <v>198</v>
      </c>
      <c r="B78" s="206" t="s">
        <v>199</v>
      </c>
      <c r="C78" s="207"/>
      <c r="D78" s="208"/>
      <c r="E78" s="206" t="str">
        <f>": "&amp;Rekomendasi!C16</f>
        <v>: 10</v>
      </c>
      <c r="F78" s="207"/>
      <c r="G78" s="209"/>
      <c r="H78" s="1"/>
      <c r="I78" s="1"/>
      <c r="J78" s="1"/>
      <c r="K78" s="1"/>
      <c r="L78" s="1"/>
      <c r="M78" s="1"/>
      <c r="N78" s="1"/>
      <c r="O78" s="1"/>
      <c r="P78" s="1"/>
      <c r="Q78" s="1"/>
      <c r="R78" s="1"/>
      <c r="S78" s="1"/>
      <c r="T78" s="1"/>
      <c r="U78" s="1"/>
      <c r="V78" s="1"/>
      <c r="W78" s="1"/>
      <c r="X78" s="1"/>
      <c r="Y78" s="1"/>
      <c r="Z78" s="1"/>
    </row>
    <row r="79" spans="1:26" ht="16.5" customHeight="1">
      <c r="A79" s="18" t="s">
        <v>200</v>
      </c>
      <c r="B79" s="210" t="s">
        <v>201</v>
      </c>
      <c r="C79" s="211"/>
      <c r="D79" s="178"/>
      <c r="E79" s="19" t="str">
        <f>": "&amp;Rekomendasi!E16</f>
        <v>: 6</v>
      </c>
      <c r="F79" s="212"/>
      <c r="G79" s="213"/>
      <c r="H79" s="1"/>
      <c r="I79" s="1"/>
      <c r="J79" s="1"/>
      <c r="K79" s="1"/>
      <c r="L79" s="1"/>
      <c r="M79" s="1"/>
      <c r="N79" s="1"/>
      <c r="O79" s="1"/>
      <c r="P79" s="1"/>
      <c r="Q79" s="1"/>
      <c r="R79" s="1"/>
      <c r="S79" s="1"/>
      <c r="T79" s="1"/>
      <c r="U79" s="1"/>
      <c r="V79" s="1"/>
      <c r="W79" s="1"/>
      <c r="X79" s="1"/>
      <c r="Y79" s="1"/>
      <c r="Z79" s="1"/>
    </row>
    <row r="80" spans="1:26" ht="16.5" customHeight="1">
      <c r="A80" s="18" t="s">
        <v>202</v>
      </c>
      <c r="B80" s="210" t="s">
        <v>203</v>
      </c>
      <c r="C80" s="211"/>
      <c r="D80" s="178"/>
      <c r="E80" s="22" t="str">
        <f>": "&amp;Rekomendasi!F16</f>
        <v>: 60</v>
      </c>
      <c r="F80" s="214" t="s">
        <v>179</v>
      </c>
      <c r="G80" s="215"/>
      <c r="H80" s="1"/>
      <c r="I80" s="1"/>
      <c r="J80" s="1"/>
      <c r="K80" s="1"/>
      <c r="L80" s="1"/>
      <c r="M80" s="1"/>
      <c r="N80" s="1"/>
      <c r="O80" s="1"/>
      <c r="P80" s="1"/>
      <c r="Q80" s="1"/>
      <c r="R80" s="1"/>
      <c r="S80" s="1"/>
      <c r="T80" s="1"/>
      <c r="U80" s="1"/>
      <c r="V80" s="1"/>
      <c r="W80" s="1"/>
      <c r="X80" s="1"/>
      <c r="Y80" s="1"/>
      <c r="Z80" s="1"/>
    </row>
    <row r="81" spans="1:26" ht="16.5" customHeight="1">
      <c r="A81" s="18" t="s">
        <v>204</v>
      </c>
      <c r="B81" s="210" t="s">
        <v>205</v>
      </c>
      <c r="C81" s="211"/>
      <c r="D81" s="178"/>
      <c r="E81" s="210" t="s">
        <v>2</v>
      </c>
      <c r="F81" s="211"/>
      <c r="G81" s="215"/>
      <c r="H81" s="1"/>
      <c r="I81" s="1"/>
      <c r="J81" s="1"/>
      <c r="K81" s="1"/>
      <c r="L81" s="1"/>
      <c r="M81" s="1"/>
      <c r="N81" s="1"/>
      <c r="O81" s="1"/>
      <c r="P81" s="1"/>
      <c r="Q81" s="1"/>
      <c r="R81" s="1"/>
      <c r="S81" s="1"/>
      <c r="T81" s="1"/>
      <c r="U81" s="1"/>
      <c r="V81" s="1"/>
      <c r="W81" s="1"/>
      <c r="X81" s="1"/>
      <c r="Y81" s="1"/>
      <c r="Z81" s="1"/>
    </row>
    <row r="82" spans="1:26" ht="50.1" customHeight="1">
      <c r="A82" s="21"/>
      <c r="B82" s="216">
        <f>Rekomendasi!I16</f>
        <v>0</v>
      </c>
      <c r="C82" s="217"/>
      <c r="D82" s="217"/>
      <c r="E82" s="217"/>
      <c r="F82" s="217"/>
      <c r="G82" s="218"/>
      <c r="H82" s="1"/>
      <c r="I82" s="1"/>
      <c r="J82" s="1"/>
      <c r="K82" s="1"/>
      <c r="L82" s="1"/>
      <c r="M82" s="1"/>
      <c r="N82" s="1"/>
      <c r="O82" s="1"/>
      <c r="P82" s="1"/>
      <c r="Q82" s="1"/>
      <c r="R82" s="1"/>
      <c r="S82" s="1"/>
      <c r="T82" s="1"/>
      <c r="U82" s="1"/>
      <c r="V82" s="1"/>
      <c r="W82" s="1"/>
      <c r="X82" s="1"/>
      <c r="Y82" s="1"/>
      <c r="Z82" s="1"/>
    </row>
    <row r="83" spans="1:26" ht="16.5" customHeight="1">
      <c r="A83" s="23"/>
      <c r="B83" s="6"/>
      <c r="C83" s="24"/>
      <c r="D83" s="24"/>
      <c r="E83" s="24"/>
      <c r="F83" s="24"/>
      <c r="G83" s="24"/>
      <c r="H83" s="1"/>
      <c r="I83" s="1"/>
      <c r="J83" s="1"/>
      <c r="K83" s="1"/>
      <c r="L83" s="1"/>
      <c r="M83" s="1"/>
      <c r="N83" s="1"/>
      <c r="O83" s="1"/>
      <c r="P83" s="1"/>
      <c r="Q83" s="1"/>
      <c r="R83" s="1"/>
      <c r="S83" s="1"/>
      <c r="T83" s="1"/>
      <c r="U83" s="1"/>
      <c r="V83" s="1"/>
      <c r="W83" s="1"/>
      <c r="X83" s="1"/>
      <c r="Y83" s="1"/>
      <c r="Z83" s="1"/>
    </row>
    <row r="84" spans="1:26"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c r="A85" s="171" t="s">
        <v>206</v>
      </c>
      <c r="B85" s="171"/>
      <c r="C85" s="171"/>
      <c r="D85" s="171"/>
      <c r="E85" s="171"/>
      <c r="F85" s="171"/>
      <c r="G85" s="171"/>
      <c r="H85" s="1"/>
      <c r="I85" s="1"/>
      <c r="J85" s="1"/>
      <c r="K85" s="1"/>
      <c r="L85" s="1"/>
      <c r="M85" s="1"/>
      <c r="N85" s="1"/>
      <c r="O85" s="1"/>
      <c r="P85" s="1"/>
      <c r="Q85" s="1"/>
      <c r="R85" s="1"/>
      <c r="S85" s="1"/>
      <c r="T85" s="1"/>
      <c r="U85" s="1"/>
      <c r="V85" s="1"/>
      <c r="W85" s="1"/>
      <c r="X85" s="1"/>
      <c r="Y85" s="1"/>
      <c r="Z85" s="1"/>
    </row>
    <row r="86" spans="1:2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c r="A87" s="156" t="s">
        <v>1</v>
      </c>
      <c r="B87" s="156"/>
      <c r="C87" s="5" t="s">
        <v>2</v>
      </c>
      <c r="D87" s="156">
        <f>HOME!E4</f>
        <v>0</v>
      </c>
      <c r="E87" s="156"/>
      <c r="F87" s="156"/>
      <c r="G87" s="156"/>
      <c r="H87" s="1"/>
      <c r="I87" s="1"/>
      <c r="J87" s="1"/>
      <c r="K87" s="1"/>
      <c r="L87" s="1"/>
      <c r="M87" s="1"/>
      <c r="N87" s="1"/>
      <c r="O87" s="1"/>
      <c r="P87" s="1"/>
      <c r="Q87" s="1"/>
      <c r="R87" s="1"/>
      <c r="S87" s="1"/>
      <c r="T87" s="1"/>
      <c r="U87" s="1"/>
      <c r="V87" s="1"/>
      <c r="W87" s="1"/>
      <c r="X87" s="1"/>
      <c r="Y87" s="1"/>
      <c r="Z87" s="1"/>
    </row>
    <row r="88" spans="1:26" ht="30.75" customHeight="1">
      <c r="A88" s="156" t="s">
        <v>185</v>
      </c>
      <c r="B88" s="156"/>
      <c r="C88" s="5" t="s">
        <v>2</v>
      </c>
      <c r="D88" s="188">
        <f>HOME!E5</f>
        <v>0</v>
      </c>
      <c r="E88" s="188"/>
      <c r="F88" s="188"/>
      <c r="G88" s="188"/>
      <c r="H88" s="1"/>
      <c r="I88" s="1"/>
      <c r="J88" s="1"/>
      <c r="K88" s="1"/>
      <c r="L88" s="1"/>
      <c r="M88" s="1"/>
      <c r="N88" s="1"/>
      <c r="O88" s="1"/>
      <c r="P88" s="1"/>
      <c r="Q88" s="1"/>
      <c r="R88" s="1"/>
      <c r="S88" s="1"/>
      <c r="T88" s="1"/>
      <c r="U88" s="1"/>
      <c r="V88" s="1"/>
      <c r="W88" s="1"/>
      <c r="X88" s="1"/>
      <c r="Y88" s="1"/>
      <c r="Z88" s="1"/>
    </row>
    <row r="89" spans="1:26" ht="16.5" customHeight="1">
      <c r="A89" s="156" t="s">
        <v>7</v>
      </c>
      <c r="B89" s="156"/>
      <c r="C89" s="5" t="s">
        <v>2</v>
      </c>
      <c r="D89" s="156">
        <f>HOME!E9</f>
        <v>0</v>
      </c>
      <c r="E89" s="156"/>
      <c r="F89" s="156"/>
      <c r="G89" s="156"/>
      <c r="H89" s="1"/>
      <c r="I89" s="1"/>
      <c r="J89" s="1"/>
      <c r="K89" s="1"/>
      <c r="L89" s="1"/>
      <c r="M89" s="1"/>
      <c r="N89" s="1"/>
      <c r="O89" s="1"/>
      <c r="P89" s="1"/>
      <c r="Q89" s="1"/>
      <c r="R89" s="1"/>
      <c r="S89" s="1"/>
      <c r="T89" s="1"/>
      <c r="U89" s="1"/>
      <c r="V89" s="1"/>
      <c r="W89" s="1"/>
      <c r="X89" s="1"/>
      <c r="Y89" s="1"/>
      <c r="Z89" s="1"/>
    </row>
    <row r="90" spans="1:26"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c r="A91" s="188" t="s">
        <v>207</v>
      </c>
      <c r="B91" s="188"/>
      <c r="C91" s="188"/>
      <c r="D91" s="188"/>
      <c r="E91" s="188"/>
      <c r="F91" s="188"/>
      <c r="G91" s="188"/>
      <c r="H91" s="1"/>
      <c r="I91" s="1"/>
      <c r="J91" s="1"/>
      <c r="K91" s="1"/>
      <c r="L91" s="1"/>
      <c r="M91" s="1"/>
      <c r="N91" s="1"/>
      <c r="O91" s="1"/>
      <c r="P91" s="1"/>
      <c r="Q91" s="1"/>
      <c r="R91" s="1"/>
      <c r="S91" s="1"/>
      <c r="T91" s="1"/>
      <c r="U91" s="1"/>
      <c r="V91" s="1"/>
      <c r="W91" s="1"/>
      <c r="X91" s="1"/>
      <c r="Y91" s="1"/>
      <c r="Z91" s="1"/>
    </row>
    <row r="92" spans="1:26" ht="16.5" customHeight="1">
      <c r="A92" s="188"/>
      <c r="B92" s="188"/>
      <c r="C92" s="188"/>
      <c r="D92" s="188"/>
      <c r="E92" s="188"/>
      <c r="F92" s="188"/>
      <c r="G92" s="188"/>
      <c r="H92" s="1"/>
      <c r="I92" s="1"/>
      <c r="J92" s="1"/>
      <c r="K92" s="1"/>
      <c r="L92" s="1"/>
      <c r="M92" s="1"/>
      <c r="N92" s="1"/>
      <c r="O92" s="1"/>
      <c r="P92" s="1"/>
      <c r="Q92" s="1"/>
      <c r="R92" s="1"/>
      <c r="S92" s="1"/>
      <c r="T92" s="1"/>
      <c r="U92" s="1"/>
      <c r="V92" s="1"/>
      <c r="W92" s="1"/>
      <c r="X92" s="1"/>
      <c r="Y92" s="1"/>
      <c r="Z92" s="1"/>
    </row>
    <row r="93" spans="1:26" ht="16.5" customHeight="1">
      <c r="A93" s="188"/>
      <c r="B93" s="188"/>
      <c r="C93" s="188"/>
      <c r="D93" s="188"/>
      <c r="E93" s="188"/>
      <c r="F93" s="188"/>
      <c r="G93" s="188"/>
      <c r="H93" s="1"/>
      <c r="I93" s="1"/>
      <c r="J93" s="1"/>
      <c r="K93" s="1"/>
      <c r="L93" s="1"/>
      <c r="M93" s="1"/>
      <c r="N93" s="1"/>
      <c r="O93" s="1"/>
      <c r="P93" s="1"/>
      <c r="Q93" s="1"/>
      <c r="R93" s="1"/>
      <c r="S93" s="1"/>
      <c r="T93" s="1"/>
      <c r="U93" s="1"/>
      <c r="V93" s="1"/>
      <c r="W93" s="1"/>
      <c r="X93" s="1"/>
      <c r="Y93" s="1"/>
      <c r="Z93" s="1"/>
    </row>
    <row r="94" spans="1:26"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c r="A95" s="171" t="s">
        <v>188</v>
      </c>
      <c r="B95" s="171"/>
      <c r="C95" s="171"/>
      <c r="D95" s="171"/>
      <c r="E95" s="171"/>
      <c r="F95" s="171"/>
      <c r="G95" s="171"/>
      <c r="H95" s="1"/>
      <c r="I95" s="1"/>
      <c r="J95" s="1"/>
      <c r="K95" s="1"/>
      <c r="L95" s="1"/>
      <c r="M95" s="1"/>
      <c r="N95" s="1"/>
      <c r="O95" s="1"/>
      <c r="P95" s="1"/>
      <c r="Q95" s="1"/>
      <c r="R95" s="1"/>
      <c r="S95" s="1"/>
      <c r="T95" s="1"/>
      <c r="U95" s="1"/>
      <c r="V95" s="1"/>
      <c r="W95" s="1"/>
      <c r="X95" s="1"/>
      <c r="Y95" s="1"/>
      <c r="Z95" s="1"/>
    </row>
    <row r="96" spans="1:2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c r="A97" s="194" t="s">
        <v>189</v>
      </c>
      <c r="B97" s="195"/>
      <c r="C97" s="195"/>
      <c r="D97" s="196"/>
      <c r="E97" s="197" t="s">
        <v>190</v>
      </c>
      <c r="F97" s="195"/>
      <c r="G97" s="198"/>
      <c r="H97" s="1"/>
      <c r="I97" s="1"/>
      <c r="J97" s="1"/>
      <c r="K97" s="1"/>
      <c r="L97" s="1"/>
      <c r="M97" s="1"/>
      <c r="N97" s="1"/>
      <c r="O97" s="1"/>
      <c r="P97" s="1"/>
      <c r="Q97" s="1"/>
      <c r="R97" s="1"/>
      <c r="S97" s="1"/>
      <c r="T97" s="1"/>
      <c r="U97" s="1"/>
      <c r="V97" s="1"/>
      <c r="W97" s="1"/>
      <c r="X97" s="1"/>
      <c r="Y97" s="1"/>
      <c r="Z97" s="1"/>
    </row>
    <row r="98" spans="1:26" ht="16.5" customHeight="1">
      <c r="A98" s="12" t="s">
        <v>191</v>
      </c>
      <c r="B98" s="199" t="s">
        <v>2</v>
      </c>
      <c r="C98" s="200"/>
      <c r="D98" s="201"/>
      <c r="E98" s="202" t="s">
        <v>192</v>
      </c>
      <c r="F98" s="200"/>
      <c r="G98" s="203"/>
      <c r="H98" s="1"/>
      <c r="I98" s="1"/>
      <c r="J98" s="1"/>
      <c r="K98" s="1"/>
      <c r="L98" s="1"/>
      <c r="M98" s="1"/>
      <c r="N98" s="1"/>
      <c r="O98" s="1"/>
      <c r="P98" s="1"/>
      <c r="Q98" s="1"/>
      <c r="R98" s="1"/>
      <c r="S98" s="1"/>
      <c r="T98" s="1"/>
      <c r="U98" s="1"/>
      <c r="V98" s="1"/>
      <c r="W98" s="1"/>
      <c r="X98" s="1"/>
      <c r="Y98" s="1"/>
      <c r="Z98" s="1"/>
    </row>
    <row r="99" spans="1:26" ht="16.5" customHeight="1">
      <c r="A99" s="13" t="s">
        <v>193</v>
      </c>
      <c r="B99" s="171" t="s">
        <v>2</v>
      </c>
      <c r="C99" s="157"/>
      <c r="D99" s="204"/>
      <c r="E99" s="15" t="s">
        <v>194</v>
      </c>
      <c r="F99" s="171" t="str">
        <f>": "&amp;HOME!E10</f>
        <v>:</v>
      </c>
      <c r="G99" s="205"/>
      <c r="H99" s="1"/>
      <c r="I99" s="1"/>
      <c r="J99" s="1"/>
      <c r="K99" s="1"/>
      <c r="L99" s="1"/>
      <c r="M99" s="1"/>
      <c r="N99" s="1"/>
      <c r="O99" s="1"/>
      <c r="P99" s="1"/>
      <c r="Q99" s="1"/>
      <c r="R99" s="1"/>
      <c r="S99" s="1"/>
      <c r="T99" s="1"/>
      <c r="U99" s="1"/>
      <c r="V99" s="1"/>
      <c r="W99" s="1"/>
      <c r="X99" s="1"/>
      <c r="Y99" s="1"/>
      <c r="Z99" s="1"/>
    </row>
    <row r="100" spans="1:26" ht="16.5" customHeight="1">
      <c r="A100" s="219"/>
      <c r="B100" s="157"/>
      <c r="C100" s="157"/>
      <c r="D100" s="204"/>
      <c r="E100" s="15" t="s">
        <v>195</v>
      </c>
      <c r="F100" s="171" t="s">
        <v>2</v>
      </c>
      <c r="G100" s="205"/>
      <c r="H100" s="1"/>
      <c r="I100" s="1"/>
      <c r="J100" s="1"/>
      <c r="K100" s="1"/>
      <c r="L100" s="1"/>
      <c r="M100" s="1"/>
      <c r="N100" s="1"/>
      <c r="O100" s="1"/>
      <c r="P100" s="1"/>
      <c r="Q100" s="1"/>
      <c r="R100" s="1"/>
      <c r="S100" s="1"/>
      <c r="T100" s="1"/>
      <c r="U100" s="1"/>
      <c r="V100" s="1"/>
      <c r="W100" s="1"/>
      <c r="X100" s="1"/>
      <c r="Y100" s="1"/>
      <c r="Z100" s="1"/>
    </row>
    <row r="101" spans="1:26" ht="16.5" customHeight="1">
      <c r="A101" s="220"/>
      <c r="B101" s="157"/>
      <c r="C101" s="157"/>
      <c r="D101" s="204"/>
      <c r="E101" s="224"/>
      <c r="F101" s="157"/>
      <c r="G101" s="205"/>
      <c r="H101" s="1"/>
      <c r="I101" s="1"/>
      <c r="J101" s="1"/>
      <c r="K101" s="1"/>
      <c r="L101" s="1"/>
      <c r="M101" s="1"/>
      <c r="N101" s="1"/>
      <c r="O101" s="1"/>
      <c r="P101" s="1"/>
      <c r="Q101" s="1"/>
      <c r="R101" s="1"/>
      <c r="S101" s="1"/>
      <c r="T101" s="1"/>
      <c r="U101" s="1"/>
      <c r="V101" s="1"/>
      <c r="W101" s="1"/>
      <c r="X101" s="1"/>
      <c r="Y101" s="1"/>
      <c r="Z101" s="1"/>
    </row>
    <row r="102" spans="1:26" ht="16.5" customHeight="1">
      <c r="A102" s="220"/>
      <c r="B102" s="157"/>
      <c r="C102" s="157"/>
      <c r="D102" s="204"/>
      <c r="E102" s="225"/>
      <c r="F102" s="226"/>
      <c r="G102" s="227"/>
      <c r="H102" s="1"/>
      <c r="I102" s="1"/>
      <c r="J102" s="1"/>
      <c r="K102" s="1"/>
      <c r="L102" s="1"/>
      <c r="M102" s="1"/>
      <c r="N102" s="1"/>
      <c r="O102" s="1"/>
      <c r="P102" s="1"/>
      <c r="Q102" s="1"/>
      <c r="R102" s="1"/>
      <c r="S102" s="1"/>
      <c r="T102" s="1"/>
      <c r="U102" s="1"/>
      <c r="V102" s="1"/>
      <c r="W102" s="1"/>
      <c r="X102" s="1"/>
      <c r="Y102" s="1"/>
      <c r="Z102" s="1"/>
    </row>
    <row r="103" spans="1:26" ht="16.5" customHeight="1">
      <c r="A103" s="220"/>
      <c r="B103" s="157"/>
      <c r="C103" s="157"/>
      <c r="D103" s="204"/>
      <c r="E103" s="202" t="s">
        <v>196</v>
      </c>
      <c r="F103" s="200"/>
      <c r="G103" s="203"/>
      <c r="H103" s="1"/>
      <c r="I103" s="1"/>
      <c r="J103" s="1"/>
      <c r="K103" s="1"/>
      <c r="L103" s="1"/>
      <c r="M103" s="1"/>
      <c r="N103" s="1"/>
      <c r="O103" s="1"/>
      <c r="P103" s="1"/>
      <c r="Q103" s="1"/>
      <c r="R103" s="1"/>
      <c r="S103" s="1"/>
      <c r="T103" s="1"/>
      <c r="U103" s="1"/>
      <c r="V103" s="1"/>
      <c r="W103" s="1"/>
      <c r="X103" s="1"/>
      <c r="Y103" s="1"/>
      <c r="Z103" s="1"/>
    </row>
    <row r="104" spans="1:26" ht="16.5" customHeight="1">
      <c r="A104" s="220"/>
      <c r="B104" s="157"/>
      <c r="C104" s="157"/>
      <c r="D104" s="204"/>
      <c r="E104" s="15" t="s">
        <v>194</v>
      </c>
      <c r="F104" s="171" t="str">
        <f>": "&amp;HOME!E11</f>
        <v>:</v>
      </c>
      <c r="G104" s="205"/>
      <c r="H104" s="1"/>
      <c r="I104" s="1"/>
      <c r="J104" s="1"/>
      <c r="K104" s="1"/>
      <c r="L104" s="1"/>
      <c r="M104" s="1"/>
      <c r="N104" s="1"/>
      <c r="O104" s="1"/>
      <c r="P104" s="1"/>
      <c r="Q104" s="1"/>
      <c r="R104" s="1"/>
      <c r="S104" s="1"/>
      <c r="T104" s="1"/>
      <c r="U104" s="1"/>
      <c r="V104" s="1"/>
      <c r="W104" s="1"/>
      <c r="X104" s="1"/>
      <c r="Y104" s="1"/>
      <c r="Z104" s="1"/>
    </row>
    <row r="105" spans="1:26" ht="16.5" customHeight="1">
      <c r="A105" s="220"/>
      <c r="B105" s="157"/>
      <c r="C105" s="157"/>
      <c r="D105" s="204"/>
      <c r="E105" s="15" t="s">
        <v>195</v>
      </c>
      <c r="F105" s="171" t="s">
        <v>2</v>
      </c>
      <c r="G105" s="205"/>
      <c r="H105" s="1"/>
      <c r="I105" s="1"/>
      <c r="J105" s="1"/>
      <c r="K105" s="1"/>
      <c r="L105" s="1"/>
      <c r="M105" s="1"/>
      <c r="N105" s="1"/>
      <c r="O105" s="1"/>
      <c r="P105" s="1"/>
      <c r="Q105" s="1"/>
      <c r="R105" s="1"/>
      <c r="S105" s="1"/>
      <c r="T105" s="1"/>
      <c r="U105" s="1"/>
      <c r="V105" s="1"/>
      <c r="W105" s="1"/>
      <c r="X105" s="1"/>
      <c r="Y105" s="1"/>
      <c r="Z105" s="1"/>
    </row>
    <row r="106" spans="1:26" ht="16.5" customHeight="1">
      <c r="A106" s="220"/>
      <c r="B106" s="157"/>
      <c r="C106" s="157"/>
      <c r="D106" s="204"/>
      <c r="E106" s="224"/>
      <c r="F106" s="157"/>
      <c r="G106" s="205"/>
      <c r="H106" s="1"/>
      <c r="I106" s="1"/>
      <c r="J106" s="1"/>
      <c r="K106" s="1"/>
      <c r="L106" s="1"/>
      <c r="M106" s="1"/>
      <c r="N106" s="1"/>
      <c r="O106" s="1"/>
      <c r="P106" s="1"/>
      <c r="Q106" s="1"/>
      <c r="R106" s="1"/>
      <c r="S106" s="1"/>
      <c r="T106" s="1"/>
      <c r="U106" s="1"/>
      <c r="V106" s="1"/>
      <c r="W106" s="1"/>
      <c r="X106" s="1"/>
      <c r="Y106" s="1"/>
      <c r="Z106" s="1"/>
    </row>
    <row r="107" spans="1:26" ht="16.5" customHeight="1">
      <c r="A107" s="221"/>
      <c r="B107" s="222"/>
      <c r="C107" s="222"/>
      <c r="D107" s="223"/>
      <c r="E107" s="228"/>
      <c r="F107" s="229"/>
      <c r="G107" s="230"/>
      <c r="H107" s="1"/>
      <c r="I107" s="1"/>
      <c r="J107" s="1"/>
      <c r="K107" s="1"/>
      <c r="L107" s="1"/>
      <c r="M107" s="1"/>
      <c r="N107" s="1"/>
      <c r="O107" s="1"/>
      <c r="P107" s="1"/>
      <c r="Q107" s="1"/>
      <c r="R107" s="1"/>
      <c r="S107" s="1"/>
      <c r="T107" s="1"/>
      <c r="U107" s="1"/>
      <c r="V107" s="1"/>
      <c r="W107" s="1"/>
      <c r="X107" s="1"/>
      <c r="Y107" s="1"/>
      <c r="Z107" s="1"/>
    </row>
    <row r="108" spans="1:26"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sheetData>
  <sheetProtection selectLockedCells="1" selectUnlockedCells="1"/>
  <mergeCells count="115">
    <mergeCell ref="F104:G104"/>
    <mergeCell ref="F105:G105"/>
    <mergeCell ref="A20:G22"/>
    <mergeCell ref="A29:D36"/>
    <mergeCell ref="E30:G31"/>
    <mergeCell ref="E35:G36"/>
    <mergeCell ref="A91:G93"/>
    <mergeCell ref="A100:D107"/>
    <mergeCell ref="E101:G102"/>
    <mergeCell ref="E106:G107"/>
    <mergeCell ref="A95:G95"/>
    <mergeCell ref="A97:D97"/>
    <mergeCell ref="E97:G97"/>
    <mergeCell ref="B98:D98"/>
    <mergeCell ref="E98:G98"/>
    <mergeCell ref="B99:D99"/>
    <mergeCell ref="F99:G99"/>
    <mergeCell ref="F100:G100"/>
    <mergeCell ref="E103:G103"/>
    <mergeCell ref="B81:D81"/>
    <mergeCell ref="E81:G81"/>
    <mergeCell ref="B82:G82"/>
    <mergeCell ref="A85:G85"/>
    <mergeCell ref="A87:B87"/>
    <mergeCell ref="D87:G87"/>
    <mergeCell ref="A88:B88"/>
    <mergeCell ref="D88:G88"/>
    <mergeCell ref="A89:B89"/>
    <mergeCell ref="D89:G89"/>
    <mergeCell ref="B74:D74"/>
    <mergeCell ref="E74:G74"/>
    <mergeCell ref="B75:G75"/>
    <mergeCell ref="A77:G77"/>
    <mergeCell ref="B78:D78"/>
    <mergeCell ref="E78:G78"/>
    <mergeCell ref="B79:D79"/>
    <mergeCell ref="F79:G79"/>
    <mergeCell ref="B80:D80"/>
    <mergeCell ref="F80:G80"/>
    <mergeCell ref="B67:D67"/>
    <mergeCell ref="E67:G67"/>
    <mergeCell ref="B68:G68"/>
    <mergeCell ref="A70:G70"/>
    <mergeCell ref="B71:D71"/>
    <mergeCell ref="E71:G71"/>
    <mergeCell ref="B72:D72"/>
    <mergeCell ref="F72:G72"/>
    <mergeCell ref="B73:D73"/>
    <mergeCell ref="F73:G73"/>
    <mergeCell ref="B60:D60"/>
    <mergeCell ref="E60:G60"/>
    <mergeCell ref="B61:G61"/>
    <mergeCell ref="A63:G63"/>
    <mergeCell ref="B64:D64"/>
    <mergeCell ref="E64:G64"/>
    <mergeCell ref="B65:D65"/>
    <mergeCell ref="F65:G65"/>
    <mergeCell ref="B66:D66"/>
    <mergeCell ref="F66:G66"/>
    <mergeCell ref="B53:D53"/>
    <mergeCell ref="E53:G53"/>
    <mergeCell ref="B54:G54"/>
    <mergeCell ref="A56:G56"/>
    <mergeCell ref="B57:D57"/>
    <mergeCell ref="E57:G57"/>
    <mergeCell ref="B58:D58"/>
    <mergeCell ref="F58:G58"/>
    <mergeCell ref="B59:D59"/>
    <mergeCell ref="F59:G59"/>
    <mergeCell ref="B46:D46"/>
    <mergeCell ref="E46:G46"/>
    <mergeCell ref="B47:G47"/>
    <mergeCell ref="A49:G49"/>
    <mergeCell ref="B50:D50"/>
    <mergeCell ref="E50:G50"/>
    <mergeCell ref="B51:D51"/>
    <mergeCell ref="F51:G51"/>
    <mergeCell ref="B52:D52"/>
    <mergeCell ref="F52:G52"/>
    <mergeCell ref="F34:G34"/>
    <mergeCell ref="A40:G40"/>
    <mergeCell ref="A42:G42"/>
    <mergeCell ref="B43:D43"/>
    <mergeCell ref="E43:G43"/>
    <mergeCell ref="B44:D44"/>
    <mergeCell ref="F44:G44"/>
    <mergeCell ref="B45:D45"/>
    <mergeCell ref="F45:G45"/>
    <mergeCell ref="A26:D26"/>
    <mergeCell ref="E26:G26"/>
    <mergeCell ref="B27:D27"/>
    <mergeCell ref="E27:G27"/>
    <mergeCell ref="B28:D28"/>
    <mergeCell ref="F28:G28"/>
    <mergeCell ref="F29:G29"/>
    <mergeCell ref="E32:G32"/>
    <mergeCell ref="F33:G33"/>
    <mergeCell ref="B11:E11"/>
    <mergeCell ref="B12:E12"/>
    <mergeCell ref="B13:E13"/>
    <mergeCell ref="B14:E14"/>
    <mergeCell ref="B15:E15"/>
    <mergeCell ref="B16:E16"/>
    <mergeCell ref="B17:E17"/>
    <mergeCell ref="B18:E18"/>
    <mergeCell ref="A24:D24"/>
    <mergeCell ref="A2:G2"/>
    <mergeCell ref="A4:G4"/>
    <mergeCell ref="A6:B6"/>
    <mergeCell ref="D6:G6"/>
    <mergeCell ref="A7:B7"/>
    <mergeCell ref="D7:G7"/>
    <mergeCell ref="A8:B8"/>
    <mergeCell ref="D8:G8"/>
    <mergeCell ref="A10:D10"/>
  </mergeCells>
  <pageMargins left="0.90551181102362199" right="0.70866141732283505" top="0.74803149606299202" bottom="0.74803149606299202" header="0" footer="0"/>
  <pageSetup paperSize="9" orientation="portrait"/>
  <rowBreaks count="3" manualBreakCount="3">
    <brk id="39" max="16383" man="1"/>
    <brk id="39" man="1"/>
    <brk id="6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6" master="" otherUserPermission="visible"/>
  <rangeList sheetStid="2"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HOME</vt:lpstr>
      <vt:lpstr>Instrumen</vt:lpstr>
      <vt:lpstr>Nilai Sementara</vt:lpstr>
      <vt:lpstr>Rekomendasi</vt:lpstr>
      <vt:lpstr>Berita Acara dan Rekomendasi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NPP TIGA</dc:creator>
  <cp:lastModifiedBy>officedigital0071</cp:lastModifiedBy>
  <cp:lastPrinted>2022-11-08T04:17:00Z</cp:lastPrinted>
  <dcterms:created xsi:type="dcterms:W3CDTF">2008-06-05T02:43:00Z</dcterms:created>
  <dcterms:modified xsi:type="dcterms:W3CDTF">2025-09-30T02:28:01Z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97EFC5629E604411A2D3C6F2535A2136_12</vt:lpwstr>
  </property>
  <property fmtid="{D5CDD505-2E9C-101B-9397-08002B2CF9AE}" pid="3" name="KSOProductBuildVer">
    <vt:lpwstr>1033-12.2.0.22549</vt:lpwstr>
  </property>
</Properties>
</file>