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7-18 Schedule of Tournaments" sheetId="1" r:id="rId4"/>
    <sheet state="visible" name="Sheet1" sheetId="2" r:id="rId5"/>
  </sheets>
  <definedNames/>
  <calcPr/>
</workbook>
</file>

<file path=xl/sharedStrings.xml><?xml version="1.0" encoding="utf-8"?>
<sst xmlns="http://schemas.openxmlformats.org/spreadsheetml/2006/main" count="372" uniqueCount="61">
  <si>
    <t>2017-18 RIYBA Schedule of Tournaments</t>
  </si>
  <si>
    <t>Dates</t>
  </si>
  <si>
    <t>Organization</t>
  </si>
  <si>
    <t>Division</t>
  </si>
  <si>
    <t>Grades</t>
  </si>
  <si>
    <t>Minimum 
Games</t>
  </si>
  <si>
    <t>Format</t>
  </si>
  <si>
    <t>Entry 
Fee</t>
  </si>
  <si>
    <t>Comments</t>
  </si>
  <si>
    <t>Registration
**Closes**</t>
  </si>
  <si>
    <t>Nov. 17-19, 2017</t>
  </si>
  <si>
    <t>Boys</t>
  </si>
  <si>
    <t>4th - 9th</t>
  </si>
  <si>
    <t>2 Games</t>
  </si>
  <si>
    <t>Pool Play</t>
  </si>
  <si>
    <t>Opening Weekend</t>
  </si>
  <si>
    <t>TOURNAMENT
COMPLETED</t>
  </si>
  <si>
    <t>Girls</t>
  </si>
  <si>
    <t>4th - 8th/9th</t>
  </si>
  <si>
    <t>Nov. 24-26, 2017</t>
  </si>
  <si>
    <t>4th - 8th</t>
  </si>
  <si>
    <t>Thanksgiving
Weekend</t>
  </si>
  <si>
    <t>4th - 7th</t>
  </si>
  <si>
    <t>Dec. 1-3, 2017</t>
  </si>
  <si>
    <t>Bracket</t>
  </si>
  <si>
    <t>Dec. 8-10, 2017</t>
  </si>
  <si>
    <t>Dec. 15-17, 2017</t>
  </si>
  <si>
    <t>No Girls' Tournament Scheduled for This Week</t>
  </si>
  <si>
    <t>Dec. 27-30, 2017</t>
  </si>
  <si>
    <t>5th - 8th</t>
  </si>
  <si>
    <t>School Vacation
Week</t>
  </si>
  <si>
    <t>Jan. 5-7, 2018</t>
  </si>
  <si>
    <t>TOURNAMENTS
COMPLETED</t>
  </si>
  <si>
    <t>Jan. 12-15, 2018</t>
  </si>
  <si>
    <t>Pool &amp; Bracket</t>
  </si>
  <si>
    <t>MLK, Jr. Weekend</t>
  </si>
  <si>
    <t>Jan. 18-21, 2018</t>
  </si>
  <si>
    <t>Jan. 19-21, 2018</t>
  </si>
  <si>
    <t>Jan. 26-28, 2018</t>
  </si>
  <si>
    <t>Feb. 2-4, 2018</t>
  </si>
  <si>
    <t>4th &amp; 5th</t>
  </si>
  <si>
    <t>3 Games</t>
  </si>
  <si>
    <t>Feb. 5-11, 2018</t>
  </si>
  <si>
    <t>Feb. 9-11, 2018</t>
  </si>
  <si>
    <t>Feb. 13-19, 2018</t>
  </si>
  <si>
    <t>President's Day Weekend</t>
  </si>
  <si>
    <t>Feb. 17-19, 2018</t>
  </si>
  <si>
    <t>Feb. 20-25, 2018</t>
  </si>
  <si>
    <t>School Vacation
Week for some
towns.</t>
  </si>
  <si>
    <t>4th, 5th, 8/9</t>
  </si>
  <si>
    <t>Feb. 23-25, 2018</t>
  </si>
  <si>
    <t>6th - 8th/9th</t>
  </si>
  <si>
    <t>Mar. 2-4, 2018</t>
  </si>
  <si>
    <t>RIYBA Rankings
closed on
Sunday night, 
March 4, 2018</t>
  </si>
  <si>
    <t>Mar. 9-11, 2018</t>
  </si>
  <si>
    <t>RIYBA Open State</t>
  </si>
  <si>
    <t>1 Game</t>
  </si>
  <si>
    <t>Single Elimination</t>
  </si>
  <si>
    <t>Host:
Portsmouth</t>
  </si>
  <si>
    <t>Gold Championships</t>
  </si>
  <si>
    <t>Host: 
N. Providence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</si>
</sst>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25">
    <font>
      <sz val="10.0"/>
      <color rgb="FF000000"/>
      <name val="Arial"/>
    </font>
    <font>
      <name val="Open Sans"/>
    </font>
    <font>
      <b/>
      <sz val="21.0"/>
      <name val="Open Sans"/>
    </font>
    <font/>
    <font>
      <b/>
      <sz val="11.0"/>
      <name val="Open Sans"/>
    </font>
    <font>
      <b/>
      <sz val="11.0"/>
      <color rgb="FFFFFFFF"/>
      <name val="Open Sans"/>
    </font>
    <font>
      <b/>
      <u/>
      <sz val="10.0"/>
      <color rgb="FF0000FF"/>
      <name val="Open Sans"/>
    </font>
    <font>
      <b/>
      <sz val="10.0"/>
      <color rgb="FFFFFFFF"/>
      <name val="Open Sans"/>
    </font>
    <font>
      <b/>
      <sz val="10.0"/>
      <color rgb="FFFF0000"/>
      <name val="Open Sans"/>
    </font>
    <font>
      <b/>
      <u/>
      <sz val="10.0"/>
      <color rgb="FF0000FF"/>
      <name val="Open Sans"/>
    </font>
    <font>
      <b/>
      <u/>
      <sz val="10.0"/>
      <color rgb="FF0000FF"/>
      <name val="Open Sans"/>
    </font>
    <font>
      <b/>
      <u/>
      <sz val="10.0"/>
      <color rgb="FF0000FF"/>
      <name val="Open Sans"/>
    </font>
    <font>
      <b/>
      <u/>
      <sz val="10.0"/>
      <color rgb="FF0000FF"/>
      <name val="Open Sans"/>
    </font>
    <font>
      <sz val="8.0"/>
      <name val="Open Sans"/>
    </font>
    <font>
      <b/>
      <sz val="10.0"/>
      <name val="Open Sans"/>
    </font>
    <font>
      <b/>
      <u/>
      <sz val="10.0"/>
      <color rgb="FF0000FF"/>
      <name val="Open Sans"/>
    </font>
    <font>
      <b/>
      <u/>
      <sz val="10.0"/>
      <color rgb="FF0000FF"/>
      <name val="Open Sans"/>
    </font>
    <font>
      <b/>
      <u/>
      <sz val="10.0"/>
      <color rgb="FF0000FF"/>
      <name val="Open Sans"/>
    </font>
    <font>
      <b/>
      <sz val="7.0"/>
      <color rgb="FFFF0000"/>
      <name val="Open Sans"/>
    </font>
    <font>
      <u/>
      <color rgb="FF0000FF"/>
      <name val="Open Sans"/>
    </font>
    <font>
      <b/>
      <sz val="8.0"/>
      <color rgb="FFFF0000"/>
      <name val="Open Sans"/>
    </font>
    <font>
      <b/>
      <sz val="9.0"/>
      <name val="Open Sans"/>
    </font>
    <font>
      <u/>
      <color rgb="FF0000FF"/>
      <name val="Open Sans"/>
    </font>
    <font>
      <b/>
      <u/>
      <sz val="10.0"/>
      <color rgb="FF0000FF"/>
      <name val="Open Sans"/>
    </font>
    <font>
      <b/>
      <u/>
      <sz val="10.0"/>
      <color rgb="FF0000FF"/>
      <name val="Open Sans"/>
    </font>
  </fonts>
  <fills count="11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  <fill>
      <patternFill patternType="solid">
        <fgColor rgb="FFD30000"/>
        <bgColor rgb="FFD30000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13">
    <border/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wrapText="1"/>
    </xf>
    <xf borderId="3" fillId="2" fontId="2" numFmtId="0" xfId="0" applyAlignment="1" applyBorder="1" applyFill="1" applyFont="1">
      <alignment horizontal="center" readingOrder="0" shrinkToFit="0" vertical="center" wrapText="1"/>
    </xf>
    <xf borderId="4" fillId="0" fontId="3" numFmtId="0" xfId="0" applyAlignment="1" applyBorder="1" applyFont="1">
      <alignment shrinkToFit="0" wrapText="1"/>
    </xf>
    <xf borderId="5" fillId="0" fontId="3" numFmtId="0" xfId="0" applyAlignment="1" applyBorder="1" applyFont="1">
      <alignment shrinkToFit="0" wrapText="1"/>
    </xf>
    <xf borderId="4" fillId="0" fontId="1" numFmtId="0" xfId="0" applyAlignment="1" applyBorder="1" applyFont="1">
      <alignment horizontal="center" shrinkToFit="0" vertical="center" wrapText="1"/>
    </xf>
    <xf borderId="6" fillId="3" fontId="4" numFmtId="0" xfId="0" applyAlignment="1" applyBorder="1" applyFill="1" applyFont="1">
      <alignment horizontal="center" readingOrder="0" shrinkToFit="0" vertical="center" wrapText="1"/>
    </xf>
    <xf borderId="6" fillId="3" fontId="4" numFmtId="0" xfId="0" applyAlignment="1" applyBorder="1" applyFill="1" applyFont="1">
      <alignment horizontal="center" readingOrder="0" shrinkToFit="0" vertical="center" wrapText="1"/>
    </xf>
    <xf borderId="6" fillId="4" fontId="5" numFmtId="0" xfId="0" applyAlignment="1" applyBorder="1" applyFill="1" applyFont="1">
      <alignment horizontal="center" readingOrder="0" shrinkToFit="0" vertical="center" wrapText="1"/>
    </xf>
    <xf borderId="7" fillId="0" fontId="1" numFmtId="0" xfId="0" applyAlignment="1" applyBorder="1" applyFont="1">
      <alignment horizontal="center" readingOrder="0" shrinkToFit="0" vertical="center" wrapText="1"/>
    </xf>
    <xf borderId="7" fillId="0" fontId="6" numFmtId="0" xfId="0" applyAlignment="1" applyBorder="1" applyFont="1">
      <alignment horizontal="center" readingOrder="0" shrinkToFit="0" vertical="center" wrapText="1"/>
    </xf>
    <xf borderId="6" fillId="5" fontId="1" numFmtId="0" xfId="0" applyAlignment="1" applyBorder="1" applyFill="1" applyFont="1">
      <alignment horizontal="center" readingOrder="0" shrinkToFit="0" vertical="center" wrapText="1"/>
    </xf>
    <xf borderId="6" fillId="5" fontId="1" numFmtId="0" xfId="0" applyAlignment="1" applyBorder="1" applyFill="1" applyFont="1">
      <alignment horizontal="center" readingOrder="0" shrinkToFit="0" vertical="center" wrapText="1"/>
    </xf>
    <xf borderId="6" fillId="5" fontId="1" numFmtId="164" xfId="0" applyAlignment="1" applyBorder="1" applyFill="1" applyFont="1" applyNumberFormat="1">
      <alignment horizontal="center" readingOrder="0" shrinkToFit="0" vertical="center" wrapText="1"/>
    </xf>
    <xf borderId="7" fillId="4" fontId="7" numFmtId="49" xfId="0" applyAlignment="1" applyBorder="1" applyFill="1" applyFont="1" applyNumberFormat="1">
      <alignment horizontal="center" readingOrder="0" shrinkToFit="0" vertical="center" wrapText="1"/>
    </xf>
    <xf borderId="8" fillId="0" fontId="3" numFmtId="0" xfId="0" applyAlignment="1" applyBorder="1" applyFont="1">
      <alignment shrinkToFit="0" wrapText="1"/>
    </xf>
    <xf borderId="9" fillId="0" fontId="3" numFmtId="0" xfId="0" applyAlignment="1" applyBorder="1" applyFont="1">
      <alignment shrinkToFit="0" wrapText="1"/>
    </xf>
    <xf borderId="6" fillId="6" fontId="1" numFmtId="0" xfId="0" applyAlignment="1" applyBorder="1" applyFill="1" applyFont="1">
      <alignment horizontal="center" readingOrder="0" shrinkToFit="0" vertical="center" wrapText="1"/>
    </xf>
    <xf borderId="6" fillId="6" fontId="1" numFmtId="0" xfId="0" applyAlignment="1" applyBorder="1" applyFill="1" applyFont="1">
      <alignment horizontal="center" readingOrder="0" shrinkToFit="0" vertical="center" wrapText="1"/>
    </xf>
    <xf borderId="6" fillId="6" fontId="1" numFmtId="164" xfId="0" applyAlignment="1" applyBorder="1" applyFill="1" applyFont="1" applyNumberFormat="1">
      <alignment horizontal="center" readingOrder="0" shrinkToFit="0" vertical="center" wrapText="1"/>
    </xf>
    <xf borderId="8" fillId="7" fontId="3" numFmtId="0" xfId="0" applyAlignment="1" applyBorder="1" applyFill="1" applyFont="1">
      <alignment shrinkToFit="0" wrapText="1"/>
    </xf>
    <xf borderId="7" fillId="0" fontId="1" numFmtId="0" xfId="0" applyAlignment="1" applyBorder="1" applyFont="1">
      <alignment horizontal="center" shrinkToFit="0" vertical="center" wrapText="1"/>
    </xf>
    <xf borderId="3" fillId="6" fontId="8" numFmtId="0" xfId="0" applyAlignment="1" applyBorder="1" applyFill="1" applyFont="1">
      <alignment horizontal="center" readingOrder="0" shrinkToFit="0" vertical="center" wrapText="1"/>
    </xf>
    <xf borderId="6" fillId="5" fontId="9" numFmtId="0" xfId="0" applyAlignment="1" applyBorder="1" applyFill="1" applyFont="1">
      <alignment horizontal="center" readingOrder="0" shrinkToFit="0" vertical="center" wrapText="1"/>
    </xf>
    <xf borderId="6" fillId="5" fontId="10" numFmtId="0" xfId="0" applyAlignment="1" applyBorder="1" applyFill="1" applyFont="1">
      <alignment horizontal="center" readingOrder="0" shrinkToFit="0" vertical="center" wrapText="1"/>
    </xf>
    <xf borderId="6" fillId="6" fontId="11" numFmtId="0" xfId="0" applyAlignment="1" applyBorder="1" applyFill="1" applyFont="1">
      <alignment horizontal="center" readingOrder="0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shrinkToFit="0" wrapText="1"/>
    </xf>
    <xf borderId="7" fillId="0" fontId="12" numFmtId="0" xfId="0" applyAlignment="1" applyBorder="1" applyFont="1">
      <alignment horizontal="center" readingOrder="0" shrinkToFit="0" vertical="center" wrapText="1"/>
    </xf>
    <xf borderId="6" fillId="5" fontId="13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4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7" numFmtId="49" xfId="0" applyAlignment="1" applyFont="1" applyNumberFormat="1">
      <alignment horizontal="center" readingOrder="0" shrinkToFit="0" vertical="center" wrapText="1"/>
    </xf>
    <xf borderId="6" fillId="5" fontId="15" numFmtId="0" xfId="0" applyAlignment="1" applyBorder="1" applyFill="1" applyFont="1">
      <alignment horizontal="center" readingOrder="0" shrinkToFit="0" vertical="center" wrapText="1"/>
    </xf>
    <xf borderId="6" fillId="6" fontId="16" numFmtId="0" xfId="0" applyAlignment="1" applyBorder="1" applyFill="1" applyFont="1">
      <alignment horizontal="center" readingOrder="0" shrinkToFit="0" vertical="center" wrapText="1"/>
    </xf>
    <xf borderId="6" fillId="6" fontId="17" numFmtId="0" xfId="0" applyAlignment="1" applyBorder="1" applyFill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readingOrder="0" shrinkToFit="0" vertical="center" wrapText="1"/>
    </xf>
    <xf borderId="9" fillId="7" fontId="3" numFmtId="0" xfId="0" applyAlignment="1" applyBorder="1" applyFill="1" applyFont="1">
      <alignment shrinkToFit="0" wrapText="1"/>
    </xf>
    <xf borderId="6" fillId="0" fontId="1" numFmtId="0" xfId="0" applyAlignment="1" applyBorder="1" applyFont="1">
      <alignment horizontal="center" readingOrder="0" shrinkToFit="0" vertical="center" wrapText="1"/>
    </xf>
    <xf borderId="7" fillId="0" fontId="18" numFmtId="0" xfId="0" applyAlignment="1" applyBorder="1" applyFont="1">
      <alignment horizontal="center" readingOrder="0" shrinkToFit="0" vertical="center" wrapText="1"/>
    </xf>
    <xf borderId="6" fillId="6" fontId="13" numFmtId="0" xfId="0" applyAlignment="1" applyBorder="1" applyFill="1" applyFont="1">
      <alignment horizontal="center" readingOrder="0" shrinkToFit="0" vertical="center" wrapText="1"/>
    </xf>
    <xf borderId="7" fillId="8" fontId="14" numFmtId="0" xfId="0" applyAlignment="1" applyBorder="1" applyFill="1" applyFont="1">
      <alignment horizontal="center" readingOrder="0" shrinkToFit="0" vertical="center" wrapText="1"/>
    </xf>
    <xf borderId="6" fillId="5" fontId="19" numFmtId="0" xfId="0" applyAlignment="1" applyBorder="1" applyFill="1" applyFont="1">
      <alignment horizontal="center" readingOrder="0" shrinkToFit="0" vertical="center" wrapText="1"/>
    </xf>
    <xf borderId="7" fillId="0" fontId="20" numFmtId="0" xfId="0" applyAlignment="1" applyBorder="1" applyFont="1">
      <alignment horizontal="center" readingOrder="0" shrinkToFit="0" vertical="center" wrapText="1"/>
    </xf>
    <xf borderId="7" fillId="8" fontId="21" numFmtId="0" xfId="0" applyAlignment="1" applyBorder="1" applyFill="1" applyFont="1">
      <alignment horizontal="center" readingOrder="0" shrinkToFit="0" vertical="center" wrapText="1"/>
    </xf>
    <xf borderId="9" fillId="8" fontId="14" numFmtId="0" xfId="0" applyAlignment="1" applyBorder="1" applyFill="1" applyFont="1">
      <alignment horizontal="center" readingOrder="0" shrinkToFit="0" vertical="center" wrapText="1"/>
    </xf>
    <xf borderId="5" fillId="6" fontId="22" numFmtId="0" xfId="0" applyAlignment="1" applyBorder="1" applyFill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7" fillId="8" fontId="21" numFmtId="0" xfId="0" applyAlignment="1" applyBorder="1" applyFill="1" applyFont="1">
      <alignment horizontal="center" readingOrder="0" shrinkToFit="0" vertical="center" wrapText="1"/>
    </xf>
    <xf borderId="7" fillId="9" fontId="23" numFmtId="0" xfId="0" applyAlignment="1" applyBorder="1" applyFill="1" applyFont="1">
      <alignment horizontal="center" readingOrder="0" shrinkToFit="0" vertical="center" wrapText="1"/>
    </xf>
    <xf borderId="11" fillId="5" fontId="1" numFmtId="0" xfId="0" applyAlignment="1" applyBorder="1" applyFill="1" applyFont="1">
      <alignment horizontal="center" readingOrder="0" shrinkToFit="0" vertical="center" wrapText="1"/>
    </xf>
    <xf borderId="7" fillId="5" fontId="1" numFmtId="0" xfId="0" applyAlignment="1" applyBorder="1" applyFill="1" applyFont="1">
      <alignment horizontal="center" readingOrder="0" shrinkToFit="0" vertical="center" wrapText="1"/>
    </xf>
    <xf borderId="7" fillId="5" fontId="1" numFmtId="0" xfId="0" applyAlignment="1" applyBorder="1" applyFill="1" applyFont="1">
      <alignment horizontal="center" readingOrder="0" shrinkToFit="0" vertical="center" wrapText="1"/>
    </xf>
    <xf borderId="7" fillId="5" fontId="1" numFmtId="164" xfId="0" applyAlignment="1" applyBorder="1" applyFill="1" applyFont="1" applyNumberFormat="1">
      <alignment horizontal="center" readingOrder="0" shrinkToFit="0" vertical="center" wrapText="1"/>
    </xf>
    <xf borderId="7" fillId="9" fontId="21" numFmtId="0" xfId="0" applyAlignment="1" applyBorder="1" applyFill="1" applyFont="1">
      <alignment horizontal="center" readingOrder="0" shrinkToFit="0" vertical="center" wrapText="1"/>
    </xf>
    <xf borderId="8" fillId="9" fontId="24" numFmtId="0" xfId="0" applyAlignment="1" applyBorder="1" applyFill="1" applyFont="1">
      <alignment horizontal="center" readingOrder="0" shrinkToFit="0" vertical="center" wrapText="1"/>
    </xf>
    <xf borderId="12" fillId="0" fontId="3" numFmtId="0" xfId="0" applyAlignment="1" applyBorder="1" applyFont="1">
      <alignment shrinkToFit="0" wrapText="1"/>
    </xf>
    <xf borderId="9" fillId="10" fontId="3" numFmtId="0" xfId="0" applyAlignment="1" applyBorder="1" applyFill="1" applyFont="1">
      <alignment shrinkToFit="0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2.75"/>
  <cols>
    <col customWidth="1" min="1" max="1" width="1.63"/>
    <col customWidth="1" min="2" max="2" width="14.5"/>
    <col customWidth="1" min="3" max="3" width="20.75"/>
    <col customWidth="1" min="4" max="4" width="8.25"/>
    <col customWidth="1" min="5" max="5" width="12.0"/>
    <col customWidth="1" min="6" max="7" width="10.75"/>
    <col customWidth="1" min="8" max="8" width="7.63"/>
    <col customWidth="1" min="9" max="9" width="14.5"/>
    <col customWidth="1" min="10" max="10" width="13.88"/>
  </cols>
  <sheetData>
    <row r="1" ht="6.0" customHeight="1">
      <c r="A1" s="1"/>
      <c r="B1" s="2"/>
      <c r="C1" s="2"/>
      <c r="D1" s="2"/>
      <c r="E1" s="2"/>
      <c r="F1" s="2"/>
      <c r="G1" s="2"/>
      <c r="H1" s="2"/>
      <c r="I1" s="2"/>
      <c r="J1" s="2"/>
    </row>
    <row r="2" ht="24.0" customHeight="1">
      <c r="A2" s="3"/>
      <c r="B2" s="4" t="s">
        <v>0</v>
      </c>
      <c r="C2" s="5"/>
      <c r="D2" s="5"/>
      <c r="E2" s="5"/>
      <c r="F2" s="5"/>
      <c r="G2" s="5"/>
      <c r="H2" s="5"/>
      <c r="I2" s="5"/>
      <c r="J2" s="6"/>
    </row>
    <row r="3" ht="18.75" customHeight="1">
      <c r="A3" s="1"/>
      <c r="B3" s="7"/>
      <c r="C3" s="5"/>
      <c r="D3" s="5"/>
      <c r="E3" s="5"/>
      <c r="F3" s="5"/>
      <c r="G3" s="5"/>
      <c r="H3" s="5"/>
      <c r="I3" s="5"/>
      <c r="J3" s="5"/>
    </row>
    <row r="4" ht="33.75" customHeight="1">
      <c r="A4" s="3"/>
      <c r="B4" s="8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ht="18.75" customHeight="1">
      <c r="A5" s="1"/>
      <c r="B5" s="7"/>
      <c r="C5" s="5"/>
      <c r="D5" s="5"/>
      <c r="E5" s="5"/>
      <c r="F5" s="5"/>
      <c r="G5" s="5"/>
      <c r="H5" s="5"/>
      <c r="I5" s="5"/>
      <c r="J5" s="5"/>
    </row>
    <row r="6" ht="18.75" customHeight="1">
      <c r="A6" s="3"/>
      <c r="B6" s="11" t="s">
        <v>10</v>
      </c>
      <c r="C6" s="12" t="str">
        <f>hyperlink("http://www.riyba.com/warwick-tournament","Warwick")</f>
        <v>Warwick</v>
      </c>
      <c r="D6" s="13" t="s">
        <v>11</v>
      </c>
      <c r="E6" s="14" t="s">
        <v>12</v>
      </c>
      <c r="F6" s="13" t="s">
        <v>13</v>
      </c>
      <c r="G6" s="13" t="s">
        <v>14</v>
      </c>
      <c r="H6" s="15">
        <v>160.0</v>
      </c>
      <c r="I6" s="11" t="s">
        <v>15</v>
      </c>
      <c r="J6" s="16" t="s">
        <v>16</v>
      </c>
    </row>
    <row r="7" ht="18.75" customHeight="1">
      <c r="A7" s="3"/>
      <c r="B7" s="17"/>
      <c r="C7" s="18"/>
      <c r="D7" s="19" t="s">
        <v>17</v>
      </c>
      <c r="E7" s="20" t="s">
        <v>18</v>
      </c>
      <c r="F7" s="19" t="s">
        <v>13</v>
      </c>
      <c r="G7" s="19" t="s">
        <v>14</v>
      </c>
      <c r="H7" s="21">
        <v>160.0</v>
      </c>
      <c r="I7" s="17"/>
      <c r="J7" s="22"/>
    </row>
    <row r="8" ht="18.75" customHeight="1">
      <c r="A8" s="1"/>
      <c r="B8" s="7"/>
      <c r="C8" s="5"/>
      <c r="D8" s="5"/>
      <c r="E8" s="5"/>
      <c r="F8" s="5"/>
      <c r="G8" s="5"/>
      <c r="H8" s="5"/>
      <c r="I8" s="5"/>
      <c r="J8" s="5"/>
    </row>
    <row r="9" ht="18.75" customHeight="1">
      <c r="A9" s="3"/>
      <c r="B9" s="11" t="s">
        <v>19</v>
      </c>
      <c r="C9" s="12" t="str">
        <f>hyperlink("http://www.riyba.com/narragansett-tourney","Narragansett")</f>
        <v>Narragansett</v>
      </c>
      <c r="D9" s="13" t="s">
        <v>11</v>
      </c>
      <c r="E9" s="14" t="s">
        <v>20</v>
      </c>
      <c r="F9" s="14" t="s">
        <v>13</v>
      </c>
      <c r="G9" s="14" t="s">
        <v>14</v>
      </c>
      <c r="H9" s="15">
        <v>160.0</v>
      </c>
      <c r="I9" s="11" t="s">
        <v>21</v>
      </c>
      <c r="J9" s="16" t="s">
        <v>16</v>
      </c>
    </row>
    <row r="10" ht="18.75" customHeight="1">
      <c r="A10" s="3"/>
      <c r="B10" s="17"/>
      <c r="C10" s="18"/>
      <c r="D10" s="19" t="s">
        <v>17</v>
      </c>
      <c r="E10" s="20" t="s">
        <v>22</v>
      </c>
      <c r="F10" s="20" t="s">
        <v>13</v>
      </c>
      <c r="G10" s="20" t="s">
        <v>14</v>
      </c>
      <c r="H10" s="21">
        <v>160.0</v>
      </c>
      <c r="I10" s="17"/>
      <c r="J10" s="22"/>
    </row>
    <row r="11" ht="18.75" customHeight="1">
      <c r="A11" s="1"/>
      <c r="B11" s="7"/>
      <c r="C11" s="5"/>
      <c r="D11" s="5"/>
      <c r="E11" s="5"/>
      <c r="F11" s="5"/>
      <c r="G11" s="5"/>
      <c r="H11" s="5"/>
      <c r="I11" s="5"/>
      <c r="J11" s="5"/>
    </row>
    <row r="12" ht="18.75" customHeight="1">
      <c r="A12" s="3"/>
      <c r="B12" s="11" t="s">
        <v>23</v>
      </c>
      <c r="C12" s="12" t="str">
        <f>hyperlink("http://www.riyba.com/coventry-tourney","Coventry")</f>
        <v>Coventry</v>
      </c>
      <c r="D12" s="13" t="s">
        <v>11</v>
      </c>
      <c r="E12" s="14" t="s">
        <v>12</v>
      </c>
      <c r="F12" s="13" t="s">
        <v>13</v>
      </c>
      <c r="G12" s="13" t="s">
        <v>24</v>
      </c>
      <c r="H12" s="15">
        <v>160.0</v>
      </c>
      <c r="I12" s="23"/>
      <c r="J12" s="16" t="s">
        <v>16</v>
      </c>
    </row>
    <row r="13" ht="18.75" customHeight="1">
      <c r="A13" s="3"/>
      <c r="B13" s="17"/>
      <c r="C13" s="18"/>
      <c r="D13" s="19" t="s">
        <v>17</v>
      </c>
      <c r="E13" s="20" t="s">
        <v>18</v>
      </c>
      <c r="F13" s="19" t="s">
        <v>13</v>
      </c>
      <c r="G13" s="19" t="s">
        <v>24</v>
      </c>
      <c r="H13" s="21">
        <v>160.0</v>
      </c>
      <c r="I13" s="17"/>
      <c r="J13" s="22"/>
    </row>
    <row r="14" ht="18.75" customHeight="1">
      <c r="A14" s="1"/>
      <c r="B14" s="7"/>
      <c r="C14" s="5"/>
      <c r="D14" s="5"/>
      <c r="E14" s="5"/>
      <c r="F14" s="5"/>
      <c r="G14" s="5"/>
      <c r="H14" s="5"/>
      <c r="I14" s="5"/>
      <c r="J14" s="5"/>
    </row>
    <row r="15" ht="18.75" customHeight="1">
      <c r="A15" s="3"/>
      <c r="B15" s="11" t="s">
        <v>25</v>
      </c>
      <c r="C15" s="12" t="str">
        <f>hyperlink("http://www.riyba.com/johnston-tourney","Johnston")</f>
        <v>Johnston</v>
      </c>
      <c r="D15" s="13" t="s">
        <v>11</v>
      </c>
      <c r="E15" s="14" t="s">
        <v>12</v>
      </c>
      <c r="F15" s="13" t="s">
        <v>13</v>
      </c>
      <c r="G15" s="14" t="s">
        <v>14</v>
      </c>
      <c r="H15" s="15">
        <v>160.0</v>
      </c>
      <c r="I15" s="23"/>
      <c r="J15" s="16" t="s">
        <v>16</v>
      </c>
    </row>
    <row r="16" ht="18.75" customHeight="1">
      <c r="A16" s="3"/>
      <c r="B16" s="17"/>
      <c r="C16" s="17"/>
      <c r="D16" s="19" t="s">
        <v>17</v>
      </c>
      <c r="E16" s="20" t="s">
        <v>18</v>
      </c>
      <c r="F16" s="19" t="s">
        <v>13</v>
      </c>
      <c r="G16" s="20" t="s">
        <v>14</v>
      </c>
      <c r="H16" s="21">
        <v>160.0</v>
      </c>
      <c r="I16" s="17"/>
      <c r="J16" s="22"/>
    </row>
    <row r="17" ht="18.75" customHeight="1">
      <c r="A17" s="1"/>
      <c r="B17" s="7"/>
      <c r="C17" s="5"/>
      <c r="D17" s="5"/>
      <c r="E17" s="5"/>
      <c r="F17" s="5"/>
      <c r="G17" s="5"/>
      <c r="H17" s="5"/>
      <c r="I17" s="5"/>
      <c r="J17" s="5"/>
    </row>
    <row r="18" ht="18.75" customHeight="1">
      <c r="A18" s="3"/>
      <c r="B18" s="11" t="s">
        <v>26</v>
      </c>
      <c r="C18" s="12" t="str">
        <f>hyperlink("http://www.riyba.com/west-warwick-tourney","West Warwick")</f>
        <v>West Warwick</v>
      </c>
      <c r="D18" s="13" t="s">
        <v>11</v>
      </c>
      <c r="E18" s="14" t="s">
        <v>20</v>
      </c>
      <c r="F18" s="13" t="s">
        <v>13</v>
      </c>
      <c r="G18" s="14" t="s">
        <v>24</v>
      </c>
      <c r="H18" s="15">
        <v>160.0</v>
      </c>
      <c r="I18" s="23"/>
      <c r="J18" s="16" t="s">
        <v>16</v>
      </c>
    </row>
    <row r="19" ht="18.75" customHeight="1">
      <c r="A19" s="3"/>
      <c r="B19" s="17"/>
      <c r="C19" s="24" t="s">
        <v>27</v>
      </c>
      <c r="D19" s="5"/>
      <c r="E19" s="5"/>
      <c r="F19" s="5"/>
      <c r="G19" s="5"/>
      <c r="H19" s="6"/>
      <c r="I19" s="17"/>
      <c r="J19" s="22"/>
    </row>
    <row r="20" ht="18.75" customHeight="1">
      <c r="A20" s="1"/>
      <c r="B20" s="7"/>
      <c r="C20" s="5"/>
      <c r="D20" s="5"/>
      <c r="E20" s="5"/>
      <c r="F20" s="5"/>
      <c r="G20" s="5"/>
      <c r="H20" s="5"/>
      <c r="I20" s="5"/>
      <c r="J20" s="5"/>
    </row>
    <row r="21" ht="18.75" customHeight="1">
      <c r="A21" s="3"/>
      <c r="B21" s="11" t="s">
        <v>28</v>
      </c>
      <c r="C21" s="25" t="str">
        <f>HYPERLINK("http://www.riyba.com/newport-middletown-boys-tourney","Newport-Middletown")</f>
        <v>Newport-Middletown</v>
      </c>
      <c r="D21" s="13" t="s">
        <v>11</v>
      </c>
      <c r="E21" s="14" t="s">
        <v>29</v>
      </c>
      <c r="F21" s="13" t="s">
        <v>13</v>
      </c>
      <c r="G21" s="14" t="s">
        <v>24</v>
      </c>
      <c r="H21" s="15">
        <v>160.0</v>
      </c>
      <c r="I21" s="11" t="s">
        <v>30</v>
      </c>
      <c r="J21" s="16" t="s">
        <v>16</v>
      </c>
    </row>
    <row r="22" ht="18.75" customHeight="1">
      <c r="A22" s="3"/>
      <c r="B22" s="18"/>
      <c r="C22" s="24" t="s">
        <v>27</v>
      </c>
      <c r="D22" s="5"/>
      <c r="E22" s="5"/>
      <c r="F22" s="5"/>
      <c r="G22" s="5"/>
      <c r="H22" s="6"/>
      <c r="I22" s="17"/>
      <c r="J22" s="22"/>
    </row>
    <row r="23" ht="18.75" customHeight="1">
      <c r="A23" s="1"/>
      <c r="B23" s="7"/>
      <c r="C23" s="5"/>
      <c r="D23" s="5"/>
      <c r="E23" s="5"/>
      <c r="F23" s="5"/>
      <c r="G23" s="5"/>
      <c r="H23" s="5"/>
      <c r="I23" s="5"/>
      <c r="J23" s="5"/>
    </row>
    <row r="24" ht="18.75" customHeight="1">
      <c r="A24" s="3"/>
      <c r="B24" s="11" t="s">
        <v>31</v>
      </c>
      <c r="C24" s="26" t="str">
        <f>hyperlink("http://www.riyba.com/scituate-boys-tourney","Scituate")</f>
        <v>Scituate</v>
      </c>
      <c r="D24" s="13" t="s">
        <v>11</v>
      </c>
      <c r="E24" s="14" t="s">
        <v>12</v>
      </c>
      <c r="F24" s="14" t="s">
        <v>13</v>
      </c>
      <c r="G24" s="14" t="s">
        <v>24</v>
      </c>
      <c r="H24" s="15">
        <v>160.0</v>
      </c>
      <c r="I24" s="11"/>
      <c r="J24" s="16" t="s">
        <v>32</v>
      </c>
    </row>
    <row r="25" ht="18.75" customHeight="1">
      <c r="A25" s="3"/>
      <c r="B25" s="17"/>
      <c r="C25" s="27" t="str">
        <f>hyperlink("http://www.riyba.com/smithfield-girls-tourney","Smithfield")</f>
        <v>Smithfield</v>
      </c>
      <c r="D25" s="19" t="s">
        <v>17</v>
      </c>
      <c r="E25" s="20" t="s">
        <v>18</v>
      </c>
      <c r="F25" s="19" t="s">
        <v>13</v>
      </c>
      <c r="G25" s="19" t="s">
        <v>24</v>
      </c>
      <c r="H25" s="21">
        <v>160.0</v>
      </c>
      <c r="I25" s="17"/>
      <c r="J25" s="22"/>
    </row>
    <row r="26" ht="18.75" customHeight="1">
      <c r="A26" s="1"/>
      <c r="B26" s="28"/>
      <c r="C26" s="29"/>
      <c r="D26" s="29"/>
      <c r="E26" s="29"/>
      <c r="F26" s="29"/>
      <c r="G26" s="29"/>
      <c r="H26" s="29"/>
      <c r="I26" s="29"/>
      <c r="J26" s="29"/>
    </row>
    <row r="27" ht="18.75" customHeight="1">
      <c r="A27" s="1"/>
      <c r="B27" s="11" t="s">
        <v>33</v>
      </c>
      <c r="C27" s="30" t="str">
        <f>hyperlink("http://www.riyba.com/east-greenwich-tourney","East Greenwich")</f>
        <v>East Greenwich</v>
      </c>
      <c r="D27" s="13" t="s">
        <v>11</v>
      </c>
      <c r="E27" s="14" t="s">
        <v>12</v>
      </c>
      <c r="F27" s="13" t="s">
        <v>13</v>
      </c>
      <c r="G27" s="31" t="s">
        <v>34</v>
      </c>
      <c r="H27" s="15">
        <v>160.0</v>
      </c>
      <c r="I27" s="11" t="s">
        <v>35</v>
      </c>
      <c r="J27" s="16" t="s">
        <v>16</v>
      </c>
    </row>
    <row r="28" ht="18.75" customHeight="1">
      <c r="A28" s="1"/>
      <c r="B28" s="17"/>
      <c r="C28" s="17"/>
      <c r="D28" s="19" t="s">
        <v>17</v>
      </c>
      <c r="E28" s="20" t="s">
        <v>18</v>
      </c>
      <c r="F28" s="19" t="s">
        <v>13</v>
      </c>
      <c r="G28" s="19" t="s">
        <v>14</v>
      </c>
      <c r="H28" s="21">
        <v>160.0</v>
      </c>
      <c r="I28" s="17"/>
      <c r="J28" s="22"/>
    </row>
    <row r="29" ht="18.75" customHeight="1">
      <c r="A29" s="1"/>
      <c r="B29" s="32"/>
      <c r="C29" s="33"/>
      <c r="D29" s="34"/>
      <c r="E29" s="32"/>
      <c r="F29" s="32"/>
      <c r="G29" s="34"/>
      <c r="H29" s="35"/>
      <c r="I29" s="36"/>
      <c r="J29" s="37"/>
    </row>
    <row r="30" ht="18.75" customHeight="1">
      <c r="A30" s="3"/>
      <c r="B30" s="14" t="s">
        <v>36</v>
      </c>
      <c r="C30" s="38" t="str">
        <f>hyperlink("http://www.riyba.com/smithfield-boys-tourney","Smithfield")</f>
        <v>Smithfield</v>
      </c>
      <c r="D30" s="13" t="s">
        <v>11</v>
      </c>
      <c r="E30" s="14" t="s">
        <v>12</v>
      </c>
      <c r="F30" s="13" t="s">
        <v>13</v>
      </c>
      <c r="G30" s="13" t="s">
        <v>24</v>
      </c>
      <c r="H30" s="15">
        <v>160.0</v>
      </c>
      <c r="I30" s="11"/>
      <c r="J30" s="16" t="s">
        <v>32</v>
      </c>
    </row>
    <row r="31" ht="18.75" customHeight="1">
      <c r="A31" s="3"/>
      <c r="B31" s="20" t="s">
        <v>37</v>
      </c>
      <c r="C31" s="39" t="str">
        <f>HYPERLINK("http://www.riyba.com/aquidneck-girls-tourney","Aquidneck")</f>
        <v>Aquidneck</v>
      </c>
      <c r="D31" s="19" t="s">
        <v>17</v>
      </c>
      <c r="E31" s="20" t="s">
        <v>18</v>
      </c>
      <c r="F31" s="19" t="s">
        <v>13</v>
      </c>
      <c r="G31" s="20" t="s">
        <v>14</v>
      </c>
      <c r="H31" s="21">
        <v>160.0</v>
      </c>
      <c r="I31" s="17"/>
      <c r="J31" s="22"/>
    </row>
    <row r="32" ht="18.75" customHeight="1">
      <c r="A32" s="1"/>
      <c r="B32" s="7"/>
      <c r="C32" s="5"/>
      <c r="D32" s="5"/>
      <c r="E32" s="5"/>
      <c r="F32" s="5"/>
      <c r="G32" s="5"/>
      <c r="H32" s="5"/>
      <c r="I32" s="5"/>
      <c r="J32" s="5"/>
    </row>
    <row r="33" ht="18.75" customHeight="1">
      <c r="A33" s="3"/>
      <c r="B33" s="11" t="s">
        <v>38</v>
      </c>
      <c r="C33" s="38" t="str">
        <f>hyperlink("http://www.riyba.com/cranston-boys-tourney","Cranston (CLCF)")</f>
        <v>Cranston (CLCF)</v>
      </c>
      <c r="D33" s="13" t="s">
        <v>11</v>
      </c>
      <c r="E33" s="14" t="s">
        <v>12</v>
      </c>
      <c r="F33" s="13" t="s">
        <v>13</v>
      </c>
      <c r="G33" s="14" t="s">
        <v>14</v>
      </c>
      <c r="H33" s="15">
        <v>160.0</v>
      </c>
      <c r="I33" s="11"/>
      <c r="J33" s="16" t="s">
        <v>32</v>
      </c>
    </row>
    <row r="34" ht="18.75" customHeight="1">
      <c r="A34" s="3"/>
      <c r="B34" s="17"/>
      <c r="C34" s="40" t="str">
        <f>hyperlink("http://www.riyba.com/scituate-girls-tourney","Scituate")</f>
        <v>Scituate</v>
      </c>
      <c r="D34" s="19" t="s">
        <v>17</v>
      </c>
      <c r="E34" s="20" t="s">
        <v>18</v>
      </c>
      <c r="F34" s="19" t="s">
        <v>13</v>
      </c>
      <c r="G34" s="20" t="s">
        <v>24</v>
      </c>
      <c r="H34" s="21">
        <v>160.0</v>
      </c>
      <c r="I34" s="17"/>
      <c r="J34" s="22"/>
    </row>
    <row r="35" ht="18.75" customHeight="1">
      <c r="A35" s="1"/>
      <c r="B35" s="7"/>
      <c r="C35" s="5"/>
      <c r="D35" s="5"/>
      <c r="E35" s="5"/>
      <c r="F35" s="5"/>
      <c r="G35" s="5"/>
      <c r="H35" s="5"/>
      <c r="I35" s="5"/>
      <c r="J35" s="5"/>
    </row>
    <row r="36" ht="18.75" customHeight="1">
      <c r="A36" s="3"/>
      <c r="B36" s="11" t="s">
        <v>39</v>
      </c>
      <c r="C36" s="25" t="str">
        <f>HYPERLINK("http://www.riyba.com/cumblincoln-boys-tourney","Cumberland-Lincoln")</f>
        <v>Cumberland-Lincoln</v>
      </c>
      <c r="D36" s="13" t="s">
        <v>11</v>
      </c>
      <c r="E36" s="14" t="s">
        <v>12</v>
      </c>
      <c r="F36" s="13" t="s">
        <v>13</v>
      </c>
      <c r="G36" s="14" t="s">
        <v>14</v>
      </c>
      <c r="H36" s="15">
        <v>160.0</v>
      </c>
      <c r="I36" s="41"/>
      <c r="J36" s="16" t="s">
        <v>32</v>
      </c>
    </row>
    <row r="37" ht="18.75" customHeight="1">
      <c r="A37" s="3"/>
      <c r="B37" s="17"/>
      <c r="C37" s="40" t="str">
        <f>hyperlink("http://www.riyba.com/nk-girls-4th-5th-tourney","North Kingstown 1")</f>
        <v>North Kingstown 1</v>
      </c>
      <c r="D37" s="19" t="s">
        <v>17</v>
      </c>
      <c r="E37" s="20" t="s">
        <v>40</v>
      </c>
      <c r="F37" s="20" t="s">
        <v>41</v>
      </c>
      <c r="G37" s="20" t="s">
        <v>14</v>
      </c>
      <c r="H37" s="21">
        <v>140.0</v>
      </c>
      <c r="I37" s="41"/>
      <c r="J37" s="22"/>
    </row>
    <row r="38" ht="18.75" customHeight="1">
      <c r="A38" s="1"/>
      <c r="B38" s="7"/>
      <c r="C38" s="5"/>
      <c r="D38" s="5"/>
      <c r="E38" s="5"/>
      <c r="F38" s="5"/>
      <c r="G38" s="5"/>
      <c r="H38" s="5"/>
      <c r="I38" s="5"/>
      <c r="J38" s="5"/>
    </row>
    <row r="39" ht="18.75" customHeight="1">
      <c r="A39" s="3"/>
      <c r="B39" s="20" t="s">
        <v>42</v>
      </c>
      <c r="C39" s="39" t="str">
        <f>HYPERLINK("http://www.riyba.com/cranston-girls-tourney","Cranston")</f>
        <v>Cranston</v>
      </c>
      <c r="D39" s="19" t="s">
        <v>17</v>
      </c>
      <c r="E39" s="20" t="s">
        <v>18</v>
      </c>
      <c r="F39" s="19" t="s">
        <v>13</v>
      </c>
      <c r="G39" s="19" t="s">
        <v>14</v>
      </c>
      <c r="H39" s="21">
        <v>160.0</v>
      </c>
      <c r="I39" s="41"/>
      <c r="J39" s="16" t="s">
        <v>32</v>
      </c>
    </row>
    <row r="40" ht="18.75" customHeight="1">
      <c r="A40" s="3"/>
      <c r="B40" s="14" t="s">
        <v>43</v>
      </c>
      <c r="C40" s="38" t="str">
        <f>hyperlink("http://www.riyba.com/burrillville-boys-tourney","Burrillville")</f>
        <v>Burrillville</v>
      </c>
      <c r="D40" s="13" t="s">
        <v>11</v>
      </c>
      <c r="E40" s="14" t="s">
        <v>12</v>
      </c>
      <c r="F40" s="13" t="s">
        <v>13</v>
      </c>
      <c r="G40" s="31" t="s">
        <v>34</v>
      </c>
      <c r="H40" s="15">
        <v>160.0</v>
      </c>
      <c r="I40" s="41"/>
      <c r="J40" s="22"/>
    </row>
    <row r="41" ht="18.75" customHeight="1">
      <c r="A41" s="1"/>
      <c r="B41" s="7"/>
      <c r="C41" s="5"/>
      <c r="D41" s="5"/>
      <c r="E41" s="5"/>
      <c r="F41" s="5"/>
      <c r="G41" s="5"/>
      <c r="H41" s="5"/>
      <c r="I41" s="5"/>
      <c r="J41" s="5"/>
    </row>
    <row r="42" ht="18.75" customHeight="1">
      <c r="A42" s="3"/>
      <c r="B42" s="14" t="s">
        <v>44</v>
      </c>
      <c r="C42" s="38" t="str">
        <f>hyperlink("http://www.riyba.com/ponaganset-boys-tourney","Ponaganset")</f>
        <v>Ponaganset</v>
      </c>
      <c r="D42" s="13" t="s">
        <v>11</v>
      </c>
      <c r="E42" s="14" t="s">
        <v>12</v>
      </c>
      <c r="F42" s="13" t="s">
        <v>13</v>
      </c>
      <c r="G42" s="13" t="s">
        <v>24</v>
      </c>
      <c r="H42" s="15">
        <v>160.0</v>
      </c>
      <c r="I42" s="42" t="s">
        <v>45</v>
      </c>
      <c r="J42" s="16" t="s">
        <v>32</v>
      </c>
    </row>
    <row r="43" ht="18.75" customHeight="1">
      <c r="A43" s="3"/>
      <c r="B43" s="20" t="s">
        <v>46</v>
      </c>
      <c r="C43" s="40" t="str">
        <f>hyperlink("http://www.riyba.com/ponaganset-girls-tourney","Ponaganset")</f>
        <v>Ponaganset</v>
      </c>
      <c r="D43" s="19" t="s">
        <v>17</v>
      </c>
      <c r="E43" s="20" t="s">
        <v>18</v>
      </c>
      <c r="F43" s="19" t="s">
        <v>13</v>
      </c>
      <c r="G43" s="19" t="s">
        <v>24</v>
      </c>
      <c r="H43" s="21">
        <v>160.0</v>
      </c>
      <c r="I43" s="17"/>
      <c r="J43" s="22"/>
    </row>
    <row r="44" ht="18.75" customHeight="1">
      <c r="A44" s="1"/>
      <c r="B44" s="7"/>
      <c r="C44" s="5"/>
      <c r="D44" s="5"/>
      <c r="E44" s="5"/>
      <c r="F44" s="5"/>
      <c r="G44" s="5"/>
      <c r="H44" s="5"/>
      <c r="I44" s="5"/>
      <c r="J44" s="5"/>
    </row>
    <row r="45" ht="18.75" customHeight="1">
      <c r="A45" s="3"/>
      <c r="B45" s="11" t="s">
        <v>47</v>
      </c>
      <c r="C45" s="30" t="str">
        <f>hyperlink("http://www.riyba.com/ewg-tourney","Exeter-West Greenwich")</f>
        <v>Exeter-West Greenwich</v>
      </c>
      <c r="D45" s="13" t="s">
        <v>11</v>
      </c>
      <c r="E45" s="14" t="s">
        <v>12</v>
      </c>
      <c r="F45" s="13" t="s">
        <v>41</v>
      </c>
      <c r="G45" s="13" t="s">
        <v>14</v>
      </c>
      <c r="H45" s="15">
        <v>200.0</v>
      </c>
      <c r="I45" s="11" t="s">
        <v>48</v>
      </c>
      <c r="J45" s="16" t="s">
        <v>32</v>
      </c>
    </row>
    <row r="46" ht="18.75" customHeight="1">
      <c r="A46" s="3"/>
      <c r="B46" s="17"/>
      <c r="C46" s="17"/>
      <c r="D46" s="20" t="s">
        <v>17</v>
      </c>
      <c r="E46" s="20" t="s">
        <v>49</v>
      </c>
      <c r="F46" s="20" t="s">
        <v>41</v>
      </c>
      <c r="G46" s="20" t="s">
        <v>14</v>
      </c>
      <c r="H46" s="21">
        <v>200.0</v>
      </c>
      <c r="I46" s="18"/>
      <c r="J46" s="43"/>
    </row>
    <row r="47" ht="18.75" customHeight="1">
      <c r="A47" s="3"/>
      <c r="B47" s="44" t="s">
        <v>50</v>
      </c>
      <c r="C47" s="40" t="str">
        <f>hyperlink("http://www.riyba.com/nk-girls-6th-7th-8th-tourney","North Kingstown 2")</f>
        <v>North Kingstown 2</v>
      </c>
      <c r="D47" s="19" t="s">
        <v>17</v>
      </c>
      <c r="E47" s="20" t="s">
        <v>51</v>
      </c>
      <c r="F47" s="19" t="s">
        <v>41</v>
      </c>
      <c r="G47" s="19" t="s">
        <v>14</v>
      </c>
      <c r="H47" s="21">
        <v>140.0</v>
      </c>
      <c r="I47" s="17"/>
      <c r="J47" s="17"/>
    </row>
    <row r="48" ht="18.75" customHeight="1">
      <c r="A48" s="1"/>
      <c r="B48" s="7"/>
      <c r="C48" s="5"/>
      <c r="D48" s="5"/>
      <c r="E48" s="5"/>
      <c r="F48" s="5"/>
      <c r="G48" s="5"/>
      <c r="H48" s="5"/>
      <c r="I48" s="5"/>
      <c r="J48" s="5"/>
    </row>
    <row r="49" ht="18.75" customHeight="1">
      <c r="A49" s="3"/>
      <c r="B49" s="11" t="s">
        <v>52</v>
      </c>
      <c r="C49" s="30" t="str">
        <f>hyperlink("http://www.riyba.com/south-kingstown-tourney","South Kingstown")</f>
        <v>South Kingstown</v>
      </c>
      <c r="D49" s="13" t="s">
        <v>11</v>
      </c>
      <c r="E49" s="14" t="s">
        <v>12</v>
      </c>
      <c r="F49" s="13" t="s">
        <v>13</v>
      </c>
      <c r="G49" s="31" t="s">
        <v>34</v>
      </c>
      <c r="H49" s="15">
        <v>160.0</v>
      </c>
      <c r="I49" s="49" t="s">
        <v>53</v>
      </c>
      <c r="J49" s="16" t="s">
        <v>16</v>
      </c>
    </row>
    <row r="50" ht="18.75" customHeight="1">
      <c r="A50" s="3"/>
      <c r="B50" s="17"/>
      <c r="C50" s="17"/>
      <c r="D50" s="19" t="s">
        <v>17</v>
      </c>
      <c r="E50" s="20" t="s">
        <v>18</v>
      </c>
      <c r="F50" s="19" t="s">
        <v>13</v>
      </c>
      <c r="G50" s="46" t="s">
        <v>34</v>
      </c>
      <c r="H50" s="21">
        <v>160.0</v>
      </c>
      <c r="I50" s="17"/>
      <c r="J50" s="22"/>
    </row>
    <row r="51" ht="18.75" customHeight="1">
      <c r="A51" s="1"/>
      <c r="B51" s="53"/>
      <c r="C51" s="5"/>
      <c r="D51" s="5"/>
      <c r="E51" s="5"/>
      <c r="F51" s="5"/>
      <c r="G51" s="5"/>
      <c r="H51" s="5"/>
      <c r="I51" s="5"/>
      <c r="J51" s="5"/>
    </row>
    <row r="52" ht="18.75" customHeight="1">
      <c r="A52" s="3"/>
      <c r="B52" s="11" t="s">
        <v>54</v>
      </c>
      <c r="C52" s="47" t="s">
        <v>55</v>
      </c>
      <c r="D52" s="48" t="str">
        <f>HYPERLINK("http://www.riyba.com/gold-state-championships-b","Boys")</f>
        <v>Boys</v>
      </c>
      <c r="E52" s="14" t="s">
        <v>12</v>
      </c>
      <c r="F52" s="13" t="s">
        <v>56</v>
      </c>
      <c r="G52" s="14" t="s">
        <v>57</v>
      </c>
      <c r="H52" s="15">
        <v>140.0</v>
      </c>
      <c r="I52" s="50" t="s">
        <v>58</v>
      </c>
      <c r="J52" s="16" t="s">
        <v>32</v>
      </c>
    </row>
    <row r="53" ht="18.75" customHeight="1">
      <c r="A53" s="3"/>
      <c r="B53" s="18"/>
      <c r="C53" s="51" t="s">
        <v>59</v>
      </c>
      <c r="D53" s="52" t="str">
        <f>HYPERLINK("http://www.riyba.com/gold-state-champ-g","Girls")</f>
        <v>Girls</v>
      </c>
      <c r="E53" s="20" t="s">
        <v>18</v>
      </c>
      <c r="F53" s="19" t="s">
        <v>56</v>
      </c>
      <c r="G53" s="20" t="s">
        <v>57</v>
      </c>
      <c r="H53" s="21">
        <v>140.0</v>
      </c>
      <c r="I53" s="54" t="s">
        <v>60</v>
      </c>
      <c r="J53" s="43"/>
    </row>
    <row r="54" ht="18.75" customHeight="1">
      <c r="A54" s="3"/>
      <c r="B54" s="18"/>
      <c r="C54" s="55" t="str">
        <f>HYPERLINK("http://www.riyba.com/silver-state-championships","RIYBA Open State")</f>
        <v>RIYBA Open State</v>
      </c>
      <c r="D54" s="56" t="s">
        <v>11</v>
      </c>
      <c r="E54" s="57" t="s">
        <v>20</v>
      </c>
      <c r="F54" s="58" t="s">
        <v>56</v>
      </c>
      <c r="G54" s="57" t="s">
        <v>57</v>
      </c>
      <c r="H54" s="59">
        <v>140.0</v>
      </c>
      <c r="I54" s="60" t="s">
        <v>58</v>
      </c>
      <c r="J54" s="63"/>
    </row>
    <row r="55" ht="18.75" customHeight="1">
      <c r="A55" s="1"/>
      <c r="B55" s="17"/>
      <c r="C55" s="61" t="str">
        <f>HYPERLINK("http://www.riyba.com/silver-state-championships","Silver Championships")</f>
        <v>Silver Championships</v>
      </c>
      <c r="D55" s="62"/>
      <c r="E55" s="17"/>
      <c r="F55" s="17"/>
      <c r="G55" s="17"/>
      <c r="H55" s="17"/>
      <c r="I55" s="17"/>
      <c r="J55" s="22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</sheetData>
  <mergeCells count="74">
    <mergeCell ref="I33:I34"/>
    <mergeCell ref="J33:J34"/>
    <mergeCell ref="J39:J40"/>
    <mergeCell ref="I42:I43"/>
    <mergeCell ref="J42:J43"/>
    <mergeCell ref="I45:I47"/>
    <mergeCell ref="J45:J47"/>
    <mergeCell ref="I18:I19"/>
    <mergeCell ref="I24:I25"/>
    <mergeCell ref="J24:J25"/>
    <mergeCell ref="I27:I28"/>
    <mergeCell ref="J27:J28"/>
    <mergeCell ref="I30:I31"/>
    <mergeCell ref="J30:J31"/>
    <mergeCell ref="B26:J26"/>
    <mergeCell ref="B32:J32"/>
    <mergeCell ref="B35:J35"/>
    <mergeCell ref="J36:J37"/>
    <mergeCell ref="B38:J38"/>
    <mergeCell ref="B41:J41"/>
    <mergeCell ref="B44:J44"/>
    <mergeCell ref="B45:B46"/>
    <mergeCell ref="C45:C46"/>
    <mergeCell ref="B48:J48"/>
    <mergeCell ref="C49:C50"/>
    <mergeCell ref="I49:I50"/>
    <mergeCell ref="J49:J50"/>
    <mergeCell ref="B51:J51"/>
    <mergeCell ref="B2:J2"/>
    <mergeCell ref="B3:J3"/>
    <mergeCell ref="B5:J5"/>
    <mergeCell ref="C6:C7"/>
    <mergeCell ref="I6:I7"/>
    <mergeCell ref="J6:J7"/>
    <mergeCell ref="B8:J8"/>
    <mergeCell ref="I9:I10"/>
    <mergeCell ref="J9:J10"/>
    <mergeCell ref="B11:J11"/>
    <mergeCell ref="I12:I13"/>
    <mergeCell ref="J12:J13"/>
    <mergeCell ref="B14:J14"/>
    <mergeCell ref="I15:I16"/>
    <mergeCell ref="B18:B19"/>
    <mergeCell ref="B21:B22"/>
    <mergeCell ref="B24:B25"/>
    <mergeCell ref="B27:B28"/>
    <mergeCell ref="C27:C28"/>
    <mergeCell ref="B33:B34"/>
    <mergeCell ref="B36:B37"/>
    <mergeCell ref="B6:B7"/>
    <mergeCell ref="B9:B10"/>
    <mergeCell ref="C9:C10"/>
    <mergeCell ref="B12:B13"/>
    <mergeCell ref="C12:C13"/>
    <mergeCell ref="B15:B16"/>
    <mergeCell ref="C15:C16"/>
    <mergeCell ref="I21:I22"/>
    <mergeCell ref="C22:H22"/>
    <mergeCell ref="J15:J16"/>
    <mergeCell ref="B17:J17"/>
    <mergeCell ref="J18:J19"/>
    <mergeCell ref="C19:H19"/>
    <mergeCell ref="B20:J20"/>
    <mergeCell ref="J21:J22"/>
    <mergeCell ref="B23:J23"/>
    <mergeCell ref="H54:H55"/>
    <mergeCell ref="I54:I55"/>
    <mergeCell ref="B49:B50"/>
    <mergeCell ref="B52:B55"/>
    <mergeCell ref="J52:J55"/>
    <mergeCell ref="D54:D55"/>
    <mergeCell ref="E54:E55"/>
    <mergeCell ref="F54:F55"/>
    <mergeCell ref="G54:G5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2.75"/>
  <cols>
    <col customWidth="1" min="1" max="1" width="1.63"/>
    <col customWidth="1" min="2" max="2" width="14.5"/>
    <col customWidth="1" min="3" max="3" width="20.75"/>
    <col customWidth="1" min="4" max="4" width="8.25"/>
    <col customWidth="1" min="5" max="5" width="12.0"/>
    <col customWidth="1" min="6" max="7" width="10.75"/>
    <col customWidth="1" min="8" max="8" width="7.63"/>
    <col customWidth="1" min="9" max="9" width="14.5"/>
    <col customWidth="1" min="10" max="10" width="13.88"/>
  </cols>
  <sheetData>
    <row r="1" ht="6.0" customHeight="1">
      <c r="A1" s="1"/>
      <c r="B1" s="2"/>
      <c r="C1" s="2"/>
      <c r="D1" s="2"/>
      <c r="E1" s="2"/>
      <c r="F1" s="2"/>
      <c r="G1" s="2"/>
      <c r="H1" s="2"/>
      <c r="I1" s="2"/>
      <c r="J1" s="2"/>
    </row>
    <row r="2" ht="24.0" customHeight="1">
      <c r="A2" s="3"/>
      <c r="B2" s="4" t="s">
        <v>0</v>
      </c>
      <c r="C2" s="5"/>
      <c r="D2" s="5"/>
      <c r="E2" s="5"/>
      <c r="F2" s="5"/>
      <c r="G2" s="5"/>
      <c r="H2" s="5"/>
      <c r="I2" s="5"/>
      <c r="J2" s="6"/>
    </row>
    <row r="3" ht="15.0" customHeight="1">
      <c r="A3" s="1"/>
      <c r="B3" s="7"/>
      <c r="C3" s="5"/>
      <c r="D3" s="5"/>
      <c r="E3" s="5"/>
      <c r="F3" s="5"/>
      <c r="G3" s="5"/>
      <c r="H3" s="5"/>
      <c r="I3" s="5"/>
      <c r="J3" s="5"/>
    </row>
    <row r="4" ht="33.75" customHeight="1">
      <c r="A4" s="3"/>
      <c r="B4" s="8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ht="11.25" customHeight="1">
      <c r="A5" s="1"/>
      <c r="B5" s="7"/>
      <c r="C5" s="5"/>
      <c r="D5" s="5"/>
      <c r="E5" s="5"/>
      <c r="F5" s="5"/>
      <c r="G5" s="5"/>
      <c r="H5" s="5"/>
      <c r="I5" s="5"/>
      <c r="J5" s="5"/>
    </row>
    <row r="6" ht="16.5" customHeight="1">
      <c r="A6" s="3"/>
      <c r="B6" s="11" t="s">
        <v>10</v>
      </c>
      <c r="C6" s="12" t="str">
        <f>hyperlink("http://www.riyba.com/warwick-tournament","Warwick")</f>
        <v>Warwick</v>
      </c>
      <c r="D6" s="13" t="s">
        <v>11</v>
      </c>
      <c r="E6" s="14" t="s">
        <v>12</v>
      </c>
      <c r="F6" s="13" t="s">
        <v>13</v>
      </c>
      <c r="G6" s="13" t="s">
        <v>14</v>
      </c>
      <c r="H6" s="15">
        <v>160.0</v>
      </c>
      <c r="I6" s="11" t="s">
        <v>15</v>
      </c>
      <c r="J6" s="16" t="s">
        <v>16</v>
      </c>
    </row>
    <row r="7" ht="16.5" customHeight="1">
      <c r="A7" s="3"/>
      <c r="B7" s="17"/>
      <c r="C7" s="18"/>
      <c r="D7" s="19" t="s">
        <v>17</v>
      </c>
      <c r="E7" s="20" t="s">
        <v>18</v>
      </c>
      <c r="F7" s="19" t="s">
        <v>13</v>
      </c>
      <c r="G7" s="19" t="s">
        <v>14</v>
      </c>
      <c r="H7" s="21">
        <v>160.0</v>
      </c>
      <c r="I7" s="17"/>
      <c r="J7" s="22"/>
    </row>
    <row r="8" ht="11.25" customHeight="1">
      <c r="A8" s="1"/>
      <c r="B8" s="7"/>
      <c r="C8" s="5"/>
      <c r="D8" s="5"/>
      <c r="E8" s="5"/>
      <c r="F8" s="5"/>
      <c r="G8" s="5"/>
      <c r="H8" s="5"/>
      <c r="I8" s="5"/>
      <c r="J8" s="5"/>
    </row>
    <row r="9" ht="16.5" customHeight="1">
      <c r="A9" s="3"/>
      <c r="B9" s="11" t="s">
        <v>19</v>
      </c>
      <c r="C9" s="12" t="str">
        <f>hyperlink("http://www.riyba.com/narragansett-tourney","Narragansett")</f>
        <v>Narragansett</v>
      </c>
      <c r="D9" s="13" t="s">
        <v>11</v>
      </c>
      <c r="E9" s="14" t="s">
        <v>20</v>
      </c>
      <c r="F9" s="14" t="s">
        <v>13</v>
      </c>
      <c r="G9" s="14" t="s">
        <v>14</v>
      </c>
      <c r="H9" s="15">
        <v>160.0</v>
      </c>
      <c r="I9" s="11" t="s">
        <v>21</v>
      </c>
      <c r="J9" s="16" t="s">
        <v>16</v>
      </c>
    </row>
    <row r="10" ht="16.5" customHeight="1">
      <c r="A10" s="3"/>
      <c r="B10" s="17"/>
      <c r="C10" s="18"/>
      <c r="D10" s="19" t="s">
        <v>17</v>
      </c>
      <c r="E10" s="20" t="s">
        <v>22</v>
      </c>
      <c r="F10" s="20" t="s">
        <v>13</v>
      </c>
      <c r="G10" s="20" t="s">
        <v>14</v>
      </c>
      <c r="H10" s="21">
        <v>160.0</v>
      </c>
      <c r="I10" s="17"/>
      <c r="J10" s="22"/>
    </row>
    <row r="11" ht="11.25" customHeight="1">
      <c r="A11" s="1"/>
      <c r="B11" s="7"/>
      <c r="C11" s="5"/>
      <c r="D11" s="5"/>
      <c r="E11" s="5"/>
      <c r="F11" s="5"/>
      <c r="G11" s="5"/>
      <c r="H11" s="5"/>
      <c r="I11" s="5"/>
      <c r="J11" s="5"/>
    </row>
    <row r="12" ht="16.5" customHeight="1">
      <c r="A12" s="3"/>
      <c r="B12" s="11" t="s">
        <v>23</v>
      </c>
      <c r="C12" s="12" t="str">
        <f>hyperlink("http://www.riyba.com/coventry-tourney","Coventry")</f>
        <v>Coventry</v>
      </c>
      <c r="D12" s="13" t="s">
        <v>11</v>
      </c>
      <c r="E12" s="14" t="s">
        <v>12</v>
      </c>
      <c r="F12" s="13" t="s">
        <v>13</v>
      </c>
      <c r="G12" s="13" t="s">
        <v>24</v>
      </c>
      <c r="H12" s="15">
        <v>160.0</v>
      </c>
      <c r="I12" s="23"/>
      <c r="J12" s="16" t="s">
        <v>16</v>
      </c>
    </row>
    <row r="13" ht="16.5" customHeight="1">
      <c r="A13" s="3"/>
      <c r="B13" s="17"/>
      <c r="C13" s="18"/>
      <c r="D13" s="19" t="s">
        <v>17</v>
      </c>
      <c r="E13" s="20" t="s">
        <v>18</v>
      </c>
      <c r="F13" s="19" t="s">
        <v>13</v>
      </c>
      <c r="G13" s="19" t="s">
        <v>24</v>
      </c>
      <c r="H13" s="21">
        <v>160.0</v>
      </c>
      <c r="I13" s="17"/>
      <c r="J13" s="22"/>
    </row>
    <row r="14" ht="11.25" customHeight="1">
      <c r="A14" s="1"/>
      <c r="B14" s="7"/>
      <c r="C14" s="5"/>
      <c r="D14" s="5"/>
      <c r="E14" s="5"/>
      <c r="F14" s="5"/>
      <c r="G14" s="5"/>
      <c r="H14" s="5"/>
      <c r="I14" s="5"/>
      <c r="J14" s="5"/>
    </row>
    <row r="15" ht="16.5" customHeight="1">
      <c r="A15" s="3"/>
      <c r="B15" s="11" t="s">
        <v>25</v>
      </c>
      <c r="C15" s="12" t="str">
        <f>hyperlink("http://www.riyba.com/johnston-tourney","Johnston")</f>
        <v>Johnston</v>
      </c>
      <c r="D15" s="13" t="s">
        <v>11</v>
      </c>
      <c r="E15" s="14" t="s">
        <v>12</v>
      </c>
      <c r="F15" s="13" t="s">
        <v>13</v>
      </c>
      <c r="G15" s="14" t="s">
        <v>14</v>
      </c>
      <c r="H15" s="15">
        <v>160.0</v>
      </c>
      <c r="I15" s="23"/>
      <c r="J15" s="16" t="s">
        <v>16</v>
      </c>
    </row>
    <row r="16" ht="16.5" customHeight="1">
      <c r="A16" s="3"/>
      <c r="B16" s="17"/>
      <c r="C16" s="17"/>
      <c r="D16" s="19" t="s">
        <v>17</v>
      </c>
      <c r="E16" s="20" t="s">
        <v>18</v>
      </c>
      <c r="F16" s="19" t="s">
        <v>13</v>
      </c>
      <c r="G16" s="20" t="s">
        <v>14</v>
      </c>
      <c r="H16" s="21">
        <v>160.0</v>
      </c>
      <c r="I16" s="17"/>
      <c r="J16" s="22"/>
    </row>
    <row r="17" ht="11.25" customHeight="1">
      <c r="A17" s="1"/>
      <c r="B17" s="7"/>
      <c r="C17" s="5"/>
      <c r="D17" s="5"/>
      <c r="E17" s="5"/>
      <c r="F17" s="5"/>
      <c r="G17" s="5"/>
      <c r="H17" s="5"/>
      <c r="I17" s="5"/>
      <c r="J17" s="5"/>
    </row>
    <row r="18" ht="16.5" customHeight="1">
      <c r="A18" s="3"/>
      <c r="B18" s="11" t="s">
        <v>26</v>
      </c>
      <c r="C18" s="12" t="str">
        <f>hyperlink("http://www.riyba.com/west-warwick-tourney","West Warwick")</f>
        <v>West Warwick</v>
      </c>
      <c r="D18" s="13" t="s">
        <v>11</v>
      </c>
      <c r="E18" s="14" t="s">
        <v>20</v>
      </c>
      <c r="F18" s="13" t="s">
        <v>13</v>
      </c>
      <c r="G18" s="14" t="s">
        <v>24</v>
      </c>
      <c r="H18" s="15">
        <v>160.0</v>
      </c>
      <c r="I18" s="23"/>
      <c r="J18" s="16" t="s">
        <v>16</v>
      </c>
    </row>
    <row r="19" ht="16.5" customHeight="1">
      <c r="A19" s="3"/>
      <c r="B19" s="17"/>
      <c r="C19" s="24" t="s">
        <v>27</v>
      </c>
      <c r="D19" s="5"/>
      <c r="E19" s="5"/>
      <c r="F19" s="5"/>
      <c r="G19" s="5"/>
      <c r="H19" s="6"/>
      <c r="I19" s="17"/>
      <c r="J19" s="22"/>
    </row>
    <row r="20" ht="11.25" customHeight="1">
      <c r="A20" s="1"/>
      <c r="B20" s="7"/>
      <c r="C20" s="5"/>
      <c r="D20" s="5"/>
      <c r="E20" s="5"/>
      <c r="F20" s="5"/>
      <c r="G20" s="5"/>
      <c r="H20" s="5"/>
      <c r="I20" s="5"/>
      <c r="J20" s="5"/>
    </row>
    <row r="21" ht="16.5" customHeight="1">
      <c r="A21" s="3"/>
      <c r="B21" s="11" t="s">
        <v>28</v>
      </c>
      <c r="C21" s="25" t="str">
        <f>HYPERLINK("http://www.riyba.com/newport-middletown-boys-tourney","Newport-Middletown")</f>
        <v>Newport-Middletown</v>
      </c>
      <c r="D21" s="13" t="s">
        <v>11</v>
      </c>
      <c r="E21" s="14" t="s">
        <v>29</v>
      </c>
      <c r="F21" s="13" t="s">
        <v>13</v>
      </c>
      <c r="G21" s="14" t="s">
        <v>24</v>
      </c>
      <c r="H21" s="15">
        <v>160.0</v>
      </c>
      <c r="I21" s="11" t="s">
        <v>30</v>
      </c>
      <c r="J21" s="16" t="s">
        <v>16</v>
      </c>
    </row>
    <row r="22" ht="16.5" customHeight="1">
      <c r="A22" s="3"/>
      <c r="B22" s="18"/>
      <c r="C22" s="24" t="s">
        <v>27</v>
      </c>
      <c r="D22" s="5"/>
      <c r="E22" s="5"/>
      <c r="F22" s="5"/>
      <c r="G22" s="5"/>
      <c r="H22" s="6"/>
      <c r="I22" s="17"/>
      <c r="J22" s="22"/>
    </row>
    <row r="23" ht="11.25" customHeight="1">
      <c r="A23" s="1"/>
      <c r="B23" s="7"/>
      <c r="C23" s="5"/>
      <c r="D23" s="5"/>
      <c r="E23" s="5"/>
      <c r="F23" s="5"/>
      <c r="G23" s="5"/>
      <c r="H23" s="5"/>
      <c r="I23" s="5"/>
      <c r="J23" s="5"/>
    </row>
    <row r="24" ht="16.5" customHeight="1">
      <c r="A24" s="3"/>
      <c r="B24" s="11" t="s">
        <v>31</v>
      </c>
      <c r="C24" s="26" t="str">
        <f>hyperlink("http://www.riyba.com/scituate-boys-tourney","Scituate")</f>
        <v>Scituate</v>
      </c>
      <c r="D24" s="13" t="s">
        <v>11</v>
      </c>
      <c r="E24" s="14" t="s">
        <v>12</v>
      </c>
      <c r="F24" s="14" t="s">
        <v>13</v>
      </c>
      <c r="G24" s="14" t="s">
        <v>24</v>
      </c>
      <c r="H24" s="15">
        <v>160.0</v>
      </c>
      <c r="I24" s="11"/>
      <c r="J24" s="16" t="s">
        <v>32</v>
      </c>
    </row>
    <row r="25" ht="16.5" customHeight="1">
      <c r="A25" s="3"/>
      <c r="B25" s="17"/>
      <c r="C25" s="27" t="str">
        <f>hyperlink("http://www.riyba.com/smithfield-girls-tourney","Smithfield")</f>
        <v>Smithfield</v>
      </c>
      <c r="D25" s="19" t="s">
        <v>17</v>
      </c>
      <c r="E25" s="20" t="s">
        <v>18</v>
      </c>
      <c r="F25" s="19" t="s">
        <v>13</v>
      </c>
      <c r="G25" s="19" t="s">
        <v>24</v>
      </c>
      <c r="H25" s="21">
        <v>160.0</v>
      </c>
      <c r="I25" s="17"/>
      <c r="J25" s="22"/>
    </row>
    <row r="26" ht="11.25" customHeight="1">
      <c r="A26" s="1"/>
      <c r="B26" s="28"/>
      <c r="C26" s="29"/>
      <c r="D26" s="29"/>
      <c r="E26" s="29"/>
      <c r="F26" s="29"/>
      <c r="G26" s="29"/>
      <c r="H26" s="29"/>
      <c r="I26" s="29"/>
      <c r="J26" s="29"/>
    </row>
    <row r="27" ht="16.5" customHeight="1">
      <c r="A27" s="1"/>
      <c r="B27" s="11" t="s">
        <v>33</v>
      </c>
      <c r="C27" s="30" t="str">
        <f>hyperlink("http://www.riyba.com/east-greenwich-tourney","East Greenwich")</f>
        <v>East Greenwich</v>
      </c>
      <c r="D27" s="13" t="s">
        <v>11</v>
      </c>
      <c r="E27" s="14" t="s">
        <v>12</v>
      </c>
      <c r="F27" s="13" t="s">
        <v>13</v>
      </c>
      <c r="G27" s="31" t="s">
        <v>34</v>
      </c>
      <c r="H27" s="15">
        <v>160.0</v>
      </c>
      <c r="I27" s="11" t="s">
        <v>35</v>
      </c>
      <c r="J27" s="16" t="s">
        <v>16</v>
      </c>
    </row>
    <row r="28" ht="16.5" customHeight="1">
      <c r="A28" s="1"/>
      <c r="B28" s="17"/>
      <c r="C28" s="17"/>
      <c r="D28" s="19" t="s">
        <v>17</v>
      </c>
      <c r="E28" s="20" t="s">
        <v>18</v>
      </c>
      <c r="F28" s="19" t="s">
        <v>13</v>
      </c>
      <c r="G28" s="19" t="s">
        <v>14</v>
      </c>
      <c r="H28" s="21">
        <v>160.0</v>
      </c>
      <c r="I28" s="17"/>
      <c r="J28" s="22"/>
    </row>
    <row r="29" ht="11.25" customHeight="1">
      <c r="A29" s="1"/>
      <c r="B29" s="32"/>
      <c r="C29" s="33"/>
      <c r="D29" s="34"/>
      <c r="E29" s="32"/>
      <c r="F29" s="32"/>
      <c r="G29" s="34"/>
      <c r="H29" s="35"/>
      <c r="I29" s="36"/>
      <c r="J29" s="37"/>
    </row>
    <row r="30" ht="16.5" customHeight="1">
      <c r="A30" s="3"/>
      <c r="B30" s="14" t="s">
        <v>36</v>
      </c>
      <c r="C30" s="38" t="str">
        <f>hyperlink("http://www.riyba.com/smithfield-boys-tourney","Smithfield")</f>
        <v>Smithfield</v>
      </c>
      <c r="D30" s="13" t="s">
        <v>11</v>
      </c>
      <c r="E30" s="14" t="s">
        <v>12</v>
      </c>
      <c r="F30" s="13" t="s">
        <v>13</v>
      </c>
      <c r="G30" s="13" t="s">
        <v>24</v>
      </c>
      <c r="H30" s="15">
        <v>160.0</v>
      </c>
      <c r="I30" s="23"/>
      <c r="J30" s="16" t="s">
        <v>32</v>
      </c>
    </row>
    <row r="31" ht="16.5" customHeight="1">
      <c r="A31" s="3"/>
      <c r="B31" s="20" t="s">
        <v>37</v>
      </c>
      <c r="C31" s="39" t="str">
        <f>HYPERLINK("http://www.riyba.com/aquidneck-girls-tourney","Aquidneck")</f>
        <v>Aquidneck</v>
      </c>
      <c r="D31" s="19" t="s">
        <v>17</v>
      </c>
      <c r="E31" s="20" t="s">
        <v>18</v>
      </c>
      <c r="F31" s="19" t="s">
        <v>13</v>
      </c>
      <c r="G31" s="20" t="s">
        <v>14</v>
      </c>
      <c r="H31" s="21">
        <v>160.0</v>
      </c>
      <c r="I31" s="17"/>
      <c r="J31" s="22"/>
    </row>
    <row r="32" ht="11.25" customHeight="1">
      <c r="A32" s="1"/>
      <c r="B32" s="7"/>
      <c r="C32" s="5"/>
      <c r="D32" s="5"/>
      <c r="E32" s="5"/>
      <c r="F32" s="5"/>
      <c r="G32" s="5"/>
      <c r="H32" s="5"/>
      <c r="I32" s="5"/>
      <c r="J32" s="5"/>
    </row>
    <row r="33" ht="16.5" customHeight="1">
      <c r="A33" s="3"/>
      <c r="B33" s="11" t="s">
        <v>38</v>
      </c>
      <c r="C33" s="38" t="str">
        <f>hyperlink("http://www.riyba.com/cranston-boys-tourney","Cranston (CLCF)")</f>
        <v>Cranston (CLCF)</v>
      </c>
      <c r="D33" s="13" t="s">
        <v>11</v>
      </c>
      <c r="E33" s="14" t="s">
        <v>12</v>
      </c>
      <c r="F33" s="13" t="s">
        <v>13</v>
      </c>
      <c r="G33" s="14" t="s">
        <v>14</v>
      </c>
      <c r="H33" s="15">
        <v>160.0</v>
      </c>
      <c r="I33" s="23"/>
      <c r="J33" s="16" t="s">
        <v>32</v>
      </c>
    </row>
    <row r="34" ht="16.5" customHeight="1">
      <c r="A34" s="3"/>
      <c r="B34" s="17"/>
      <c r="C34" s="40" t="str">
        <f>hyperlink("http://www.riyba.com/scituate-girls-tourney","Scituate")</f>
        <v>Scituate</v>
      </c>
      <c r="D34" s="19" t="s">
        <v>17</v>
      </c>
      <c r="E34" s="20" t="s">
        <v>18</v>
      </c>
      <c r="F34" s="19" t="s">
        <v>13</v>
      </c>
      <c r="G34" s="20" t="s">
        <v>24</v>
      </c>
      <c r="H34" s="21">
        <v>160.0</v>
      </c>
      <c r="I34" s="17"/>
      <c r="J34" s="22"/>
    </row>
    <row r="35" ht="11.25" customHeight="1">
      <c r="A35" s="1"/>
      <c r="B35" s="7"/>
      <c r="C35" s="5"/>
      <c r="D35" s="5"/>
      <c r="E35" s="5"/>
      <c r="F35" s="5"/>
      <c r="G35" s="5"/>
      <c r="H35" s="5"/>
      <c r="I35" s="5"/>
      <c r="J35" s="5"/>
    </row>
    <row r="36" ht="16.5" customHeight="1">
      <c r="A36" s="3"/>
      <c r="B36" s="11" t="s">
        <v>39</v>
      </c>
      <c r="C36" s="25" t="str">
        <f>HYPERLINK("http://www.riyba.com/cumblincoln-boys-tourney","Cumberland-Lincoln")</f>
        <v>Cumberland-Lincoln</v>
      </c>
      <c r="D36" s="13" t="s">
        <v>11</v>
      </c>
      <c r="E36" s="14" t="s">
        <v>12</v>
      </c>
      <c r="F36" s="13" t="s">
        <v>13</v>
      </c>
      <c r="G36" s="14" t="s">
        <v>14</v>
      </c>
      <c r="H36" s="15">
        <v>160.0</v>
      </c>
      <c r="I36" s="41"/>
      <c r="J36" s="16" t="s">
        <v>32</v>
      </c>
    </row>
    <row r="37" ht="16.5" customHeight="1">
      <c r="A37" s="3"/>
      <c r="B37" s="17"/>
      <c r="C37" s="40" t="str">
        <f>hyperlink("http://www.riyba.com/nk-girls-4th-5th-tourney","North Kingstown 1")</f>
        <v>North Kingstown 1</v>
      </c>
      <c r="D37" s="19" t="s">
        <v>17</v>
      </c>
      <c r="E37" s="20" t="s">
        <v>40</v>
      </c>
      <c r="F37" s="20" t="s">
        <v>41</v>
      </c>
      <c r="G37" s="20" t="s">
        <v>14</v>
      </c>
      <c r="H37" s="21">
        <v>140.0</v>
      </c>
      <c r="I37" s="41"/>
      <c r="J37" s="22"/>
    </row>
    <row r="38" ht="11.25" customHeight="1">
      <c r="A38" s="1"/>
      <c r="B38" s="7"/>
      <c r="C38" s="5"/>
      <c r="D38" s="5"/>
      <c r="E38" s="5"/>
      <c r="F38" s="5"/>
      <c r="G38" s="5"/>
      <c r="H38" s="5"/>
      <c r="I38" s="5"/>
      <c r="J38" s="5"/>
    </row>
    <row r="39" ht="16.5" customHeight="1">
      <c r="A39" s="3"/>
      <c r="B39" s="20" t="s">
        <v>42</v>
      </c>
      <c r="C39" s="39" t="str">
        <f>HYPERLINK("http://www.riyba.com/cranston-girls-tourney","Cranston")</f>
        <v>Cranston</v>
      </c>
      <c r="D39" s="19" t="s">
        <v>17</v>
      </c>
      <c r="E39" s="20" t="s">
        <v>18</v>
      </c>
      <c r="F39" s="19" t="s">
        <v>13</v>
      </c>
      <c r="G39" s="19" t="s">
        <v>14</v>
      </c>
      <c r="H39" s="21">
        <v>160.0</v>
      </c>
      <c r="I39" s="41"/>
      <c r="J39" s="16" t="s">
        <v>32</v>
      </c>
    </row>
    <row r="40" ht="16.5" customHeight="1">
      <c r="A40" s="3"/>
      <c r="B40" s="14" t="s">
        <v>43</v>
      </c>
      <c r="C40" s="38" t="str">
        <f>hyperlink("http://www.riyba.com/burrillville-boys-tourney","Burrillville")</f>
        <v>Burrillville</v>
      </c>
      <c r="D40" s="13" t="s">
        <v>11</v>
      </c>
      <c r="E40" s="14" t="s">
        <v>12</v>
      </c>
      <c r="F40" s="13" t="s">
        <v>13</v>
      </c>
      <c r="G40" s="31" t="s">
        <v>34</v>
      </c>
      <c r="H40" s="15">
        <v>160.0</v>
      </c>
      <c r="I40" s="41"/>
      <c r="J40" s="22"/>
    </row>
    <row r="41" ht="11.25" customHeight="1">
      <c r="A41" s="1"/>
      <c r="B41" s="7"/>
      <c r="C41" s="5"/>
      <c r="D41" s="5"/>
      <c r="E41" s="5"/>
      <c r="F41" s="5"/>
      <c r="G41" s="5"/>
      <c r="H41" s="5"/>
      <c r="I41" s="5"/>
      <c r="J41" s="5"/>
    </row>
    <row r="42" ht="16.5" customHeight="1">
      <c r="A42" s="3"/>
      <c r="B42" s="14" t="s">
        <v>44</v>
      </c>
      <c r="C42" s="38" t="str">
        <f>hyperlink("http://www.riyba.com/ponaganset-boys-tourney","Ponaganset")</f>
        <v>Ponaganset</v>
      </c>
      <c r="D42" s="13" t="s">
        <v>11</v>
      </c>
      <c r="E42" s="14" t="s">
        <v>12</v>
      </c>
      <c r="F42" s="13" t="s">
        <v>13</v>
      </c>
      <c r="G42" s="13" t="s">
        <v>24</v>
      </c>
      <c r="H42" s="15">
        <v>160.0</v>
      </c>
      <c r="I42" s="42" t="s">
        <v>45</v>
      </c>
      <c r="J42" s="16" t="s">
        <v>32</v>
      </c>
    </row>
    <row r="43" ht="16.5" customHeight="1">
      <c r="A43" s="3"/>
      <c r="B43" s="20" t="s">
        <v>46</v>
      </c>
      <c r="C43" s="40" t="str">
        <f>hyperlink("http://www.riyba.com/ponaganset-girls-tourney","Ponaganset")</f>
        <v>Ponaganset</v>
      </c>
      <c r="D43" s="19" t="s">
        <v>17</v>
      </c>
      <c r="E43" s="20" t="s">
        <v>18</v>
      </c>
      <c r="F43" s="19" t="s">
        <v>13</v>
      </c>
      <c r="G43" s="19" t="s">
        <v>24</v>
      </c>
      <c r="H43" s="21">
        <v>160.0</v>
      </c>
      <c r="I43" s="17"/>
      <c r="J43" s="22"/>
    </row>
    <row r="44" ht="11.25" customHeight="1">
      <c r="A44" s="1"/>
      <c r="B44" s="7"/>
      <c r="C44" s="5"/>
      <c r="D44" s="5"/>
      <c r="E44" s="5"/>
      <c r="F44" s="5"/>
      <c r="G44" s="5"/>
      <c r="H44" s="5"/>
      <c r="I44" s="5"/>
      <c r="J44" s="5"/>
    </row>
    <row r="45" ht="16.5" customHeight="1">
      <c r="A45" s="3"/>
      <c r="B45" s="11" t="s">
        <v>47</v>
      </c>
      <c r="C45" s="30" t="str">
        <f>hyperlink("http://www.riyba.com/ewg-tourney","Exeter-West Greenwich")</f>
        <v>Exeter-West Greenwich</v>
      </c>
      <c r="D45" s="13" t="s">
        <v>11</v>
      </c>
      <c r="E45" s="14" t="s">
        <v>12</v>
      </c>
      <c r="F45" s="13" t="s">
        <v>41</v>
      </c>
      <c r="G45" s="13" t="s">
        <v>14</v>
      </c>
      <c r="H45" s="15">
        <v>200.0</v>
      </c>
      <c r="I45" s="11" t="s">
        <v>48</v>
      </c>
      <c r="J45" s="16" t="s">
        <v>32</v>
      </c>
    </row>
    <row r="46" ht="16.5" customHeight="1">
      <c r="A46" s="3"/>
      <c r="B46" s="17"/>
      <c r="C46" s="17"/>
      <c r="D46" s="20" t="s">
        <v>17</v>
      </c>
      <c r="E46" s="20" t="s">
        <v>49</v>
      </c>
      <c r="F46" s="20" t="s">
        <v>41</v>
      </c>
      <c r="G46" s="20" t="s">
        <v>14</v>
      </c>
      <c r="H46" s="21">
        <v>200.0</v>
      </c>
      <c r="I46" s="18"/>
      <c r="J46" s="43"/>
    </row>
    <row r="47" ht="16.5" customHeight="1">
      <c r="A47" s="3"/>
      <c r="B47" s="44" t="s">
        <v>50</v>
      </c>
      <c r="C47" s="40" t="str">
        <f>hyperlink("http://www.riyba.com/nk-girls-6th-7th-8th-tourney","North Kingstown 2")</f>
        <v>North Kingstown 2</v>
      </c>
      <c r="D47" s="19" t="s">
        <v>17</v>
      </c>
      <c r="E47" s="20" t="s">
        <v>51</v>
      </c>
      <c r="F47" s="19" t="s">
        <v>41</v>
      </c>
      <c r="G47" s="19" t="s">
        <v>14</v>
      </c>
      <c r="H47" s="21">
        <v>140.0</v>
      </c>
      <c r="I47" s="17"/>
      <c r="J47" s="17"/>
    </row>
    <row r="48" ht="11.25" customHeight="1">
      <c r="A48" s="1"/>
      <c r="B48" s="7"/>
      <c r="C48" s="5"/>
      <c r="D48" s="5"/>
      <c r="E48" s="5"/>
      <c r="F48" s="5"/>
      <c r="G48" s="5"/>
      <c r="H48" s="5"/>
      <c r="I48" s="5"/>
      <c r="J48" s="5"/>
    </row>
    <row r="49" ht="16.5" customHeight="1">
      <c r="A49" s="3"/>
      <c r="B49" s="11" t="s">
        <v>52</v>
      </c>
      <c r="C49" s="30" t="str">
        <f>hyperlink("http://www.riyba.com/south-kingstown-tourney","South Kingstown")</f>
        <v>South Kingstown</v>
      </c>
      <c r="D49" s="13" t="s">
        <v>11</v>
      </c>
      <c r="E49" s="14" t="s">
        <v>12</v>
      </c>
      <c r="F49" s="13" t="s">
        <v>13</v>
      </c>
      <c r="G49" s="31" t="s">
        <v>34</v>
      </c>
      <c r="H49" s="15">
        <v>160.0</v>
      </c>
      <c r="I49" s="45" t="s">
        <v>53</v>
      </c>
      <c r="J49" s="16" t="s">
        <v>16</v>
      </c>
    </row>
    <row r="50" ht="16.5" customHeight="1">
      <c r="A50" s="3"/>
      <c r="B50" s="17"/>
      <c r="C50" s="17"/>
      <c r="D50" s="19" t="s">
        <v>17</v>
      </c>
      <c r="E50" s="20" t="s">
        <v>18</v>
      </c>
      <c r="F50" s="19" t="s">
        <v>13</v>
      </c>
      <c r="G50" s="46" t="s">
        <v>34</v>
      </c>
      <c r="H50" s="21">
        <v>160.0</v>
      </c>
      <c r="I50" s="17"/>
      <c r="J50" s="22"/>
    </row>
    <row r="51" ht="11.25" customHeight="1">
      <c r="A51" s="1"/>
      <c r="B51" s="7"/>
      <c r="C51" s="5"/>
      <c r="D51" s="5"/>
      <c r="E51" s="5"/>
      <c r="F51" s="5"/>
      <c r="G51" s="5"/>
      <c r="H51" s="5"/>
      <c r="I51" s="5"/>
      <c r="J51" s="5"/>
    </row>
    <row r="52" ht="18.75" customHeight="1">
      <c r="A52" s="3"/>
      <c r="B52" s="11" t="s">
        <v>54</v>
      </c>
      <c r="C52" s="47" t="s">
        <v>55</v>
      </c>
      <c r="D52" s="48" t="str">
        <f>HYPERLINK("http://www.riyba.com/gold-state-championships-b","Boys")</f>
        <v>Boys</v>
      </c>
      <c r="E52" s="14" t="s">
        <v>12</v>
      </c>
      <c r="F52" s="13" t="s">
        <v>56</v>
      </c>
      <c r="G52" s="14" t="s">
        <v>57</v>
      </c>
      <c r="H52" s="15">
        <v>140.0</v>
      </c>
      <c r="I52" s="50" t="s">
        <v>58</v>
      </c>
      <c r="J52" s="16" t="s">
        <v>32</v>
      </c>
    </row>
    <row r="53" ht="18.75" customHeight="1">
      <c r="A53" s="3"/>
      <c r="B53" s="18"/>
      <c r="C53" s="51" t="s">
        <v>59</v>
      </c>
      <c r="D53" s="52" t="str">
        <f>HYPERLINK("http://www.riyba.com/gold-state-champ-g","Girls")</f>
        <v>Girls</v>
      </c>
      <c r="E53" s="20" t="s">
        <v>18</v>
      </c>
      <c r="F53" s="19" t="s">
        <v>56</v>
      </c>
      <c r="G53" s="20" t="s">
        <v>57</v>
      </c>
      <c r="H53" s="21">
        <v>140.0</v>
      </c>
      <c r="I53" s="54" t="s">
        <v>60</v>
      </c>
      <c r="J53" s="43"/>
    </row>
    <row r="54" ht="18.75" customHeight="1">
      <c r="A54" s="3"/>
      <c r="B54" s="18"/>
      <c r="C54" s="55" t="str">
        <f>HYPERLINK("http://www.riyba.com/silver-state-championships","RIYBA Open State")</f>
        <v>RIYBA Open State</v>
      </c>
      <c r="D54" s="56" t="s">
        <v>11</v>
      </c>
      <c r="E54" s="57" t="s">
        <v>20</v>
      </c>
      <c r="F54" s="58" t="s">
        <v>56</v>
      </c>
      <c r="G54" s="57" t="s">
        <v>57</v>
      </c>
      <c r="H54" s="59">
        <v>140.0</v>
      </c>
      <c r="I54" s="60" t="s">
        <v>58</v>
      </c>
      <c r="J54" s="18"/>
    </row>
    <row r="55" ht="18.75" customHeight="1">
      <c r="A55" s="1"/>
      <c r="B55" s="17"/>
      <c r="C55" s="61" t="str">
        <f>HYPERLINK("http://www.riyba.com/silver-state-championships","Silver Championships")</f>
        <v>Silver Championships</v>
      </c>
      <c r="D55" s="62"/>
      <c r="E55" s="17"/>
      <c r="F55" s="17"/>
      <c r="G55" s="17"/>
      <c r="H55" s="17"/>
      <c r="I55" s="17"/>
      <c r="J55" s="17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</sheetData>
  <mergeCells count="74">
    <mergeCell ref="I33:I34"/>
    <mergeCell ref="J33:J34"/>
    <mergeCell ref="J39:J40"/>
    <mergeCell ref="I42:I43"/>
    <mergeCell ref="J42:J43"/>
    <mergeCell ref="I45:I47"/>
    <mergeCell ref="J45:J47"/>
    <mergeCell ref="I18:I19"/>
    <mergeCell ref="I24:I25"/>
    <mergeCell ref="J24:J25"/>
    <mergeCell ref="I27:I28"/>
    <mergeCell ref="J27:J28"/>
    <mergeCell ref="I30:I31"/>
    <mergeCell ref="J30:J31"/>
    <mergeCell ref="B26:J26"/>
    <mergeCell ref="B32:J32"/>
    <mergeCell ref="B35:J35"/>
    <mergeCell ref="J36:J37"/>
    <mergeCell ref="B38:J38"/>
    <mergeCell ref="B41:J41"/>
    <mergeCell ref="B44:J44"/>
    <mergeCell ref="B45:B46"/>
    <mergeCell ref="C45:C46"/>
    <mergeCell ref="B48:J48"/>
    <mergeCell ref="C49:C50"/>
    <mergeCell ref="I49:I50"/>
    <mergeCell ref="J49:J50"/>
    <mergeCell ref="B51:J51"/>
    <mergeCell ref="B2:J2"/>
    <mergeCell ref="B3:J3"/>
    <mergeCell ref="B5:J5"/>
    <mergeCell ref="C6:C7"/>
    <mergeCell ref="I6:I7"/>
    <mergeCell ref="J6:J7"/>
    <mergeCell ref="B8:J8"/>
    <mergeCell ref="I9:I10"/>
    <mergeCell ref="J9:J10"/>
    <mergeCell ref="B11:J11"/>
    <mergeCell ref="I12:I13"/>
    <mergeCell ref="J12:J13"/>
    <mergeCell ref="B14:J14"/>
    <mergeCell ref="I15:I16"/>
    <mergeCell ref="B18:B19"/>
    <mergeCell ref="B21:B22"/>
    <mergeCell ref="B24:B25"/>
    <mergeCell ref="B27:B28"/>
    <mergeCell ref="C27:C28"/>
    <mergeCell ref="B33:B34"/>
    <mergeCell ref="B36:B37"/>
    <mergeCell ref="B6:B7"/>
    <mergeCell ref="B9:B10"/>
    <mergeCell ref="C9:C10"/>
    <mergeCell ref="B12:B13"/>
    <mergeCell ref="C12:C13"/>
    <mergeCell ref="B15:B16"/>
    <mergeCell ref="C15:C16"/>
    <mergeCell ref="I21:I22"/>
    <mergeCell ref="C22:H22"/>
    <mergeCell ref="J15:J16"/>
    <mergeCell ref="B17:J17"/>
    <mergeCell ref="J18:J19"/>
    <mergeCell ref="C19:H19"/>
    <mergeCell ref="B20:J20"/>
    <mergeCell ref="J21:J22"/>
    <mergeCell ref="B23:J23"/>
    <mergeCell ref="H54:H55"/>
    <mergeCell ref="I54:I55"/>
    <mergeCell ref="B49:B50"/>
    <mergeCell ref="B52:B55"/>
    <mergeCell ref="J52:J55"/>
    <mergeCell ref="D54:D55"/>
    <mergeCell ref="E54:E55"/>
    <mergeCell ref="F54:F55"/>
    <mergeCell ref="G54:G55"/>
  </mergeCells>
  <drawing r:id="rId1"/>
</worksheet>
</file>