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G:\Shared drives\V. Biz Dev\D. Demo\"/>
    </mc:Choice>
  </mc:AlternateContent>
  <xr:revisionPtr revIDLastSave="0" documentId="13_ncr:1_{7807FABD-C3C1-44EB-8583-47185D2D443E}" xr6:coauthVersionLast="47" xr6:coauthVersionMax="47" xr10:uidLastSave="{00000000-0000-0000-0000-000000000000}"/>
  <bookViews>
    <workbookView xWindow="-98" yWindow="-98" windowWidth="20715" windowHeight="13155" tabRatio="787" activeTab="1" xr2:uid="{7C430A57-6E28-490B-B35F-4CAD4E73563A}"/>
  </bookViews>
  <sheets>
    <sheet name="Cover" sheetId="7" r:id="rId1"/>
    <sheet name="Fixed Asset Schedule" sheetId="1" r:id="rId2"/>
    <sheet name="load_JEs (single month)" sheetId="4" r:id="rId3"/>
    <sheet name="load_JEs (batch)" sheetId="9" r:id="rId4"/>
    <sheet name="data_GL" sheetId="2" r:id="rId5"/>
    <sheet name="QUICKBOOKS_9130357949969096" sheetId="3" state="hidden" r:id="rId6"/>
  </sheets>
  <externalReferences>
    <externalReference r:id="rId7"/>
  </externalReferences>
  <definedNames>
    <definedName name="Client">'[1]Cover &amp; Checks'!$B$2</definedName>
    <definedName name="client_name">Cover!$B$2</definedName>
    <definedName name="date_rpt">'[1]Cover &amp; Checks'!$D$6</definedName>
    <definedName name="_xlnm.Print_Area" localSheetId="0">Cover!$B$2:$K$26</definedName>
    <definedName name="rpt_date">Cover!$D$6</definedName>
    <definedName name="sched_date">Cover!$D$6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R8" i="1" l="1"/>
  <c r="CR9" i="1"/>
  <c r="CR10" i="1"/>
  <c r="CR11" i="1"/>
  <c r="CR12" i="1"/>
  <c r="CR13" i="1"/>
  <c r="CR14" i="1"/>
  <c r="CR15" i="1"/>
  <c r="CR16" i="1"/>
  <c r="CR17" i="1"/>
  <c r="D21" i="1"/>
  <c r="E17" i="1"/>
  <c r="E16" i="1"/>
  <c r="E15" i="1"/>
  <c r="E14" i="1"/>
  <c r="E13" i="1"/>
  <c r="E11" i="1"/>
  <c r="E10" i="1"/>
  <c r="E9" i="1"/>
  <c r="E8" i="1"/>
  <c r="E7" i="1"/>
  <c r="E12" i="1"/>
  <c r="W30" i="9"/>
  <c r="W28" i="9"/>
  <c r="W26" i="9"/>
  <c r="W24" i="9"/>
  <c r="W22" i="9"/>
  <c r="W20" i="9"/>
  <c r="W18" i="9"/>
  <c r="W16" i="9"/>
  <c r="W14" i="9"/>
  <c r="W12" i="9"/>
  <c r="W10" i="9"/>
  <c r="W8" i="9"/>
  <c r="W6" i="9"/>
  <c r="W4" i="9"/>
  <c r="AC4" i="4"/>
  <c r="AD4" i="4"/>
  <c r="AF4" i="4"/>
  <c r="AC5" i="4"/>
  <c r="AD5" i="4"/>
  <c r="AF5" i="4"/>
  <c r="AC6" i="4"/>
  <c r="AD6" i="4"/>
  <c r="AF6" i="4"/>
  <c r="AD3" i="4"/>
  <c r="AF3" i="4"/>
  <c r="AC3" i="4"/>
  <c r="G10" i="1"/>
  <c r="G9" i="1"/>
  <c r="K12" i="1"/>
  <c r="K13" i="1"/>
  <c r="K14" i="1"/>
  <c r="K15" i="1"/>
  <c r="K16" i="1"/>
  <c r="K17" i="1"/>
  <c r="H9" i="1" l="1"/>
  <c r="K9" i="1"/>
  <c r="H10" i="1"/>
  <c r="K10" i="1"/>
  <c r="K11" i="1"/>
  <c r="B4" i="7"/>
  <c r="AM268" i="9"/>
  <c r="AK268" i="9"/>
  <c r="AJ268" i="9"/>
  <c r="AI268" i="9"/>
  <c r="P268" i="9" s="1"/>
  <c r="R268" i="9" s="1"/>
  <c r="AM267" i="9"/>
  <c r="AK267" i="9"/>
  <c r="AJ267" i="9"/>
  <c r="AI267" i="9"/>
  <c r="P267" i="9" s="1"/>
  <c r="R267" i="9" s="1"/>
  <c r="AM266" i="9"/>
  <c r="AK266" i="9"/>
  <c r="AJ266" i="9"/>
  <c r="AI266" i="9"/>
  <c r="P266" i="9" s="1"/>
  <c r="R266" i="9" s="1"/>
  <c r="AM265" i="9"/>
  <c r="AK265" i="9"/>
  <c r="AJ265" i="9"/>
  <c r="AI265" i="9"/>
  <c r="P265" i="9"/>
  <c r="R265" i="9" s="1"/>
  <c r="AM264" i="9"/>
  <c r="AK264" i="9"/>
  <c r="AJ264" i="9"/>
  <c r="AI264" i="9"/>
  <c r="P264" i="9" s="1"/>
  <c r="R264" i="9" s="1"/>
  <c r="AM263" i="9"/>
  <c r="AK263" i="9"/>
  <c r="AJ263" i="9"/>
  <c r="AI263" i="9"/>
  <c r="P263" i="9" s="1"/>
  <c r="R263" i="9" s="1"/>
  <c r="AM262" i="9"/>
  <c r="AK262" i="9"/>
  <c r="AJ262" i="9"/>
  <c r="AI262" i="9"/>
  <c r="P262" i="9" s="1"/>
  <c r="R262" i="9" s="1"/>
  <c r="AM261" i="9"/>
  <c r="AK261" i="9"/>
  <c r="AJ261" i="9"/>
  <c r="AI261" i="9"/>
  <c r="P261" i="9"/>
  <c r="R261" i="9" s="1"/>
  <c r="AM260" i="9"/>
  <c r="AK260" i="9"/>
  <c r="AJ260" i="9"/>
  <c r="AI260" i="9"/>
  <c r="P260" i="9" s="1"/>
  <c r="R260" i="9" s="1"/>
  <c r="AM259" i="9"/>
  <c r="AK259" i="9"/>
  <c r="AJ259" i="9"/>
  <c r="AI259" i="9"/>
  <c r="P259" i="9" s="1"/>
  <c r="R259" i="9" s="1"/>
  <c r="AM258" i="9"/>
  <c r="AK258" i="9"/>
  <c r="AJ258" i="9"/>
  <c r="AI258" i="9"/>
  <c r="P258" i="9" s="1"/>
  <c r="R258" i="9" s="1"/>
  <c r="AM257" i="9"/>
  <c r="AK257" i="9"/>
  <c r="AJ257" i="9"/>
  <c r="AI257" i="9"/>
  <c r="P257" i="9"/>
  <c r="R257" i="9" s="1"/>
  <c r="AM256" i="9"/>
  <c r="AK256" i="9"/>
  <c r="P256" i="9" s="1"/>
  <c r="R256" i="9" s="1"/>
  <c r="AJ256" i="9"/>
  <c r="AI256" i="9"/>
  <c r="AM255" i="9"/>
  <c r="AK255" i="9"/>
  <c r="AJ255" i="9"/>
  <c r="AI255" i="9"/>
  <c r="P255" i="9" s="1"/>
  <c r="R255" i="9" s="1"/>
  <c r="AM254" i="9"/>
  <c r="AK254" i="9"/>
  <c r="AJ254" i="9"/>
  <c r="AI254" i="9"/>
  <c r="P254" i="9" s="1"/>
  <c r="R254" i="9" s="1"/>
  <c r="AM253" i="9"/>
  <c r="AK253" i="9"/>
  <c r="AJ253" i="9"/>
  <c r="AI253" i="9"/>
  <c r="P253" i="9"/>
  <c r="R253" i="9" s="1"/>
  <c r="AM252" i="9"/>
  <c r="AK252" i="9"/>
  <c r="P252" i="9" s="1"/>
  <c r="R252" i="9" s="1"/>
  <c r="AJ252" i="9"/>
  <c r="AI252" i="9"/>
  <c r="AM251" i="9"/>
  <c r="AK251" i="9"/>
  <c r="AJ251" i="9"/>
  <c r="AI251" i="9"/>
  <c r="P251" i="9" s="1"/>
  <c r="R251" i="9" s="1"/>
  <c r="AM250" i="9"/>
  <c r="AK250" i="9"/>
  <c r="AJ250" i="9"/>
  <c r="AI250" i="9"/>
  <c r="P250" i="9" s="1"/>
  <c r="R250" i="9" s="1"/>
  <c r="AM249" i="9"/>
  <c r="AK249" i="9"/>
  <c r="AJ249" i="9"/>
  <c r="AI249" i="9"/>
  <c r="P249" i="9"/>
  <c r="R249" i="9" s="1"/>
  <c r="AM248" i="9"/>
  <c r="AK248" i="9"/>
  <c r="P248" i="9" s="1"/>
  <c r="R248" i="9" s="1"/>
  <c r="AJ248" i="9"/>
  <c r="AI248" i="9"/>
  <c r="AM247" i="9"/>
  <c r="AK247" i="9"/>
  <c r="AJ247" i="9"/>
  <c r="AI247" i="9"/>
  <c r="P247" i="9" s="1"/>
  <c r="R247" i="9" s="1"/>
  <c r="AM246" i="9"/>
  <c r="AK246" i="9"/>
  <c r="AJ246" i="9"/>
  <c r="AI246" i="9"/>
  <c r="P246" i="9" s="1"/>
  <c r="R246" i="9" s="1"/>
  <c r="AM245" i="9"/>
  <c r="AK245" i="9"/>
  <c r="AJ245" i="9"/>
  <c r="AI245" i="9"/>
  <c r="P245" i="9"/>
  <c r="R245" i="9" s="1"/>
  <c r="AM244" i="9"/>
  <c r="AK244" i="9"/>
  <c r="P244" i="9" s="1"/>
  <c r="R244" i="9" s="1"/>
  <c r="AJ244" i="9"/>
  <c r="AI244" i="9"/>
  <c r="AM243" i="9"/>
  <c r="AK243" i="9"/>
  <c r="AJ243" i="9"/>
  <c r="AI243" i="9"/>
  <c r="P243" i="9" s="1"/>
  <c r="R243" i="9" s="1"/>
  <c r="AM242" i="9"/>
  <c r="AK242" i="9"/>
  <c r="AJ242" i="9"/>
  <c r="AI242" i="9"/>
  <c r="P242" i="9" s="1"/>
  <c r="R242" i="9" s="1"/>
  <c r="AM241" i="9"/>
  <c r="AK241" i="9"/>
  <c r="AJ241" i="9"/>
  <c r="AI241" i="9"/>
  <c r="P241" i="9"/>
  <c r="R241" i="9" s="1"/>
  <c r="AM240" i="9"/>
  <c r="AK240" i="9"/>
  <c r="P240" i="9" s="1"/>
  <c r="R240" i="9" s="1"/>
  <c r="AJ240" i="9"/>
  <c r="AI240" i="9"/>
  <c r="AM239" i="9"/>
  <c r="AK239" i="9"/>
  <c r="AJ239" i="9"/>
  <c r="AI239" i="9"/>
  <c r="P239" i="9" s="1"/>
  <c r="R239" i="9" s="1"/>
  <c r="AM238" i="9"/>
  <c r="AK238" i="9"/>
  <c r="AJ238" i="9"/>
  <c r="AI238" i="9"/>
  <c r="P238" i="9" s="1"/>
  <c r="R238" i="9" s="1"/>
  <c r="AM237" i="9"/>
  <c r="AK237" i="9"/>
  <c r="AJ237" i="9"/>
  <c r="AI237" i="9"/>
  <c r="P237" i="9"/>
  <c r="R237" i="9" s="1"/>
  <c r="AM236" i="9"/>
  <c r="AK236" i="9"/>
  <c r="P236" i="9" s="1"/>
  <c r="R236" i="9" s="1"/>
  <c r="AJ236" i="9"/>
  <c r="AI236" i="9"/>
  <c r="AM235" i="9"/>
  <c r="AK235" i="9"/>
  <c r="AJ235" i="9"/>
  <c r="AI235" i="9"/>
  <c r="P235" i="9" s="1"/>
  <c r="R235" i="9" s="1"/>
  <c r="AM234" i="9"/>
  <c r="AK234" i="9"/>
  <c r="AJ234" i="9"/>
  <c r="AI234" i="9"/>
  <c r="P234" i="9" s="1"/>
  <c r="R234" i="9" s="1"/>
  <c r="AM233" i="9"/>
  <c r="AK233" i="9"/>
  <c r="AJ233" i="9"/>
  <c r="AI233" i="9"/>
  <c r="P233" i="9"/>
  <c r="R233" i="9" s="1"/>
  <c r="AM232" i="9"/>
  <c r="AK232" i="9"/>
  <c r="P232" i="9" s="1"/>
  <c r="R232" i="9" s="1"/>
  <c r="AJ232" i="9"/>
  <c r="AI232" i="9"/>
  <c r="AM231" i="9"/>
  <c r="AK231" i="9"/>
  <c r="AJ231" i="9"/>
  <c r="AI231" i="9"/>
  <c r="P231" i="9" s="1"/>
  <c r="R231" i="9" s="1"/>
  <c r="AM230" i="9"/>
  <c r="AK230" i="9"/>
  <c r="AJ230" i="9"/>
  <c r="AI230" i="9"/>
  <c r="P230" i="9" s="1"/>
  <c r="R230" i="9" s="1"/>
  <c r="AM229" i="9"/>
  <c r="AK229" i="9"/>
  <c r="AJ229" i="9"/>
  <c r="AI229" i="9"/>
  <c r="P229" i="9"/>
  <c r="R229" i="9" s="1"/>
  <c r="AM228" i="9"/>
  <c r="AK228" i="9"/>
  <c r="P228" i="9" s="1"/>
  <c r="R228" i="9" s="1"/>
  <c r="AJ228" i="9"/>
  <c r="AI228" i="9"/>
  <c r="AM227" i="9"/>
  <c r="AK227" i="9"/>
  <c r="AJ227" i="9"/>
  <c r="AI227" i="9"/>
  <c r="P227" i="9" s="1"/>
  <c r="R227" i="9" s="1"/>
  <c r="AM226" i="9"/>
  <c r="AK226" i="9"/>
  <c r="AJ226" i="9"/>
  <c r="AI226" i="9"/>
  <c r="P226" i="9" s="1"/>
  <c r="R226" i="9" s="1"/>
  <c r="AM225" i="9"/>
  <c r="AK225" i="9"/>
  <c r="AJ225" i="9"/>
  <c r="AI225" i="9"/>
  <c r="P225" i="9"/>
  <c r="R225" i="9" s="1"/>
  <c r="AM224" i="9"/>
  <c r="AK224" i="9"/>
  <c r="P224" i="9" s="1"/>
  <c r="R224" i="9" s="1"/>
  <c r="AJ224" i="9"/>
  <c r="AI224" i="9"/>
  <c r="AM223" i="9"/>
  <c r="AK223" i="9"/>
  <c r="AJ223" i="9"/>
  <c r="AI223" i="9"/>
  <c r="P223" i="9" s="1"/>
  <c r="R223" i="9" s="1"/>
  <c r="AM222" i="9"/>
  <c r="AK222" i="9"/>
  <c r="AJ222" i="9"/>
  <c r="AI222" i="9"/>
  <c r="P222" i="9" s="1"/>
  <c r="R222" i="9" s="1"/>
  <c r="AM221" i="9"/>
  <c r="AK221" i="9"/>
  <c r="AJ221" i="9"/>
  <c r="AI221" i="9"/>
  <c r="P221" i="9"/>
  <c r="R221" i="9" s="1"/>
  <c r="AM220" i="9"/>
  <c r="AK220" i="9"/>
  <c r="P220" i="9" s="1"/>
  <c r="R220" i="9" s="1"/>
  <c r="AJ220" i="9"/>
  <c r="AI220" i="9"/>
  <c r="AM219" i="9"/>
  <c r="AK219" i="9"/>
  <c r="AJ219" i="9"/>
  <c r="AI219" i="9"/>
  <c r="P219" i="9" s="1"/>
  <c r="R219" i="9" s="1"/>
  <c r="AM218" i="9"/>
  <c r="AK218" i="9"/>
  <c r="AJ218" i="9"/>
  <c r="AI218" i="9"/>
  <c r="P218" i="9" s="1"/>
  <c r="R218" i="9" s="1"/>
  <c r="AM217" i="9"/>
  <c r="AK217" i="9"/>
  <c r="AJ217" i="9"/>
  <c r="AI217" i="9"/>
  <c r="P217" i="9"/>
  <c r="R217" i="9" s="1"/>
  <c r="AM216" i="9"/>
  <c r="AK216" i="9"/>
  <c r="AJ216" i="9"/>
  <c r="P216" i="9" s="1"/>
  <c r="R216" i="9" s="1"/>
  <c r="AI216" i="9"/>
  <c r="AM215" i="9"/>
  <c r="AK215" i="9"/>
  <c r="AJ215" i="9"/>
  <c r="AI215" i="9"/>
  <c r="P215" i="9" s="1"/>
  <c r="R215" i="9" s="1"/>
  <c r="AM214" i="9"/>
  <c r="AK214" i="9"/>
  <c r="AJ214" i="9"/>
  <c r="AI214" i="9"/>
  <c r="P214" i="9" s="1"/>
  <c r="R214" i="9" s="1"/>
  <c r="AM213" i="9"/>
  <c r="AK213" i="9"/>
  <c r="AJ213" i="9"/>
  <c r="AI213" i="9"/>
  <c r="P213" i="9"/>
  <c r="R213" i="9" s="1"/>
  <c r="AM212" i="9"/>
  <c r="AK212" i="9"/>
  <c r="AJ212" i="9"/>
  <c r="AI212" i="9"/>
  <c r="P212" i="9"/>
  <c r="R212" i="9" s="1"/>
  <c r="AM211" i="9"/>
  <c r="AK211" i="9"/>
  <c r="AJ211" i="9"/>
  <c r="AI211" i="9"/>
  <c r="P211" i="9" s="1"/>
  <c r="R211" i="9" s="1"/>
  <c r="AM210" i="9"/>
  <c r="AK210" i="9"/>
  <c r="AJ210" i="9"/>
  <c r="AI210" i="9"/>
  <c r="P210" i="9" s="1"/>
  <c r="R210" i="9" s="1"/>
  <c r="AM209" i="9"/>
  <c r="AK209" i="9"/>
  <c r="AJ209" i="9"/>
  <c r="AI209" i="9"/>
  <c r="P209" i="9"/>
  <c r="R209" i="9" s="1"/>
  <c r="AM208" i="9"/>
  <c r="AK208" i="9"/>
  <c r="AJ208" i="9"/>
  <c r="AI208" i="9"/>
  <c r="P208" i="9" s="1"/>
  <c r="R208" i="9" s="1"/>
  <c r="AM207" i="9"/>
  <c r="AK207" i="9"/>
  <c r="AJ207" i="9"/>
  <c r="AI207" i="9"/>
  <c r="P207" i="9" s="1"/>
  <c r="R207" i="9" s="1"/>
  <c r="AM206" i="9"/>
  <c r="AK206" i="9"/>
  <c r="AJ206" i="9"/>
  <c r="AI206" i="9"/>
  <c r="P206" i="9" s="1"/>
  <c r="R206" i="9" s="1"/>
  <c r="AM205" i="9"/>
  <c r="AK205" i="9"/>
  <c r="AJ205" i="9"/>
  <c r="AI205" i="9"/>
  <c r="P205" i="9"/>
  <c r="R205" i="9" s="1"/>
  <c r="AM204" i="9"/>
  <c r="AK204" i="9"/>
  <c r="AJ204" i="9"/>
  <c r="AI204" i="9"/>
  <c r="P204" i="9"/>
  <c r="R204" i="9" s="1"/>
  <c r="AM203" i="9"/>
  <c r="AK203" i="9"/>
  <c r="AJ203" i="9"/>
  <c r="P203" i="9" s="1"/>
  <c r="R203" i="9" s="1"/>
  <c r="AI203" i="9"/>
  <c r="AM202" i="9"/>
  <c r="AK202" i="9"/>
  <c r="AJ202" i="9"/>
  <c r="AI202" i="9"/>
  <c r="AM201" i="9"/>
  <c r="AK201" i="9"/>
  <c r="AJ201" i="9"/>
  <c r="AI201" i="9"/>
  <c r="P201" i="9" s="1"/>
  <c r="R201" i="9" s="1"/>
  <c r="AM200" i="9"/>
  <c r="P200" i="9" s="1"/>
  <c r="R200" i="9" s="1"/>
  <c r="AK200" i="9"/>
  <c r="AJ200" i="9"/>
  <c r="AI200" i="9"/>
  <c r="AM199" i="9"/>
  <c r="AK199" i="9"/>
  <c r="AJ199" i="9"/>
  <c r="AI199" i="9"/>
  <c r="AM198" i="9"/>
  <c r="AK198" i="9"/>
  <c r="AJ198" i="9"/>
  <c r="AI198" i="9"/>
  <c r="P198" i="9" s="1"/>
  <c r="R198" i="9" s="1"/>
  <c r="AM197" i="9"/>
  <c r="AK197" i="9"/>
  <c r="AJ197" i="9"/>
  <c r="AI197" i="9"/>
  <c r="P197" i="9" s="1"/>
  <c r="R197" i="9" s="1"/>
  <c r="AM196" i="9"/>
  <c r="AK196" i="9"/>
  <c r="AJ196" i="9"/>
  <c r="AI196" i="9"/>
  <c r="P196" i="9"/>
  <c r="R196" i="9" s="1"/>
  <c r="AM195" i="9"/>
  <c r="AK195" i="9"/>
  <c r="AJ195" i="9"/>
  <c r="P195" i="9" s="1"/>
  <c r="R195" i="9" s="1"/>
  <c r="AI195" i="9"/>
  <c r="AM194" i="9"/>
  <c r="AK194" i="9"/>
  <c r="AJ194" i="9"/>
  <c r="AI194" i="9"/>
  <c r="AM193" i="9"/>
  <c r="AK193" i="9"/>
  <c r="AJ193" i="9"/>
  <c r="AI193" i="9"/>
  <c r="P193" i="9" s="1"/>
  <c r="R193" i="9" s="1"/>
  <c r="AM192" i="9"/>
  <c r="P192" i="9" s="1"/>
  <c r="R192" i="9" s="1"/>
  <c r="AK192" i="9"/>
  <c r="AJ192" i="9"/>
  <c r="AI192" i="9"/>
  <c r="AM191" i="9"/>
  <c r="AK191" i="9"/>
  <c r="AJ191" i="9"/>
  <c r="AI191" i="9"/>
  <c r="AM190" i="9"/>
  <c r="AK190" i="9"/>
  <c r="AJ190" i="9"/>
  <c r="AI190" i="9"/>
  <c r="P190" i="9" s="1"/>
  <c r="R190" i="9" s="1"/>
  <c r="AM189" i="9"/>
  <c r="AK189" i="9"/>
  <c r="AJ189" i="9"/>
  <c r="AI189" i="9"/>
  <c r="P189" i="9"/>
  <c r="R189" i="9" s="1"/>
  <c r="AM188" i="9"/>
  <c r="AK188" i="9"/>
  <c r="AJ188" i="9"/>
  <c r="AI188" i="9"/>
  <c r="P188" i="9"/>
  <c r="R188" i="9" s="1"/>
  <c r="AM187" i="9"/>
  <c r="AK187" i="9"/>
  <c r="AJ187" i="9"/>
  <c r="P187" i="9" s="1"/>
  <c r="R187" i="9" s="1"/>
  <c r="AI187" i="9"/>
  <c r="AM186" i="9"/>
  <c r="AK186" i="9"/>
  <c r="AJ186" i="9"/>
  <c r="AI186" i="9"/>
  <c r="AM185" i="9"/>
  <c r="AK185" i="9"/>
  <c r="AJ185" i="9"/>
  <c r="AI185" i="9"/>
  <c r="P185" i="9" s="1"/>
  <c r="R185" i="9" s="1"/>
  <c r="AM184" i="9"/>
  <c r="P184" i="9" s="1"/>
  <c r="R184" i="9" s="1"/>
  <c r="AK184" i="9"/>
  <c r="AJ184" i="9"/>
  <c r="AI184" i="9"/>
  <c r="AM183" i="9"/>
  <c r="AK183" i="9"/>
  <c r="AJ183" i="9"/>
  <c r="AI183" i="9"/>
  <c r="AM182" i="9"/>
  <c r="AK182" i="9"/>
  <c r="AJ182" i="9"/>
  <c r="AI182" i="9"/>
  <c r="P182" i="9" s="1"/>
  <c r="R182" i="9" s="1"/>
  <c r="AM181" i="9"/>
  <c r="AK181" i="9"/>
  <c r="AJ181" i="9"/>
  <c r="AI181" i="9"/>
  <c r="P181" i="9"/>
  <c r="R181" i="9" s="1"/>
  <c r="AM180" i="9"/>
  <c r="AK180" i="9"/>
  <c r="AJ180" i="9"/>
  <c r="AI180" i="9"/>
  <c r="P180" i="9"/>
  <c r="R180" i="9" s="1"/>
  <c r="AM179" i="9"/>
  <c r="AK179" i="9"/>
  <c r="AJ179" i="9"/>
  <c r="P179" i="9" s="1"/>
  <c r="R179" i="9" s="1"/>
  <c r="AI179" i="9"/>
  <c r="AM178" i="9"/>
  <c r="AK178" i="9"/>
  <c r="AJ178" i="9"/>
  <c r="AI178" i="9"/>
  <c r="AM177" i="9"/>
  <c r="AK177" i="9"/>
  <c r="AJ177" i="9"/>
  <c r="AI177" i="9"/>
  <c r="P177" i="9" s="1"/>
  <c r="R177" i="9" s="1"/>
  <c r="AM176" i="9"/>
  <c r="P176" i="9" s="1"/>
  <c r="R176" i="9" s="1"/>
  <c r="AK176" i="9"/>
  <c r="AJ176" i="9"/>
  <c r="AI176" i="9"/>
  <c r="AM175" i="9"/>
  <c r="AK175" i="9"/>
  <c r="AJ175" i="9"/>
  <c r="AI175" i="9"/>
  <c r="AM174" i="9"/>
  <c r="AK174" i="9"/>
  <c r="AJ174" i="9"/>
  <c r="AI174" i="9"/>
  <c r="P174" i="9" s="1"/>
  <c r="R174" i="9" s="1"/>
  <c r="AM173" i="9"/>
  <c r="AK173" i="9"/>
  <c r="AJ173" i="9"/>
  <c r="AI173" i="9"/>
  <c r="P173" i="9"/>
  <c r="R173" i="9" s="1"/>
  <c r="AM172" i="9"/>
  <c r="AK172" i="9"/>
  <c r="AJ172" i="9"/>
  <c r="AI172" i="9"/>
  <c r="P172" i="9"/>
  <c r="R172" i="9" s="1"/>
  <c r="AM171" i="9"/>
  <c r="AK171" i="9"/>
  <c r="AJ171" i="9"/>
  <c r="P171" i="9" s="1"/>
  <c r="R171" i="9" s="1"/>
  <c r="AI171" i="9"/>
  <c r="AM170" i="9"/>
  <c r="AK170" i="9"/>
  <c r="AJ170" i="9"/>
  <c r="AI170" i="9"/>
  <c r="AM169" i="9"/>
  <c r="AK169" i="9"/>
  <c r="AJ169" i="9"/>
  <c r="AI169" i="9"/>
  <c r="P169" i="9" s="1"/>
  <c r="R169" i="9" s="1"/>
  <c r="AM168" i="9"/>
  <c r="P168" i="9" s="1"/>
  <c r="R168" i="9" s="1"/>
  <c r="AK168" i="9"/>
  <c r="AJ168" i="9"/>
  <c r="AI168" i="9"/>
  <c r="AM167" i="9"/>
  <c r="AK167" i="9"/>
  <c r="AJ167" i="9"/>
  <c r="AI167" i="9"/>
  <c r="AM166" i="9"/>
  <c r="AK166" i="9"/>
  <c r="AJ166" i="9"/>
  <c r="AI166" i="9"/>
  <c r="P166" i="9" s="1"/>
  <c r="R166" i="9" s="1"/>
  <c r="AM165" i="9"/>
  <c r="AK165" i="9"/>
  <c r="AJ165" i="9"/>
  <c r="AI165" i="9"/>
  <c r="P165" i="9"/>
  <c r="R165" i="9" s="1"/>
  <c r="AM164" i="9"/>
  <c r="AK164" i="9"/>
  <c r="AJ164" i="9"/>
  <c r="AI164" i="9"/>
  <c r="P164" i="9"/>
  <c r="R164" i="9" s="1"/>
  <c r="AM163" i="9"/>
  <c r="AK163" i="9"/>
  <c r="AJ163" i="9"/>
  <c r="P163" i="9" s="1"/>
  <c r="R163" i="9" s="1"/>
  <c r="AI163" i="9"/>
  <c r="AM162" i="9"/>
  <c r="AK162" i="9"/>
  <c r="AJ162" i="9"/>
  <c r="AI162" i="9"/>
  <c r="AM161" i="9"/>
  <c r="AK161" i="9"/>
  <c r="AJ161" i="9"/>
  <c r="AI161" i="9"/>
  <c r="P161" i="9" s="1"/>
  <c r="R161" i="9" s="1"/>
  <c r="AM160" i="9"/>
  <c r="P160" i="9" s="1"/>
  <c r="R160" i="9" s="1"/>
  <c r="AK160" i="9"/>
  <c r="AJ160" i="9"/>
  <c r="AI160" i="9"/>
  <c r="AM159" i="9"/>
  <c r="AK159" i="9"/>
  <c r="AJ159" i="9"/>
  <c r="AI159" i="9"/>
  <c r="AM158" i="9"/>
  <c r="AK158" i="9"/>
  <c r="AJ158" i="9"/>
  <c r="AI158" i="9"/>
  <c r="P158" i="9" s="1"/>
  <c r="R158" i="9" s="1"/>
  <c r="AM157" i="9"/>
  <c r="AK157" i="9"/>
  <c r="AJ157" i="9"/>
  <c r="AI157" i="9"/>
  <c r="P157" i="9"/>
  <c r="R157" i="9" s="1"/>
  <c r="AM156" i="9"/>
  <c r="AK156" i="9"/>
  <c r="AJ156" i="9"/>
  <c r="AI156" i="9"/>
  <c r="P156" i="9"/>
  <c r="R156" i="9" s="1"/>
  <c r="AM155" i="9"/>
  <c r="AK155" i="9"/>
  <c r="AJ155" i="9"/>
  <c r="P155" i="9" s="1"/>
  <c r="R155" i="9" s="1"/>
  <c r="AI155" i="9"/>
  <c r="AM154" i="9"/>
  <c r="AK154" i="9"/>
  <c r="AJ154" i="9"/>
  <c r="AI154" i="9"/>
  <c r="AM153" i="9"/>
  <c r="AK153" i="9"/>
  <c r="AJ153" i="9"/>
  <c r="AI153" i="9"/>
  <c r="P153" i="9" s="1"/>
  <c r="R153" i="9" s="1"/>
  <c r="AM152" i="9"/>
  <c r="P152" i="9" s="1"/>
  <c r="R152" i="9" s="1"/>
  <c r="AK152" i="9"/>
  <c r="AJ152" i="9"/>
  <c r="AI152" i="9"/>
  <c r="AM151" i="9"/>
  <c r="AK151" i="9"/>
  <c r="AJ151" i="9"/>
  <c r="AI151" i="9"/>
  <c r="AM150" i="9"/>
  <c r="AK150" i="9"/>
  <c r="AJ150" i="9"/>
  <c r="AI150" i="9"/>
  <c r="P150" i="9" s="1"/>
  <c r="R150" i="9" s="1"/>
  <c r="AM149" i="9"/>
  <c r="AK149" i="9"/>
  <c r="AJ149" i="9"/>
  <c r="AI149" i="9"/>
  <c r="P149" i="9"/>
  <c r="R149" i="9" s="1"/>
  <c r="AM148" i="9"/>
  <c r="AK148" i="9"/>
  <c r="AJ148" i="9"/>
  <c r="AI148" i="9"/>
  <c r="P148" i="9"/>
  <c r="R148" i="9" s="1"/>
  <c r="AM147" i="9"/>
  <c r="AK147" i="9"/>
  <c r="AJ147" i="9"/>
  <c r="P147" i="9" s="1"/>
  <c r="R147" i="9" s="1"/>
  <c r="AI147" i="9"/>
  <c r="AM146" i="9"/>
  <c r="AK146" i="9"/>
  <c r="AJ146" i="9"/>
  <c r="AI146" i="9"/>
  <c r="AM145" i="9"/>
  <c r="AK145" i="9"/>
  <c r="AJ145" i="9"/>
  <c r="AI145" i="9"/>
  <c r="P145" i="9" s="1"/>
  <c r="R145" i="9" s="1"/>
  <c r="AM144" i="9"/>
  <c r="P144" i="9" s="1"/>
  <c r="R144" i="9" s="1"/>
  <c r="AK144" i="9"/>
  <c r="AJ144" i="9"/>
  <c r="AI144" i="9"/>
  <c r="AM143" i="9"/>
  <c r="AK143" i="9"/>
  <c r="AJ143" i="9"/>
  <c r="AI143" i="9"/>
  <c r="AM142" i="9"/>
  <c r="AK142" i="9"/>
  <c r="AJ142" i="9"/>
  <c r="AI142" i="9"/>
  <c r="AM141" i="9"/>
  <c r="AK141" i="9"/>
  <c r="AJ141" i="9"/>
  <c r="AI141" i="9"/>
  <c r="P141" i="9"/>
  <c r="R141" i="9" s="1"/>
  <c r="AM140" i="9"/>
  <c r="P140" i="9" s="1"/>
  <c r="R140" i="9" s="1"/>
  <c r="AK140" i="9"/>
  <c r="AJ140" i="9"/>
  <c r="AI140" i="9"/>
  <c r="AM139" i="9"/>
  <c r="AK139" i="9"/>
  <c r="AJ139" i="9"/>
  <c r="P139" i="9" s="1"/>
  <c r="R139" i="9" s="1"/>
  <c r="AI139" i="9"/>
  <c r="AM138" i="9"/>
  <c r="AK138" i="9"/>
  <c r="AJ138" i="9"/>
  <c r="AI138" i="9"/>
  <c r="AM137" i="9"/>
  <c r="AK137" i="9"/>
  <c r="AJ137" i="9"/>
  <c r="AI137" i="9"/>
  <c r="P137" i="9" s="1"/>
  <c r="R137" i="9" s="1"/>
  <c r="AM136" i="9"/>
  <c r="AK136" i="9"/>
  <c r="AJ136" i="9"/>
  <c r="AI136" i="9"/>
  <c r="P136" i="9"/>
  <c r="R136" i="9" s="1"/>
  <c r="AM135" i="9"/>
  <c r="AK135" i="9"/>
  <c r="AJ135" i="9"/>
  <c r="AI135" i="9"/>
  <c r="AM134" i="9"/>
  <c r="AK134" i="9"/>
  <c r="AJ134" i="9"/>
  <c r="AI134" i="9"/>
  <c r="P134" i="9" s="1"/>
  <c r="R134" i="9" s="1"/>
  <c r="AM133" i="9"/>
  <c r="AK133" i="9"/>
  <c r="AJ133" i="9"/>
  <c r="AI133" i="9"/>
  <c r="P133" i="9"/>
  <c r="R133" i="9" s="1"/>
  <c r="AM132" i="9"/>
  <c r="P132" i="9" s="1"/>
  <c r="R132" i="9" s="1"/>
  <c r="AK132" i="9"/>
  <c r="AJ132" i="9"/>
  <c r="AI132" i="9"/>
  <c r="AM131" i="9"/>
  <c r="AK131" i="9"/>
  <c r="AJ131" i="9"/>
  <c r="P131" i="9" s="1"/>
  <c r="R131" i="9" s="1"/>
  <c r="AI131" i="9"/>
  <c r="AM130" i="9"/>
  <c r="AK130" i="9"/>
  <c r="AJ130" i="9"/>
  <c r="AI130" i="9"/>
  <c r="AM129" i="9"/>
  <c r="AK129" i="9"/>
  <c r="AJ129" i="9"/>
  <c r="AI129" i="9"/>
  <c r="P129" i="9"/>
  <c r="R129" i="9" s="1"/>
  <c r="AM128" i="9"/>
  <c r="AK128" i="9"/>
  <c r="AJ128" i="9"/>
  <c r="AI128" i="9"/>
  <c r="P128" i="9"/>
  <c r="R128" i="9" s="1"/>
  <c r="AM127" i="9"/>
  <c r="AK127" i="9"/>
  <c r="AJ127" i="9"/>
  <c r="P127" i="9" s="1"/>
  <c r="R127" i="9" s="1"/>
  <c r="AI127" i="9"/>
  <c r="AM126" i="9"/>
  <c r="AK126" i="9"/>
  <c r="AJ126" i="9"/>
  <c r="AI126" i="9"/>
  <c r="P126" i="9" s="1"/>
  <c r="R126" i="9" s="1"/>
  <c r="AM125" i="9"/>
  <c r="AK125" i="9"/>
  <c r="AJ125" i="9"/>
  <c r="AI125" i="9"/>
  <c r="P125" i="9"/>
  <c r="R125" i="9" s="1"/>
  <c r="AM124" i="9"/>
  <c r="P124" i="9" s="1"/>
  <c r="R124" i="9" s="1"/>
  <c r="AK124" i="9"/>
  <c r="AJ124" i="9"/>
  <c r="AI124" i="9"/>
  <c r="AM123" i="9"/>
  <c r="AK123" i="9"/>
  <c r="AJ123" i="9"/>
  <c r="P123" i="9" s="1"/>
  <c r="R123" i="9" s="1"/>
  <c r="AI123" i="9"/>
  <c r="AM122" i="9"/>
  <c r="AK122" i="9"/>
  <c r="AJ122" i="9"/>
  <c r="AI122" i="9"/>
  <c r="AM121" i="9"/>
  <c r="AK121" i="9"/>
  <c r="AJ121" i="9"/>
  <c r="AI121" i="9"/>
  <c r="P121" i="9"/>
  <c r="R121" i="9" s="1"/>
  <c r="AM120" i="9"/>
  <c r="AK120" i="9"/>
  <c r="AJ120" i="9"/>
  <c r="AI120" i="9"/>
  <c r="P120" i="9"/>
  <c r="R120" i="9" s="1"/>
  <c r="AM119" i="9"/>
  <c r="AK119" i="9"/>
  <c r="AJ119" i="9"/>
  <c r="P119" i="9" s="1"/>
  <c r="R119" i="9" s="1"/>
  <c r="AI119" i="9"/>
  <c r="AM118" i="9"/>
  <c r="AK118" i="9"/>
  <c r="AJ118" i="9"/>
  <c r="AI118" i="9"/>
  <c r="P118" i="9" s="1"/>
  <c r="R118" i="9" s="1"/>
  <c r="AM117" i="9"/>
  <c r="AK117" i="9"/>
  <c r="AJ117" i="9"/>
  <c r="AI117" i="9"/>
  <c r="P117" i="9"/>
  <c r="R117" i="9" s="1"/>
  <c r="AM116" i="9"/>
  <c r="P116" i="9" s="1"/>
  <c r="R116" i="9" s="1"/>
  <c r="AK116" i="9"/>
  <c r="AJ116" i="9"/>
  <c r="AI116" i="9"/>
  <c r="AM115" i="9"/>
  <c r="AK115" i="9"/>
  <c r="AJ115" i="9"/>
  <c r="P115" i="9" s="1"/>
  <c r="R115" i="9" s="1"/>
  <c r="AI115" i="9"/>
  <c r="AM114" i="9"/>
  <c r="AK114" i="9"/>
  <c r="AJ114" i="9"/>
  <c r="AI114" i="9"/>
  <c r="AM113" i="9"/>
  <c r="AK113" i="9"/>
  <c r="AJ113" i="9"/>
  <c r="AI113" i="9"/>
  <c r="P113" i="9"/>
  <c r="R113" i="9" s="1"/>
  <c r="AM112" i="9"/>
  <c r="AK112" i="9"/>
  <c r="AJ112" i="9"/>
  <c r="AI112" i="9"/>
  <c r="P112" i="9"/>
  <c r="R112" i="9" s="1"/>
  <c r="AM111" i="9"/>
  <c r="AK111" i="9"/>
  <c r="AJ111" i="9"/>
  <c r="P111" i="9" s="1"/>
  <c r="R111" i="9" s="1"/>
  <c r="AI111" i="9"/>
  <c r="AM110" i="9"/>
  <c r="AK110" i="9"/>
  <c r="AJ110" i="9"/>
  <c r="AI110" i="9"/>
  <c r="P110" i="9" s="1"/>
  <c r="R110" i="9" s="1"/>
  <c r="AM109" i="9"/>
  <c r="AK109" i="9"/>
  <c r="AJ109" i="9"/>
  <c r="AI109" i="9"/>
  <c r="P109" i="9"/>
  <c r="R109" i="9" s="1"/>
  <c r="AM108" i="9"/>
  <c r="P108" i="9" s="1"/>
  <c r="R108" i="9" s="1"/>
  <c r="AK108" i="9"/>
  <c r="AJ108" i="9"/>
  <c r="AI108" i="9"/>
  <c r="AM107" i="9"/>
  <c r="AK107" i="9"/>
  <c r="AJ107" i="9"/>
  <c r="P107" i="9" s="1"/>
  <c r="R107" i="9" s="1"/>
  <c r="AI107" i="9"/>
  <c r="AM106" i="9"/>
  <c r="AK106" i="9"/>
  <c r="AJ106" i="9"/>
  <c r="AI106" i="9"/>
  <c r="AM105" i="9"/>
  <c r="AK105" i="9"/>
  <c r="AJ105" i="9"/>
  <c r="AI105" i="9"/>
  <c r="P105" i="9"/>
  <c r="R105" i="9" s="1"/>
  <c r="AM104" i="9"/>
  <c r="AK104" i="9"/>
  <c r="AJ104" i="9"/>
  <c r="AI104" i="9"/>
  <c r="P104" i="9"/>
  <c r="R104" i="9" s="1"/>
  <c r="AM103" i="9"/>
  <c r="AK103" i="9"/>
  <c r="AJ103" i="9"/>
  <c r="P103" i="9" s="1"/>
  <c r="R103" i="9" s="1"/>
  <c r="AI103" i="9"/>
  <c r="AM102" i="9"/>
  <c r="AK102" i="9"/>
  <c r="AJ102" i="9"/>
  <c r="AI102" i="9"/>
  <c r="P102" i="9" s="1"/>
  <c r="R102" i="9" s="1"/>
  <c r="AM101" i="9"/>
  <c r="AK101" i="9"/>
  <c r="AJ101" i="9"/>
  <c r="AI101" i="9"/>
  <c r="P101" i="9"/>
  <c r="R101" i="9" s="1"/>
  <c r="AM100" i="9"/>
  <c r="P100" i="9" s="1"/>
  <c r="R100" i="9" s="1"/>
  <c r="AK100" i="9"/>
  <c r="AJ100" i="9"/>
  <c r="AI100" i="9"/>
  <c r="AM99" i="9"/>
  <c r="AK99" i="9"/>
  <c r="AJ99" i="9"/>
  <c r="P99" i="9" s="1"/>
  <c r="R99" i="9" s="1"/>
  <c r="AI99" i="9"/>
  <c r="AM98" i="9"/>
  <c r="AK98" i="9"/>
  <c r="AJ98" i="9"/>
  <c r="AI98" i="9"/>
  <c r="AM97" i="9"/>
  <c r="AK97" i="9"/>
  <c r="AJ97" i="9"/>
  <c r="AI97" i="9"/>
  <c r="P97" i="9"/>
  <c r="R97" i="9" s="1"/>
  <c r="AM96" i="9"/>
  <c r="AK96" i="9"/>
  <c r="AJ96" i="9"/>
  <c r="AI96" i="9"/>
  <c r="P96" i="9"/>
  <c r="R96" i="9" s="1"/>
  <c r="AM95" i="9"/>
  <c r="AK95" i="9"/>
  <c r="AJ95" i="9"/>
  <c r="AI95" i="9"/>
  <c r="AM94" i="9"/>
  <c r="AK94" i="9"/>
  <c r="AJ94" i="9"/>
  <c r="AI94" i="9"/>
  <c r="P94" i="9" s="1"/>
  <c r="R94" i="9" s="1"/>
  <c r="AM93" i="9"/>
  <c r="AK93" i="9"/>
  <c r="AJ93" i="9"/>
  <c r="AI93" i="9"/>
  <c r="P93" i="9"/>
  <c r="R93" i="9" s="1"/>
  <c r="AM92" i="9"/>
  <c r="P92" i="9" s="1"/>
  <c r="R92" i="9" s="1"/>
  <c r="AK92" i="9"/>
  <c r="AJ92" i="9"/>
  <c r="AI92" i="9"/>
  <c r="AM91" i="9"/>
  <c r="AK91" i="9"/>
  <c r="AJ91" i="9"/>
  <c r="P91" i="9" s="1"/>
  <c r="R91" i="9" s="1"/>
  <c r="AI91" i="9"/>
  <c r="AM90" i="9"/>
  <c r="AK90" i="9"/>
  <c r="AJ90" i="9"/>
  <c r="AI90" i="9"/>
  <c r="AM89" i="9"/>
  <c r="AK89" i="9"/>
  <c r="AJ89" i="9"/>
  <c r="AI89" i="9"/>
  <c r="P89" i="9"/>
  <c r="R89" i="9" s="1"/>
  <c r="AM88" i="9"/>
  <c r="AK88" i="9"/>
  <c r="AJ88" i="9"/>
  <c r="AI88" i="9"/>
  <c r="P88" i="9"/>
  <c r="R88" i="9" s="1"/>
  <c r="AM87" i="9"/>
  <c r="AK87" i="9"/>
  <c r="AJ87" i="9"/>
  <c r="AI87" i="9"/>
  <c r="AM86" i="9"/>
  <c r="AK86" i="9"/>
  <c r="AJ86" i="9"/>
  <c r="AI86" i="9"/>
  <c r="P86" i="9" s="1"/>
  <c r="R86" i="9" s="1"/>
  <c r="AM85" i="9"/>
  <c r="AK85" i="9"/>
  <c r="AJ85" i="9"/>
  <c r="AI85" i="9"/>
  <c r="P85" i="9"/>
  <c r="R85" i="9" s="1"/>
  <c r="AM84" i="9"/>
  <c r="P84" i="9" s="1"/>
  <c r="R84" i="9" s="1"/>
  <c r="AK84" i="9"/>
  <c r="AJ84" i="9"/>
  <c r="AI84" i="9"/>
  <c r="AM83" i="9"/>
  <c r="AK83" i="9"/>
  <c r="AJ83" i="9"/>
  <c r="P83" i="9" s="1"/>
  <c r="R83" i="9" s="1"/>
  <c r="AI83" i="9"/>
  <c r="AM82" i="9"/>
  <c r="AK82" i="9"/>
  <c r="AJ82" i="9"/>
  <c r="AI82" i="9"/>
  <c r="AM81" i="9"/>
  <c r="AK81" i="9"/>
  <c r="AJ81" i="9"/>
  <c r="AI81" i="9"/>
  <c r="P81" i="9" s="1"/>
  <c r="R81" i="9" s="1"/>
  <c r="AM80" i="9"/>
  <c r="P80" i="9" s="1"/>
  <c r="R80" i="9" s="1"/>
  <c r="AK80" i="9"/>
  <c r="AJ80" i="9"/>
  <c r="AI80" i="9"/>
  <c r="AM79" i="9"/>
  <c r="AK79" i="9"/>
  <c r="AJ79" i="9"/>
  <c r="AI79" i="9"/>
  <c r="AM78" i="9"/>
  <c r="AK78" i="9"/>
  <c r="AJ78" i="9"/>
  <c r="AI78" i="9"/>
  <c r="P78" i="9" s="1"/>
  <c r="R78" i="9" s="1"/>
  <c r="AM77" i="9"/>
  <c r="AK77" i="9"/>
  <c r="AJ77" i="9"/>
  <c r="AI77" i="9"/>
  <c r="P77" i="9" s="1"/>
  <c r="R77" i="9" s="1"/>
  <c r="AM76" i="9"/>
  <c r="P76" i="9" s="1"/>
  <c r="R76" i="9" s="1"/>
  <c r="AK76" i="9"/>
  <c r="AJ76" i="9"/>
  <c r="AI76" i="9"/>
  <c r="AM75" i="9"/>
  <c r="AK75" i="9"/>
  <c r="AJ75" i="9"/>
  <c r="AI75" i="9"/>
  <c r="AM74" i="9"/>
  <c r="AK74" i="9"/>
  <c r="AJ74" i="9"/>
  <c r="AI74" i="9"/>
  <c r="P74" i="9" s="1"/>
  <c r="R74" i="9" s="1"/>
  <c r="AM73" i="9"/>
  <c r="AK73" i="9"/>
  <c r="AJ73" i="9"/>
  <c r="AI73" i="9"/>
  <c r="P73" i="9" s="1"/>
  <c r="R73" i="9" s="1"/>
  <c r="AM72" i="9"/>
  <c r="P72" i="9" s="1"/>
  <c r="R72" i="9" s="1"/>
  <c r="AK72" i="9"/>
  <c r="AJ72" i="9"/>
  <c r="AI72" i="9"/>
  <c r="AM71" i="9"/>
  <c r="AK71" i="9"/>
  <c r="AJ71" i="9"/>
  <c r="AI71" i="9"/>
  <c r="AM70" i="9"/>
  <c r="AK70" i="9"/>
  <c r="AJ70" i="9"/>
  <c r="AI70" i="9"/>
  <c r="AM69" i="9"/>
  <c r="AK69" i="9"/>
  <c r="AJ69" i="9"/>
  <c r="AI69" i="9"/>
  <c r="P69" i="9" s="1"/>
  <c r="R69" i="9" s="1"/>
  <c r="AM68" i="9"/>
  <c r="AK68" i="9"/>
  <c r="AJ68" i="9"/>
  <c r="AI68" i="9"/>
  <c r="P68" i="9"/>
  <c r="R68" i="9" s="1"/>
  <c r="AM67" i="9"/>
  <c r="AK67" i="9"/>
  <c r="AJ67" i="9"/>
  <c r="P67" i="9" s="1"/>
  <c r="R67" i="9" s="1"/>
  <c r="AI67" i="9"/>
  <c r="AM66" i="9"/>
  <c r="AK66" i="9"/>
  <c r="AJ66" i="9"/>
  <c r="AI66" i="9"/>
  <c r="P66" i="9" s="1"/>
  <c r="R66" i="9" s="1"/>
  <c r="AM65" i="9"/>
  <c r="AK65" i="9"/>
  <c r="AJ65" i="9"/>
  <c r="P65" i="9" s="1"/>
  <c r="R65" i="9" s="1"/>
  <c r="AI65" i="9"/>
  <c r="AM64" i="9"/>
  <c r="P64" i="9" s="1"/>
  <c r="R64" i="9" s="1"/>
  <c r="AK64" i="9"/>
  <c r="AJ64" i="9"/>
  <c r="AI64" i="9"/>
  <c r="AM63" i="9"/>
  <c r="AK63" i="9"/>
  <c r="AJ63" i="9"/>
  <c r="P63" i="9" s="1"/>
  <c r="R63" i="9" s="1"/>
  <c r="AI63" i="9"/>
  <c r="AM62" i="9"/>
  <c r="AK62" i="9"/>
  <c r="AJ62" i="9"/>
  <c r="AI62" i="9"/>
  <c r="AM61" i="9"/>
  <c r="AK61" i="9"/>
  <c r="AJ61" i="9"/>
  <c r="AI61" i="9"/>
  <c r="P61" i="9"/>
  <c r="R61" i="9" s="1"/>
  <c r="AM60" i="9"/>
  <c r="P60" i="9" s="1"/>
  <c r="R60" i="9" s="1"/>
  <c r="AK60" i="9"/>
  <c r="AJ60" i="9"/>
  <c r="AI60" i="9"/>
  <c r="AM59" i="9"/>
  <c r="AK59" i="9"/>
  <c r="AJ59" i="9"/>
  <c r="AI59" i="9"/>
  <c r="AM58" i="9"/>
  <c r="AK58" i="9"/>
  <c r="AJ58" i="9"/>
  <c r="AI58" i="9"/>
  <c r="AM57" i="9"/>
  <c r="AK57" i="9"/>
  <c r="AJ57" i="9"/>
  <c r="AI57" i="9"/>
  <c r="P57" i="9" s="1"/>
  <c r="R57" i="9" s="1"/>
  <c r="AM56" i="9"/>
  <c r="AK56" i="9"/>
  <c r="AJ56" i="9"/>
  <c r="AI56" i="9"/>
  <c r="P56" i="9"/>
  <c r="R56" i="9" s="1"/>
  <c r="AM55" i="9"/>
  <c r="AK55" i="9"/>
  <c r="AJ55" i="9"/>
  <c r="AI55" i="9"/>
  <c r="AM54" i="9"/>
  <c r="AK54" i="9"/>
  <c r="AJ54" i="9"/>
  <c r="AI54" i="9"/>
  <c r="AM53" i="9"/>
  <c r="AK53" i="9"/>
  <c r="AJ53" i="9"/>
  <c r="AI53" i="9"/>
  <c r="P53" i="9" s="1"/>
  <c r="R53" i="9" s="1"/>
  <c r="AM52" i="9"/>
  <c r="AK52" i="9"/>
  <c r="AJ52" i="9"/>
  <c r="AI52" i="9"/>
  <c r="P52" i="9"/>
  <c r="R52" i="9" s="1"/>
  <c r="AM51" i="9"/>
  <c r="AK51" i="9"/>
  <c r="AJ51" i="9"/>
  <c r="P51" i="9" s="1"/>
  <c r="R51" i="9" s="1"/>
  <c r="AI51" i="9"/>
  <c r="AM50" i="9"/>
  <c r="AK50" i="9"/>
  <c r="AJ50" i="9"/>
  <c r="AI50" i="9"/>
  <c r="P50" i="9" s="1"/>
  <c r="R50" i="9" s="1"/>
  <c r="AM49" i="9"/>
  <c r="AK49" i="9"/>
  <c r="AJ49" i="9"/>
  <c r="AI49" i="9"/>
  <c r="AM48" i="9"/>
  <c r="AK48" i="9"/>
  <c r="AJ48" i="9"/>
  <c r="AI48" i="9"/>
  <c r="AM47" i="9"/>
  <c r="AK47" i="9"/>
  <c r="AJ47" i="9"/>
  <c r="AI47" i="9"/>
  <c r="AM46" i="9"/>
  <c r="AK46" i="9"/>
  <c r="AJ46" i="9"/>
  <c r="AI46" i="9"/>
  <c r="AM45" i="9"/>
  <c r="AK45" i="9"/>
  <c r="AJ45" i="9"/>
  <c r="AI45" i="9"/>
  <c r="AM44" i="9"/>
  <c r="AK44" i="9"/>
  <c r="AJ44" i="9"/>
  <c r="AI44" i="9"/>
  <c r="AM43" i="9"/>
  <c r="AK43" i="9"/>
  <c r="AJ43" i="9"/>
  <c r="AI43" i="9"/>
  <c r="AM42" i="9"/>
  <c r="AK42" i="9"/>
  <c r="AJ42" i="9"/>
  <c r="AI42" i="9"/>
  <c r="AM41" i="9"/>
  <c r="AK41" i="9"/>
  <c r="AJ41" i="9"/>
  <c r="AI41" i="9"/>
  <c r="AM40" i="9"/>
  <c r="AK40" i="9"/>
  <c r="AJ40" i="9"/>
  <c r="AI40" i="9"/>
  <c r="AM39" i="9"/>
  <c r="AK39" i="9"/>
  <c r="AJ39" i="9"/>
  <c r="AI39" i="9"/>
  <c r="AM38" i="9"/>
  <c r="AK38" i="9"/>
  <c r="AJ38" i="9"/>
  <c r="AI38" i="9"/>
  <c r="AM37" i="9"/>
  <c r="AK37" i="9"/>
  <c r="AJ37" i="9"/>
  <c r="AI37" i="9"/>
  <c r="AM36" i="9"/>
  <c r="AK36" i="9"/>
  <c r="AJ36" i="9"/>
  <c r="AI36" i="9"/>
  <c r="AM35" i="9"/>
  <c r="AK35" i="9"/>
  <c r="AJ35" i="9"/>
  <c r="AI35" i="9"/>
  <c r="AM34" i="9"/>
  <c r="AK34" i="9"/>
  <c r="AJ34" i="9"/>
  <c r="AI34" i="9"/>
  <c r="AM33" i="9"/>
  <c r="AK33" i="9"/>
  <c r="AJ33" i="9"/>
  <c r="AI33" i="9"/>
  <c r="AM32" i="9"/>
  <c r="AK32" i="9"/>
  <c r="AJ32" i="9"/>
  <c r="AI32" i="9"/>
  <c r="AM31" i="9"/>
  <c r="AK31" i="9"/>
  <c r="AJ31" i="9"/>
  <c r="AI31" i="9"/>
  <c r="AM30" i="9"/>
  <c r="AK30" i="9"/>
  <c r="AJ30" i="9"/>
  <c r="AI30" i="9"/>
  <c r="AM29" i="9"/>
  <c r="AK29" i="9"/>
  <c r="AJ29" i="9"/>
  <c r="AI29" i="9"/>
  <c r="AM28" i="9"/>
  <c r="AK28" i="9"/>
  <c r="AJ28" i="9"/>
  <c r="AI28" i="9"/>
  <c r="AM27" i="9"/>
  <c r="AK27" i="9"/>
  <c r="AJ27" i="9"/>
  <c r="AI27" i="9"/>
  <c r="AM26" i="9"/>
  <c r="AK26" i="9"/>
  <c r="AJ26" i="9"/>
  <c r="AI26" i="9"/>
  <c r="AM25" i="9"/>
  <c r="AK25" i="9"/>
  <c r="AJ25" i="9"/>
  <c r="AI25" i="9"/>
  <c r="AM24" i="9"/>
  <c r="AK24" i="9"/>
  <c r="AJ24" i="9"/>
  <c r="AI24" i="9"/>
  <c r="AM23" i="9"/>
  <c r="AK23" i="9"/>
  <c r="AJ23" i="9"/>
  <c r="AI23" i="9"/>
  <c r="AM22" i="9"/>
  <c r="AK22" i="9"/>
  <c r="AJ22" i="9"/>
  <c r="AI22" i="9"/>
  <c r="AM21" i="9"/>
  <c r="AK21" i="9"/>
  <c r="AJ21" i="9"/>
  <c r="AI21" i="9"/>
  <c r="AM20" i="9"/>
  <c r="AK20" i="9"/>
  <c r="AJ20" i="9"/>
  <c r="AI20" i="9"/>
  <c r="AM19" i="9"/>
  <c r="AK19" i="9"/>
  <c r="AJ19" i="9"/>
  <c r="AI19" i="9"/>
  <c r="AM18" i="9"/>
  <c r="AK18" i="9"/>
  <c r="AJ18" i="9"/>
  <c r="AI18" i="9"/>
  <c r="AM17" i="9"/>
  <c r="AK17" i="9"/>
  <c r="AJ17" i="9"/>
  <c r="AI17" i="9"/>
  <c r="AM16" i="9"/>
  <c r="AK16" i="9"/>
  <c r="AJ16" i="9"/>
  <c r="AI16" i="9"/>
  <c r="AM15" i="9"/>
  <c r="AK15" i="9"/>
  <c r="AJ15" i="9"/>
  <c r="AI15" i="9"/>
  <c r="AM14" i="9"/>
  <c r="AK14" i="9"/>
  <c r="AJ14" i="9"/>
  <c r="AI14" i="9"/>
  <c r="AM13" i="9"/>
  <c r="AK13" i="9"/>
  <c r="AJ13" i="9"/>
  <c r="AI13" i="9"/>
  <c r="AM12" i="9"/>
  <c r="AK12" i="9"/>
  <c r="AJ12" i="9"/>
  <c r="AI12" i="9"/>
  <c r="AM11" i="9"/>
  <c r="AK11" i="9"/>
  <c r="AJ11" i="9"/>
  <c r="AI11" i="9"/>
  <c r="AM10" i="9"/>
  <c r="AK10" i="9"/>
  <c r="AJ10" i="9"/>
  <c r="AI10" i="9"/>
  <c r="AM9" i="9"/>
  <c r="AK9" i="9"/>
  <c r="AJ9" i="9"/>
  <c r="AI9" i="9"/>
  <c r="AM8" i="9"/>
  <c r="AK8" i="9"/>
  <c r="AJ8" i="9"/>
  <c r="AI8" i="9"/>
  <c r="AM7" i="9"/>
  <c r="AK7" i="9"/>
  <c r="AJ7" i="9"/>
  <c r="AI7" i="9"/>
  <c r="AM6" i="9"/>
  <c r="AK6" i="9"/>
  <c r="AJ6" i="9"/>
  <c r="AI6" i="9"/>
  <c r="AM5" i="9"/>
  <c r="AK5" i="9"/>
  <c r="AJ5" i="9"/>
  <c r="AI5" i="9"/>
  <c r="AM4" i="9"/>
  <c r="AK4" i="9"/>
  <c r="AJ4" i="9"/>
  <c r="AI4" i="9"/>
  <c r="AM3" i="9"/>
  <c r="AK3" i="9"/>
  <c r="AJ3" i="9"/>
  <c r="AI3" i="9"/>
  <c r="AM2" i="9"/>
  <c r="AK2" i="9"/>
  <c r="AJ2" i="9"/>
  <c r="AI2" i="9"/>
  <c r="P2" i="9"/>
  <c r="W2" i="4"/>
  <c r="J4" i="1"/>
  <c r="K8" i="1"/>
  <c r="R2" i="9" l="1"/>
  <c r="P82" i="9"/>
  <c r="R82" i="9" s="1"/>
  <c r="P90" i="9"/>
  <c r="R90" i="9" s="1"/>
  <c r="P98" i="9"/>
  <c r="R98" i="9" s="1"/>
  <c r="P106" i="9"/>
  <c r="R106" i="9" s="1"/>
  <c r="P114" i="9"/>
  <c r="R114" i="9" s="1"/>
  <c r="P122" i="9"/>
  <c r="R122" i="9" s="1"/>
  <c r="P130" i="9"/>
  <c r="R130" i="9" s="1"/>
  <c r="P138" i="9"/>
  <c r="R138" i="9" s="1"/>
  <c r="P146" i="9"/>
  <c r="R146" i="9" s="1"/>
  <c r="P154" i="9"/>
  <c r="R154" i="9" s="1"/>
  <c r="P162" i="9"/>
  <c r="R162" i="9" s="1"/>
  <c r="P170" i="9"/>
  <c r="R170" i="9" s="1"/>
  <c r="P178" i="9"/>
  <c r="R178" i="9" s="1"/>
  <c r="P186" i="9"/>
  <c r="R186" i="9" s="1"/>
  <c r="P194" i="9"/>
  <c r="R194" i="9" s="1"/>
  <c r="P202" i="9"/>
  <c r="R202" i="9" s="1"/>
  <c r="P54" i="9"/>
  <c r="R54" i="9" s="1"/>
  <c r="P71" i="9"/>
  <c r="R71" i="9" s="1"/>
  <c r="P79" i="9"/>
  <c r="R79" i="9" s="1"/>
  <c r="P87" i="9"/>
  <c r="R87" i="9" s="1"/>
  <c r="P95" i="9"/>
  <c r="R95" i="9" s="1"/>
  <c r="P135" i="9"/>
  <c r="R135" i="9" s="1"/>
  <c r="P143" i="9"/>
  <c r="R143" i="9" s="1"/>
  <c r="P151" i="9"/>
  <c r="R151" i="9" s="1"/>
  <c r="P159" i="9"/>
  <c r="R159" i="9" s="1"/>
  <c r="P167" i="9"/>
  <c r="R167" i="9" s="1"/>
  <c r="P175" i="9"/>
  <c r="R175" i="9" s="1"/>
  <c r="P183" i="9"/>
  <c r="R183" i="9" s="1"/>
  <c r="P191" i="9"/>
  <c r="R191" i="9" s="1"/>
  <c r="P199" i="9"/>
  <c r="R199" i="9" s="1"/>
  <c r="P59" i="9"/>
  <c r="R59" i="9" s="1"/>
  <c r="P62" i="9"/>
  <c r="R62" i="9" s="1"/>
  <c r="P142" i="9"/>
  <c r="R142" i="9" s="1"/>
  <c r="P70" i="9"/>
  <c r="R70" i="9" s="1"/>
  <c r="P55" i="9"/>
  <c r="R55" i="9" s="1"/>
  <c r="P58" i="9"/>
  <c r="R58" i="9" s="1"/>
  <c r="P75" i="9"/>
  <c r="R75" i="9" s="1"/>
  <c r="P47" i="9" l="1"/>
  <c r="R47" i="9" l="1"/>
  <c r="P48" i="9"/>
  <c r="R48" i="9" l="1"/>
  <c r="P49" i="9"/>
  <c r="R49" i="9" s="1"/>
  <c r="AM268" i="4" l="1"/>
  <c r="AM267" i="4"/>
  <c r="AM266" i="4"/>
  <c r="AM265" i="4"/>
  <c r="AM264" i="4"/>
  <c r="AM263" i="4"/>
  <c r="AM262" i="4"/>
  <c r="AM261" i="4"/>
  <c r="AM260" i="4"/>
  <c r="AM259" i="4"/>
  <c r="AM258" i="4"/>
  <c r="AM257" i="4"/>
  <c r="AM256" i="4"/>
  <c r="AM255" i="4"/>
  <c r="AM254" i="4"/>
  <c r="AM253" i="4"/>
  <c r="AM252" i="4"/>
  <c r="AM251" i="4"/>
  <c r="AM250" i="4"/>
  <c r="AM249" i="4"/>
  <c r="AM248" i="4"/>
  <c r="AM247" i="4"/>
  <c r="AM246" i="4"/>
  <c r="AM245" i="4"/>
  <c r="AM244" i="4"/>
  <c r="AM243" i="4"/>
  <c r="AM242" i="4"/>
  <c r="AM241" i="4"/>
  <c r="AM240" i="4"/>
  <c r="AM239" i="4"/>
  <c r="AM238" i="4"/>
  <c r="AM237" i="4"/>
  <c r="AM236" i="4"/>
  <c r="AM235" i="4"/>
  <c r="AM234" i="4"/>
  <c r="AM233" i="4"/>
  <c r="AM232" i="4"/>
  <c r="AM231" i="4"/>
  <c r="AM230" i="4"/>
  <c r="AM229" i="4"/>
  <c r="AM228" i="4"/>
  <c r="AM227" i="4"/>
  <c r="AM226" i="4"/>
  <c r="AM225" i="4"/>
  <c r="AM224" i="4"/>
  <c r="AM223" i="4"/>
  <c r="AM222" i="4"/>
  <c r="AM221" i="4"/>
  <c r="AM220" i="4"/>
  <c r="AM219" i="4"/>
  <c r="AM218" i="4"/>
  <c r="AM217" i="4"/>
  <c r="AM216" i="4"/>
  <c r="AM215" i="4"/>
  <c r="AM214" i="4"/>
  <c r="AM213" i="4"/>
  <c r="AM212" i="4"/>
  <c r="AM211" i="4"/>
  <c r="AM210" i="4"/>
  <c r="AM209" i="4"/>
  <c r="AM208" i="4"/>
  <c r="AM207" i="4"/>
  <c r="AM206" i="4"/>
  <c r="AM205" i="4"/>
  <c r="AM204" i="4"/>
  <c r="AM203" i="4"/>
  <c r="AM202" i="4"/>
  <c r="AM201" i="4"/>
  <c r="AM200" i="4"/>
  <c r="AM199" i="4"/>
  <c r="AM198" i="4"/>
  <c r="AM197" i="4"/>
  <c r="AM196" i="4"/>
  <c r="AM195" i="4"/>
  <c r="AM194" i="4"/>
  <c r="AM193" i="4"/>
  <c r="AM192" i="4"/>
  <c r="AM191" i="4"/>
  <c r="AM190" i="4"/>
  <c r="AM189" i="4"/>
  <c r="AM188" i="4"/>
  <c r="AM187" i="4"/>
  <c r="AM186" i="4"/>
  <c r="AM185" i="4"/>
  <c r="AM184" i="4"/>
  <c r="AM183" i="4"/>
  <c r="AM182" i="4"/>
  <c r="AM181" i="4"/>
  <c r="AM180" i="4"/>
  <c r="AM179" i="4"/>
  <c r="AM178" i="4"/>
  <c r="AM177" i="4"/>
  <c r="AM176" i="4"/>
  <c r="AM175" i="4"/>
  <c r="AM174" i="4"/>
  <c r="AM173" i="4"/>
  <c r="AM172" i="4"/>
  <c r="AM171" i="4"/>
  <c r="AM170" i="4"/>
  <c r="AM169" i="4"/>
  <c r="AM168" i="4"/>
  <c r="AM167" i="4"/>
  <c r="AM166" i="4"/>
  <c r="AM165" i="4"/>
  <c r="AM164" i="4"/>
  <c r="AM163" i="4"/>
  <c r="AM162" i="4"/>
  <c r="AM161" i="4"/>
  <c r="AM160" i="4"/>
  <c r="AM159" i="4"/>
  <c r="AM158" i="4"/>
  <c r="AM157" i="4"/>
  <c r="AM156" i="4"/>
  <c r="AM155" i="4"/>
  <c r="AM154" i="4"/>
  <c r="AM153" i="4"/>
  <c r="AM152" i="4"/>
  <c r="AM151" i="4"/>
  <c r="AM150" i="4"/>
  <c r="AM149" i="4"/>
  <c r="AM148" i="4"/>
  <c r="AM147" i="4"/>
  <c r="AM146" i="4"/>
  <c r="AM145" i="4"/>
  <c r="AM144" i="4"/>
  <c r="AM143" i="4"/>
  <c r="AM142" i="4"/>
  <c r="AM141" i="4"/>
  <c r="AM140" i="4"/>
  <c r="AM139" i="4"/>
  <c r="AM138" i="4"/>
  <c r="AM137" i="4"/>
  <c r="AM136" i="4"/>
  <c r="AM135" i="4"/>
  <c r="AM134" i="4"/>
  <c r="AM133" i="4"/>
  <c r="AM132" i="4"/>
  <c r="AM131" i="4"/>
  <c r="AM130" i="4"/>
  <c r="AM129" i="4"/>
  <c r="AM128" i="4"/>
  <c r="AM127" i="4"/>
  <c r="AM126" i="4"/>
  <c r="AM125" i="4"/>
  <c r="AM124" i="4"/>
  <c r="AM123" i="4"/>
  <c r="AM122" i="4"/>
  <c r="AM121" i="4"/>
  <c r="AM120" i="4"/>
  <c r="AM119" i="4"/>
  <c r="AM118" i="4"/>
  <c r="AM117" i="4"/>
  <c r="AM116" i="4"/>
  <c r="AM115" i="4"/>
  <c r="AM114" i="4"/>
  <c r="AM113" i="4"/>
  <c r="AM112" i="4"/>
  <c r="AM111" i="4"/>
  <c r="AM110" i="4"/>
  <c r="AM109" i="4"/>
  <c r="AM108" i="4"/>
  <c r="AM107" i="4"/>
  <c r="AM106" i="4"/>
  <c r="AM105" i="4"/>
  <c r="AM104" i="4"/>
  <c r="AM103" i="4"/>
  <c r="AM102" i="4"/>
  <c r="AM101" i="4"/>
  <c r="AM100" i="4"/>
  <c r="AM99" i="4"/>
  <c r="AM98" i="4"/>
  <c r="AM97" i="4"/>
  <c r="AM96" i="4"/>
  <c r="AM95" i="4"/>
  <c r="AM94" i="4"/>
  <c r="AM93" i="4"/>
  <c r="AM92" i="4"/>
  <c r="AM91" i="4"/>
  <c r="AM90" i="4"/>
  <c r="AM89" i="4"/>
  <c r="AM88" i="4"/>
  <c r="AM87" i="4"/>
  <c r="AM86" i="4"/>
  <c r="AM85" i="4"/>
  <c r="AM84" i="4"/>
  <c r="AM83" i="4"/>
  <c r="AM82" i="4"/>
  <c r="AM81" i="4"/>
  <c r="AM80" i="4"/>
  <c r="AM79" i="4"/>
  <c r="AM78" i="4"/>
  <c r="AM77" i="4"/>
  <c r="AM76" i="4"/>
  <c r="AM75" i="4"/>
  <c r="AM74" i="4"/>
  <c r="AM73" i="4"/>
  <c r="AM72" i="4"/>
  <c r="AM71" i="4"/>
  <c r="AM70" i="4"/>
  <c r="AM69" i="4"/>
  <c r="AM68" i="4"/>
  <c r="AM67" i="4"/>
  <c r="AM66" i="4"/>
  <c r="AM65" i="4"/>
  <c r="AM64" i="4"/>
  <c r="AM63" i="4"/>
  <c r="AM62" i="4"/>
  <c r="AM61" i="4"/>
  <c r="AM60" i="4"/>
  <c r="AM59" i="4"/>
  <c r="AM58" i="4"/>
  <c r="AM57" i="4"/>
  <c r="AM56" i="4"/>
  <c r="AM55" i="4"/>
  <c r="AM54" i="4"/>
  <c r="AM53" i="4"/>
  <c r="AM52" i="4"/>
  <c r="AM51"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5" i="4"/>
  <c r="AM24" i="4"/>
  <c r="AM23" i="4"/>
  <c r="AM22" i="4"/>
  <c r="AM21" i="4"/>
  <c r="AM20" i="4"/>
  <c r="AM19" i="4"/>
  <c r="AM18" i="4"/>
  <c r="AM17" i="4"/>
  <c r="AM16" i="4"/>
  <c r="AM15" i="4"/>
  <c r="AM14" i="4"/>
  <c r="AM13" i="4"/>
  <c r="AM12" i="4"/>
  <c r="AM11" i="4"/>
  <c r="AM10" i="4"/>
  <c r="AM9" i="4"/>
  <c r="AM8" i="4"/>
  <c r="AM7" i="4"/>
  <c r="AM6" i="4"/>
  <c r="AM5" i="4"/>
  <c r="AM4" i="4"/>
  <c r="AM3" i="4"/>
  <c r="AK268" i="4"/>
  <c r="AK267" i="4"/>
  <c r="AK266" i="4"/>
  <c r="AK265" i="4"/>
  <c r="AK264" i="4"/>
  <c r="AK263" i="4"/>
  <c r="AK262" i="4"/>
  <c r="AK261" i="4"/>
  <c r="AK260" i="4"/>
  <c r="AK259" i="4"/>
  <c r="AK258" i="4"/>
  <c r="AK257" i="4"/>
  <c r="AK256" i="4"/>
  <c r="AK255" i="4"/>
  <c r="AK254" i="4"/>
  <c r="AK253" i="4"/>
  <c r="AK252" i="4"/>
  <c r="AK251" i="4"/>
  <c r="AK250" i="4"/>
  <c r="AK249" i="4"/>
  <c r="AK248" i="4"/>
  <c r="AK247" i="4"/>
  <c r="AK246" i="4"/>
  <c r="AK245" i="4"/>
  <c r="AK244" i="4"/>
  <c r="AK243" i="4"/>
  <c r="AK242" i="4"/>
  <c r="AK241" i="4"/>
  <c r="AK240" i="4"/>
  <c r="AK239" i="4"/>
  <c r="AK238" i="4"/>
  <c r="AK237" i="4"/>
  <c r="AK236" i="4"/>
  <c r="AK235" i="4"/>
  <c r="AK234" i="4"/>
  <c r="AK233" i="4"/>
  <c r="AK232" i="4"/>
  <c r="AK231" i="4"/>
  <c r="AK230" i="4"/>
  <c r="AK229" i="4"/>
  <c r="AK228" i="4"/>
  <c r="AK227" i="4"/>
  <c r="AK226" i="4"/>
  <c r="AK225" i="4"/>
  <c r="AK224" i="4"/>
  <c r="AK223" i="4"/>
  <c r="AK222" i="4"/>
  <c r="AK221" i="4"/>
  <c r="AK220" i="4"/>
  <c r="AK219" i="4"/>
  <c r="AK218" i="4"/>
  <c r="AK217" i="4"/>
  <c r="AK216" i="4"/>
  <c r="AK215" i="4"/>
  <c r="AK214" i="4"/>
  <c r="AK213" i="4"/>
  <c r="AK212" i="4"/>
  <c r="AK211" i="4"/>
  <c r="AK210" i="4"/>
  <c r="AK209" i="4"/>
  <c r="AK208" i="4"/>
  <c r="AK207" i="4"/>
  <c r="AK206" i="4"/>
  <c r="AK205" i="4"/>
  <c r="AK204" i="4"/>
  <c r="AK203" i="4"/>
  <c r="AK202" i="4"/>
  <c r="AK201" i="4"/>
  <c r="AK200" i="4"/>
  <c r="AK199" i="4"/>
  <c r="AK198" i="4"/>
  <c r="AK197" i="4"/>
  <c r="AK196" i="4"/>
  <c r="AK195" i="4"/>
  <c r="AK194" i="4"/>
  <c r="AK193" i="4"/>
  <c r="AK192" i="4"/>
  <c r="AK191" i="4"/>
  <c r="AK190" i="4"/>
  <c r="AK189" i="4"/>
  <c r="AK188" i="4"/>
  <c r="AK187" i="4"/>
  <c r="AK186" i="4"/>
  <c r="AK185" i="4"/>
  <c r="AK184" i="4"/>
  <c r="AK183" i="4"/>
  <c r="AK182" i="4"/>
  <c r="AK181" i="4"/>
  <c r="AK180" i="4"/>
  <c r="AK179" i="4"/>
  <c r="AK178" i="4"/>
  <c r="AK177" i="4"/>
  <c r="AK176" i="4"/>
  <c r="AK175" i="4"/>
  <c r="AK174" i="4"/>
  <c r="AK173" i="4"/>
  <c r="AK172" i="4"/>
  <c r="AK171" i="4"/>
  <c r="AK170" i="4"/>
  <c r="AK169" i="4"/>
  <c r="AK168" i="4"/>
  <c r="AK167" i="4"/>
  <c r="AK166" i="4"/>
  <c r="AK165" i="4"/>
  <c r="AK164" i="4"/>
  <c r="AK163" i="4"/>
  <c r="AK162" i="4"/>
  <c r="AK161" i="4"/>
  <c r="AK160" i="4"/>
  <c r="AK159" i="4"/>
  <c r="AK158" i="4"/>
  <c r="AK157" i="4"/>
  <c r="AK156" i="4"/>
  <c r="AK155" i="4"/>
  <c r="AK154" i="4"/>
  <c r="AK153" i="4"/>
  <c r="AK152" i="4"/>
  <c r="AK151" i="4"/>
  <c r="AK150" i="4"/>
  <c r="AK149" i="4"/>
  <c r="AK148" i="4"/>
  <c r="AK147" i="4"/>
  <c r="AK146" i="4"/>
  <c r="AK145" i="4"/>
  <c r="AK144" i="4"/>
  <c r="AK143" i="4"/>
  <c r="AK142" i="4"/>
  <c r="AK141" i="4"/>
  <c r="AK140" i="4"/>
  <c r="AK139" i="4"/>
  <c r="AK138" i="4"/>
  <c r="AK137" i="4"/>
  <c r="AK136" i="4"/>
  <c r="AK135" i="4"/>
  <c r="AK134" i="4"/>
  <c r="AK133" i="4"/>
  <c r="AK132" i="4"/>
  <c r="AK131" i="4"/>
  <c r="AK130" i="4"/>
  <c r="AK129" i="4"/>
  <c r="AK128" i="4"/>
  <c r="AK127" i="4"/>
  <c r="AK126" i="4"/>
  <c r="AK125" i="4"/>
  <c r="AK124" i="4"/>
  <c r="AK123" i="4"/>
  <c r="AK122" i="4"/>
  <c r="AK121" i="4"/>
  <c r="AK120" i="4"/>
  <c r="AK119" i="4"/>
  <c r="AK118" i="4"/>
  <c r="AK117" i="4"/>
  <c r="AK116" i="4"/>
  <c r="AK115" i="4"/>
  <c r="AK114" i="4"/>
  <c r="AK113" i="4"/>
  <c r="AK112" i="4"/>
  <c r="AK111" i="4"/>
  <c r="AK110" i="4"/>
  <c r="AK109" i="4"/>
  <c r="AK108" i="4"/>
  <c r="AK107" i="4"/>
  <c r="AK106" i="4"/>
  <c r="AK105" i="4"/>
  <c r="AK104" i="4"/>
  <c r="AK103" i="4"/>
  <c r="AK102" i="4"/>
  <c r="AK101" i="4"/>
  <c r="AK100" i="4"/>
  <c r="AK99" i="4"/>
  <c r="AK98" i="4"/>
  <c r="AK97" i="4"/>
  <c r="AK96" i="4"/>
  <c r="AK95" i="4"/>
  <c r="AK94" i="4"/>
  <c r="AK93" i="4"/>
  <c r="AK92" i="4"/>
  <c r="AK91" i="4"/>
  <c r="AK90" i="4"/>
  <c r="AK89" i="4"/>
  <c r="AK88" i="4"/>
  <c r="AK87" i="4"/>
  <c r="AK86" i="4"/>
  <c r="AK85" i="4"/>
  <c r="AK84" i="4"/>
  <c r="AK83" i="4"/>
  <c r="AK82" i="4"/>
  <c r="AK81" i="4"/>
  <c r="AK80" i="4"/>
  <c r="AK79" i="4"/>
  <c r="AK78" i="4"/>
  <c r="AK77" i="4"/>
  <c r="AK76" i="4"/>
  <c r="AK75" i="4"/>
  <c r="AK74" i="4"/>
  <c r="AK73" i="4"/>
  <c r="AK72" i="4"/>
  <c r="AK71" i="4"/>
  <c r="AK70" i="4"/>
  <c r="AK69" i="4"/>
  <c r="AK68" i="4"/>
  <c r="AK67" i="4"/>
  <c r="AK66" i="4"/>
  <c r="AK65" i="4"/>
  <c r="AK64" i="4"/>
  <c r="AK63" i="4"/>
  <c r="AK62" i="4"/>
  <c r="AK61" i="4"/>
  <c r="AK60" i="4"/>
  <c r="AK59" i="4"/>
  <c r="AK58" i="4"/>
  <c r="AK57" i="4"/>
  <c r="AK56" i="4"/>
  <c r="AK55" i="4"/>
  <c r="AK54" i="4"/>
  <c r="AK53" i="4"/>
  <c r="AK52" i="4"/>
  <c r="AK51" i="4"/>
  <c r="AK50" i="4"/>
  <c r="AK49" i="4"/>
  <c r="AK48" i="4"/>
  <c r="AK47" i="4"/>
  <c r="AK46" i="4"/>
  <c r="AK45" i="4"/>
  <c r="AK44" i="4"/>
  <c r="AK43" i="4"/>
  <c r="AK42" i="4"/>
  <c r="AK41" i="4"/>
  <c r="AK40" i="4"/>
  <c r="AK39" i="4"/>
  <c r="AK38" i="4"/>
  <c r="AK37" i="4"/>
  <c r="AK36" i="4"/>
  <c r="AK35" i="4"/>
  <c r="AK34" i="4"/>
  <c r="AK33" i="4"/>
  <c r="AK32" i="4"/>
  <c r="AK31" i="4"/>
  <c r="AK30" i="4"/>
  <c r="AK29" i="4"/>
  <c r="AK28" i="4"/>
  <c r="AK27" i="4"/>
  <c r="AK26" i="4"/>
  <c r="AK25" i="4"/>
  <c r="AK24" i="4"/>
  <c r="AK23" i="4"/>
  <c r="AK22" i="4"/>
  <c r="AK21" i="4"/>
  <c r="AK20" i="4"/>
  <c r="AK19" i="4"/>
  <c r="AK18" i="4"/>
  <c r="AK17" i="4"/>
  <c r="AK16" i="4"/>
  <c r="AK15" i="4"/>
  <c r="AK14" i="4"/>
  <c r="AK13" i="4"/>
  <c r="AK12" i="4"/>
  <c r="AK11" i="4"/>
  <c r="AK10" i="4"/>
  <c r="AK9" i="4"/>
  <c r="AK8" i="4"/>
  <c r="AK7" i="4"/>
  <c r="AK6" i="4"/>
  <c r="AK5" i="4"/>
  <c r="AK4" i="4"/>
  <c r="AK3" i="4"/>
  <c r="AJ268" i="4"/>
  <c r="AJ267" i="4"/>
  <c r="AJ266" i="4"/>
  <c r="AJ265" i="4"/>
  <c r="AJ264" i="4"/>
  <c r="AJ263" i="4"/>
  <c r="AJ262" i="4"/>
  <c r="AJ261" i="4"/>
  <c r="AJ260" i="4"/>
  <c r="AJ259" i="4"/>
  <c r="AJ258" i="4"/>
  <c r="AJ257" i="4"/>
  <c r="AJ256" i="4"/>
  <c r="AJ255" i="4"/>
  <c r="AJ254" i="4"/>
  <c r="AJ253" i="4"/>
  <c r="AJ252" i="4"/>
  <c r="AJ251" i="4"/>
  <c r="AJ250" i="4"/>
  <c r="AJ249" i="4"/>
  <c r="AJ248" i="4"/>
  <c r="AJ247" i="4"/>
  <c r="AJ246" i="4"/>
  <c r="AJ245" i="4"/>
  <c r="AJ244" i="4"/>
  <c r="AJ243" i="4"/>
  <c r="AJ242" i="4"/>
  <c r="AJ241" i="4"/>
  <c r="AJ240" i="4"/>
  <c r="AJ239" i="4"/>
  <c r="AJ238" i="4"/>
  <c r="AJ237" i="4"/>
  <c r="AJ236" i="4"/>
  <c r="AJ235" i="4"/>
  <c r="AJ234" i="4"/>
  <c r="AJ233" i="4"/>
  <c r="AJ232" i="4"/>
  <c r="AJ231" i="4"/>
  <c r="AJ230" i="4"/>
  <c r="AJ229" i="4"/>
  <c r="AJ228" i="4"/>
  <c r="AJ227" i="4"/>
  <c r="AJ226" i="4"/>
  <c r="AJ225" i="4"/>
  <c r="AJ224" i="4"/>
  <c r="AJ223" i="4"/>
  <c r="AJ222" i="4"/>
  <c r="AJ221" i="4"/>
  <c r="AJ220" i="4"/>
  <c r="AJ219" i="4"/>
  <c r="AJ218" i="4"/>
  <c r="AJ217" i="4"/>
  <c r="AJ216" i="4"/>
  <c r="AJ215" i="4"/>
  <c r="AJ214" i="4"/>
  <c r="AJ213" i="4"/>
  <c r="AJ212" i="4"/>
  <c r="AJ211" i="4"/>
  <c r="AJ210" i="4"/>
  <c r="AJ209" i="4"/>
  <c r="AJ208" i="4"/>
  <c r="AJ207" i="4"/>
  <c r="AJ206" i="4"/>
  <c r="AJ205" i="4"/>
  <c r="AJ204" i="4"/>
  <c r="AJ203" i="4"/>
  <c r="AJ202" i="4"/>
  <c r="AJ201" i="4"/>
  <c r="AJ200" i="4"/>
  <c r="AJ199" i="4"/>
  <c r="AJ198" i="4"/>
  <c r="AJ197" i="4"/>
  <c r="AJ196" i="4"/>
  <c r="AJ195" i="4"/>
  <c r="AJ194" i="4"/>
  <c r="AJ193" i="4"/>
  <c r="AJ192" i="4"/>
  <c r="AJ191" i="4"/>
  <c r="AJ190" i="4"/>
  <c r="AJ189" i="4"/>
  <c r="AJ188" i="4"/>
  <c r="AJ187" i="4"/>
  <c r="AJ186" i="4"/>
  <c r="AJ185" i="4"/>
  <c r="AJ184" i="4"/>
  <c r="AJ183" i="4"/>
  <c r="AJ182" i="4"/>
  <c r="AJ181" i="4"/>
  <c r="AJ180" i="4"/>
  <c r="AJ179" i="4"/>
  <c r="AJ178" i="4"/>
  <c r="AJ177" i="4"/>
  <c r="AJ176" i="4"/>
  <c r="AJ175" i="4"/>
  <c r="AJ174" i="4"/>
  <c r="AJ173" i="4"/>
  <c r="AJ172" i="4"/>
  <c r="AJ171" i="4"/>
  <c r="AJ170" i="4"/>
  <c r="AJ169" i="4"/>
  <c r="AJ168" i="4"/>
  <c r="AJ167" i="4"/>
  <c r="AJ166" i="4"/>
  <c r="AJ165" i="4"/>
  <c r="AJ164" i="4"/>
  <c r="AJ163" i="4"/>
  <c r="AJ162" i="4"/>
  <c r="AJ161" i="4"/>
  <c r="AJ160" i="4"/>
  <c r="AJ159" i="4"/>
  <c r="AJ158" i="4"/>
  <c r="AJ157" i="4"/>
  <c r="AJ156" i="4"/>
  <c r="AJ155" i="4"/>
  <c r="AJ154" i="4"/>
  <c r="AJ153" i="4"/>
  <c r="AJ152" i="4"/>
  <c r="AJ151" i="4"/>
  <c r="AJ150" i="4"/>
  <c r="AJ149" i="4"/>
  <c r="AJ148" i="4"/>
  <c r="AJ147" i="4"/>
  <c r="AJ146" i="4"/>
  <c r="AJ145" i="4"/>
  <c r="AJ144" i="4"/>
  <c r="AJ143" i="4"/>
  <c r="AJ142" i="4"/>
  <c r="AJ141" i="4"/>
  <c r="AJ140" i="4"/>
  <c r="AJ139" i="4"/>
  <c r="AJ138" i="4"/>
  <c r="AJ137" i="4"/>
  <c r="AJ136" i="4"/>
  <c r="AJ135" i="4"/>
  <c r="AJ134" i="4"/>
  <c r="AJ133" i="4"/>
  <c r="AJ132" i="4"/>
  <c r="AJ131" i="4"/>
  <c r="AJ130" i="4"/>
  <c r="AJ129" i="4"/>
  <c r="AJ128" i="4"/>
  <c r="AJ127" i="4"/>
  <c r="AJ126" i="4"/>
  <c r="AJ125" i="4"/>
  <c r="AJ124" i="4"/>
  <c r="AJ123" i="4"/>
  <c r="AJ122" i="4"/>
  <c r="AJ121" i="4"/>
  <c r="AJ120" i="4"/>
  <c r="AJ119" i="4"/>
  <c r="AJ118" i="4"/>
  <c r="AJ117" i="4"/>
  <c r="AJ116" i="4"/>
  <c r="AJ115" i="4"/>
  <c r="AJ114" i="4"/>
  <c r="AJ113" i="4"/>
  <c r="AJ112" i="4"/>
  <c r="AJ111" i="4"/>
  <c r="AJ110" i="4"/>
  <c r="AJ109" i="4"/>
  <c r="AJ108" i="4"/>
  <c r="AJ107" i="4"/>
  <c r="AJ106" i="4"/>
  <c r="AJ105" i="4"/>
  <c r="AJ104" i="4"/>
  <c r="AJ103" i="4"/>
  <c r="AJ102" i="4"/>
  <c r="AJ101" i="4"/>
  <c r="AJ100" i="4"/>
  <c r="AJ99" i="4"/>
  <c r="AJ98" i="4"/>
  <c r="AJ97" i="4"/>
  <c r="AJ96" i="4"/>
  <c r="AJ95" i="4"/>
  <c r="AJ94" i="4"/>
  <c r="AJ93" i="4"/>
  <c r="AJ92" i="4"/>
  <c r="AJ91" i="4"/>
  <c r="AJ90" i="4"/>
  <c r="AJ89" i="4"/>
  <c r="AJ88" i="4"/>
  <c r="AJ87" i="4"/>
  <c r="AJ86" i="4"/>
  <c r="AJ85" i="4"/>
  <c r="AJ84" i="4"/>
  <c r="AJ83" i="4"/>
  <c r="AJ82" i="4"/>
  <c r="AJ81" i="4"/>
  <c r="AJ80" i="4"/>
  <c r="AJ79" i="4"/>
  <c r="AJ78" i="4"/>
  <c r="AJ77" i="4"/>
  <c r="AJ76" i="4"/>
  <c r="AJ75" i="4"/>
  <c r="AJ74" i="4"/>
  <c r="AJ73" i="4"/>
  <c r="AJ72" i="4"/>
  <c r="AJ71" i="4"/>
  <c r="AJ70" i="4"/>
  <c r="AJ69" i="4"/>
  <c r="AJ68" i="4"/>
  <c r="AJ67" i="4"/>
  <c r="AJ66" i="4"/>
  <c r="AJ65" i="4"/>
  <c r="AJ64" i="4"/>
  <c r="AJ63" i="4"/>
  <c r="AJ62" i="4"/>
  <c r="AJ61" i="4"/>
  <c r="AJ60" i="4"/>
  <c r="AJ59" i="4"/>
  <c r="AJ58" i="4"/>
  <c r="AJ57" i="4"/>
  <c r="AJ56" i="4"/>
  <c r="AJ55" i="4"/>
  <c r="AJ54" i="4"/>
  <c r="AJ53" i="4"/>
  <c r="AJ52" i="4"/>
  <c r="AJ51" i="4"/>
  <c r="AJ50" i="4"/>
  <c r="AJ49" i="4"/>
  <c r="AJ48" i="4"/>
  <c r="AJ47" i="4"/>
  <c r="AJ46" i="4"/>
  <c r="AJ45" i="4"/>
  <c r="AJ44" i="4"/>
  <c r="AJ43" i="4"/>
  <c r="AJ42" i="4"/>
  <c r="AJ41" i="4"/>
  <c r="AJ40" i="4"/>
  <c r="AJ39" i="4"/>
  <c r="AJ38" i="4"/>
  <c r="AJ37" i="4"/>
  <c r="AJ36" i="4"/>
  <c r="AJ35" i="4"/>
  <c r="AJ34" i="4"/>
  <c r="AJ33" i="4"/>
  <c r="AJ32" i="4"/>
  <c r="AJ31" i="4"/>
  <c r="AJ30" i="4"/>
  <c r="AJ29" i="4"/>
  <c r="AJ28" i="4"/>
  <c r="AJ27" i="4"/>
  <c r="AJ26" i="4"/>
  <c r="AJ25" i="4"/>
  <c r="AJ24" i="4"/>
  <c r="AJ23" i="4"/>
  <c r="AJ22" i="4"/>
  <c r="AJ21" i="4"/>
  <c r="AJ20" i="4"/>
  <c r="AJ19" i="4"/>
  <c r="AJ18" i="4"/>
  <c r="AJ17" i="4"/>
  <c r="AJ16" i="4"/>
  <c r="AJ15" i="4"/>
  <c r="AJ14" i="4"/>
  <c r="AJ13" i="4"/>
  <c r="AJ12" i="4"/>
  <c r="AJ11" i="4"/>
  <c r="AJ10" i="4"/>
  <c r="AJ9" i="4"/>
  <c r="AJ8" i="4"/>
  <c r="AJ7" i="4"/>
  <c r="AJ6" i="4"/>
  <c r="AJ5" i="4"/>
  <c r="AJ4" i="4"/>
  <c r="AJ3" i="4"/>
  <c r="AI268" i="4"/>
  <c r="P268" i="4" s="1"/>
  <c r="R268" i="4" s="1"/>
  <c r="AI267" i="4"/>
  <c r="P267" i="4" s="1"/>
  <c r="R267" i="4" s="1"/>
  <c r="AI266" i="4"/>
  <c r="P266" i="4" s="1"/>
  <c r="R266" i="4" s="1"/>
  <c r="AI265" i="4"/>
  <c r="P265" i="4" s="1"/>
  <c r="R265" i="4" s="1"/>
  <c r="AI264" i="4"/>
  <c r="P264" i="4" s="1"/>
  <c r="R264" i="4" s="1"/>
  <c r="AI263" i="4"/>
  <c r="P263" i="4" s="1"/>
  <c r="R263" i="4" s="1"/>
  <c r="AI262" i="4"/>
  <c r="P262" i="4" s="1"/>
  <c r="R262" i="4" s="1"/>
  <c r="AI261" i="4"/>
  <c r="P261" i="4" s="1"/>
  <c r="R261" i="4" s="1"/>
  <c r="AI260" i="4"/>
  <c r="P260" i="4" s="1"/>
  <c r="R260" i="4" s="1"/>
  <c r="AI259" i="4"/>
  <c r="P259" i="4" s="1"/>
  <c r="R259" i="4" s="1"/>
  <c r="AI258" i="4"/>
  <c r="P258" i="4" s="1"/>
  <c r="R258" i="4" s="1"/>
  <c r="AI257" i="4"/>
  <c r="P257" i="4" s="1"/>
  <c r="R257" i="4" s="1"/>
  <c r="AI256" i="4"/>
  <c r="P256" i="4" s="1"/>
  <c r="R256" i="4" s="1"/>
  <c r="AI255" i="4"/>
  <c r="P255" i="4" s="1"/>
  <c r="R255" i="4" s="1"/>
  <c r="AI254" i="4"/>
  <c r="P254" i="4" s="1"/>
  <c r="R254" i="4" s="1"/>
  <c r="AI253" i="4"/>
  <c r="P253" i="4" s="1"/>
  <c r="R253" i="4" s="1"/>
  <c r="AI252" i="4"/>
  <c r="P252" i="4" s="1"/>
  <c r="R252" i="4" s="1"/>
  <c r="AI251" i="4"/>
  <c r="P251" i="4" s="1"/>
  <c r="R251" i="4" s="1"/>
  <c r="AI250" i="4"/>
  <c r="P250" i="4" s="1"/>
  <c r="R250" i="4" s="1"/>
  <c r="AI249" i="4"/>
  <c r="P249" i="4" s="1"/>
  <c r="R249" i="4" s="1"/>
  <c r="AI248" i="4"/>
  <c r="P248" i="4" s="1"/>
  <c r="R248" i="4" s="1"/>
  <c r="AI247" i="4"/>
  <c r="P247" i="4" s="1"/>
  <c r="R247" i="4" s="1"/>
  <c r="AI246" i="4"/>
  <c r="P246" i="4" s="1"/>
  <c r="R246" i="4" s="1"/>
  <c r="AI245" i="4"/>
  <c r="P245" i="4" s="1"/>
  <c r="R245" i="4" s="1"/>
  <c r="AI244" i="4"/>
  <c r="P244" i="4" s="1"/>
  <c r="R244" i="4" s="1"/>
  <c r="AI243" i="4"/>
  <c r="P243" i="4" s="1"/>
  <c r="R243" i="4" s="1"/>
  <c r="AI242" i="4"/>
  <c r="P242" i="4" s="1"/>
  <c r="R242" i="4" s="1"/>
  <c r="AI241" i="4"/>
  <c r="P241" i="4" s="1"/>
  <c r="R241" i="4" s="1"/>
  <c r="AI240" i="4"/>
  <c r="P240" i="4" s="1"/>
  <c r="R240" i="4" s="1"/>
  <c r="AI239" i="4"/>
  <c r="P239" i="4" s="1"/>
  <c r="R239" i="4" s="1"/>
  <c r="AI238" i="4"/>
  <c r="P238" i="4" s="1"/>
  <c r="R238" i="4" s="1"/>
  <c r="AI237" i="4"/>
  <c r="P237" i="4" s="1"/>
  <c r="R237" i="4" s="1"/>
  <c r="AI236" i="4"/>
  <c r="P236" i="4" s="1"/>
  <c r="R236" i="4" s="1"/>
  <c r="AI235" i="4"/>
  <c r="P235" i="4" s="1"/>
  <c r="R235" i="4" s="1"/>
  <c r="AI234" i="4"/>
  <c r="P234" i="4" s="1"/>
  <c r="R234" i="4" s="1"/>
  <c r="AI233" i="4"/>
  <c r="P233" i="4" s="1"/>
  <c r="R233" i="4" s="1"/>
  <c r="AI232" i="4"/>
  <c r="P232" i="4" s="1"/>
  <c r="R232" i="4" s="1"/>
  <c r="AI231" i="4"/>
  <c r="P231" i="4" s="1"/>
  <c r="R231" i="4" s="1"/>
  <c r="AI230" i="4"/>
  <c r="P230" i="4" s="1"/>
  <c r="R230" i="4" s="1"/>
  <c r="AI229" i="4"/>
  <c r="P229" i="4" s="1"/>
  <c r="R229" i="4" s="1"/>
  <c r="AI228" i="4"/>
  <c r="P228" i="4" s="1"/>
  <c r="R228" i="4" s="1"/>
  <c r="AI227" i="4"/>
  <c r="P227" i="4" s="1"/>
  <c r="R227" i="4" s="1"/>
  <c r="AI226" i="4"/>
  <c r="P226" i="4" s="1"/>
  <c r="R226" i="4" s="1"/>
  <c r="AI225" i="4"/>
  <c r="P225" i="4" s="1"/>
  <c r="R225" i="4" s="1"/>
  <c r="AI224" i="4"/>
  <c r="P224" i="4" s="1"/>
  <c r="R224" i="4" s="1"/>
  <c r="AI223" i="4"/>
  <c r="P223" i="4" s="1"/>
  <c r="R223" i="4" s="1"/>
  <c r="AI222" i="4"/>
  <c r="P222" i="4" s="1"/>
  <c r="R222" i="4" s="1"/>
  <c r="AI221" i="4"/>
  <c r="P221" i="4" s="1"/>
  <c r="R221" i="4" s="1"/>
  <c r="AI220" i="4"/>
  <c r="P220" i="4" s="1"/>
  <c r="R220" i="4" s="1"/>
  <c r="AI219" i="4"/>
  <c r="P219" i="4" s="1"/>
  <c r="R219" i="4" s="1"/>
  <c r="AI218" i="4"/>
  <c r="P218" i="4" s="1"/>
  <c r="R218" i="4" s="1"/>
  <c r="AI217" i="4"/>
  <c r="P217" i="4" s="1"/>
  <c r="R217" i="4" s="1"/>
  <c r="AI216" i="4"/>
  <c r="P216" i="4" s="1"/>
  <c r="R216" i="4" s="1"/>
  <c r="AI215" i="4"/>
  <c r="P215" i="4" s="1"/>
  <c r="R215" i="4" s="1"/>
  <c r="AI214" i="4"/>
  <c r="P214" i="4" s="1"/>
  <c r="R214" i="4" s="1"/>
  <c r="AI213" i="4"/>
  <c r="P213" i="4" s="1"/>
  <c r="R213" i="4" s="1"/>
  <c r="AI212" i="4"/>
  <c r="P212" i="4" s="1"/>
  <c r="R212" i="4" s="1"/>
  <c r="AI211" i="4"/>
  <c r="P211" i="4" s="1"/>
  <c r="R211" i="4" s="1"/>
  <c r="AI210" i="4"/>
  <c r="P210" i="4" s="1"/>
  <c r="R210" i="4" s="1"/>
  <c r="AI209" i="4"/>
  <c r="P209" i="4" s="1"/>
  <c r="R209" i="4" s="1"/>
  <c r="AI208" i="4"/>
  <c r="P208" i="4" s="1"/>
  <c r="R208" i="4" s="1"/>
  <c r="AI207" i="4"/>
  <c r="P207" i="4" s="1"/>
  <c r="R207" i="4" s="1"/>
  <c r="AI206" i="4"/>
  <c r="P206" i="4" s="1"/>
  <c r="R206" i="4" s="1"/>
  <c r="AI205" i="4"/>
  <c r="P205" i="4" s="1"/>
  <c r="R205" i="4" s="1"/>
  <c r="AI204" i="4"/>
  <c r="P204" i="4" s="1"/>
  <c r="R204" i="4" s="1"/>
  <c r="AI203" i="4"/>
  <c r="P203" i="4" s="1"/>
  <c r="R203" i="4" s="1"/>
  <c r="AI202" i="4"/>
  <c r="P202" i="4" s="1"/>
  <c r="R202" i="4" s="1"/>
  <c r="AI201" i="4"/>
  <c r="P201" i="4" s="1"/>
  <c r="R201" i="4" s="1"/>
  <c r="AI200" i="4"/>
  <c r="P200" i="4" s="1"/>
  <c r="R200" i="4" s="1"/>
  <c r="AI199" i="4"/>
  <c r="P199" i="4" s="1"/>
  <c r="R199" i="4" s="1"/>
  <c r="AI198" i="4"/>
  <c r="P198" i="4" s="1"/>
  <c r="R198" i="4" s="1"/>
  <c r="AI197" i="4"/>
  <c r="P197" i="4" s="1"/>
  <c r="R197" i="4" s="1"/>
  <c r="AI196" i="4"/>
  <c r="P196" i="4" s="1"/>
  <c r="R196" i="4" s="1"/>
  <c r="AI195" i="4"/>
  <c r="P195" i="4" s="1"/>
  <c r="R195" i="4" s="1"/>
  <c r="AI194" i="4"/>
  <c r="P194" i="4" s="1"/>
  <c r="R194" i="4" s="1"/>
  <c r="AI193" i="4"/>
  <c r="P193" i="4" s="1"/>
  <c r="R193" i="4" s="1"/>
  <c r="AI192" i="4"/>
  <c r="P192" i="4" s="1"/>
  <c r="R192" i="4" s="1"/>
  <c r="AI191" i="4"/>
  <c r="P191" i="4" s="1"/>
  <c r="R191" i="4" s="1"/>
  <c r="AI190" i="4"/>
  <c r="P190" i="4" s="1"/>
  <c r="R190" i="4" s="1"/>
  <c r="AI189" i="4"/>
  <c r="P189" i="4" s="1"/>
  <c r="R189" i="4" s="1"/>
  <c r="AI188" i="4"/>
  <c r="P188" i="4" s="1"/>
  <c r="R188" i="4" s="1"/>
  <c r="AI187" i="4"/>
  <c r="P187" i="4" s="1"/>
  <c r="R187" i="4" s="1"/>
  <c r="AI186" i="4"/>
  <c r="P186" i="4" s="1"/>
  <c r="R186" i="4" s="1"/>
  <c r="AI185" i="4"/>
  <c r="P185" i="4" s="1"/>
  <c r="R185" i="4" s="1"/>
  <c r="AI184" i="4"/>
  <c r="P184" i="4" s="1"/>
  <c r="R184" i="4" s="1"/>
  <c r="AI183" i="4"/>
  <c r="P183" i="4" s="1"/>
  <c r="R183" i="4" s="1"/>
  <c r="AI182" i="4"/>
  <c r="P182" i="4" s="1"/>
  <c r="R182" i="4" s="1"/>
  <c r="AI181" i="4"/>
  <c r="P181" i="4" s="1"/>
  <c r="R181" i="4" s="1"/>
  <c r="AI180" i="4"/>
  <c r="P180" i="4" s="1"/>
  <c r="R180" i="4" s="1"/>
  <c r="AI179" i="4"/>
  <c r="P179" i="4" s="1"/>
  <c r="R179" i="4" s="1"/>
  <c r="AI178" i="4"/>
  <c r="P178" i="4" s="1"/>
  <c r="R178" i="4" s="1"/>
  <c r="AI177" i="4"/>
  <c r="P177" i="4" s="1"/>
  <c r="R177" i="4" s="1"/>
  <c r="AI176" i="4"/>
  <c r="P176" i="4" s="1"/>
  <c r="R176" i="4" s="1"/>
  <c r="AI175" i="4"/>
  <c r="P175" i="4" s="1"/>
  <c r="R175" i="4" s="1"/>
  <c r="AI174" i="4"/>
  <c r="P174" i="4" s="1"/>
  <c r="R174" i="4" s="1"/>
  <c r="AI173" i="4"/>
  <c r="P173" i="4" s="1"/>
  <c r="R173" i="4" s="1"/>
  <c r="AI172" i="4"/>
  <c r="P172" i="4" s="1"/>
  <c r="R172" i="4" s="1"/>
  <c r="AI171" i="4"/>
  <c r="P171" i="4" s="1"/>
  <c r="R171" i="4" s="1"/>
  <c r="AI170" i="4"/>
  <c r="P170" i="4" s="1"/>
  <c r="R170" i="4" s="1"/>
  <c r="AI169" i="4"/>
  <c r="P169" i="4" s="1"/>
  <c r="R169" i="4" s="1"/>
  <c r="AI168" i="4"/>
  <c r="P168" i="4" s="1"/>
  <c r="R168" i="4" s="1"/>
  <c r="AI167" i="4"/>
  <c r="P167" i="4" s="1"/>
  <c r="R167" i="4" s="1"/>
  <c r="AI166" i="4"/>
  <c r="P166" i="4" s="1"/>
  <c r="R166" i="4" s="1"/>
  <c r="AI165" i="4"/>
  <c r="P165" i="4" s="1"/>
  <c r="R165" i="4" s="1"/>
  <c r="AI164" i="4"/>
  <c r="P164" i="4" s="1"/>
  <c r="R164" i="4" s="1"/>
  <c r="AI163" i="4"/>
  <c r="P163" i="4" s="1"/>
  <c r="R163" i="4" s="1"/>
  <c r="AI162" i="4"/>
  <c r="P162" i="4" s="1"/>
  <c r="R162" i="4" s="1"/>
  <c r="AI161" i="4"/>
  <c r="P161" i="4" s="1"/>
  <c r="R161" i="4" s="1"/>
  <c r="AI160" i="4"/>
  <c r="P160" i="4" s="1"/>
  <c r="R160" i="4" s="1"/>
  <c r="AI159" i="4"/>
  <c r="P159" i="4" s="1"/>
  <c r="R159" i="4" s="1"/>
  <c r="AI158" i="4"/>
  <c r="P158" i="4" s="1"/>
  <c r="R158" i="4" s="1"/>
  <c r="AI157" i="4"/>
  <c r="P157" i="4" s="1"/>
  <c r="R157" i="4" s="1"/>
  <c r="AI156" i="4"/>
  <c r="P156" i="4" s="1"/>
  <c r="R156" i="4" s="1"/>
  <c r="AI155" i="4"/>
  <c r="P155" i="4" s="1"/>
  <c r="R155" i="4" s="1"/>
  <c r="AI154" i="4"/>
  <c r="P154" i="4" s="1"/>
  <c r="R154" i="4" s="1"/>
  <c r="AI153" i="4"/>
  <c r="P153" i="4" s="1"/>
  <c r="R153" i="4" s="1"/>
  <c r="AI152" i="4"/>
  <c r="P152" i="4" s="1"/>
  <c r="R152" i="4" s="1"/>
  <c r="AI151" i="4"/>
  <c r="P151" i="4" s="1"/>
  <c r="R151" i="4" s="1"/>
  <c r="AI150" i="4"/>
  <c r="P150" i="4" s="1"/>
  <c r="R150" i="4" s="1"/>
  <c r="AI149" i="4"/>
  <c r="P149" i="4" s="1"/>
  <c r="R149" i="4" s="1"/>
  <c r="AI148" i="4"/>
  <c r="AI147" i="4"/>
  <c r="AI146" i="4"/>
  <c r="AI145" i="4"/>
  <c r="AI144" i="4"/>
  <c r="AI143" i="4"/>
  <c r="AI142" i="4"/>
  <c r="AI141" i="4"/>
  <c r="AI140" i="4"/>
  <c r="AI139" i="4"/>
  <c r="AI138" i="4"/>
  <c r="AI137" i="4"/>
  <c r="AI136" i="4"/>
  <c r="AI135" i="4"/>
  <c r="AI134" i="4"/>
  <c r="AI133" i="4"/>
  <c r="AI132" i="4"/>
  <c r="AI131" i="4"/>
  <c r="AI130" i="4"/>
  <c r="AI129" i="4"/>
  <c r="AI128" i="4"/>
  <c r="AI127" i="4"/>
  <c r="AI126" i="4"/>
  <c r="AI125" i="4"/>
  <c r="AI124" i="4"/>
  <c r="AI123" i="4"/>
  <c r="AI122" i="4"/>
  <c r="AI121" i="4"/>
  <c r="AI120" i="4"/>
  <c r="AI119" i="4"/>
  <c r="AI118" i="4"/>
  <c r="AI117" i="4"/>
  <c r="AI116" i="4"/>
  <c r="AI115" i="4"/>
  <c r="AI114" i="4"/>
  <c r="AI113" i="4"/>
  <c r="AI112" i="4"/>
  <c r="AI111" i="4"/>
  <c r="AI110" i="4"/>
  <c r="AI109" i="4"/>
  <c r="AI108" i="4"/>
  <c r="AI107" i="4"/>
  <c r="AI106" i="4"/>
  <c r="AI105" i="4"/>
  <c r="AI104" i="4"/>
  <c r="AI103" i="4"/>
  <c r="AI102" i="4"/>
  <c r="AI101" i="4"/>
  <c r="AI100" i="4"/>
  <c r="AI99" i="4"/>
  <c r="AI98" i="4"/>
  <c r="AI97" i="4"/>
  <c r="AI96" i="4"/>
  <c r="AI95" i="4"/>
  <c r="AI94" i="4"/>
  <c r="AI93" i="4"/>
  <c r="AI92" i="4"/>
  <c r="AI91" i="4"/>
  <c r="AI90" i="4"/>
  <c r="AI89" i="4"/>
  <c r="AI88" i="4"/>
  <c r="AI87" i="4"/>
  <c r="AI86" i="4"/>
  <c r="AI85" i="4"/>
  <c r="AI84" i="4"/>
  <c r="AI83" i="4"/>
  <c r="AI82" i="4"/>
  <c r="AI81" i="4"/>
  <c r="AI80" i="4"/>
  <c r="AI79" i="4"/>
  <c r="AI78" i="4"/>
  <c r="AI77" i="4"/>
  <c r="AI76" i="4"/>
  <c r="AI75" i="4"/>
  <c r="AI74" i="4"/>
  <c r="AI73" i="4"/>
  <c r="AI72" i="4"/>
  <c r="AI71" i="4"/>
  <c r="AI70" i="4"/>
  <c r="AI69" i="4"/>
  <c r="AI68" i="4"/>
  <c r="AI67" i="4"/>
  <c r="AI66" i="4"/>
  <c r="AI65" i="4"/>
  <c r="AI64" i="4"/>
  <c r="AI63" i="4"/>
  <c r="AI62" i="4"/>
  <c r="AI61" i="4"/>
  <c r="AI60" i="4"/>
  <c r="AI59" i="4"/>
  <c r="AI58" i="4"/>
  <c r="AI57" i="4"/>
  <c r="AI56" i="4"/>
  <c r="AI55" i="4"/>
  <c r="AI54" i="4"/>
  <c r="AI53" i="4"/>
  <c r="AI52" i="4"/>
  <c r="AI51" i="4"/>
  <c r="AI50" i="4"/>
  <c r="AI49" i="4"/>
  <c r="AI48" i="4"/>
  <c r="AI47" i="4"/>
  <c r="AI46" i="4"/>
  <c r="AI45" i="4"/>
  <c r="AI44" i="4"/>
  <c r="AI43" i="4"/>
  <c r="AI42" i="4"/>
  <c r="AI41" i="4"/>
  <c r="AI40" i="4"/>
  <c r="AI39" i="4"/>
  <c r="AI38" i="4"/>
  <c r="AI37" i="4"/>
  <c r="AI36" i="4"/>
  <c r="AI35" i="4"/>
  <c r="AI34" i="4"/>
  <c r="AI33" i="4"/>
  <c r="AI32" i="4"/>
  <c r="AI31" i="4"/>
  <c r="AI30" i="4"/>
  <c r="AI29" i="4"/>
  <c r="AI28" i="4"/>
  <c r="AI27" i="4"/>
  <c r="AI26" i="4"/>
  <c r="AI25" i="4"/>
  <c r="AI24" i="4"/>
  <c r="AI23" i="4"/>
  <c r="AI22" i="4"/>
  <c r="AI21" i="4"/>
  <c r="AI20" i="4"/>
  <c r="AI19" i="4"/>
  <c r="AI18" i="4"/>
  <c r="AI17" i="4"/>
  <c r="AI16" i="4"/>
  <c r="AI15" i="4"/>
  <c r="AI14" i="4"/>
  <c r="AI13" i="4"/>
  <c r="AI12" i="4"/>
  <c r="AI11" i="4"/>
  <c r="AI10" i="4"/>
  <c r="AI9" i="4"/>
  <c r="AI8" i="4"/>
  <c r="AI7" i="4"/>
  <c r="AI6" i="4"/>
  <c r="AI5" i="4"/>
  <c r="AI4" i="4"/>
  <c r="AI3" i="4"/>
  <c r="H10" i="2"/>
  <c r="H4" i="2"/>
  <c r="H5" i="2"/>
  <c r="H8" i="1"/>
  <c r="D19" i="1"/>
  <c r="H7" i="1"/>
  <c r="K7" i="1" s="1"/>
  <c r="AM2" i="4"/>
  <c r="AK2" i="4"/>
  <c r="AJ2" i="4"/>
  <c r="AI2" i="4"/>
  <c r="P29" i="4" l="1"/>
  <c r="R29" i="4" s="1"/>
  <c r="P53" i="4"/>
  <c r="R53" i="4" s="1"/>
  <c r="P69" i="4"/>
  <c r="R69" i="4" s="1"/>
  <c r="P93" i="4"/>
  <c r="R93" i="4" s="1"/>
  <c r="P109" i="4"/>
  <c r="R109" i="4" s="1"/>
  <c r="P117" i="4"/>
  <c r="R117" i="4" s="1"/>
  <c r="P133" i="4"/>
  <c r="R133" i="4" s="1"/>
  <c r="P21" i="4"/>
  <c r="R21" i="4" s="1"/>
  <c r="P45" i="4"/>
  <c r="R45" i="4" s="1"/>
  <c r="P61" i="4"/>
  <c r="R61" i="4" s="1"/>
  <c r="P85" i="4"/>
  <c r="R85" i="4" s="1"/>
  <c r="P101" i="4"/>
  <c r="R101" i="4" s="1"/>
  <c r="P125" i="4"/>
  <c r="R125" i="4" s="1"/>
  <c r="P13" i="4"/>
  <c r="R13" i="4" s="1"/>
  <c r="P37" i="4"/>
  <c r="R37" i="4" s="1"/>
  <c r="P77" i="4"/>
  <c r="R77" i="4" s="1"/>
  <c r="P19" i="4"/>
  <c r="R19" i="4" s="1"/>
  <c r="P27" i="4"/>
  <c r="R27" i="4" s="1"/>
  <c r="P35" i="4"/>
  <c r="R35" i="4" s="1"/>
  <c r="P43" i="4"/>
  <c r="R43" i="4" s="1"/>
  <c r="P51" i="4"/>
  <c r="R51" i="4" s="1"/>
  <c r="P59" i="4"/>
  <c r="R59" i="4" s="1"/>
  <c r="P67" i="4"/>
  <c r="R67" i="4" s="1"/>
  <c r="P75" i="4"/>
  <c r="R75" i="4" s="1"/>
  <c r="P83" i="4"/>
  <c r="R83" i="4" s="1"/>
  <c r="P91" i="4"/>
  <c r="R91" i="4" s="1"/>
  <c r="P99" i="4"/>
  <c r="R99" i="4" s="1"/>
  <c r="P107" i="4"/>
  <c r="R107" i="4" s="1"/>
  <c r="P115" i="4"/>
  <c r="R115" i="4" s="1"/>
  <c r="P123" i="4"/>
  <c r="R123" i="4" s="1"/>
  <c r="P131" i="4"/>
  <c r="R131" i="4" s="1"/>
  <c r="P139" i="4"/>
  <c r="R139" i="4" s="1"/>
  <c r="P12" i="4"/>
  <c r="R12" i="4" s="1"/>
  <c r="P20" i="4"/>
  <c r="R20" i="4" s="1"/>
  <c r="P28" i="4"/>
  <c r="R28" i="4" s="1"/>
  <c r="P36" i="4"/>
  <c r="R36" i="4" s="1"/>
  <c r="P44" i="4"/>
  <c r="R44" i="4" s="1"/>
  <c r="P52" i="4"/>
  <c r="R52" i="4" s="1"/>
  <c r="P60" i="4"/>
  <c r="R60" i="4" s="1"/>
  <c r="P68" i="4"/>
  <c r="R68" i="4" s="1"/>
  <c r="P76" i="4"/>
  <c r="R76" i="4" s="1"/>
  <c r="P84" i="4"/>
  <c r="R84" i="4" s="1"/>
  <c r="P92" i="4"/>
  <c r="R92" i="4" s="1"/>
  <c r="P100" i="4"/>
  <c r="R100" i="4" s="1"/>
  <c r="P108" i="4"/>
  <c r="R108" i="4" s="1"/>
  <c r="P116" i="4"/>
  <c r="R116" i="4" s="1"/>
  <c r="P124" i="4"/>
  <c r="R124" i="4" s="1"/>
  <c r="P132" i="4"/>
  <c r="R132" i="4" s="1"/>
  <c r="P140" i="4"/>
  <c r="R140" i="4" s="1"/>
  <c r="P14" i="4"/>
  <c r="R14" i="4" s="1"/>
  <c r="P22" i="4"/>
  <c r="R22" i="4" s="1"/>
  <c r="P30" i="4"/>
  <c r="R30" i="4" s="1"/>
  <c r="P38" i="4"/>
  <c r="R38" i="4" s="1"/>
  <c r="P46" i="4"/>
  <c r="R46" i="4" s="1"/>
  <c r="P54" i="4"/>
  <c r="R54" i="4" s="1"/>
  <c r="P62" i="4"/>
  <c r="R62" i="4" s="1"/>
  <c r="P70" i="4"/>
  <c r="R70" i="4" s="1"/>
  <c r="P78" i="4"/>
  <c r="R78" i="4" s="1"/>
  <c r="P86" i="4"/>
  <c r="R86" i="4" s="1"/>
  <c r="P94" i="4"/>
  <c r="R94" i="4" s="1"/>
  <c r="P102" i="4"/>
  <c r="R102" i="4" s="1"/>
  <c r="P110" i="4"/>
  <c r="R110" i="4" s="1"/>
  <c r="P118" i="4"/>
  <c r="R118" i="4" s="1"/>
  <c r="P126" i="4"/>
  <c r="R126" i="4" s="1"/>
  <c r="P134" i="4"/>
  <c r="R134" i="4" s="1"/>
  <c r="P142" i="4"/>
  <c r="R142" i="4" s="1"/>
  <c r="P17" i="4"/>
  <c r="R17" i="4" s="1"/>
  <c r="P25" i="4"/>
  <c r="R25" i="4" s="1"/>
  <c r="P33" i="4"/>
  <c r="R33" i="4" s="1"/>
  <c r="P41" i="4"/>
  <c r="R41" i="4" s="1"/>
  <c r="P49" i="4"/>
  <c r="R49" i="4" s="1"/>
  <c r="P57" i="4"/>
  <c r="R57" i="4" s="1"/>
  <c r="P65" i="4"/>
  <c r="R65" i="4" s="1"/>
  <c r="P73" i="4"/>
  <c r="R73" i="4" s="1"/>
  <c r="P81" i="4"/>
  <c r="R81" i="4" s="1"/>
  <c r="P89" i="4"/>
  <c r="R89" i="4" s="1"/>
  <c r="P97" i="4"/>
  <c r="R97" i="4" s="1"/>
  <c r="P105" i="4"/>
  <c r="R105" i="4" s="1"/>
  <c r="P113" i="4"/>
  <c r="R113" i="4" s="1"/>
  <c r="P121" i="4"/>
  <c r="R121" i="4" s="1"/>
  <c r="P129" i="4"/>
  <c r="R129" i="4" s="1"/>
  <c r="P137" i="4"/>
  <c r="R137" i="4" s="1"/>
  <c r="P18" i="4"/>
  <c r="R18" i="4" s="1"/>
  <c r="P26" i="4"/>
  <c r="R26" i="4" s="1"/>
  <c r="P34" i="4"/>
  <c r="R34" i="4" s="1"/>
  <c r="P42" i="4"/>
  <c r="R42" i="4" s="1"/>
  <c r="P50" i="4"/>
  <c r="R50" i="4" s="1"/>
  <c r="P58" i="4"/>
  <c r="R58" i="4" s="1"/>
  <c r="P66" i="4"/>
  <c r="R66" i="4" s="1"/>
  <c r="P74" i="4"/>
  <c r="R74" i="4" s="1"/>
  <c r="P82" i="4"/>
  <c r="R82" i="4" s="1"/>
  <c r="P90" i="4"/>
  <c r="R90" i="4" s="1"/>
  <c r="P98" i="4"/>
  <c r="R98" i="4" s="1"/>
  <c r="P106" i="4"/>
  <c r="R106" i="4" s="1"/>
  <c r="P114" i="4"/>
  <c r="R114" i="4" s="1"/>
  <c r="P122" i="4"/>
  <c r="R122" i="4" s="1"/>
  <c r="P130" i="4"/>
  <c r="R130" i="4" s="1"/>
  <c r="P138" i="4"/>
  <c r="R138" i="4" s="1"/>
  <c r="P146" i="4"/>
  <c r="R146" i="4" s="1"/>
  <c r="P148" i="4"/>
  <c r="R148" i="4" s="1"/>
  <c r="P141" i="4"/>
  <c r="R141" i="4" s="1"/>
  <c r="P15" i="4"/>
  <c r="R15" i="4" s="1"/>
  <c r="P23" i="4"/>
  <c r="R23" i="4" s="1"/>
  <c r="P31" i="4"/>
  <c r="R31" i="4" s="1"/>
  <c r="P39" i="4"/>
  <c r="R39" i="4" s="1"/>
  <c r="P47" i="4"/>
  <c r="R47" i="4" s="1"/>
  <c r="P55" i="4"/>
  <c r="R55" i="4" s="1"/>
  <c r="P63" i="4"/>
  <c r="R63" i="4" s="1"/>
  <c r="P71" i="4"/>
  <c r="R71" i="4" s="1"/>
  <c r="P79" i="4"/>
  <c r="R79" i="4" s="1"/>
  <c r="P87" i="4"/>
  <c r="R87" i="4" s="1"/>
  <c r="P95" i="4"/>
  <c r="R95" i="4" s="1"/>
  <c r="P103" i="4"/>
  <c r="R103" i="4" s="1"/>
  <c r="P111" i="4"/>
  <c r="R111" i="4" s="1"/>
  <c r="P119" i="4"/>
  <c r="R119" i="4" s="1"/>
  <c r="P127" i="4"/>
  <c r="R127" i="4" s="1"/>
  <c r="P135" i="4"/>
  <c r="R135" i="4" s="1"/>
  <c r="P143" i="4"/>
  <c r="R143" i="4" s="1"/>
  <c r="P16" i="4"/>
  <c r="R16" i="4" s="1"/>
  <c r="P24" i="4"/>
  <c r="R24" i="4" s="1"/>
  <c r="P32" i="4"/>
  <c r="R32" i="4" s="1"/>
  <c r="P40" i="4"/>
  <c r="R40" i="4" s="1"/>
  <c r="P48" i="4"/>
  <c r="R48" i="4" s="1"/>
  <c r="P56" i="4"/>
  <c r="R56" i="4" s="1"/>
  <c r="P64" i="4"/>
  <c r="R64" i="4" s="1"/>
  <c r="P72" i="4"/>
  <c r="R72" i="4" s="1"/>
  <c r="P80" i="4"/>
  <c r="R80" i="4" s="1"/>
  <c r="P88" i="4"/>
  <c r="R88" i="4" s="1"/>
  <c r="P96" i="4"/>
  <c r="R96" i="4" s="1"/>
  <c r="P104" i="4"/>
  <c r="R104" i="4" s="1"/>
  <c r="P112" i="4"/>
  <c r="R112" i="4" s="1"/>
  <c r="P120" i="4"/>
  <c r="R120" i="4" s="1"/>
  <c r="P128" i="4"/>
  <c r="R128" i="4" s="1"/>
  <c r="P136" i="4"/>
  <c r="R136" i="4" s="1"/>
  <c r="P144" i="4"/>
  <c r="R144" i="4" s="1"/>
  <c r="P145" i="4"/>
  <c r="R145" i="4" s="1"/>
  <c r="P147" i="4"/>
  <c r="R147" i="4" s="1"/>
  <c r="H7" i="2"/>
  <c r="D9" i="7" s="1"/>
  <c r="P2" i="4"/>
  <c r="R2" i="4" l="1"/>
  <c r="K19" i="1" l="1"/>
  <c r="L4" i="1"/>
  <c r="L13" i="1" l="1"/>
  <c r="L17" i="1"/>
  <c r="L15" i="1"/>
  <c r="L16" i="1"/>
  <c r="L14" i="1"/>
  <c r="L12" i="1"/>
  <c r="K22" i="1"/>
  <c r="AB3" i="9"/>
  <c r="M4" i="1"/>
  <c r="L9" i="1"/>
  <c r="L11" i="1"/>
  <c r="L8" i="1"/>
  <c r="L10" i="1"/>
  <c r="L7" i="1"/>
  <c r="M13" i="1" l="1"/>
  <c r="M17" i="1"/>
  <c r="M15" i="1"/>
  <c r="M16" i="1"/>
  <c r="M14" i="1"/>
  <c r="M12" i="1"/>
  <c r="AA2" i="9"/>
  <c r="P3" i="9"/>
  <c r="N4" i="1"/>
  <c r="N10" i="1"/>
  <c r="N11" i="1"/>
  <c r="N7" i="1"/>
  <c r="L19" i="1"/>
  <c r="M10" i="1"/>
  <c r="M8" i="1"/>
  <c r="M9" i="1"/>
  <c r="M11" i="1"/>
  <c r="M7" i="1"/>
  <c r="O4" i="1"/>
  <c r="N12" i="1" l="1"/>
  <c r="N14" i="1"/>
  <c r="N16" i="1"/>
  <c r="N13" i="1"/>
  <c r="N17" i="1"/>
  <c r="N15" i="1"/>
  <c r="O12" i="1"/>
  <c r="O14" i="1"/>
  <c r="O16" i="1"/>
  <c r="O13" i="1"/>
  <c r="O15" i="1"/>
  <c r="O17" i="1"/>
  <c r="R3" i="9"/>
  <c r="P4" i="9"/>
  <c r="R4" i="9" s="1"/>
  <c r="L22" i="1"/>
  <c r="AB5" i="9"/>
  <c r="N8" i="1"/>
  <c r="N9" i="1"/>
  <c r="M19" i="1"/>
  <c r="O10" i="1"/>
  <c r="O9" i="1"/>
  <c r="O8" i="1"/>
  <c r="O11" i="1"/>
  <c r="O7" i="1"/>
  <c r="P4" i="1"/>
  <c r="P12" i="1" l="1"/>
  <c r="P14" i="1"/>
  <c r="P16" i="1"/>
  <c r="P15" i="1"/>
  <c r="P17" i="1"/>
  <c r="P13" i="1"/>
  <c r="AA4" i="9"/>
  <c r="P5" i="9"/>
  <c r="M22" i="1"/>
  <c r="AB7" i="9"/>
  <c r="AA6" i="9" s="1"/>
  <c r="N19" i="1"/>
  <c r="P11" i="1"/>
  <c r="P8" i="1"/>
  <c r="P10" i="1"/>
  <c r="P9" i="1"/>
  <c r="P7" i="1"/>
  <c r="O19" i="1"/>
  <c r="P10" i="4"/>
  <c r="Q4" i="1"/>
  <c r="O22" i="1" l="1"/>
  <c r="AB11" i="9"/>
  <c r="AA10" i="9" s="1"/>
  <c r="Q14" i="1"/>
  <c r="Q16" i="1"/>
  <c r="Q15" i="1"/>
  <c r="Q12" i="1"/>
  <c r="Q17" i="1"/>
  <c r="Q13" i="1"/>
  <c r="R5" i="9"/>
  <c r="P6" i="9"/>
  <c r="N22" i="1"/>
  <c r="AB9" i="9"/>
  <c r="AA8" i="9" s="1"/>
  <c r="P19" i="1"/>
  <c r="Q8" i="1"/>
  <c r="Q11" i="1"/>
  <c r="Q10" i="1"/>
  <c r="Q9" i="1"/>
  <c r="Q7" i="1"/>
  <c r="P11" i="4"/>
  <c r="R11" i="4" s="1"/>
  <c r="R10" i="4"/>
  <c r="R4" i="1"/>
  <c r="P7" i="9" l="1"/>
  <c r="R7" i="9" s="1"/>
  <c r="R6" i="9"/>
  <c r="P22" i="1"/>
  <c r="AB13" i="9"/>
  <c r="AA12" i="9" s="1"/>
  <c r="R13" i="1"/>
  <c r="R15" i="1"/>
  <c r="R17" i="1"/>
  <c r="R14" i="1"/>
  <c r="R16" i="1"/>
  <c r="R12" i="1"/>
  <c r="P8" i="9"/>
  <c r="R8" i="9" s="1"/>
  <c r="P9" i="9"/>
  <c r="Q19" i="1"/>
  <c r="Q22" i="1" s="1"/>
  <c r="R9" i="1"/>
  <c r="R8" i="1"/>
  <c r="R11" i="1"/>
  <c r="R10" i="1"/>
  <c r="R7" i="1"/>
  <c r="S4" i="1"/>
  <c r="S13" i="1" l="1"/>
  <c r="S15" i="1"/>
  <c r="S17" i="1"/>
  <c r="S12" i="1"/>
  <c r="S14" i="1"/>
  <c r="S16" i="1"/>
  <c r="P10" i="9"/>
  <c r="R10" i="9" s="1"/>
  <c r="R9" i="9"/>
  <c r="R19" i="1"/>
  <c r="R22" i="1" s="1"/>
  <c r="S8" i="1"/>
  <c r="S9" i="1"/>
  <c r="S11" i="1"/>
  <c r="S10" i="1"/>
  <c r="S7" i="1"/>
  <c r="T4" i="1"/>
  <c r="T13" i="1" l="1"/>
  <c r="T15" i="1"/>
  <c r="T16" i="1"/>
  <c r="T12" i="1"/>
  <c r="T14" i="1"/>
  <c r="T17" i="1"/>
  <c r="P11" i="9"/>
  <c r="R11" i="9" s="1"/>
  <c r="S19" i="1"/>
  <c r="S22" i="1" s="1"/>
  <c r="T9" i="1"/>
  <c r="T11" i="1"/>
  <c r="T8" i="1"/>
  <c r="T10" i="1"/>
  <c r="T7" i="1"/>
  <c r="U4" i="1"/>
  <c r="U17" i="1" l="1"/>
  <c r="U15" i="1"/>
  <c r="U16" i="1"/>
  <c r="U12" i="1"/>
  <c r="U13" i="1"/>
  <c r="U14" i="1"/>
  <c r="P12" i="9"/>
  <c r="R12" i="9" s="1"/>
  <c r="T19" i="1"/>
  <c r="T22" i="1" s="1"/>
  <c r="U10" i="1"/>
  <c r="U8" i="1"/>
  <c r="U9" i="1"/>
  <c r="U11" i="1"/>
  <c r="U7" i="1"/>
  <c r="V4" i="1"/>
  <c r="V12" i="1" l="1"/>
  <c r="V14" i="1"/>
  <c r="V16" i="1"/>
  <c r="V17" i="1"/>
  <c r="V15" i="1"/>
  <c r="V13" i="1"/>
  <c r="P13" i="9"/>
  <c r="R13" i="9" s="1"/>
  <c r="U19" i="1"/>
  <c r="U22" i="1" s="1"/>
  <c r="V10" i="1"/>
  <c r="V9" i="1"/>
  <c r="V8" i="1"/>
  <c r="V11" i="1"/>
  <c r="V7" i="1"/>
  <c r="W4" i="1"/>
  <c r="W12" i="1" l="1"/>
  <c r="W14" i="1"/>
  <c r="W16" i="1"/>
  <c r="W13" i="1"/>
  <c r="W17" i="1"/>
  <c r="W15" i="1"/>
  <c r="P14" i="9"/>
  <c r="R14" i="9" s="1"/>
  <c r="V19" i="1"/>
  <c r="V22" i="1" s="1"/>
  <c r="W10" i="1"/>
  <c r="W8" i="1"/>
  <c r="W9" i="1"/>
  <c r="W11" i="1"/>
  <c r="W7" i="1"/>
  <c r="X4" i="1"/>
  <c r="X14" i="1" l="1"/>
  <c r="X12" i="1"/>
  <c r="X13" i="1"/>
  <c r="X16" i="1"/>
  <c r="X17" i="1"/>
  <c r="X15" i="1"/>
  <c r="W19" i="1"/>
  <c r="W22" i="1" s="1"/>
  <c r="X8" i="1"/>
  <c r="X10" i="1"/>
  <c r="X9" i="1"/>
  <c r="X11" i="1"/>
  <c r="X7" i="1"/>
  <c r="Y4" i="1"/>
  <c r="Y13" i="1" l="1"/>
  <c r="Y12" i="1"/>
  <c r="Y16" i="1"/>
  <c r="Y14" i="1"/>
  <c r="Y15" i="1"/>
  <c r="Y17" i="1"/>
  <c r="X19" i="1"/>
  <c r="X22" i="1" s="1"/>
  <c r="Y8" i="1"/>
  <c r="Y10" i="1"/>
  <c r="Y9" i="1"/>
  <c r="Y11" i="1"/>
  <c r="Y7" i="1"/>
  <c r="Z4" i="1"/>
  <c r="Z13" i="1" l="1"/>
  <c r="Z15" i="1"/>
  <c r="Z17" i="1"/>
  <c r="Z14" i="1"/>
  <c r="Z16" i="1"/>
  <c r="Z12" i="1"/>
  <c r="Y19" i="1"/>
  <c r="Y22" i="1" s="1"/>
  <c r="Z9" i="1"/>
  <c r="Z8" i="1"/>
  <c r="Z10" i="1"/>
  <c r="Z11" i="1"/>
  <c r="Z22" i="1"/>
  <c r="Z7" i="1"/>
  <c r="AA4" i="1"/>
  <c r="AA17" i="1" l="1"/>
  <c r="AA13" i="1"/>
  <c r="AA15" i="1"/>
  <c r="AA14" i="1"/>
  <c r="AA16" i="1"/>
  <c r="AA12" i="1"/>
  <c r="Z19" i="1"/>
  <c r="AA9" i="1"/>
  <c r="AA8" i="1"/>
  <c r="AA10" i="1"/>
  <c r="AA11" i="1"/>
  <c r="AA22" i="1"/>
  <c r="AA7" i="1"/>
  <c r="AB4" i="1"/>
  <c r="AB13" i="1" l="1"/>
  <c r="AB14" i="1"/>
  <c r="AB15" i="1"/>
  <c r="AB16" i="1"/>
  <c r="AB17" i="1"/>
  <c r="AB12" i="1"/>
  <c r="AA19" i="1"/>
  <c r="AB9" i="1"/>
  <c r="AB8" i="1"/>
  <c r="AB10" i="1"/>
  <c r="AB11" i="1"/>
  <c r="AB22" i="1"/>
  <c r="AB7" i="1"/>
  <c r="AC4" i="1"/>
  <c r="AC14" i="1" l="1"/>
  <c r="AC13" i="1"/>
  <c r="AC12" i="1"/>
  <c r="AC15" i="1"/>
  <c r="AC16" i="1"/>
  <c r="AC17" i="1"/>
  <c r="AB19" i="1"/>
  <c r="AC10" i="1"/>
  <c r="AC8" i="1"/>
  <c r="AC9" i="1"/>
  <c r="AC11" i="1"/>
  <c r="AC22" i="1"/>
  <c r="AC7" i="1"/>
  <c r="AD4" i="1"/>
  <c r="AD12" i="1" l="1"/>
  <c r="AD14" i="1"/>
  <c r="AD16" i="1"/>
  <c r="AD15" i="1"/>
  <c r="AD17" i="1"/>
  <c r="AD13" i="1"/>
  <c r="AC19" i="1"/>
  <c r="AD10" i="1"/>
  <c r="AD9" i="1"/>
  <c r="AD8" i="1"/>
  <c r="AD11" i="1"/>
  <c r="AD22" i="1"/>
  <c r="AD7" i="1"/>
  <c r="AE4" i="1"/>
  <c r="AE12" i="1" l="1"/>
  <c r="AE14" i="1"/>
  <c r="AE16" i="1"/>
  <c r="AE17" i="1"/>
  <c r="AE15" i="1"/>
  <c r="AE13" i="1"/>
  <c r="AD19" i="1"/>
  <c r="AE10" i="1"/>
  <c r="AE9" i="1"/>
  <c r="AE8" i="1"/>
  <c r="AE11" i="1"/>
  <c r="AE22" i="1"/>
  <c r="AE7" i="1"/>
  <c r="AF4" i="1"/>
  <c r="AF12" i="1" l="1"/>
  <c r="AF14" i="1"/>
  <c r="AF16" i="1"/>
  <c r="AF17" i="1"/>
  <c r="AF15" i="1"/>
  <c r="AF13" i="1"/>
  <c r="AE19" i="1"/>
  <c r="AF8" i="1"/>
  <c r="AF10" i="1"/>
  <c r="AF9" i="1"/>
  <c r="AF11" i="1"/>
  <c r="AF22" i="1"/>
  <c r="AF7" i="1"/>
  <c r="AG4" i="1"/>
  <c r="AG12" i="1" l="1"/>
  <c r="AG16" i="1"/>
  <c r="AG14" i="1"/>
  <c r="AG17" i="1"/>
  <c r="AG15" i="1"/>
  <c r="AG13" i="1"/>
  <c r="AF19" i="1"/>
  <c r="AG8" i="1"/>
  <c r="AG10" i="1"/>
  <c r="AG9" i="1"/>
  <c r="AG11" i="1"/>
  <c r="AG22" i="1"/>
  <c r="AG7" i="1"/>
  <c r="AH4" i="1"/>
  <c r="AH13" i="1" l="1"/>
  <c r="AH15" i="1"/>
  <c r="AH17" i="1"/>
  <c r="AH12" i="1"/>
  <c r="AH16" i="1"/>
  <c r="AH14" i="1"/>
  <c r="AG19" i="1"/>
  <c r="AH9" i="1"/>
  <c r="AH8" i="1"/>
  <c r="AH10" i="1"/>
  <c r="AH11" i="1"/>
  <c r="AH22" i="1"/>
  <c r="AH7" i="1"/>
  <c r="AI4" i="1"/>
  <c r="AI13" i="1" l="1"/>
  <c r="AI15" i="1"/>
  <c r="AI17" i="1"/>
  <c r="AI12" i="1"/>
  <c r="AI16" i="1"/>
  <c r="AI14" i="1"/>
  <c r="AH19" i="1"/>
  <c r="AI9" i="1"/>
  <c r="AI8" i="1"/>
  <c r="AI10" i="1"/>
  <c r="AI11" i="1"/>
  <c r="AI22" i="1"/>
  <c r="AI7" i="1"/>
  <c r="AJ4" i="1"/>
  <c r="AJ13" i="1" l="1"/>
  <c r="AJ12" i="1"/>
  <c r="AJ16" i="1"/>
  <c r="AJ17" i="1"/>
  <c r="AJ14" i="1"/>
  <c r="AJ15" i="1"/>
  <c r="AI19" i="1"/>
  <c r="AJ9" i="1"/>
  <c r="AJ8" i="1"/>
  <c r="AJ10" i="1"/>
  <c r="AJ11" i="1"/>
  <c r="AJ22" i="1"/>
  <c r="AJ7" i="1"/>
  <c r="AK4" i="1"/>
  <c r="AK13" i="1" l="1"/>
  <c r="AK14" i="1"/>
  <c r="AK15" i="1"/>
  <c r="AK12" i="1"/>
  <c r="AK16" i="1"/>
  <c r="AK17" i="1"/>
  <c r="AJ19" i="1"/>
  <c r="AK10" i="1"/>
  <c r="AK8" i="1"/>
  <c r="AK9" i="1"/>
  <c r="AK11" i="1"/>
  <c r="AK22" i="1"/>
  <c r="AK7" i="1"/>
  <c r="AL4" i="1"/>
  <c r="AL12" i="1" l="1"/>
  <c r="AL14" i="1"/>
  <c r="AL16" i="1"/>
  <c r="AL13" i="1"/>
  <c r="AL15" i="1"/>
  <c r="AL17" i="1"/>
  <c r="AK19" i="1"/>
  <c r="AL10" i="1"/>
  <c r="AL9" i="1"/>
  <c r="AL8" i="1"/>
  <c r="AM4" i="1"/>
  <c r="AL11" i="1"/>
  <c r="AL22" i="1"/>
  <c r="D22" i="1" s="1"/>
  <c r="D10" i="7" s="1"/>
  <c r="AL7" i="1"/>
  <c r="AM12" i="1" l="1"/>
  <c r="AM14" i="1"/>
  <c r="AM16" i="1"/>
  <c r="AM13" i="1"/>
  <c r="AM15" i="1"/>
  <c r="AM17" i="1"/>
  <c r="AL19" i="1"/>
  <c r="AN4" i="1"/>
  <c r="AM10" i="1"/>
  <c r="AM8" i="1"/>
  <c r="AM9" i="1"/>
  <c r="AM22" i="1"/>
  <c r="AM11" i="1"/>
  <c r="AM7" i="1"/>
  <c r="AN12" i="1" l="1"/>
  <c r="AN15" i="1"/>
  <c r="AN13" i="1"/>
  <c r="AN14" i="1"/>
  <c r="AN16" i="1"/>
  <c r="AN17" i="1"/>
  <c r="AM19" i="1"/>
  <c r="AN8" i="1"/>
  <c r="AN10" i="1"/>
  <c r="AN9" i="1"/>
  <c r="AN11" i="1"/>
  <c r="AN22" i="1"/>
  <c r="AO4" i="1"/>
  <c r="AN7" i="1"/>
  <c r="AO14" i="1" l="1"/>
  <c r="AO17" i="1"/>
  <c r="AO15" i="1"/>
  <c r="AO12" i="1"/>
  <c r="AO16" i="1"/>
  <c r="AO13" i="1"/>
  <c r="AN19" i="1"/>
  <c r="AO8" i="1"/>
  <c r="AO10" i="1"/>
  <c r="AO9" i="1"/>
  <c r="AO11" i="1"/>
  <c r="AP4" i="1"/>
  <c r="AO22" i="1"/>
  <c r="AO7" i="1"/>
  <c r="AP13" i="1" l="1"/>
  <c r="AP15" i="1"/>
  <c r="AP17" i="1"/>
  <c r="AP16" i="1"/>
  <c r="AP14" i="1"/>
  <c r="AP12" i="1"/>
  <c r="AO19" i="1"/>
  <c r="AP9" i="1"/>
  <c r="AP8" i="1"/>
  <c r="AP10" i="1"/>
  <c r="AP11" i="1"/>
  <c r="AP22" i="1"/>
  <c r="AQ4" i="1"/>
  <c r="AP7" i="1"/>
  <c r="AQ17" i="1" l="1"/>
  <c r="AQ13" i="1"/>
  <c r="AQ15" i="1"/>
  <c r="AQ16" i="1"/>
  <c r="AQ14" i="1"/>
  <c r="AQ12" i="1"/>
  <c r="AQ9" i="1"/>
  <c r="AQ8" i="1"/>
  <c r="AQ10" i="1"/>
  <c r="AQ11" i="1"/>
  <c r="AQ22" i="1"/>
  <c r="AR4" i="1"/>
  <c r="AQ7" i="1"/>
  <c r="AP19" i="1"/>
  <c r="AR13" i="1" l="1"/>
  <c r="AR12" i="1"/>
  <c r="AR17" i="1"/>
  <c r="AR15" i="1"/>
  <c r="AR16" i="1"/>
  <c r="AR14" i="1"/>
  <c r="AQ19" i="1"/>
  <c r="AR9" i="1"/>
  <c r="AR8" i="1"/>
  <c r="AR10" i="1"/>
  <c r="AR11" i="1"/>
  <c r="AR22" i="1"/>
  <c r="AS4" i="1"/>
  <c r="AR7" i="1"/>
  <c r="AS12" i="1" l="1"/>
  <c r="AS17" i="1"/>
  <c r="AS15" i="1"/>
  <c r="AS16" i="1"/>
  <c r="AS14" i="1"/>
  <c r="AS13" i="1"/>
  <c r="AR19" i="1"/>
  <c r="AS10" i="1"/>
  <c r="AS8" i="1"/>
  <c r="AS9" i="1"/>
  <c r="AS11" i="1"/>
  <c r="AS22" i="1"/>
  <c r="AT4" i="1"/>
  <c r="AS7" i="1"/>
  <c r="AT12" i="1" l="1"/>
  <c r="AT14" i="1"/>
  <c r="AT16" i="1"/>
  <c r="AT13" i="1"/>
  <c r="AT15" i="1"/>
  <c r="AT17" i="1"/>
  <c r="AS19" i="1"/>
  <c r="AT10" i="1"/>
  <c r="AT9" i="1"/>
  <c r="AT8" i="1"/>
  <c r="AT11" i="1"/>
  <c r="AT22" i="1"/>
  <c r="AU4" i="1"/>
  <c r="AT7" i="1"/>
  <c r="AU12" i="1" l="1"/>
  <c r="AU14" i="1"/>
  <c r="AU16" i="1"/>
  <c r="AU13" i="1"/>
  <c r="AU15" i="1"/>
  <c r="AU17" i="1"/>
  <c r="AT19" i="1"/>
  <c r="AU10" i="1"/>
  <c r="AU8" i="1"/>
  <c r="AU9" i="1"/>
  <c r="AU11" i="1"/>
  <c r="AV4" i="1"/>
  <c r="AU22" i="1"/>
  <c r="AU7" i="1"/>
  <c r="AV12" i="1" l="1"/>
  <c r="AV13" i="1"/>
  <c r="AV17" i="1"/>
  <c r="AV14" i="1"/>
  <c r="AV16" i="1"/>
  <c r="AV15" i="1"/>
  <c r="AV8" i="1"/>
  <c r="AV10" i="1"/>
  <c r="AV9" i="1"/>
  <c r="AV11" i="1"/>
  <c r="AV22" i="1"/>
  <c r="AW4" i="1"/>
  <c r="AV7" i="1"/>
  <c r="AU19" i="1"/>
  <c r="AW13" i="1" l="1"/>
  <c r="AW12" i="1"/>
  <c r="AW17" i="1"/>
  <c r="AW14" i="1"/>
  <c r="AW16" i="1"/>
  <c r="AW15" i="1"/>
  <c r="AV19" i="1"/>
  <c r="AW8" i="1"/>
  <c r="AW10" i="1"/>
  <c r="AW9" i="1"/>
  <c r="AW11" i="1"/>
  <c r="AX4" i="1"/>
  <c r="AW22" i="1"/>
  <c r="AW7" i="1"/>
  <c r="AX13" i="1" l="1"/>
  <c r="AX15" i="1"/>
  <c r="AX17" i="1"/>
  <c r="AX12" i="1"/>
  <c r="AX14" i="1"/>
  <c r="AX16" i="1"/>
  <c r="AW19" i="1"/>
  <c r="AX9" i="1"/>
  <c r="AX11" i="1"/>
  <c r="AX8" i="1"/>
  <c r="AX10" i="1"/>
  <c r="AX22" i="1"/>
  <c r="AY4" i="1"/>
  <c r="AX7" i="1"/>
  <c r="AY13" i="1" l="1"/>
  <c r="AY15" i="1"/>
  <c r="AY17" i="1"/>
  <c r="AY14" i="1"/>
  <c r="AY12" i="1"/>
  <c r="AY16" i="1"/>
  <c r="AX19" i="1"/>
  <c r="AY9" i="1"/>
  <c r="AY10" i="1"/>
  <c r="AY8" i="1"/>
  <c r="AY11" i="1"/>
  <c r="AY22" i="1"/>
  <c r="AZ4" i="1"/>
  <c r="AY7" i="1"/>
  <c r="AZ13" i="1" l="1"/>
  <c r="AZ15" i="1"/>
  <c r="AZ16" i="1"/>
  <c r="AZ14" i="1"/>
  <c r="AZ17" i="1"/>
  <c r="AZ12" i="1"/>
  <c r="AY19" i="1"/>
  <c r="AZ9" i="1"/>
  <c r="AZ8" i="1"/>
  <c r="AZ10" i="1"/>
  <c r="AZ11" i="1"/>
  <c r="BA4" i="1"/>
  <c r="AZ22" i="1"/>
  <c r="AZ7" i="1"/>
  <c r="BA17" i="1" l="1"/>
  <c r="BA15" i="1"/>
  <c r="BA16" i="1"/>
  <c r="BA13" i="1"/>
  <c r="BA14" i="1"/>
  <c r="BA12" i="1"/>
  <c r="BA10" i="1"/>
  <c r="BA8" i="1"/>
  <c r="BA9" i="1"/>
  <c r="BA11" i="1"/>
  <c r="BB4" i="1"/>
  <c r="BA22" i="1"/>
  <c r="BA7" i="1"/>
  <c r="AZ19" i="1"/>
  <c r="BB12" i="1" l="1"/>
  <c r="BB14" i="1"/>
  <c r="BB16" i="1"/>
  <c r="BB17" i="1"/>
  <c r="BB15" i="1"/>
  <c r="BB13" i="1"/>
  <c r="BA19" i="1"/>
  <c r="BB10" i="1"/>
  <c r="BB9" i="1"/>
  <c r="BB8" i="1"/>
  <c r="BB11" i="1"/>
  <c r="BC4" i="1"/>
  <c r="BB22" i="1"/>
  <c r="BB7" i="1"/>
  <c r="BC12" i="1" l="1"/>
  <c r="BC14" i="1"/>
  <c r="BC16" i="1"/>
  <c r="BC17" i="1"/>
  <c r="BC15" i="1"/>
  <c r="BC13" i="1"/>
  <c r="BB19" i="1"/>
  <c r="BC10" i="1"/>
  <c r="BC9" i="1"/>
  <c r="BC8" i="1"/>
  <c r="BC11" i="1"/>
  <c r="BD4" i="1"/>
  <c r="BC22" i="1"/>
  <c r="BC7" i="1"/>
  <c r="BD12" i="1" l="1"/>
  <c r="BD16" i="1"/>
  <c r="BD14" i="1"/>
  <c r="BD13" i="1"/>
  <c r="BD17" i="1"/>
  <c r="BD15" i="1"/>
  <c r="BC19" i="1"/>
  <c r="BD8" i="1"/>
  <c r="BD10" i="1"/>
  <c r="BD9" i="1"/>
  <c r="BD11" i="1"/>
  <c r="BD22" i="1"/>
  <c r="BE4" i="1"/>
  <c r="BD7" i="1"/>
  <c r="BE16" i="1" l="1"/>
  <c r="BE12" i="1"/>
  <c r="BE15" i="1"/>
  <c r="BE13" i="1"/>
  <c r="BE17" i="1"/>
  <c r="BE14" i="1"/>
  <c r="BD19" i="1"/>
  <c r="BE8" i="1"/>
  <c r="BE10" i="1"/>
  <c r="BE9" i="1"/>
  <c r="BE11" i="1"/>
  <c r="BF4" i="1"/>
  <c r="BE22" i="1"/>
  <c r="BE7" i="1"/>
  <c r="BF13" i="1" l="1"/>
  <c r="BF15" i="1"/>
  <c r="BF17" i="1"/>
  <c r="BF12" i="1"/>
  <c r="BF16" i="1"/>
  <c r="BF14" i="1"/>
  <c r="BF9" i="1"/>
  <c r="BF8" i="1"/>
  <c r="BF11" i="1"/>
  <c r="BF10" i="1"/>
  <c r="BF22" i="1"/>
  <c r="BG4" i="1"/>
  <c r="BF7" i="1"/>
  <c r="BE19" i="1"/>
  <c r="BG17" i="1" l="1"/>
  <c r="BG13" i="1"/>
  <c r="BG15" i="1"/>
  <c r="BG12" i="1"/>
  <c r="BG14" i="1"/>
  <c r="BG16" i="1"/>
  <c r="BF19" i="1"/>
  <c r="BG9" i="1"/>
  <c r="BG7" i="1"/>
  <c r="BG8" i="1"/>
  <c r="BG10" i="1"/>
  <c r="BG11" i="1"/>
  <c r="BG22" i="1"/>
  <c r="BH4" i="1"/>
  <c r="BH13" i="1" l="1"/>
  <c r="BH12" i="1"/>
  <c r="BH14" i="1"/>
  <c r="BH15" i="1"/>
  <c r="BH16" i="1"/>
  <c r="BH17" i="1"/>
  <c r="BH9" i="1"/>
  <c r="BH7" i="1"/>
  <c r="BH8" i="1"/>
  <c r="BH10" i="1"/>
  <c r="BH11" i="1"/>
  <c r="BH22" i="1"/>
  <c r="BI4" i="1"/>
  <c r="BG19" i="1"/>
  <c r="BI14" i="1" l="1"/>
  <c r="BI12" i="1"/>
  <c r="BI15" i="1"/>
  <c r="BI16" i="1"/>
  <c r="BI13" i="1"/>
  <c r="BI17" i="1"/>
  <c r="BI10" i="1"/>
  <c r="BI7" i="1"/>
  <c r="BI9" i="1"/>
  <c r="BI8" i="1"/>
  <c r="BI11" i="1"/>
  <c r="BI22" i="1"/>
  <c r="BJ4" i="1"/>
  <c r="BH19" i="1"/>
  <c r="BJ12" i="1" l="1"/>
  <c r="BJ14" i="1"/>
  <c r="BJ16" i="1"/>
  <c r="BJ13" i="1"/>
  <c r="BJ15" i="1"/>
  <c r="BJ17" i="1"/>
  <c r="BJ7" i="1"/>
  <c r="BJ10" i="1"/>
  <c r="BJ9" i="1"/>
  <c r="BJ8" i="1"/>
  <c r="BJ11" i="1"/>
  <c r="BK4" i="1"/>
  <c r="BJ22" i="1"/>
  <c r="BI19" i="1"/>
  <c r="BK12" i="1" l="1"/>
  <c r="BK14" i="1"/>
  <c r="BK16" i="1"/>
  <c r="BK17" i="1"/>
  <c r="BK13" i="1"/>
  <c r="BK15" i="1"/>
  <c r="BK10" i="1"/>
  <c r="BK7" i="1"/>
  <c r="BK8" i="1"/>
  <c r="BK9" i="1"/>
  <c r="BK11" i="1"/>
  <c r="BL4" i="1"/>
  <c r="BK22" i="1"/>
  <c r="BJ19" i="1"/>
  <c r="BL12" i="1" l="1"/>
  <c r="BL16" i="1"/>
  <c r="BL14" i="1"/>
  <c r="BL17" i="1"/>
  <c r="BL13" i="1"/>
  <c r="BL15" i="1"/>
  <c r="BL8" i="1"/>
  <c r="BL10" i="1"/>
  <c r="BL9" i="1"/>
  <c r="BL7" i="1"/>
  <c r="BL11" i="1"/>
  <c r="BL22" i="1"/>
  <c r="BM4" i="1"/>
  <c r="BK19" i="1"/>
  <c r="BM16" i="1" l="1"/>
  <c r="BM14" i="1"/>
  <c r="BM17" i="1"/>
  <c r="BM13" i="1"/>
  <c r="BM15" i="1"/>
  <c r="BM12" i="1"/>
  <c r="BM8" i="1"/>
  <c r="BM7" i="1"/>
  <c r="BM10" i="1"/>
  <c r="BM9" i="1"/>
  <c r="BM11" i="1"/>
  <c r="BM22" i="1"/>
  <c r="BN4" i="1"/>
  <c r="BL19" i="1"/>
  <c r="BN13" i="1" l="1"/>
  <c r="BN15" i="1"/>
  <c r="BN17" i="1"/>
  <c r="BN16" i="1"/>
  <c r="BN14" i="1"/>
  <c r="BN12" i="1"/>
  <c r="BN9" i="1"/>
  <c r="BN8" i="1"/>
  <c r="BN11" i="1"/>
  <c r="BN7" i="1"/>
  <c r="BN10" i="1"/>
  <c r="BO4" i="1"/>
  <c r="BN22" i="1"/>
  <c r="BM19" i="1"/>
  <c r="BO13" i="1" l="1"/>
  <c r="BO15" i="1"/>
  <c r="BO17" i="1"/>
  <c r="BO16" i="1"/>
  <c r="BO14" i="1"/>
  <c r="BO12" i="1"/>
  <c r="BO9" i="1"/>
  <c r="BO7" i="1"/>
  <c r="BO8" i="1"/>
  <c r="BO10" i="1"/>
  <c r="BO11" i="1"/>
  <c r="BP4" i="1"/>
  <c r="BO22" i="1"/>
  <c r="BN19" i="1"/>
  <c r="BP13" i="1" l="1"/>
  <c r="BP17" i="1"/>
  <c r="BP14" i="1"/>
  <c r="BP15" i="1"/>
  <c r="BP12" i="1"/>
  <c r="BP16" i="1"/>
  <c r="BP9" i="1"/>
  <c r="BP7" i="1"/>
  <c r="BP8" i="1"/>
  <c r="BP10" i="1"/>
  <c r="BP11" i="1"/>
  <c r="BP22" i="1"/>
  <c r="BQ4" i="1"/>
  <c r="BO19" i="1"/>
  <c r="BQ12" i="1" l="1"/>
  <c r="BQ17" i="1"/>
  <c r="BQ14" i="1"/>
  <c r="BQ15" i="1"/>
  <c r="BQ16" i="1"/>
  <c r="BQ13" i="1"/>
  <c r="BP19" i="1"/>
  <c r="BQ10" i="1"/>
  <c r="BQ7" i="1"/>
  <c r="BQ9" i="1"/>
  <c r="BQ8" i="1"/>
  <c r="BQ11" i="1"/>
  <c r="BQ22" i="1"/>
  <c r="BR4" i="1"/>
  <c r="BR12" i="1" l="1"/>
  <c r="BR14" i="1"/>
  <c r="BR16" i="1"/>
  <c r="BR17" i="1"/>
  <c r="BR15" i="1"/>
  <c r="BR13" i="1"/>
  <c r="BR7" i="1"/>
  <c r="BR10" i="1"/>
  <c r="BR9" i="1"/>
  <c r="BR8" i="1"/>
  <c r="BR11" i="1"/>
  <c r="BR22" i="1"/>
  <c r="BS4" i="1"/>
  <c r="BQ19" i="1"/>
  <c r="BS12" i="1" l="1"/>
  <c r="BS14" i="1"/>
  <c r="BS16" i="1"/>
  <c r="BS13" i="1"/>
  <c r="BS17" i="1"/>
  <c r="BS15" i="1"/>
  <c r="BS10" i="1"/>
  <c r="BS8" i="1"/>
  <c r="BS9" i="1"/>
  <c r="BS7" i="1"/>
  <c r="BS11" i="1"/>
  <c r="BS22" i="1"/>
  <c r="BT4" i="1"/>
  <c r="BR19" i="1"/>
  <c r="BT12" i="1" l="1"/>
  <c r="BT15" i="1"/>
  <c r="BT13" i="1"/>
  <c r="BT17" i="1"/>
  <c r="BT14" i="1"/>
  <c r="BT16" i="1"/>
  <c r="BT8" i="1"/>
  <c r="BT10" i="1"/>
  <c r="BT9" i="1"/>
  <c r="BT7" i="1"/>
  <c r="BT11" i="1"/>
  <c r="BU4" i="1"/>
  <c r="BT22" i="1"/>
  <c r="BS19" i="1"/>
  <c r="BU13" i="1" l="1"/>
  <c r="BU14" i="1"/>
  <c r="BU17" i="1"/>
  <c r="BU12" i="1"/>
  <c r="BU15" i="1"/>
  <c r="BU16" i="1"/>
  <c r="BT19" i="1"/>
  <c r="BU8" i="1"/>
  <c r="BU7" i="1"/>
  <c r="BU10" i="1"/>
  <c r="BU9" i="1"/>
  <c r="BU11" i="1"/>
  <c r="BU22" i="1"/>
  <c r="BV4" i="1"/>
  <c r="BV13" i="1" l="1"/>
  <c r="BV15" i="1"/>
  <c r="BV17" i="1"/>
  <c r="BV16" i="1"/>
  <c r="BV14" i="1"/>
  <c r="BV12" i="1"/>
  <c r="BU19" i="1"/>
  <c r="BV9" i="1"/>
  <c r="BV8" i="1"/>
  <c r="BV11" i="1"/>
  <c r="BV7" i="1"/>
  <c r="BV10" i="1"/>
  <c r="BV22" i="1"/>
  <c r="BW4" i="1"/>
  <c r="BW17" i="1" l="1"/>
  <c r="BW13" i="1"/>
  <c r="BW15" i="1"/>
  <c r="BW16" i="1"/>
  <c r="BW14" i="1"/>
  <c r="BW12" i="1"/>
  <c r="BV19" i="1"/>
  <c r="BW9" i="1"/>
  <c r="BW7" i="1"/>
  <c r="BW8" i="1"/>
  <c r="BW10" i="1"/>
  <c r="BW11" i="1"/>
  <c r="BW22" i="1"/>
  <c r="BX4" i="1"/>
  <c r="BX13" i="1" l="1"/>
  <c r="BX17" i="1"/>
  <c r="BX15" i="1"/>
  <c r="BX16" i="1"/>
  <c r="BX14" i="1"/>
  <c r="BX12" i="1"/>
  <c r="BX9" i="1"/>
  <c r="BX7" i="1"/>
  <c r="BX8" i="1"/>
  <c r="BX10" i="1"/>
  <c r="BX11" i="1"/>
  <c r="BY4" i="1"/>
  <c r="BX22" i="1"/>
  <c r="BW19" i="1"/>
  <c r="BY13" i="1" l="1"/>
  <c r="BY17" i="1"/>
  <c r="BY15" i="1"/>
  <c r="BY16" i="1"/>
  <c r="BY12" i="1"/>
  <c r="BY14" i="1"/>
  <c r="BY10" i="1"/>
  <c r="BY7" i="1"/>
  <c r="BY8" i="1"/>
  <c r="BY9" i="1"/>
  <c r="BY11" i="1"/>
  <c r="BY22" i="1"/>
  <c r="BZ4" i="1"/>
  <c r="BX19" i="1"/>
  <c r="BZ12" i="1" l="1"/>
  <c r="BZ14" i="1"/>
  <c r="BZ16" i="1"/>
  <c r="BZ13" i="1"/>
  <c r="BZ17" i="1"/>
  <c r="BZ15" i="1"/>
  <c r="BZ7" i="1"/>
  <c r="BZ10" i="1"/>
  <c r="BZ9" i="1"/>
  <c r="BZ8" i="1"/>
  <c r="BZ11" i="1"/>
  <c r="BZ22" i="1"/>
  <c r="CA4" i="1"/>
  <c r="BY19" i="1"/>
  <c r="CA12" i="1" l="1"/>
  <c r="CA14" i="1"/>
  <c r="CA16" i="1"/>
  <c r="CA13" i="1"/>
  <c r="CA15" i="1"/>
  <c r="CA17" i="1"/>
  <c r="CA10" i="1"/>
  <c r="CA9" i="1"/>
  <c r="CA7" i="1"/>
  <c r="CA8" i="1"/>
  <c r="CA11" i="1"/>
  <c r="CA22" i="1"/>
  <c r="CB4" i="1"/>
  <c r="BZ19" i="1"/>
  <c r="CB12" i="1" l="1"/>
  <c r="CB16" i="1"/>
  <c r="CB15" i="1"/>
  <c r="CB13" i="1"/>
  <c r="CB14" i="1"/>
  <c r="CB17" i="1"/>
  <c r="CB8" i="1"/>
  <c r="CB10" i="1"/>
  <c r="CB9" i="1"/>
  <c r="CB7" i="1"/>
  <c r="CB11" i="1"/>
  <c r="CC4" i="1"/>
  <c r="CB22" i="1"/>
  <c r="CA19" i="1"/>
  <c r="CC14" i="1" l="1"/>
  <c r="CC17" i="1"/>
  <c r="CC16" i="1"/>
  <c r="CC15" i="1"/>
  <c r="CC13" i="1"/>
  <c r="CC12" i="1"/>
  <c r="CB19" i="1"/>
  <c r="CC8" i="1"/>
  <c r="CC7" i="1"/>
  <c r="CC10" i="1"/>
  <c r="CC9" i="1"/>
  <c r="CC11" i="1"/>
  <c r="CD4" i="1"/>
  <c r="CC22" i="1"/>
  <c r="CD13" i="1" l="1"/>
  <c r="CD15" i="1"/>
  <c r="CD17" i="1"/>
  <c r="CD12" i="1"/>
  <c r="CD14" i="1"/>
  <c r="CD16" i="1"/>
  <c r="CD9" i="1"/>
  <c r="CD8" i="1"/>
  <c r="CD10" i="1"/>
  <c r="CD11" i="1"/>
  <c r="CD7" i="1"/>
  <c r="CD22" i="1"/>
  <c r="CE4" i="1"/>
  <c r="CC19" i="1"/>
  <c r="CE13" i="1" l="1"/>
  <c r="CE15" i="1"/>
  <c r="CE17" i="1"/>
  <c r="CE12" i="1"/>
  <c r="CE14" i="1"/>
  <c r="CE16" i="1"/>
  <c r="CD19" i="1"/>
  <c r="CE9" i="1"/>
  <c r="CE7" i="1"/>
  <c r="CE11" i="1"/>
  <c r="CE8" i="1"/>
  <c r="CE10" i="1"/>
  <c r="CE22" i="1"/>
  <c r="CF4" i="1"/>
  <c r="CF13" i="1" l="1"/>
  <c r="CF15" i="1"/>
  <c r="CF16" i="1"/>
  <c r="CF12" i="1"/>
  <c r="CF14" i="1"/>
  <c r="CF17" i="1"/>
  <c r="CE19" i="1"/>
  <c r="CF9" i="1"/>
  <c r="CF7" i="1"/>
  <c r="CF11" i="1"/>
  <c r="CF8" i="1"/>
  <c r="CF10" i="1"/>
  <c r="CF22" i="1"/>
  <c r="CG4" i="1"/>
  <c r="CG17" i="1" l="1"/>
  <c r="CG15" i="1"/>
  <c r="CG16" i="1"/>
  <c r="CG12" i="1"/>
  <c r="CG14" i="1"/>
  <c r="CG13" i="1"/>
  <c r="CF19" i="1"/>
  <c r="CG10" i="1"/>
  <c r="CG7" i="1"/>
  <c r="CG8" i="1"/>
  <c r="CG9" i="1"/>
  <c r="CG11" i="1"/>
  <c r="CG22" i="1"/>
  <c r="CH4" i="1"/>
  <c r="CH12" i="1" l="1"/>
  <c r="CH14" i="1"/>
  <c r="CH16" i="1"/>
  <c r="CH17" i="1"/>
  <c r="CH15" i="1"/>
  <c r="CH13" i="1"/>
  <c r="CH11" i="1"/>
  <c r="CH7" i="1"/>
  <c r="CH10" i="1"/>
  <c r="CH9" i="1"/>
  <c r="CH8" i="1"/>
  <c r="CH22" i="1"/>
  <c r="CI4" i="1"/>
  <c r="CG19" i="1"/>
  <c r="CI12" i="1" l="1"/>
  <c r="CI14" i="1"/>
  <c r="CI16" i="1"/>
  <c r="CI13" i="1"/>
  <c r="CI17" i="1"/>
  <c r="CI15" i="1"/>
  <c r="CI11" i="1"/>
  <c r="CI10" i="1"/>
  <c r="CI7" i="1"/>
  <c r="CI8" i="1"/>
  <c r="CI9" i="1"/>
  <c r="CJ4" i="1"/>
  <c r="CI22" i="1"/>
  <c r="CH19" i="1"/>
  <c r="CJ12" i="1" l="1"/>
  <c r="CJ13" i="1"/>
  <c r="CJ16" i="1"/>
  <c r="CJ14" i="1"/>
  <c r="CJ17" i="1"/>
  <c r="CJ15" i="1"/>
  <c r="CI19" i="1"/>
  <c r="CJ11" i="1"/>
  <c r="CJ8" i="1"/>
  <c r="CJ10" i="1"/>
  <c r="CJ9" i="1"/>
  <c r="CJ7" i="1"/>
  <c r="CJ22" i="1"/>
  <c r="CK4" i="1"/>
  <c r="CK13" i="1" l="1"/>
  <c r="CK12" i="1"/>
  <c r="CK16" i="1"/>
  <c r="CK14" i="1"/>
  <c r="CK17" i="1"/>
  <c r="CK15" i="1"/>
  <c r="CJ19" i="1"/>
  <c r="CK8" i="1"/>
  <c r="CK7" i="1"/>
  <c r="CK11" i="1"/>
  <c r="CK10" i="1"/>
  <c r="CK9" i="1"/>
  <c r="CK22" i="1"/>
  <c r="CL4" i="1"/>
  <c r="CL13" i="1" l="1"/>
  <c r="CL15" i="1"/>
  <c r="CL17" i="1"/>
  <c r="CL12" i="1"/>
  <c r="CL14" i="1"/>
  <c r="CL16" i="1"/>
  <c r="CL9" i="1"/>
  <c r="CL8" i="1"/>
  <c r="CL10" i="1"/>
  <c r="CL11" i="1"/>
  <c r="CL7" i="1"/>
  <c r="CL22" i="1"/>
  <c r="CM4" i="1"/>
  <c r="CK19" i="1"/>
  <c r="CM17" i="1" l="1"/>
  <c r="CM13" i="1"/>
  <c r="CM15" i="1"/>
  <c r="CM12" i="1"/>
  <c r="CM14" i="1"/>
  <c r="CM16" i="1"/>
  <c r="CL19" i="1"/>
  <c r="CM9" i="1"/>
  <c r="CM7" i="1"/>
  <c r="CM8" i="1"/>
  <c r="CM11" i="1"/>
  <c r="CM10" i="1"/>
  <c r="CM22" i="1"/>
  <c r="CN4" i="1"/>
  <c r="CN13" i="1" l="1"/>
  <c r="CN12" i="1"/>
  <c r="CN17" i="1"/>
  <c r="CN14" i="1"/>
  <c r="CN15" i="1"/>
  <c r="CN16" i="1"/>
  <c r="CN9" i="1"/>
  <c r="CN7" i="1"/>
  <c r="CN11" i="1"/>
  <c r="CN8" i="1"/>
  <c r="CN10" i="1"/>
  <c r="CO4" i="1"/>
  <c r="CN22" i="1"/>
  <c r="CM19" i="1"/>
  <c r="CO14" i="1" l="1"/>
  <c r="CO13" i="1"/>
  <c r="CO12" i="1"/>
  <c r="CO17" i="1"/>
  <c r="CO15" i="1"/>
  <c r="CO16" i="1"/>
  <c r="CP4" i="1"/>
  <c r="CO10" i="1"/>
  <c r="CO7" i="1"/>
  <c r="CO8" i="1"/>
  <c r="CO9" i="1"/>
  <c r="CO11" i="1"/>
  <c r="CO22" i="1"/>
  <c r="CN19" i="1"/>
  <c r="CP12" i="1" l="1"/>
  <c r="CP14" i="1"/>
  <c r="CP16" i="1"/>
  <c r="CP15" i="1"/>
  <c r="CP13" i="1"/>
  <c r="CP17" i="1"/>
  <c r="AB15" i="9"/>
  <c r="AB19" i="9"/>
  <c r="AB21" i="9"/>
  <c r="AA20" i="9" s="1"/>
  <c r="AB27" i="9"/>
  <c r="AA26" i="9" s="1"/>
  <c r="AB17" i="9"/>
  <c r="AB31" i="9"/>
  <c r="AA30" i="9" s="1"/>
  <c r="AB23" i="9"/>
  <c r="AA22" i="9" s="1"/>
  <c r="AB25" i="9"/>
  <c r="AA24" i="9" s="1"/>
  <c r="AA6" i="4"/>
  <c r="AA5" i="4"/>
  <c r="AB29" i="9"/>
  <c r="AA28" i="9" s="1"/>
  <c r="AA3" i="4"/>
  <c r="AA4" i="4"/>
  <c r="CO19" i="1"/>
  <c r="CP11" i="1"/>
  <c r="CP7" i="1"/>
  <c r="CP10" i="1"/>
  <c r="CP9" i="1"/>
  <c r="CP8" i="1"/>
  <c r="CP22" i="1"/>
  <c r="AA14" i="9" l="1"/>
  <c r="P15" i="9"/>
  <c r="AB2" i="4"/>
  <c r="AA18" i="9"/>
  <c r="AA16" i="9"/>
  <c r="P3" i="4"/>
  <c r="CP19" i="1"/>
  <c r="CR7" i="1"/>
  <c r="P16" i="9" l="1"/>
  <c r="R15" i="9"/>
  <c r="P4" i="4"/>
  <c r="R3" i="4"/>
  <c r="R16" i="9" l="1"/>
  <c r="P17" i="9"/>
  <c r="R4" i="4"/>
  <c r="P5" i="4"/>
  <c r="R17" i="9" l="1"/>
  <c r="P18" i="9"/>
  <c r="R5" i="4"/>
  <c r="P6" i="4"/>
  <c r="R18" i="9" l="1"/>
  <c r="P19" i="9"/>
  <c r="R6" i="4"/>
  <c r="P7" i="4"/>
  <c r="R7" i="4" s="1"/>
  <c r="R19" i="9" l="1"/>
  <c r="P20" i="9"/>
  <c r="P8" i="4"/>
  <c r="R20" i="9" l="1"/>
  <c r="P21" i="9"/>
  <c r="P22" i="9" s="1"/>
  <c r="R8" i="4"/>
  <c r="P9" i="4"/>
  <c r="R9" i="4" s="1"/>
  <c r="R22" i="9" l="1"/>
  <c r="P23" i="9"/>
  <c r="R23" i="9" s="1"/>
  <c r="R21" i="9"/>
  <c r="P24" i="9" l="1"/>
  <c r="R24" i="9" l="1"/>
  <c r="P25" i="9"/>
  <c r="R25" i="9" s="1"/>
  <c r="P26" i="9" l="1"/>
  <c r="R26" i="9" l="1"/>
  <c r="P27" i="9"/>
  <c r="R27" i="9" s="1"/>
  <c r="P28" i="9" l="1"/>
  <c r="R28" i="9" l="1"/>
  <c r="P29" i="9"/>
  <c r="R29" i="9" s="1"/>
  <c r="P32" i="9"/>
  <c r="P30" i="9" l="1"/>
  <c r="R32" i="9"/>
  <c r="P33" i="9"/>
  <c r="R30" i="9" l="1"/>
  <c r="P31" i="9"/>
  <c r="R31" i="9" s="1"/>
  <c r="P34" i="9"/>
  <c r="R33" i="9"/>
  <c r="R34" i="9" l="1"/>
  <c r="P35" i="9"/>
  <c r="R35" i="9" l="1"/>
  <c r="P36" i="9"/>
  <c r="R36" i="9" l="1"/>
  <c r="P37" i="9"/>
  <c r="R37" i="9" l="1"/>
  <c r="P38" i="9"/>
  <c r="R38" i="9" l="1"/>
  <c r="P39" i="9"/>
  <c r="R39" i="9" l="1"/>
  <c r="P40" i="9"/>
  <c r="R40" i="9" l="1"/>
  <c r="P41" i="9"/>
  <c r="R41" i="9" l="1"/>
  <c r="P42" i="9"/>
  <c r="R42" i="9" l="1"/>
  <c r="P43" i="9"/>
  <c r="R43" i="9" l="1"/>
  <c r="P44" i="9"/>
  <c r="R44" i="9" l="1"/>
  <c r="P45" i="9"/>
  <c r="P46" i="9" l="1"/>
  <c r="R46" i="9" s="1"/>
  <c r="R4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tc={6855A1FB-F9A6-4024-9FEC-ECFC88B010EA}</author>
  </authors>
  <commentList>
    <comment ref="R1" authorId="0" shapeId="0" xr:uid="{6855A1FB-F9A6-4024-9FEC-ECFC88B010EA}">
      <text>
        <t>[Threaded comment]
Your version of Excel allows you to read this threaded comment; however, any edits to it will get removed if the file is opened in a newer version of Excel. Learn more: https://go.microsoft.com/fwlink/?linkid=870924
Comment:
    New: new data not uploaded
Edited: data changed since last sync
Invalid: missing required data
Synced: data exists in source
Statuses are approximate, please double check in your source system!</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tc={DC8EAB95-4E8E-483D-AD30-D1A947457166}</author>
  </authors>
  <commentList>
    <comment ref="R1" authorId="0" shapeId="0" xr:uid="{DC8EAB95-4E8E-483D-AD30-D1A947457166}">
      <text>
        <t>[Threaded comment]
Your version of Excel allows you to read this threaded comment; however, any edits to it will get removed if the file is opened in a newer version of Excel. Learn more: https://go.microsoft.com/fwlink/?linkid=870924
Comment:
    New: new data not uploaded
Edited: data changed since last sync
Invalid: missing required data
Synced: data exists in source
Statuses are approximate, please double check in your source system!</t>
      </text>
    </comment>
  </commentList>
</comments>
</file>

<file path=xl/sharedStrings.xml><?xml version="1.0" encoding="utf-8"?>
<sst xmlns="http://schemas.openxmlformats.org/spreadsheetml/2006/main" count="1255" uniqueCount="884">
  <si>
    <t>Prepaid Expenses</t>
  </si>
  <si>
    <t>Total Amount</t>
  </si>
  <si>
    <t>Start Date</t>
  </si>
  <si>
    <t>End Date</t>
  </si>
  <si>
    <t>Months</t>
  </si>
  <si>
    <t>Description</t>
  </si>
  <si>
    <t>Mattingly Insurance</t>
  </si>
  <si>
    <t>Insurance &gt; Business insurance</t>
  </si>
  <si>
    <t>Account</t>
  </si>
  <si>
    <t>Wagner Industries</t>
  </si>
  <si>
    <t>Depreciation</t>
  </si>
  <si>
    <t>Factory Machinery</t>
  </si>
  <si>
    <t>accounting_methods</t>
  </si>
  <si>
    <t>Name</t>
  </si>
  <si>
    <t>ID</t>
  </si>
  <si>
    <t>Accrual</t>
  </si>
  <si>
    <t>Cash</t>
  </si>
  <si>
    <t>accounts</t>
  </si>
  <si>
    <t>Accounts Payable (A/P)</t>
  </si>
  <si>
    <t>7</t>
  </si>
  <si>
    <t>Accounts receivable (A/R)</t>
  </si>
  <si>
    <t>8</t>
  </si>
  <si>
    <t>Accrued Expenses</t>
  </si>
  <si>
    <t>150</t>
  </si>
  <si>
    <t>Accumulated amortization</t>
  </si>
  <si>
    <t>9</t>
  </si>
  <si>
    <t>Accumulated depreciation</t>
  </si>
  <si>
    <t>10</t>
  </si>
  <si>
    <t>Additional paid in capital</t>
  </si>
  <si>
    <t>11</t>
  </si>
  <si>
    <t>Advertising &amp; marketing</t>
  </si>
  <si>
    <t>12</t>
  </si>
  <si>
    <t>Advertising &amp; marketing &gt; Listing fees</t>
  </si>
  <si>
    <t>90</t>
  </si>
  <si>
    <t>Advertising &amp; marketing &gt; Social media</t>
  </si>
  <si>
    <t>91</t>
  </si>
  <si>
    <t>Advertising &amp; marketing &gt; Website ads</t>
  </si>
  <si>
    <t>92</t>
  </si>
  <si>
    <t>Allowance for bad debts</t>
  </si>
  <si>
    <t>13</t>
  </si>
  <si>
    <t>Amortization expenses</t>
  </si>
  <si>
    <t>14</t>
  </si>
  <si>
    <t>Bad Debts</t>
  </si>
  <si>
    <t>15</t>
  </si>
  <si>
    <t>Billable Expense Income</t>
  </si>
  <si>
    <t>6</t>
  </si>
  <si>
    <t>Buildings</t>
  </si>
  <si>
    <t>17</t>
  </si>
  <si>
    <t>Business licenses</t>
  </si>
  <si>
    <t>18</t>
  </si>
  <si>
    <t>19</t>
  </si>
  <si>
    <t>Commissions &amp; fees</t>
  </si>
  <si>
    <t>20</t>
  </si>
  <si>
    <t>Common stock</t>
  </si>
  <si>
    <t>21</t>
  </si>
  <si>
    <t>Contract labor</t>
  </si>
  <si>
    <t>22</t>
  </si>
  <si>
    <t>Contributions to charities</t>
  </si>
  <si>
    <t>23</t>
  </si>
  <si>
    <t>Cost of goods sold</t>
  </si>
  <si>
    <t>24</t>
  </si>
  <si>
    <t>Cost of goods sold &gt; Cost of labor - COGS</t>
  </si>
  <si>
    <t>95</t>
  </si>
  <si>
    <t>Cost of goods sold &gt; Equipment rental - COGS</t>
  </si>
  <si>
    <t>96</t>
  </si>
  <si>
    <t>Cost of goods sold &gt; Freight in - COGS</t>
  </si>
  <si>
    <t>97</t>
  </si>
  <si>
    <t>Cost of goods sold &gt; Supplies &amp; materials - COGS</t>
  </si>
  <si>
    <t>98</t>
  </si>
  <si>
    <t>Credit Cards Payable</t>
  </si>
  <si>
    <t>149</t>
  </si>
  <si>
    <t>Credit card rewards</t>
  </si>
  <si>
    <t>25</t>
  </si>
  <si>
    <t>Customer prepayments</t>
  </si>
  <si>
    <t>26</t>
  </si>
  <si>
    <t>Deferred Revenue</t>
  </si>
  <si>
    <t>152</t>
  </si>
  <si>
    <t>Deferred income taxes</t>
  </si>
  <si>
    <t>27</t>
  </si>
  <si>
    <t>28</t>
  </si>
  <si>
    <t>Discounts given</t>
  </si>
  <si>
    <t>68</t>
  </si>
  <si>
    <t>Dividends paid</t>
  </si>
  <si>
    <t>29</t>
  </si>
  <si>
    <t>Dividends received</t>
  </si>
  <si>
    <t>30</t>
  </si>
  <si>
    <t>Employee benefits</t>
  </si>
  <si>
    <t>31</t>
  </si>
  <si>
    <t>Employee benefits &gt; Employee retirement plans</t>
  </si>
  <si>
    <t>99</t>
  </si>
  <si>
    <t>Employee benefits &gt; Group term life insurance</t>
  </si>
  <si>
    <t>100</t>
  </si>
  <si>
    <t>Employee benefits &gt; Health insurance &amp; accident plans</t>
  </si>
  <si>
    <t>101</t>
  </si>
  <si>
    <t>Employee benefits &gt; Officers' life insurance</t>
  </si>
  <si>
    <t>102</t>
  </si>
  <si>
    <t>Employee benefits &gt; Workers' compensation insurance</t>
  </si>
  <si>
    <t>103</t>
  </si>
  <si>
    <t>Employee cash advances</t>
  </si>
  <si>
    <t>32</t>
  </si>
  <si>
    <t>Entertainment</t>
  </si>
  <si>
    <t>33</t>
  </si>
  <si>
    <t>Furniture &amp; fixtures</t>
  </si>
  <si>
    <t>34</t>
  </si>
  <si>
    <t>General business expenses</t>
  </si>
  <si>
    <t>35</t>
  </si>
  <si>
    <t>General business expenses &gt; Bank fees &amp; service charges</t>
  </si>
  <si>
    <t>105</t>
  </si>
  <si>
    <t>General business expenses &gt; Continuing education</t>
  </si>
  <si>
    <t>106</t>
  </si>
  <si>
    <t>General business expenses &gt; Memberships &amp; subscriptions</t>
  </si>
  <si>
    <t>104</t>
  </si>
  <si>
    <t>General business expenses &gt; Uniforms</t>
  </si>
  <si>
    <t>107</t>
  </si>
  <si>
    <t>Goodwill</t>
  </si>
  <si>
    <t>36</t>
  </si>
  <si>
    <t>Improvements</t>
  </si>
  <si>
    <t>37</t>
  </si>
  <si>
    <t>Insurance</t>
  </si>
  <si>
    <t>38</t>
  </si>
  <si>
    <t>108</t>
  </si>
  <si>
    <t>Insurance &gt; Liability insurance</t>
  </si>
  <si>
    <t>109</t>
  </si>
  <si>
    <t>Insurance &gt; Property insurance</t>
  </si>
  <si>
    <t>110</t>
  </si>
  <si>
    <t>Insurance claims</t>
  </si>
  <si>
    <t>39</t>
  </si>
  <si>
    <t>Interest earned</t>
  </si>
  <si>
    <t>40</t>
  </si>
  <si>
    <t>Interest paid</t>
  </si>
  <si>
    <t>41</t>
  </si>
  <si>
    <t>Interest paid &gt; Business loan interest</t>
  </si>
  <si>
    <t>111</t>
  </si>
  <si>
    <t>Interest paid &gt; Credit card interest</t>
  </si>
  <si>
    <t>112</t>
  </si>
  <si>
    <t>Interest paid &gt; Mortgage interest</t>
  </si>
  <si>
    <t>113</t>
  </si>
  <si>
    <t>Inventory Asset</t>
  </si>
  <si>
    <t>42</t>
  </si>
  <si>
    <t>Land</t>
  </si>
  <si>
    <t>43</t>
  </si>
  <si>
    <t>Lease buyout</t>
  </si>
  <si>
    <t>44</t>
  </si>
  <si>
    <t>Legal &amp; accounting services</t>
  </si>
  <si>
    <t>45</t>
  </si>
  <si>
    <t>Legal &amp; accounting services &gt; Accounting fees</t>
  </si>
  <si>
    <t>114</t>
  </si>
  <si>
    <t>Legal &amp; accounting services &gt; Legal Fees</t>
  </si>
  <si>
    <t>115</t>
  </si>
  <si>
    <t>Licenses held</t>
  </si>
  <si>
    <t>46</t>
  </si>
  <si>
    <t>Lines of credit</t>
  </si>
  <si>
    <t>47</t>
  </si>
  <si>
    <t>Loans to officers</t>
  </si>
  <si>
    <t>48</t>
  </si>
  <si>
    <t>Loans to others</t>
  </si>
  <si>
    <t>49</t>
  </si>
  <si>
    <t>Loans to shareholders</t>
  </si>
  <si>
    <t>50</t>
  </si>
  <si>
    <t>Long-term business loans</t>
  </si>
  <si>
    <t>51</t>
  </si>
  <si>
    <t>Long-term investments</t>
  </si>
  <si>
    <t>52</t>
  </si>
  <si>
    <t>Long-term loans from shareholders</t>
  </si>
  <si>
    <t>53</t>
  </si>
  <si>
    <t>Long-term loans to related parties</t>
  </si>
  <si>
    <t>54</t>
  </si>
  <si>
    <t>Long-term office equipment</t>
  </si>
  <si>
    <t>55</t>
  </si>
  <si>
    <t>Meals</t>
  </si>
  <si>
    <t>56</t>
  </si>
  <si>
    <t>Meals &gt; Meals with clients</t>
  </si>
  <si>
    <t>116</t>
  </si>
  <si>
    <t>Meals &gt; Travel meals</t>
  </si>
  <si>
    <t>117</t>
  </si>
  <si>
    <t>Mortgages</t>
  </si>
  <si>
    <t>57</t>
  </si>
  <si>
    <t>Office expenses</t>
  </si>
  <si>
    <t>58</t>
  </si>
  <si>
    <t>Office expenses &gt; Merchant account fees</t>
  </si>
  <si>
    <t>118</t>
  </si>
  <si>
    <t>Office expenses &gt; Office supplies</t>
  </si>
  <si>
    <t>119</t>
  </si>
  <si>
    <t>Office expenses &gt; Printing &amp; photocopying</t>
  </si>
  <si>
    <t>120</t>
  </si>
  <si>
    <t>Office expenses &gt; Shipping &amp; postage</t>
  </si>
  <si>
    <t>123</t>
  </si>
  <si>
    <t>Office expenses &gt; Small tools &amp; equipment</t>
  </si>
  <si>
    <t>121</t>
  </si>
  <si>
    <t>Office expenses &gt; Software &amp; apps</t>
  </si>
  <si>
    <t>122</t>
  </si>
  <si>
    <t>Opening balance equity</t>
  </si>
  <si>
    <t>59</t>
  </si>
  <si>
    <t>Patents, copyrights, &amp; franchises</t>
  </si>
  <si>
    <t>60</t>
  </si>
  <si>
    <t>Payments to deposit</t>
  </si>
  <si>
    <t>61</t>
  </si>
  <si>
    <t>Payroll expenses</t>
  </si>
  <si>
    <t>62</t>
  </si>
  <si>
    <t>Payroll expenses &gt; Officers' salaries</t>
  </si>
  <si>
    <t>125</t>
  </si>
  <si>
    <t>Payroll expenses &gt; Salaries &amp; wages</t>
  </si>
  <si>
    <t>124</t>
  </si>
  <si>
    <t>Payroll wages and tax to pay</t>
  </si>
  <si>
    <t>63</t>
  </si>
  <si>
    <t>Payroll wages and tax to pay &gt; Payroll tax to pay</t>
  </si>
  <si>
    <t>127</t>
  </si>
  <si>
    <t>Payroll wages and tax to pay &gt; Retirement benefits to pay</t>
  </si>
  <si>
    <t>128</t>
  </si>
  <si>
    <t>Payroll wages and tax to pay &gt; Wages to pay</t>
  </si>
  <si>
    <t>126</t>
  </si>
  <si>
    <t>Penalties &amp; settlements</t>
  </si>
  <si>
    <t>64</t>
  </si>
  <si>
    <t>Preferred stock</t>
  </si>
  <si>
    <t>65</t>
  </si>
  <si>
    <t>Prepaid expenses</t>
  </si>
  <si>
    <t>66</t>
  </si>
  <si>
    <t>Purchased Software</t>
  </si>
  <si>
    <t>151</t>
  </si>
  <si>
    <t>Real estate loans to others</t>
  </si>
  <si>
    <t>67</t>
  </si>
  <si>
    <t>Reconciliation Discrepancies</t>
  </si>
  <si>
    <t>155</t>
  </si>
  <si>
    <t>Rent</t>
  </si>
  <si>
    <t>16</t>
  </si>
  <si>
    <t>Rent &gt; Building &amp; land rent</t>
  </si>
  <si>
    <t>94</t>
  </si>
  <si>
    <t>Rent &gt; Equipment rental</t>
  </si>
  <si>
    <t>93</t>
  </si>
  <si>
    <t>Repairs &amp; maintenance</t>
  </si>
  <si>
    <t>69</t>
  </si>
  <si>
    <t>Retained Earnings</t>
  </si>
  <si>
    <t>4</t>
  </si>
  <si>
    <t>Sale of an asset</t>
  </si>
  <si>
    <t>70</t>
  </si>
  <si>
    <t>Sale of investments</t>
  </si>
  <si>
    <t>71</t>
  </si>
  <si>
    <t>Sales</t>
  </si>
  <si>
    <t>72</t>
  </si>
  <si>
    <t>Sales of Product Income</t>
  </si>
  <si>
    <t>73</t>
  </si>
  <si>
    <t>Sales tax to pay</t>
  </si>
  <si>
    <t>74</t>
  </si>
  <si>
    <t>Security deposits</t>
  </si>
  <si>
    <t>75</t>
  </si>
  <si>
    <t>Services Revenue</t>
  </si>
  <si>
    <t>5</t>
  </si>
  <si>
    <t>Short-term business loans</t>
  </si>
  <si>
    <t>76</t>
  </si>
  <si>
    <t>Short-term loans from shareholders</t>
  </si>
  <si>
    <t>77</t>
  </si>
  <si>
    <t>Startup &amp; organizational costs</t>
  </si>
  <si>
    <t>78</t>
  </si>
  <si>
    <t>Supplies</t>
  </si>
  <si>
    <t>79</t>
  </si>
  <si>
    <t>Supplies &gt; Supplies &amp; materials</t>
  </si>
  <si>
    <t>129</t>
  </si>
  <si>
    <t>Tax exempt investment interest</t>
  </si>
  <si>
    <t>80</t>
  </si>
  <si>
    <t>Tax exempt investments</t>
  </si>
  <si>
    <t>81</t>
  </si>
  <si>
    <t>Taxes paid</t>
  </si>
  <si>
    <t>82</t>
  </si>
  <si>
    <t>Taxes paid &gt; Income Taxes - Federal</t>
  </si>
  <si>
    <t>153</t>
  </si>
  <si>
    <t>Taxes paid &gt; Income Taxes - State</t>
  </si>
  <si>
    <t>154</t>
  </si>
  <si>
    <t>Taxes paid &gt; Payroll taxes</t>
  </si>
  <si>
    <t>131</t>
  </si>
  <si>
    <t>Taxes paid &gt; Property taxes</t>
  </si>
  <si>
    <t>130</t>
  </si>
  <si>
    <t>Tools, machinery, and equipment</t>
  </si>
  <si>
    <t>83</t>
  </si>
  <si>
    <t>Travel</t>
  </si>
  <si>
    <t>84</t>
  </si>
  <si>
    <t>Travel &gt; Airfare</t>
  </si>
  <si>
    <t>132</t>
  </si>
  <si>
    <t>Travel &gt; Hotels</t>
  </si>
  <si>
    <t>133</t>
  </si>
  <si>
    <t>Travel &gt; Taxis or shared rides</t>
  </si>
  <si>
    <t>134</t>
  </si>
  <si>
    <t>Travel &gt; Vehicle rental</t>
  </si>
  <si>
    <t>135</t>
  </si>
  <si>
    <t>Treasury stock</t>
  </si>
  <si>
    <t>85</t>
  </si>
  <si>
    <t>U.S. savings bonds and investments</t>
  </si>
  <si>
    <t>86</t>
  </si>
  <si>
    <t>Unapplied Cash Bill Payment Expense</t>
  </si>
  <si>
    <t>157</t>
  </si>
  <si>
    <t>Unapplied Cash Payment Income</t>
  </si>
  <si>
    <t>156</t>
  </si>
  <si>
    <t>Uncategorized Asset</t>
  </si>
  <si>
    <t>3</t>
  </si>
  <si>
    <t>Uncategorized Expense</t>
  </si>
  <si>
    <t>2</t>
  </si>
  <si>
    <t>Uncategorized Income</t>
  </si>
  <si>
    <t>1</t>
  </si>
  <si>
    <t>Utilities</t>
  </si>
  <si>
    <t>87</t>
  </si>
  <si>
    <t>Utilities &gt; Disposal &amp; waste fees</t>
  </si>
  <si>
    <t>136</t>
  </si>
  <si>
    <t>Utilities &gt; Electricity</t>
  </si>
  <si>
    <t>137</t>
  </si>
  <si>
    <t>Utilities &gt; Heating &amp; cooling</t>
  </si>
  <si>
    <t>138</t>
  </si>
  <si>
    <t>Utilities &gt; Internet &amp; TV services</t>
  </si>
  <si>
    <t>139</t>
  </si>
  <si>
    <t>Utilities &gt; Phone service</t>
  </si>
  <si>
    <t>140</t>
  </si>
  <si>
    <t>Utilities &gt; Water &amp; sewer</t>
  </si>
  <si>
    <t>141</t>
  </si>
  <si>
    <t>Vehicle expenses</t>
  </si>
  <si>
    <t>88</t>
  </si>
  <si>
    <t>Vehicle expenses &gt; Parking &amp; tolls</t>
  </si>
  <si>
    <t>143</t>
  </si>
  <si>
    <t>Vehicle expenses &gt; Vehicle fines &amp; penalties</t>
  </si>
  <si>
    <t>144</t>
  </si>
  <si>
    <t>Vehicle expenses &gt; Vehicle gas &amp; fuel</t>
  </si>
  <si>
    <t>142</t>
  </si>
  <si>
    <t>Vehicle expenses &gt; Vehicle insurance</t>
  </si>
  <si>
    <t>145</t>
  </si>
  <si>
    <t>Vehicle expenses &gt; Vehicle registration</t>
  </si>
  <si>
    <t>146</t>
  </si>
  <si>
    <t>Vehicle expenses &gt; Vehicle repairs</t>
  </si>
  <si>
    <t>147</t>
  </si>
  <si>
    <t>Vehicle expenses &gt; Vehicle wash &amp; road services</t>
  </si>
  <si>
    <t>148</t>
  </si>
  <si>
    <t>Vehicles</t>
  </si>
  <si>
    <t>89</t>
  </si>
  <si>
    <t>classes</t>
  </si>
  <si>
    <t>Corporate</t>
  </si>
  <si>
    <t>2100000000001745696</t>
  </si>
  <si>
    <t>R&amp;D</t>
  </si>
  <si>
    <t>2100000000001778593</t>
  </si>
  <si>
    <t>vendors</t>
  </si>
  <si>
    <t>Splendid Splinters</t>
  </si>
  <si>
    <t>customers</t>
  </si>
  <si>
    <t>Email</t>
  </si>
  <si>
    <t>Anderson-Gould</t>
  </si>
  <si>
    <t>gibsonjoe@example.com</t>
  </si>
  <si>
    <t>Anderson-Waller</t>
  </si>
  <si>
    <t>travisjuan@example.com</t>
  </si>
  <si>
    <t>Bell-Moore</t>
  </si>
  <si>
    <t>williamspatricia@example.com</t>
  </si>
  <si>
    <t>Bryan and Sons</t>
  </si>
  <si>
    <t>rachel25@example.com</t>
  </si>
  <si>
    <t>Bush, Nelson and Williamson</t>
  </si>
  <si>
    <t>daniel06@example.com</t>
  </si>
  <si>
    <t>Castaneda, Johnson and Nelson</t>
  </si>
  <si>
    <t>pcarrillo@example.com</t>
  </si>
  <si>
    <t>Cochran-Guerrero</t>
  </si>
  <si>
    <t>joshua34@example.com</t>
  </si>
  <si>
    <t>Coleman Ltd</t>
  </si>
  <si>
    <t>rford@example.com</t>
  </si>
  <si>
    <t>Hanson, Webb and Mcdonald</t>
  </si>
  <si>
    <t>loganjoshua@example.com</t>
  </si>
  <si>
    <t>Heath-Howard</t>
  </si>
  <si>
    <t>jrobinson@example.com</t>
  </si>
  <si>
    <t>Herrera-Mason</t>
  </si>
  <si>
    <t>lisagonzalez@example.com</t>
  </si>
  <si>
    <t>Hunt LLC</t>
  </si>
  <si>
    <t>kyle63@example.com</t>
  </si>
  <si>
    <t>Lewis, Williamson and Lowe</t>
  </si>
  <si>
    <t>dshannon@example.com</t>
  </si>
  <si>
    <t>Mason, Ryan and Wells</t>
  </si>
  <si>
    <t>wesley60@example.com</t>
  </si>
  <si>
    <t>Pennington-Avery</t>
  </si>
  <si>
    <t>hendersontara@example.com</t>
  </si>
  <si>
    <t>Rice and Sons</t>
  </si>
  <si>
    <t>kenneth78@example.com</t>
  </si>
  <si>
    <t>Vargas Inc</t>
  </si>
  <si>
    <t>williamsdeanna@example.com</t>
  </si>
  <si>
    <t>Waters PLC</t>
  </si>
  <si>
    <t>elizabeth43@example.com</t>
  </si>
  <si>
    <t>Wright-Snow</t>
  </si>
  <si>
    <t>matthewbrennan@example.com</t>
  </si>
  <si>
    <t>York, Price and Campbell</t>
  </si>
  <si>
    <t>michaelhill@example.com</t>
  </si>
  <si>
    <t>account_types</t>
  </si>
  <si>
    <t>Bank Accounts</t>
  </si>
  <si>
    <t>Bank</t>
  </si>
  <si>
    <t>Credit Cards</t>
  </si>
  <si>
    <t>CreditCard</t>
  </si>
  <si>
    <t>Bank &amp; Cards</t>
  </si>
  <si>
    <t>Bank,CreditCard</t>
  </si>
  <si>
    <t>AR Accounts</t>
  </si>
  <si>
    <t>AccountsReceivable</t>
  </si>
  <si>
    <t>AP Accounts</t>
  </si>
  <si>
    <t>AccountsPayable</t>
  </si>
  <si>
    <t>Income</t>
  </si>
  <si>
    <t>COGS</t>
  </si>
  <si>
    <t>CostOfGoodsSold</t>
  </si>
  <si>
    <t>Expense</t>
  </si>
  <si>
    <t>Other Income</t>
  </si>
  <si>
    <t>OtherIncome</t>
  </si>
  <si>
    <t>Other Expense</t>
  </si>
  <si>
    <t>OtherExpense</t>
  </si>
  <si>
    <t>Other Current Assets</t>
  </si>
  <si>
    <t>OtherCurrentAsset</t>
  </si>
  <si>
    <t>Fixed Asset</t>
  </si>
  <si>
    <t>FixedAsset</t>
  </si>
  <si>
    <t>Other Assets</t>
  </si>
  <si>
    <t>OtherAsset</t>
  </si>
  <si>
    <t>Other Current Liability</t>
  </si>
  <si>
    <t>OtherCurrentLiability</t>
  </si>
  <si>
    <t>Long Term Liability</t>
  </si>
  <si>
    <t>LongTermLiability</t>
  </si>
  <si>
    <t>Equity</t>
  </si>
  <si>
    <t>Non-Posting</t>
  </si>
  <si>
    <t>NonPosting</t>
  </si>
  <si>
    <t>gl_columns</t>
  </si>
  <si>
    <t>Account #</t>
  </si>
  <si>
    <t>account_num</t>
  </si>
  <si>
    <t>Vendor</t>
  </si>
  <si>
    <t>vend_name</t>
  </si>
  <si>
    <t>Class</t>
  </si>
  <si>
    <t>klass_name</t>
  </si>
  <si>
    <t>Location</t>
  </si>
  <si>
    <t>dept_name</t>
  </si>
  <si>
    <t>Customer</t>
  </si>
  <si>
    <t>cust_name</t>
  </si>
  <si>
    <t>Qty</t>
  </si>
  <si>
    <t>quantity</t>
  </si>
  <si>
    <t>Rate</t>
  </si>
  <si>
    <t>rate</t>
  </si>
  <si>
    <t>Created By</t>
  </si>
  <si>
    <t>create_by</t>
  </si>
  <si>
    <t>Created Date</t>
  </si>
  <si>
    <t>create_date</t>
  </si>
  <si>
    <t>Inventory Date</t>
  </si>
  <si>
    <t>inv_date</t>
  </si>
  <si>
    <t>Is Adjustment?</t>
  </si>
  <si>
    <t>is_adj</t>
  </si>
  <si>
    <t>Is AP Paid?</t>
  </si>
  <si>
    <t>is_ap_paid</t>
  </si>
  <si>
    <t>Is AR Paid?</t>
  </si>
  <si>
    <t>is_ar_paid</t>
  </si>
  <si>
    <t>Is Cleared?</t>
  </si>
  <si>
    <t>is_cleared</t>
  </si>
  <si>
    <t>Product/Service</t>
  </si>
  <si>
    <t>item_name</t>
  </si>
  <si>
    <t>Last Modified By</t>
  </si>
  <si>
    <t>last_mod_by</t>
  </si>
  <si>
    <t>Last Modified Date</t>
  </si>
  <si>
    <t>last_mod_date</t>
  </si>
  <si>
    <t>Credit</t>
  </si>
  <si>
    <t>credit_amt</t>
  </si>
  <si>
    <t>Debit</t>
  </si>
  <si>
    <t>debt_amt</t>
  </si>
  <si>
    <t>show_hide</t>
  </si>
  <si>
    <t>Show</t>
  </si>
  <si>
    <t>show</t>
  </si>
  <si>
    <t>Hide</t>
  </si>
  <si>
    <t>hide</t>
  </si>
  <si>
    <t>summary_types</t>
  </si>
  <si>
    <t>Values</t>
  </si>
  <si>
    <t>values</t>
  </si>
  <si>
    <t>Formulas</t>
  </si>
  <si>
    <t>formulas</t>
  </si>
  <si>
    <t>date_macros</t>
  </si>
  <si>
    <t>Today</t>
  </si>
  <si>
    <t>Yesterday</t>
  </si>
  <si>
    <t>This Week</t>
  </si>
  <si>
    <t>Last Week</t>
  </si>
  <si>
    <t>This Week-to-date</t>
  </si>
  <si>
    <t>Last Week-to-date</t>
  </si>
  <si>
    <t>Next Week</t>
  </si>
  <si>
    <t>Next 4 Weeks</t>
  </si>
  <si>
    <t>This Month</t>
  </si>
  <si>
    <t>Last Month</t>
  </si>
  <si>
    <t>This Month-to-date</t>
  </si>
  <si>
    <t>Last Month-to-date</t>
  </si>
  <si>
    <t>Next Month</t>
  </si>
  <si>
    <t>This Quarter</t>
  </si>
  <si>
    <t>This Fiscal Quarter</t>
  </si>
  <si>
    <t>Last Quarter</t>
  </si>
  <si>
    <t>Last Fiscal Quarter</t>
  </si>
  <si>
    <t>This Quarter-to-date</t>
  </si>
  <si>
    <t>This Fiscal Quarter-to-date</t>
  </si>
  <si>
    <t>Last Quarter-to-date</t>
  </si>
  <si>
    <t>Last Fiscal Quarter-to-date</t>
  </si>
  <si>
    <t>Next Quarter</t>
  </si>
  <si>
    <t>Next Fiscal Quarter</t>
  </si>
  <si>
    <t>This Year</t>
  </si>
  <si>
    <t>This Fiscal Year</t>
  </si>
  <si>
    <t>Last Year</t>
  </si>
  <si>
    <t>Last Fiscal Year</t>
  </si>
  <si>
    <t>This Year-to-date</t>
  </si>
  <si>
    <t>This Fiscal Year-to-date</t>
  </si>
  <si>
    <t>Last Year-to-date</t>
  </si>
  <si>
    <t>Last Fiscal Year-to-date</t>
  </si>
  <si>
    <t>Next Year</t>
  </si>
  <si>
    <t>Next Fiscal Year</t>
  </si>
  <si>
    <t>All Dates</t>
  </si>
  <si>
    <t>all</t>
  </si>
  <si>
    <t>A standard Quickbooks GL Report.</t>
  </si>
  <si>
    <t>GENERAL LEDGER: ABC Widgets</t>
  </si>
  <si>
    <t>Update this report with the Amalgam Excel plugin.</t>
  </si>
  <si>
    <t>PLEASE DO NOT ADD ROWS OR COLUMNS TO THIS SHEET</t>
  </si>
  <si>
    <t>Get help with the Amalgam platform here.</t>
  </si>
  <si>
    <t>SETTINGS</t>
  </si>
  <si>
    <t>Method</t>
  </si>
  <si>
    <t>Account Type</t>
  </si>
  <si>
    <t>Extra Column (1)</t>
  </si>
  <si>
    <t>Extra Column (2)</t>
  </si>
  <si>
    <t>Extra Column (3)</t>
  </si>
  <si>
    <t>Extra Column (4)</t>
  </si>
  <si>
    <t>Extra Column (5)</t>
  </si>
  <si>
    <t>Extra Column (6)</t>
  </si>
  <si>
    <t>Extra Column (7)</t>
  </si>
  <si>
    <t>Header Rows</t>
  </si>
  <si>
    <t>Summary Rows</t>
  </si>
  <si>
    <t>Opening Balance</t>
  </si>
  <si>
    <t>Second Account Type</t>
  </si>
  <si>
    <t>Third Account Type</t>
  </si>
  <si>
    <t>Fourth Account Type</t>
  </si>
  <si>
    <t>Date Macro</t>
  </si>
  <si>
    <t>These columns have intentionally been left blank. Feel free to add any formulas or notes here, they will not affect the function of this sheet nor will they be overwritten when data syncs.</t>
  </si>
  <si>
    <t>quickbooks</t>
  </si>
  <si>
    <t>get_qbo_general_ledger</t>
  </si>
  <si>
    <t>9130357949969096</t>
  </si>
  <si>
    <t>report</t>
  </si>
  <si>
    <t>Date</t>
  </si>
  <si>
    <t>Transaction Type</t>
  </si>
  <si>
    <t>Num</t>
  </si>
  <si>
    <t>Memo/Description</t>
  </si>
  <si>
    <t>Split</t>
  </si>
  <si>
    <t>Amount</t>
  </si>
  <si>
    <t>Balance</t>
  </si>
  <si>
    <t xml:space="preserve">    2024-03-31</t>
  </si>
  <si>
    <t>Journal Entry</t>
  </si>
  <si>
    <t>-Split-</t>
  </si>
  <si>
    <t xml:space="preserve">    2023-01-31</t>
  </si>
  <si>
    <t>Depreciation of Machinery</t>
  </si>
  <si>
    <t xml:space="preserve">    2023-02-28</t>
  </si>
  <si>
    <t xml:space="preserve">    2023-03-31</t>
  </si>
  <si>
    <t xml:space="preserve">    2023-04-30</t>
  </si>
  <si>
    <t xml:space="preserve">    2023-05-31</t>
  </si>
  <si>
    <t xml:space="preserve">    2023-06-30</t>
  </si>
  <si>
    <t xml:space="preserve">    2023-07-31</t>
  </si>
  <si>
    <t xml:space="preserve">    2023-08-31</t>
  </si>
  <si>
    <t xml:space="preserve">    2023-09-30</t>
  </si>
  <si>
    <t xml:space="preserve">    2023-10-31</t>
  </si>
  <si>
    <t xml:space="preserve">    2023-11-30</t>
  </si>
  <si>
    <t xml:space="preserve">    2023-12-31</t>
  </si>
  <si>
    <t xml:space="preserve">    2024-01-31</t>
  </si>
  <si>
    <t xml:space="preserve">    2024-02-29</t>
  </si>
  <si>
    <t>Total for Accumulated depreciation</t>
  </si>
  <si>
    <t xml:space="preserve">    2022-12-01</t>
  </si>
  <si>
    <t>Total for Tools, machinery, and equipment</t>
  </si>
  <si>
    <t>Total</t>
  </si>
  <si>
    <t>Create, download, and update Journal Entries in Quickbooks.</t>
  </si>
  <si>
    <t>JOURNAL ENTRIES: ABC Widgets</t>
  </si>
  <si>
    <t>Use this sheet to connect to your data directly from Excel,</t>
  </si>
  <si>
    <t>and control it with the buttons in the Amalgam Excel plugin.</t>
  </si>
  <si>
    <t>Data to the right can sync with just a click of a button.</t>
  </si>
  <si>
    <t>#</t>
  </si>
  <si>
    <t>Action</t>
  </si>
  <si>
    <t>Status</t>
  </si>
  <si>
    <t>DOWNLOAD FILTERS</t>
  </si>
  <si>
    <t>ID *</t>
  </si>
  <si>
    <t>Sync Token *</t>
  </si>
  <si>
    <t>Line ID *</t>
  </si>
  <si>
    <t>Date *</t>
  </si>
  <si>
    <t>Journal #</t>
  </si>
  <si>
    <t>Adjusting</t>
  </si>
  <si>
    <t>Notes</t>
  </si>
  <si>
    <t>Account *</t>
  </si>
  <si>
    <t>Account ID *</t>
  </si>
  <si>
    <t>Customer ID</t>
  </si>
  <si>
    <t>Vendor ID</t>
  </si>
  <si>
    <t>Location ID</t>
  </si>
  <si>
    <t>Class ID</t>
  </si>
  <si>
    <t>journal_entries</t>
  </si>
  <si>
    <t>resource</t>
  </si>
  <si>
    <t>account_classes</t>
  </si>
  <si>
    <t>Asset</t>
  </si>
  <si>
    <t>Other Current Asset</t>
  </si>
  <si>
    <t>Other Asset</t>
  </si>
  <si>
    <t>Accounts Receivable</t>
  </si>
  <si>
    <t>Cost of Goods Sold</t>
  </si>
  <si>
    <t>Accounts Payable</t>
  </si>
  <si>
    <t>Liability</t>
  </si>
  <si>
    <t>Credit Card</t>
  </si>
  <si>
    <t>Revenue</t>
  </si>
  <si>
    <t>account_subtypes</t>
  </si>
  <si>
    <t>Cash On Hand</t>
  </si>
  <si>
    <t>CashOnHand</t>
  </si>
  <si>
    <t>Checking</t>
  </si>
  <si>
    <t>Money Market</t>
  </si>
  <si>
    <t>MoneyMarket</t>
  </si>
  <si>
    <t>Rents Held In Trust</t>
  </si>
  <si>
    <t>RentsHeldInTrust</t>
  </si>
  <si>
    <t>Savings</t>
  </si>
  <si>
    <t>Trust Accounts</t>
  </si>
  <si>
    <t>TrustAccounts</t>
  </si>
  <si>
    <t>Allowance For Bad Debts</t>
  </si>
  <si>
    <t>AllowanceForBadDebts</t>
  </si>
  <si>
    <t>Development Costs</t>
  </si>
  <si>
    <t>DevelopmentCosts</t>
  </si>
  <si>
    <t>Employee Cash Advances</t>
  </si>
  <si>
    <t>EmployeeCashAdvances</t>
  </si>
  <si>
    <t>OtherCurrentAssets</t>
  </si>
  <si>
    <t>Inventory</t>
  </si>
  <si>
    <t>Investment Mortgage Real Estate Loans</t>
  </si>
  <si>
    <t>Investment_MortgageRealEstateLoans</t>
  </si>
  <si>
    <t>Investment Other</t>
  </si>
  <si>
    <t>Investment_Other</t>
  </si>
  <si>
    <t>Investment Tax Exempt Securities</t>
  </si>
  <si>
    <t>Investment_TaxExemptSecurities</t>
  </si>
  <si>
    <t>Investment US Government Obligations</t>
  </si>
  <si>
    <t>Investment_USGovernmentObligations</t>
  </si>
  <si>
    <t>Loans To Officers</t>
  </si>
  <si>
    <t>LoansToOfficers</t>
  </si>
  <si>
    <t>Loans To Others</t>
  </si>
  <si>
    <t>LoansToOthers</t>
  </si>
  <si>
    <t>Loans To Stockholders</t>
  </si>
  <si>
    <t>LoansToStockholders</t>
  </si>
  <si>
    <t>PrepaidExpenses</t>
  </si>
  <si>
    <t>Retainage</t>
  </si>
  <si>
    <t>Undeposited Funds</t>
  </si>
  <si>
    <t>UndepositedFunds</t>
  </si>
  <si>
    <t>Accumulated Depletion</t>
  </si>
  <si>
    <t>AccumulatedDepletion</t>
  </si>
  <si>
    <t>Accumulated Depreciation</t>
  </si>
  <si>
    <t>AccumulatedDepreciation</t>
  </si>
  <si>
    <t>Depletable Assets</t>
  </si>
  <si>
    <t>DepletableAssets</t>
  </si>
  <si>
    <t>Fixed Asset Computers</t>
  </si>
  <si>
    <t>FixedAssetComputers</t>
  </si>
  <si>
    <t>Fixed Asset Copiers</t>
  </si>
  <si>
    <t>FixedAssetCopiers</t>
  </si>
  <si>
    <t>Fixed Asset Furniture</t>
  </si>
  <si>
    <t>FixedAssetFurniture</t>
  </si>
  <si>
    <t>Fixed Asset Phone</t>
  </si>
  <si>
    <t>FixedAssetPhone</t>
  </si>
  <si>
    <t>Fixed Asset Photo/Video</t>
  </si>
  <si>
    <t>FixedAssetPhotoVideo</t>
  </si>
  <si>
    <t>Fixed Asset Software</t>
  </si>
  <si>
    <t>FixedAssetSoftware</t>
  </si>
  <si>
    <t>Fixed Asset Other Tools &amp; Equipment</t>
  </si>
  <si>
    <t>FixedAssetOtherToolsEquipment</t>
  </si>
  <si>
    <t>Furniture And Fixtures</t>
  </si>
  <si>
    <t>FurnitureAndFixtures</t>
  </si>
  <si>
    <t>Leasehold Improvements</t>
  </si>
  <si>
    <t>LeaseholdImprovements</t>
  </si>
  <si>
    <t>Other Fixed Assets</t>
  </si>
  <si>
    <t>OtherFixedAssets</t>
  </si>
  <si>
    <t>Accumulated Amortization</t>
  </si>
  <si>
    <t>AccumulatedAmortization</t>
  </si>
  <si>
    <t>Intangible Assets</t>
  </si>
  <si>
    <t>IntangibleAssets</t>
  </si>
  <si>
    <t>Machinery And Equipment</t>
  </si>
  <si>
    <t>MachineryAndEquipment</t>
  </si>
  <si>
    <t>Lease Buyout</t>
  </si>
  <si>
    <t>LeaseBuyout</t>
  </si>
  <si>
    <t>Other Long Term Assets</t>
  </si>
  <si>
    <t>OtherLongTermAssets</t>
  </si>
  <si>
    <t>Security Deposits</t>
  </si>
  <si>
    <t>SecurityDeposits</t>
  </si>
  <si>
    <t>Accumulated Amortization Of Other Assets</t>
  </si>
  <si>
    <t>AccumulatedAmortizationOfOtherAssets</t>
  </si>
  <si>
    <t>Licenses</t>
  </si>
  <si>
    <t>Organizational Costs</t>
  </si>
  <si>
    <t>OrganizationalCosts</t>
  </si>
  <si>
    <t>Opening Balance Equity</t>
  </si>
  <si>
    <t>OpeningBalanceEquity</t>
  </si>
  <si>
    <t>Partners Equity</t>
  </si>
  <si>
    <t>PartnersEquity</t>
  </si>
  <si>
    <t>RetainedEarnings</t>
  </si>
  <si>
    <t>Accumulated Adjustment</t>
  </si>
  <si>
    <t>AccumulatedAdjustment</t>
  </si>
  <si>
    <t>Owners Equity</t>
  </si>
  <si>
    <t>OwnersEquity</t>
  </si>
  <si>
    <t>Paid In Capital Or Surplus</t>
  </si>
  <si>
    <t>PaidInCapitalOrSurplus</t>
  </si>
  <si>
    <t>​Partner Contributions</t>
  </si>
  <si>
    <t>​PartnerContributions</t>
  </si>
  <si>
    <t>Partner Distributions</t>
  </si>
  <si>
    <t>PartnerDistributions</t>
  </si>
  <si>
    <t>Preferred Stock</t>
  </si>
  <si>
    <t>PreferredStock</t>
  </si>
  <si>
    <t>Common Stock</t>
  </si>
  <si>
    <t>CommonStock</t>
  </si>
  <si>
    <t>Treasury Stock</t>
  </si>
  <si>
    <t>TreasuryStock</t>
  </si>
  <si>
    <t>Estimated Taxes</t>
  </si>
  <si>
    <t>EstimatedTaxes</t>
  </si>
  <si>
    <t>Healthcare</t>
  </si>
  <si>
    <t>Personal Income</t>
  </si>
  <si>
    <t>PersonalIncome</t>
  </si>
  <si>
    <t>PersonalE xpense</t>
  </si>
  <si>
    <t>PersonalExpense</t>
  </si>
  <si>
    <t>Advertising Promotional</t>
  </si>
  <si>
    <t>AdvertisingPromotional</t>
  </si>
  <si>
    <t>BadDebts</t>
  </si>
  <si>
    <t>Bank Charges</t>
  </si>
  <si>
    <t>BankCharges</t>
  </si>
  <si>
    <t>Charitable Contributions</t>
  </si>
  <si>
    <t>CharitableContributions</t>
  </si>
  <si>
    <t>Commissions And Fees</t>
  </si>
  <si>
    <t>CommissionsAndFees</t>
  </si>
  <si>
    <t>Entertainment Meals</t>
  </si>
  <si>
    <t>EntertainmentMeals</t>
  </si>
  <si>
    <t>Equipment Rental</t>
  </si>
  <si>
    <t>EquipmentRental</t>
  </si>
  <si>
    <t>Finance Costs</t>
  </si>
  <si>
    <t>FinanceCosts</t>
  </si>
  <si>
    <t>Global Tax Expense</t>
  </si>
  <si>
    <t>GlobalTaxExpense</t>
  </si>
  <si>
    <t>Interest Paid</t>
  </si>
  <si>
    <t>InterestPaid</t>
  </si>
  <si>
    <t>Legal Professional Fees</t>
  </si>
  <si>
    <t>LegalProfessionalFees</t>
  </si>
  <si>
    <t>Office Expenses</t>
  </si>
  <si>
    <t>OfficeExpenses</t>
  </si>
  <si>
    <t>Office General Administrative Expenses</t>
  </si>
  <si>
    <t>OfficeGeneralAdministrativeExpenses</t>
  </si>
  <si>
    <t>Other Business Expenses</t>
  </si>
  <si>
    <t>OtherBusinessExpenses</t>
  </si>
  <si>
    <t>Other Miscellaneous Service Cost</t>
  </si>
  <si>
    <t>OtherMiscellaneousServiceCost</t>
  </si>
  <si>
    <t>Promotional Meals</t>
  </si>
  <si>
    <t>PromotionalMeals</t>
  </si>
  <si>
    <t>Rent Or Lease Of Buildings</t>
  </si>
  <si>
    <t>RentOrLeaseOfBuildings</t>
  </si>
  <si>
    <t>Repair &amp; Maintenance</t>
  </si>
  <si>
    <t>RepairMaintenance</t>
  </si>
  <si>
    <t>Shipping Freight Delivery</t>
  </si>
  <si>
    <t>ShippingFreightDelivery</t>
  </si>
  <si>
    <t>Supplies &amp; Materials</t>
  </si>
  <si>
    <t>SuppliesMaterials</t>
  </si>
  <si>
    <t>Travel Meals</t>
  </si>
  <si>
    <t>TravelMeals</t>
  </si>
  <si>
    <t>Auto</t>
  </si>
  <si>
    <t>Cost Of Labor</t>
  </si>
  <si>
    <t>CostOfLabor</t>
  </si>
  <si>
    <t>Dues &amp; Subscriptions</t>
  </si>
  <si>
    <t>DuesSubscriptions</t>
  </si>
  <si>
    <t>Payroll Expenses</t>
  </si>
  <si>
    <t>PayrollExpenses</t>
  </si>
  <si>
    <t>Taxe sPaid</t>
  </si>
  <si>
    <t>TaxesPaid</t>
  </si>
  <si>
    <t>UnappliedCashBillPaymentExpense</t>
  </si>
  <si>
    <t>Exchange Gain Or Loss</t>
  </si>
  <si>
    <t>ExchangeGainOrLoss</t>
  </si>
  <si>
    <t>Other Miscellaneous Expense</t>
  </si>
  <si>
    <t>OtherMiscellaneousExpense</t>
  </si>
  <si>
    <t>Penalties &amp; Settlements</t>
  </si>
  <si>
    <t>PenaltiesSettlements</t>
  </si>
  <si>
    <t>Amortization</t>
  </si>
  <si>
    <t>Gas And Fuel</t>
  </si>
  <si>
    <t>GasAndFuel</t>
  </si>
  <si>
    <t>Home Office</t>
  </si>
  <si>
    <t>HomeOffice</t>
  </si>
  <si>
    <t>Home Owner Rental Insurance</t>
  </si>
  <si>
    <t>HomeOwnerRentalInsurance</t>
  </si>
  <si>
    <t>Other Home Office Expenses</t>
  </si>
  <si>
    <t>OtherHomeOfficeExpenses</t>
  </si>
  <si>
    <t>Mortgage Interest</t>
  </si>
  <si>
    <t>MortgageInterest</t>
  </si>
  <si>
    <t>Rent And Lease</t>
  </si>
  <si>
    <t>RentAndLease</t>
  </si>
  <si>
    <t>Repairs And Maintenance</t>
  </si>
  <si>
    <t>RepairsAndMaintenance</t>
  </si>
  <si>
    <t>Parking And Tolls</t>
  </si>
  <si>
    <t>ParkingAndTolls</t>
  </si>
  <si>
    <t>Vehicle</t>
  </si>
  <si>
    <t>Vehicle Insurance</t>
  </si>
  <si>
    <t>VehicleInsurance</t>
  </si>
  <si>
    <t>Vehicle Lease</t>
  </si>
  <si>
    <t>VehicleLease</t>
  </si>
  <si>
    <t>Vehicle Loan Interest</t>
  </si>
  <si>
    <t>VehicleLoanInterest</t>
  </si>
  <si>
    <t>Vehicle Loan</t>
  </si>
  <si>
    <t>VehicleLoan</t>
  </si>
  <si>
    <t>Vehicle Registration</t>
  </si>
  <si>
    <t>VehicleRegistration</t>
  </si>
  <si>
    <t>Vehicle Repairs</t>
  </si>
  <si>
    <t>VehicleRepairs</t>
  </si>
  <si>
    <t>Other Vehicle Expenses</t>
  </si>
  <si>
    <t>OtherVehicleExpenses</t>
  </si>
  <si>
    <t>Wash And Road Services</t>
  </si>
  <si>
    <t>WashAndRoadServices</t>
  </si>
  <si>
    <t>Equipment Rental COGS</t>
  </si>
  <si>
    <t>EquipmentRentalCos</t>
  </si>
  <si>
    <t>Other Costs Of Service</t>
  </si>
  <si>
    <t>OtherCostsOfServiceCos</t>
  </si>
  <si>
    <t>Shipping Freight Delivery COGS</t>
  </si>
  <si>
    <t>ShippingFreightDeliveryCos</t>
  </si>
  <si>
    <t>Supplies &amp;  Materials COGS</t>
  </si>
  <si>
    <t>SuppliesMaterialsCogs</t>
  </si>
  <si>
    <t>Cost Of Labor Cos</t>
  </si>
  <si>
    <t>CostOfLaborCos</t>
  </si>
  <si>
    <t>Notes Payable</t>
  </si>
  <si>
    <t>NotesPayable</t>
  </si>
  <si>
    <t>Other Long Term Liabilities</t>
  </si>
  <si>
    <t>OtherLongTermLiabilities</t>
  </si>
  <si>
    <t>Shareholder Notes Payable</t>
  </si>
  <si>
    <t>ShareholderNotesPayable</t>
  </si>
  <si>
    <t>Direct Deposit Payable</t>
  </si>
  <si>
    <t>DirectDepositPayable</t>
  </si>
  <si>
    <t>Line Of Credit</t>
  </si>
  <si>
    <t>LineOfCredit</t>
  </si>
  <si>
    <t>Loan Payable</t>
  </si>
  <si>
    <t>LoanPayable</t>
  </si>
  <si>
    <t>Global Tax Payable</t>
  </si>
  <si>
    <t>GlobalTaxPayable</t>
  </si>
  <si>
    <t>Global Tax Suspense</t>
  </si>
  <si>
    <t>GlobalTaxSuspense</t>
  </si>
  <si>
    <t>Other Current Liabilities</t>
  </si>
  <si>
    <t>OtherCurrentLiabilities</t>
  </si>
  <si>
    <t>Payroll Clearing</t>
  </si>
  <si>
    <t>PayrollClearing</t>
  </si>
  <si>
    <t>Payroll Tax Payable</t>
  </si>
  <si>
    <t>PayrollTaxPayable</t>
  </si>
  <si>
    <t>Prepaid Expenses Payable</t>
  </si>
  <si>
    <t>PrepaidExpensesPayable</t>
  </si>
  <si>
    <t>Rents In Trust Liability</t>
  </si>
  <si>
    <t>RentsInTrustLiability</t>
  </si>
  <si>
    <t>Trust Accounts Liabilities</t>
  </si>
  <si>
    <t>TrustAccountsLiabilities</t>
  </si>
  <si>
    <t>Federal Income Tax Payable</t>
  </si>
  <si>
    <t>FederalIncomeTaxPayable</t>
  </si>
  <si>
    <t>Insurance Payable</t>
  </si>
  <si>
    <t>InsurancePayable</t>
  </si>
  <si>
    <t>Sales Tax Payable</t>
  </si>
  <si>
    <t>SalesTaxPayable</t>
  </si>
  <si>
    <t>State Local Income Tax Payable</t>
  </si>
  <si>
    <t>StateLocalIncomeTaxPayable</t>
  </si>
  <si>
    <t>Non Profit Income</t>
  </si>
  <si>
    <t>NonProfitIncome</t>
  </si>
  <si>
    <t>Other Primary Income</t>
  </si>
  <si>
    <t>OtherPrimaryIncome</t>
  </si>
  <si>
    <t>Sales Of Product Income</t>
  </si>
  <si>
    <t>SalesOfProductIncome</t>
  </si>
  <si>
    <t>Service Fee Income</t>
  </si>
  <si>
    <t>ServiceFeeIncome</t>
  </si>
  <si>
    <t>Discounts &amp; Refunds Given</t>
  </si>
  <si>
    <t>DiscountsRefundsGiven</t>
  </si>
  <si>
    <t>UnappliedCashPaymentIncome</t>
  </si>
  <si>
    <t>Dividend Income</t>
  </si>
  <si>
    <t>DividendIncome</t>
  </si>
  <si>
    <t>Interest Earned</t>
  </si>
  <si>
    <t>InterestEarned</t>
  </si>
  <si>
    <t>Other Investment Income</t>
  </si>
  <si>
    <t>OtherInvestmentIncome</t>
  </si>
  <si>
    <t>Other Miscellaneous Income</t>
  </si>
  <si>
    <t>OtherMiscellaneousIncome</t>
  </si>
  <si>
    <t>Tax Exempt Interest</t>
  </si>
  <si>
    <t>TaxExemptInterest</t>
  </si>
  <si>
    <t>Executive Suite office furniture</t>
  </si>
  <si>
    <t>M. Row Furniture</t>
  </si>
  <si>
    <t>Iron Horse Technology</t>
  </si>
  <si>
    <t>Foxx Analytics</t>
  </si>
  <si>
    <t>Boggs Beverage</t>
  </si>
  <si>
    <t>Fixed Asset Schedule</t>
  </si>
  <si>
    <t xml:space="preserve">    2023-11-16</t>
  </si>
  <si>
    <t>Total for Furniture &amp; fixtures</t>
  </si>
  <si>
    <t>Total Fixed Assets</t>
  </si>
  <si>
    <t>Depreciation of funiture</t>
  </si>
  <si>
    <t>Fixed Asset Check</t>
  </si>
  <si>
    <t>Schedule Date:</t>
  </si>
  <si>
    <t>Amalgam</t>
  </si>
  <si>
    <t>Depreciation Schedule</t>
  </si>
  <si>
    <t>Depreciation Check</t>
  </si>
  <si>
    <t>Fixed Asset Check:</t>
  </si>
  <si>
    <t>Accum. Depr. Check:</t>
  </si>
  <si>
    <t>Checks</t>
  </si>
  <si>
    <t>Rounding Check</t>
  </si>
  <si>
    <t>Depreciation of factory machinery</t>
  </si>
  <si>
    <t>Depreciation Monthly Accumulation</t>
  </si>
  <si>
    <t>Overview of File</t>
  </si>
  <si>
    <t xml:space="preserve">  - This schedule illustrates depreciation of fixed assets across a time period.</t>
  </si>
  <si>
    <t xml:space="preserve">     depreciates them, and checks back to those values to ensure correctness.</t>
  </si>
  <si>
    <t xml:space="preserve">  - The scenario reflects a company that has two fixed asset purchases,</t>
  </si>
  <si>
    <t>Summary of Tab Functions</t>
  </si>
  <si>
    <t xml:space="preserve">  Fixed Asset Schedule: The detail of each asset and it's depreciation over time.</t>
  </si>
  <si>
    <t xml:space="preserve">  load_JEs (single month): Journal Entry loader for one single month's journals.</t>
  </si>
  <si>
    <t xml:space="preserve">  load_JEs (batch): Journal Entry load example for multiple month's journals.</t>
  </si>
  <si>
    <t xml:space="preserve">  data_GL: The fixed asset and depreciation data from the general ledger to check against.</t>
  </si>
  <si>
    <t>Computer Hardware</t>
  </si>
  <si>
    <t>Monthly Depreciation Entry</t>
  </si>
  <si>
    <t>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</si>
</sst>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dd/yyyy"/>
    <numFmt numFmtId="166" formatCode="_(* #,##0_);_(* \(#,##0\);_(* &quot;-&quot;??_);_(@_)"/>
  </numFmts>
  <fonts count="26">
    <font>
      <sz val="11"/>
      <color theme="1"/>
      <name val="Aptos Narrow"/>
      <family val="2"/>
      <scheme val="minor"/>
    </font>
    <font>
      <sz val="11"/>
      <color theme="1"/>
      <name val="Aptos Narrow"/>
      <family val="2"/>
      <scheme val="minor"/>
    </font>
    <font>
      <sz val="12"/>
      <name val="Palatino"/>
      <family val="1"/>
    </font>
    <font>
      <sz val="11"/>
      <color theme="1"/>
      <name val="Calibri"/>
      <family val="2"/>
    </font>
    <font>
      <b/>
      <sz val="16"/>
      <color theme="1"/>
      <name val="Calibri"/>
      <family val="2"/>
    </font>
    <font>
      <b/>
      <sz val="11"/>
      <color theme="1"/>
      <name val="Calibri"/>
      <family val="2"/>
    </font>
    <font>
      <b/>
      <sz val="11"/>
      <color theme="0"/>
      <name val="Calibri"/>
      <family val="2"/>
    </font>
    <font>
      <sz val="11"/>
      <color rgb="FF0000FF"/>
      <name val="Calibri"/>
      <family val="2"/>
    </font>
    <font>
      <i/>
      <sz val="11"/>
      <color theme="1"/>
      <name val="Calibri"/>
      <family val="2"/>
    </font>
    <font>
      <b/>
      <sz val="11"/>
      <color theme="1"/>
      <name val="Aptos Narrow"/>
      <family val="2"/>
      <scheme val="minor"/>
    </font>
    <font>
      <b/>
      <sz val="20"/>
      <color theme="1"/>
      <name val="Aptos Narrow"/>
      <family val="2"/>
      <scheme val="minor"/>
    </font>
    <font>
      <i/>
      <sz val="11"/>
      <color theme="1"/>
      <name val="Aptos Narrow"/>
      <family val="2"/>
      <scheme val="minor"/>
    </font>
    <font>
      <u/>
      <sz val="11"/>
      <color theme="10"/>
      <name val="Aptos Narrow"/>
      <family val="2"/>
      <scheme val="minor"/>
    </font>
    <font>
      <b/>
      <sz val="11"/>
      <color rgb="FFFFFFFF"/>
      <name val="Aptos Narrow"/>
      <family val="2"/>
      <scheme val="minor"/>
    </font>
    <font>
      <sz val="10"/>
      <color theme="1"/>
      <name val="Aptos Narrow"/>
      <family val="2"/>
      <scheme val="minor"/>
    </font>
    <font>
      <i/>
      <sz val="10"/>
      <color theme="1"/>
      <name val="Aptos Narrow"/>
      <family val="2"/>
      <scheme val="minor"/>
    </font>
    <font>
      <sz val="11"/>
      <name val="Aptos Narrow"/>
      <family val="2"/>
      <scheme val="minor"/>
    </font>
    <font>
      <sz val="11"/>
      <name val="Calibri"/>
      <family val="2"/>
    </font>
    <font>
      <sz val="11"/>
      <color rgb="FF008000"/>
      <name val="Aptos Narrow"/>
      <family val="2"/>
      <scheme val="minor"/>
    </font>
    <font>
      <sz val="11"/>
      <color rgb="FF0000FF"/>
      <name val="Aptos Narrow"/>
      <family val="2"/>
      <scheme val="minor"/>
    </font>
    <font>
      <b/>
      <sz val="10"/>
      <color theme="1"/>
      <name val="Calibri"/>
      <family val="2"/>
    </font>
    <font>
      <u/>
      <sz val="10"/>
      <color theme="1"/>
      <name val="Calibri"/>
      <family val="2"/>
    </font>
    <font>
      <sz val="10"/>
      <color theme="1"/>
      <name val="Calibri"/>
      <family val="2"/>
    </font>
    <font>
      <i/>
      <sz val="10"/>
      <color theme="1"/>
      <name val="Calibri"/>
      <family val="2"/>
    </font>
    <font>
      <b/>
      <sz val="16"/>
      <color rgb="FF0000FF"/>
      <name val="Calibri"/>
      <family val="2"/>
    </font>
    <font>
      <b/>
      <sz val="11"/>
      <color rgb="FF0000FF"/>
      <name val="Calibri"/>
      <family val="2"/>
    </font>
  </fonts>
  <fills count="8">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rgb="FF000000"/>
        <bgColor indexed="64"/>
      </patternFill>
    </fill>
    <fill>
      <patternFill patternType="solid">
        <fgColor rgb="FFE7E6E6"/>
        <bgColor indexed="64"/>
      </patternFill>
    </fill>
    <fill>
      <patternFill patternType="solid">
        <fgColor rgb="FF00FF00"/>
        <bgColor indexed="64"/>
      </patternFill>
    </fill>
    <fill>
      <patternFill patternType="solid">
        <fgColor theme="3" tint="0.79998168889431442"/>
        <bgColor indexed="64"/>
      </patternFill>
    </fill>
  </fills>
  <borders count="18">
    <border>
      <left/>
      <right/>
      <top/>
      <bottom/>
      <diagonal/>
    </border>
    <border>
      <left style="thin">
        <color rgb="FFE2E3E3"/>
      </left>
      <right style="thin">
        <color rgb="FFE2E3E3"/>
      </right>
      <top/>
      <bottom/>
      <diagonal/>
    </border>
    <border>
      <left/>
      <right/>
      <top style="thin">
        <color auto="1"/>
      </top>
      <bottom style="thin">
        <color auto="1"/>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
      <left style="thin">
        <color rgb="FF808080"/>
      </left>
      <right/>
      <top style="thin">
        <color rgb="FF808080"/>
      </top>
      <bottom/>
      <diagonal/>
    </border>
    <border>
      <left style="thin">
        <color rgb="FF808080"/>
      </left>
      <right/>
      <top/>
      <bottom/>
      <diagonal/>
    </border>
    <border>
      <left style="thin">
        <color rgb="FF808080"/>
      </left>
      <right/>
      <top/>
      <bottom style="thin">
        <color rgb="FF808080"/>
      </bottom>
      <diagonal/>
    </border>
    <border>
      <left/>
      <right/>
      <top/>
      <bottom style="thin">
        <color rgb="FF797979"/>
      </bottom>
      <diagonal/>
    </border>
    <border>
      <left/>
      <right/>
      <top/>
      <bottom style="medium">
        <color rgb="FF797979"/>
      </bottom>
      <diagonal/>
    </border>
    <border>
      <left/>
      <right/>
      <top/>
      <bottom style="mediumDashed">
        <color rgb="FF797979"/>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0" fontId="12" fillId="0" borderId="0" applyNumberFormat="0" applyFill="0" applyBorder="0" applyAlignment="0" applyProtection="0"/>
  </cellStyleXfs>
  <cellXfs count="95">
    <xf numFmtId="0" fontId="0" fillId="0" borderId="0" xfId="0"/>
    <xf numFmtId="0" fontId="3" fillId="0" borderId="0" xfId="0" applyFont="1"/>
    <xf numFmtId="0" fontId="4" fillId="0" borderId="0" xfId="0" applyFont="1"/>
    <xf numFmtId="0" fontId="3" fillId="0" borderId="0" xfId="0" applyFont="1" applyAlignment="1">
      <alignment horizontal="center"/>
    </xf>
    <xf numFmtId="44" fontId="3" fillId="0" borderId="0" xfId="2" applyFont="1"/>
    <xf numFmtId="0" fontId="5" fillId="0" borderId="0" xfId="0" applyFont="1"/>
    <xf numFmtId="0" fontId="6" fillId="2" borderId="0" xfId="0" applyFont="1" applyFill="1"/>
    <xf numFmtId="0" fontId="6" fillId="2" borderId="0" xfId="0" applyFont="1" applyFill="1" applyAlignment="1">
      <alignment horizontal="center"/>
    </xf>
    <xf numFmtId="44" fontId="6" fillId="2" borderId="0" xfId="2" applyFont="1" applyFill="1"/>
    <xf numFmtId="17" fontId="6" fillId="2" borderId="0" xfId="0" applyNumberFormat="1" applyFont="1" applyFill="1"/>
    <xf numFmtId="44" fontId="7" fillId="3" borderId="0" xfId="2" applyFont="1" applyFill="1"/>
    <xf numFmtId="14" fontId="7" fillId="3" borderId="0" xfId="0" applyNumberFormat="1" applyFont="1" applyFill="1" applyAlignment="1">
      <alignment horizontal="center"/>
    </xf>
    <xf numFmtId="0" fontId="7" fillId="3" borderId="0" xfId="0" applyFont="1" applyFill="1"/>
    <xf numFmtId="0" fontId="3" fillId="3" borderId="0" xfId="0" applyFont="1" applyFill="1"/>
    <xf numFmtId="43" fontId="3" fillId="3" borderId="0" xfId="1" applyFont="1" applyFill="1" applyAlignment="1">
      <alignment horizontal="center"/>
    </xf>
    <xf numFmtId="0" fontId="5" fillId="0" borderId="2" xfId="0" applyFont="1" applyBorder="1"/>
    <xf numFmtId="0" fontId="5" fillId="0" borderId="2" xfId="0" applyFont="1" applyBorder="1" applyAlignment="1">
      <alignment horizontal="center"/>
    </xf>
    <xf numFmtId="44" fontId="5" fillId="0" borderId="2" xfId="2" applyFont="1" applyBorder="1"/>
    <xf numFmtId="0" fontId="8" fillId="0" borderId="0" xfId="0" applyFont="1"/>
    <xf numFmtId="14" fontId="8" fillId="0" borderId="0" xfId="0" applyNumberFormat="1" applyFont="1" applyAlignment="1">
      <alignment horizontal="center"/>
    </xf>
    <xf numFmtId="0" fontId="8" fillId="0" borderId="0" xfId="0" applyFont="1" applyAlignment="1">
      <alignment horizontal="center"/>
    </xf>
    <xf numFmtId="0" fontId="0" fillId="0" borderId="0" xfId="0" quotePrefix="1"/>
    <xf numFmtId="0" fontId="9" fillId="0" borderId="0" xfId="0" applyFont="1"/>
    <xf numFmtId="164" fontId="0" fillId="0" borderId="3" xfId="0" applyNumberFormat="1" applyBorder="1" applyAlignment="1">
      <alignment horizontal="center"/>
    </xf>
    <xf numFmtId="164" fontId="0" fillId="0" borderId="4" xfId="0" applyNumberForma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xf numFmtId="0" fontId="0" fillId="0" borderId="7" xfId="0" applyBorder="1"/>
    <xf numFmtId="0" fontId="0" fillId="0" borderId="8" xfId="0" applyBorder="1"/>
    <xf numFmtId="0" fontId="0" fillId="5" borderId="0" xfId="0" applyFill="1"/>
    <xf numFmtId="0" fontId="10" fillId="5" borderId="0" xfId="0" applyFont="1" applyFill="1"/>
    <xf numFmtId="0" fontId="11" fillId="5" borderId="0" xfId="0" applyFont="1" applyFill="1"/>
    <xf numFmtId="0" fontId="9" fillId="5" borderId="0" xfId="0" applyFont="1" applyFill="1"/>
    <xf numFmtId="0" fontId="12" fillId="5" borderId="0" xfId="4" applyFill="1"/>
    <xf numFmtId="0" fontId="0" fillId="6" borderId="0" xfId="0" applyFill="1"/>
    <xf numFmtId="49" fontId="0" fillId="0" borderId="0" xfId="0" applyNumberFormat="1"/>
    <xf numFmtId="0" fontId="9" fillId="0" borderId="9" xfId="0" applyFont="1" applyBorder="1"/>
    <xf numFmtId="43" fontId="9" fillId="0" borderId="9" xfId="1" applyFont="1" applyBorder="1"/>
    <xf numFmtId="43" fontId="0" fillId="0" borderId="0" xfId="1" applyFont="1"/>
    <xf numFmtId="164" fontId="0" fillId="0" borderId="5" xfId="0" applyNumberFormat="1" applyBorder="1" applyAlignment="1">
      <alignment horizontal="center"/>
    </xf>
    <xf numFmtId="0" fontId="9" fillId="5" borderId="0" xfId="0" applyFont="1" applyFill="1" applyAlignment="1">
      <alignment horizontal="center"/>
    </xf>
    <xf numFmtId="0" fontId="14" fillId="5" borderId="0" xfId="0" applyFont="1" applyFill="1" applyAlignment="1">
      <alignment horizontal="center"/>
    </xf>
    <xf numFmtId="0" fontId="0" fillId="0" borderId="1" xfId="0" applyBorder="1"/>
    <xf numFmtId="164" fontId="0" fillId="0" borderId="1" xfId="0" applyNumberFormat="1" applyBorder="1"/>
    <xf numFmtId="0" fontId="9" fillId="0" borderId="10" xfId="0" applyFont="1" applyBorder="1"/>
    <xf numFmtId="0" fontId="9" fillId="0" borderId="11" xfId="0" applyFont="1" applyBorder="1"/>
    <xf numFmtId="0" fontId="15" fillId="5" borderId="0" xfId="0" applyFont="1" applyFill="1" applyAlignment="1">
      <alignment horizontal="center"/>
    </xf>
    <xf numFmtId="43" fontId="9" fillId="0" borderId="11" xfId="1" applyFont="1" applyBorder="1"/>
    <xf numFmtId="43" fontId="0" fillId="0" borderId="1" xfId="1" applyFont="1" applyBorder="1"/>
    <xf numFmtId="0" fontId="16" fillId="0" borderId="1" xfId="0" applyFont="1" applyBorder="1"/>
    <xf numFmtId="0" fontId="17" fillId="0" borderId="0" xfId="3" applyFont="1"/>
    <xf numFmtId="0" fontId="17" fillId="0" borderId="0" xfId="0" applyFont="1" applyAlignment="1">
      <alignment horizontal="left"/>
    </xf>
    <xf numFmtId="44" fontId="7" fillId="0" borderId="0" xfId="2" applyFont="1" applyFill="1"/>
    <xf numFmtId="0" fontId="7" fillId="0" borderId="0" xfId="0" applyFont="1"/>
    <xf numFmtId="14" fontId="7" fillId="0" borderId="0" xfId="0" applyNumberFormat="1" applyFont="1" applyAlignment="1">
      <alignment horizontal="center"/>
    </xf>
    <xf numFmtId="43" fontId="3" fillId="0" borderId="0" xfId="1" applyFont="1" applyAlignment="1">
      <alignment horizontal="center"/>
    </xf>
    <xf numFmtId="43" fontId="3" fillId="0" borderId="0" xfId="1" applyFont="1"/>
    <xf numFmtId="43" fontId="0" fillId="5" borderId="0" xfId="1" applyFont="1" applyFill="1" applyAlignment="1">
      <alignment horizontal="right"/>
    </xf>
    <xf numFmtId="43" fontId="0" fillId="0" borderId="0" xfId="1" applyFont="1" applyAlignment="1">
      <alignment horizontal="right"/>
    </xf>
    <xf numFmtId="43" fontId="9" fillId="0" borderId="12" xfId="1" applyFont="1" applyBorder="1" applyAlignment="1">
      <alignment horizontal="right"/>
    </xf>
    <xf numFmtId="43" fontId="9" fillId="0" borderId="0" xfId="1" applyFont="1" applyAlignment="1">
      <alignment horizontal="right"/>
    </xf>
    <xf numFmtId="43" fontId="18" fillId="0" borderId="1" xfId="1" applyFont="1" applyBorder="1"/>
    <xf numFmtId="43" fontId="8" fillId="0" borderId="0" xfId="1" applyFont="1"/>
    <xf numFmtId="0" fontId="3" fillId="0" borderId="0" xfId="0" applyFont="1" applyAlignment="1">
      <alignment horizontal="right"/>
    </xf>
    <xf numFmtId="0" fontId="20" fillId="7" borderId="15" xfId="0" applyFont="1" applyFill="1" applyBorder="1" applyAlignment="1">
      <alignment vertical="center"/>
    </xf>
    <xf numFmtId="0" fontId="21" fillId="7" borderId="16" xfId="0" applyFont="1" applyFill="1" applyBorder="1" applyAlignment="1">
      <alignment horizontal="center" vertical="center"/>
    </xf>
    <xf numFmtId="0" fontId="22" fillId="0" borderId="15" xfId="0" applyFont="1" applyBorder="1" applyAlignment="1">
      <alignment vertical="center"/>
    </xf>
    <xf numFmtId="0" fontId="22" fillId="0" borderId="17" xfId="0" applyFont="1" applyBorder="1" applyAlignment="1">
      <alignment vertical="center"/>
    </xf>
    <xf numFmtId="44" fontId="20" fillId="0" borderId="16" xfId="2" applyFont="1" applyBorder="1" applyAlignment="1">
      <alignment horizontal="center" vertical="center"/>
    </xf>
    <xf numFmtId="43" fontId="5" fillId="0" borderId="0" xfId="0" applyNumberFormat="1" applyFont="1"/>
    <xf numFmtId="43" fontId="3" fillId="3" borderId="0" xfId="1" applyFont="1" applyFill="1"/>
    <xf numFmtId="164" fontId="18" fillId="0" borderId="1" xfId="0" applyNumberFormat="1" applyFont="1" applyBorder="1"/>
    <xf numFmtId="164" fontId="19" fillId="0" borderId="1" xfId="0" applyNumberFormat="1" applyFont="1" applyBorder="1"/>
    <xf numFmtId="164" fontId="16" fillId="0" borderId="1" xfId="0" applyNumberFormat="1" applyFont="1" applyBorder="1"/>
    <xf numFmtId="44" fontId="23" fillId="0" borderId="0" xfId="2" applyFont="1" applyBorder="1" applyAlignment="1">
      <alignment horizontal="center" vertical="center"/>
    </xf>
    <xf numFmtId="0" fontId="24" fillId="0" borderId="13" xfId="0" applyFont="1" applyBorder="1"/>
    <xf numFmtId="0" fontId="3" fillId="0" borderId="13" xfId="0" applyFont="1" applyBorder="1" applyAlignment="1">
      <alignment horizontal="right"/>
    </xf>
    <xf numFmtId="0" fontId="3" fillId="0" borderId="13" xfId="0" applyFont="1" applyBorder="1" applyAlignment="1">
      <alignment horizontal="center"/>
    </xf>
    <xf numFmtId="0" fontId="3" fillId="0" borderId="14" xfId="0" applyFont="1" applyBorder="1"/>
    <xf numFmtId="0" fontId="3" fillId="0" borderId="14" xfId="0" applyFont="1" applyBorder="1" applyAlignment="1">
      <alignment horizontal="right"/>
    </xf>
    <xf numFmtId="0" fontId="3" fillId="0" borderId="14" xfId="0" applyFont="1" applyBorder="1" applyAlignment="1">
      <alignment horizontal="center"/>
    </xf>
    <xf numFmtId="0" fontId="5" fillId="0" borderId="0" xfId="0" applyFont="1" applyAlignment="1">
      <alignment horizontal="right"/>
    </xf>
    <xf numFmtId="14" fontId="25" fillId="0" borderId="12" xfId="0" applyNumberFormat="1" applyFont="1" applyBorder="1"/>
    <xf numFmtId="0" fontId="21" fillId="0" borderId="0" xfId="0" applyFont="1" applyAlignment="1">
      <alignment vertical="center"/>
    </xf>
    <xf numFmtId="0" fontId="22" fillId="0" borderId="0" xfId="0" quotePrefix="1" applyFont="1"/>
    <xf numFmtId="0" fontId="22" fillId="0" borderId="0" xfId="0" applyFont="1"/>
    <xf numFmtId="0" fontId="22" fillId="0" borderId="0" xfId="0" applyFont="1" applyAlignment="1">
      <alignment vertical="center"/>
    </xf>
    <xf numFmtId="0" fontId="13" fillId="4" borderId="6" xfId="0" applyFont="1" applyFill="1" applyBorder="1"/>
    <xf numFmtId="0" fontId="13" fillId="4" borderId="3" xfId="0" applyFont="1" applyFill="1" applyBorder="1"/>
    <xf numFmtId="0" fontId="6" fillId="2" borderId="0" xfId="0" applyFont="1" applyFill="1" applyAlignment="1">
      <alignment horizontal="left"/>
    </xf>
    <xf numFmtId="0" fontId="18" fillId="0" borderId="1" xfId="0" applyFont="1" applyBorder="1"/>
    <xf numFmtId="166" fontId="3" fillId="0" borderId="0" xfId="1" applyNumberFormat="1" applyFont="1" applyAlignment="1">
      <alignment horizontal="center"/>
    </xf>
    <xf numFmtId="43" fontId="7" fillId="3" borderId="0" xfId="1" applyFont="1" applyFill="1"/>
    <xf numFmtId="43" fontId="7" fillId="0" borderId="0" xfId="1" applyFont="1" applyFill="1"/>
  </cellXfs>
  <cellStyles count="5">
    <cellStyle name="Comma" xfId="1" builtinId="3"/>
    <cellStyle name="Currency" xfId="2" builtinId="4"/>
    <cellStyle name="Hyperlink" xfId="4" builtinId="8"/>
    <cellStyle name="Normal" xfId="0" builtinId="0"/>
    <cellStyle name="Normal 6" xfId="3" xr:uid="{B26CFFA4-EA47-47ED-B226-423A77A790CA}"/>
  </cellStyles>
  <dxfs count="275">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ont>
        <color rgb="FFCC310E"/>
      </font>
      <fill>
        <patternFill patternType="solid">
          <fgColor indexed="64"/>
          <bgColor rgb="FFFFCDCD"/>
        </patternFill>
      </fill>
    </dxf>
    <dxf>
      <font>
        <color rgb="FF9C5700"/>
      </font>
      <fill>
        <patternFill patternType="solid">
          <fgColor indexed="64"/>
          <bgColor rgb="FFFFEB9C"/>
        </patternFill>
      </fill>
    </dxf>
    <dxf>
      <font>
        <color rgb="FF9C5700"/>
      </font>
      <fill>
        <patternFill patternType="solid">
          <fgColor indexed="64"/>
          <bgColor rgb="FFFFEB9C"/>
        </patternFill>
      </fill>
    </dxf>
    <dxf>
      <font>
        <color rgb="FF006100"/>
      </font>
      <fill>
        <patternFill patternType="solid">
          <fgColor indexed="64"/>
          <bgColor rgb="FFC6EFCE"/>
        </patternFill>
      </fill>
    </dxf>
    <dxf>
      <font>
        <color rgb="FFCC310E"/>
      </font>
      <fill>
        <patternFill patternType="solid">
          <fgColor indexed="64"/>
          <bgColor rgb="FFFFCDCD"/>
        </patternFill>
      </fill>
    </dxf>
    <dxf>
      <font>
        <color rgb="FF006100"/>
      </font>
      <fill>
        <patternFill patternType="solid">
          <fgColor indexed="64"/>
          <bgColor rgb="FFC6EFCE"/>
        </patternFill>
      </fill>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ont>
        <color rgb="FFCC310E"/>
      </font>
      <fill>
        <patternFill patternType="solid">
          <fgColor indexed="64"/>
          <bgColor rgb="FFFFCDCD"/>
        </patternFill>
      </fill>
    </dxf>
    <dxf>
      <font>
        <color rgb="FF9C5700"/>
      </font>
      <fill>
        <patternFill patternType="solid">
          <fgColor indexed="64"/>
          <bgColor rgb="FFFFEB9C"/>
        </patternFill>
      </fill>
    </dxf>
    <dxf>
      <font>
        <color rgb="FF9C5700"/>
      </font>
      <fill>
        <patternFill patternType="solid">
          <fgColor indexed="64"/>
          <bgColor rgb="FFFFEB9C"/>
        </patternFill>
      </fill>
    </dxf>
    <dxf>
      <font>
        <color rgb="FF006100"/>
      </font>
      <fill>
        <patternFill patternType="solid">
          <fgColor indexed="64"/>
          <bgColor rgb="FFC6EFCE"/>
        </patternFill>
      </fill>
    </dxf>
    <dxf>
      <font>
        <color rgb="FFCC310E"/>
      </font>
      <fill>
        <patternFill patternType="solid">
          <fgColor indexed="64"/>
          <bgColor rgb="FFFFCDCD"/>
        </patternFill>
      </fill>
    </dxf>
    <dxf>
      <font>
        <color rgb="FF006100"/>
      </font>
      <fill>
        <patternFill patternType="solid">
          <fgColor indexed="64"/>
          <bgColor rgb="FFC6EFCE"/>
        </patternFill>
      </fill>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solid">
          <fgColor indexed="64"/>
          <bgColor rgb="FFF3F3F3"/>
        </patternFill>
      </fill>
    </dxf>
    <dxf>
      <font>
        <b val="0"/>
        <i/>
        <color rgb="FFFA2929"/>
      </font>
    </dxf>
    <dxf>
      <font>
        <b val="0"/>
        <i/>
        <color rgb="FF006100"/>
      </font>
    </dxf>
    <dxf>
      <fill>
        <patternFill patternType="lightUp">
          <fgColor rgb="FFFF7D7D"/>
          <bgColor auto="1"/>
        </patternFill>
      </fill>
    </dxf>
    <dxf>
      <fill>
        <patternFill patternType="solid">
          <fgColor indexed="64"/>
          <bgColor rgb="FFF3F3F3"/>
        </patternFill>
      </fill>
    </dxf>
    <dxf>
      <font>
        <b val="0"/>
        <i/>
        <color rgb="FFFA2929"/>
      </font>
    </dxf>
    <dxf>
      <font>
        <b val="0"/>
        <i/>
        <color rgb="FF006100"/>
      </font>
    </dxf>
    <dxf>
      <fill>
        <patternFill patternType="lightUp">
          <fgColor rgb="FFFF7D7D"/>
          <bgColor auto="1"/>
        </patternFill>
      </fill>
    </dxf>
  </dxfs>
  <tableStyles count="0" defaultTableStyle="TableStyleMedium2" defaultPivotStyle="PivotStyleLight16"/>
  <colors>
    <mruColors>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Shared%20drives\V.%20Biz%20Dev\D.%20Demo\Amalgam%20Template%20-%20Monthly%20Close%20Workbook.xlsx" TargetMode="External"/><Relationship Id="rId1" Type="http://schemas.openxmlformats.org/officeDocument/2006/relationships/externalLinkPath" Target="Amalgam%20Template%20-%20Monthly%20Close%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amp; Checks"/>
      <sheetName val="REV"/>
      <sheetName val=" d_Stripe"/>
      <sheetName val=" load_Stripe"/>
      <sheetName val="EXP"/>
      <sheetName val=" d_Amortz"/>
      <sheetName val=" load_Amortz"/>
      <sheetName val="d_Gusto"/>
      <sheetName val="load_Payroll"/>
      <sheetName val="RPTG"/>
      <sheetName val=" qbo_IS"/>
      <sheetName val=" qbo_BS"/>
      <sheetName val=" r_IS"/>
      <sheetName val=" r_BS"/>
      <sheetName val="OTHR"/>
      <sheetName val=" x_mapping"/>
      <sheetName val="edit_JEs"/>
      <sheetName val="QUICKBOOKS_9130357949969096"/>
      <sheetName val="STRIPE_1709828290998212"/>
      <sheetName val="SHOPIFY_44996493469"/>
      <sheetName val="QUICKBOOKS_9130355852885876"/>
      <sheetName val="GUSTO_7757616924941943"/>
    </sheetNames>
    <sheetDataSet>
      <sheetData sheetId="0">
        <row r="2">
          <cell r="B2" t="str">
            <v>Amalgam</v>
          </cell>
        </row>
        <row r="6">
          <cell r="D6">
            <v>45382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persons/person.xml><?xml version="1.0" encoding="utf-8"?>
<personList xmlns="http://schemas.microsoft.com/office/spreadsheetml/2018/threadedcomments" xmlns:x="http://schemas.openxmlformats.org/spreadsheetml/2006/main">
  <person displayName="Joseph Manganelli" id="{FA4519FE-F32E-4D95-940E-CD4CC3B267CF}" userId="895fbb4ce383e527" providerId="Windows Live"/>
</personList>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R1" dT="2024-06-28T18:01:23.56" personId="{FA4519FE-F32E-4D95-940E-CD4CC3B267CF}" id="{6855A1FB-F9A6-4024-9FEC-ECFC88B010EA}">
    <text>New: new data not uploaded
Edited: data changed since last sync
Invalid: missing required data
Synced: data exists in source
Statuses are approximate, please double check in your source system!</text>
  </threadedComment>
</ThreadedComments>
</file>

<file path=xl/threadedComments/threadedComment2.xml><?xml version="1.0" encoding="utf-8"?>
<ThreadedComments xmlns="http://schemas.microsoft.com/office/spreadsheetml/2018/threadedcomments" xmlns:x="http://schemas.openxmlformats.org/spreadsheetml/2006/main">
  <threadedComment ref="R1" dT="2024-06-28T18:01:23.56" personId="{FA4519FE-F32E-4D95-940E-CD4CC3B267CF}" id="{DC8EAB95-4E8E-483D-AD30-D1A947457166}">
    <text>New: new data not uploaded
Edited: data changed since last sync
Invalid: missing required data
Synced: data exists in source
Statuses are approximate, please double check in your source system!</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9">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BD52A8D-D07E-4180-9F65-7CFAE5B91DB4}">
  <we:reference id="wa200006598" version="3.0.1.0" store="en-US" storeType="OMEX"/>
  <we:alternateReferences>
    <we:reference id="WA200006598" version="3.0.1.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amalgam.me/article-categories/getting-started/" TargetMode="Externa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amalgam.me/article-categories/getting-started/" TargetMode="External"/><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amalgam.me/article-categories/getting-start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E9B72-0CD4-4CF4-8F28-05B91738C29F}">
  <sheetPr>
    <tabColor theme="0"/>
  </sheetPr>
  <dimension ref="B1:K21"/>
  <sheetViews>
    <sheetView showGridLines="0" view="pageBreakPreview" zoomScale="110" zoomScaleNormal="100" zoomScaleSheetLayoutView="110" workbookViewId="0">
      <selection activeCell="F9" sqref="F9"/>
    </sheetView>
  </sheetViews>
  <sheetFormatPr defaultRowHeight="14.25"/>
  <cols>
    <col min="1" max="2" width="2.59765625" style="1" customWidth="1"/>
    <col min="3" max="3" width="17.19921875" style="64" bestFit="1" customWidth="1"/>
    <col min="4" max="4" width="12.3984375" style="1" customWidth="1"/>
    <col min="5" max="10" width="9.06640625" style="1"/>
    <col min="11" max="11" width="2.59765625" style="1" customWidth="1"/>
    <col min="12" max="16384" width="9.06640625" style="1"/>
  </cols>
  <sheetData>
    <row r="1" spans="2:11">
      <c r="D1" s="3"/>
      <c r="E1" s="3"/>
      <c r="F1" s="3"/>
      <c r="G1" s="3"/>
      <c r="H1" s="3"/>
      <c r="I1" s="3"/>
      <c r="J1" s="3"/>
      <c r="K1" s="3"/>
    </row>
    <row r="2" spans="2:11" ht="21">
      <c r="B2" s="76" t="s">
        <v>863</v>
      </c>
      <c r="C2" s="77"/>
      <c r="D2" s="78"/>
      <c r="E2" s="78"/>
      <c r="F2" s="78"/>
      <c r="G2" s="78"/>
      <c r="H2" s="78"/>
      <c r="I2" s="78"/>
      <c r="J2" s="78"/>
      <c r="K2" s="78"/>
    </row>
    <row r="3" spans="2:11" ht="14.65" thickBot="1">
      <c r="B3" s="79" t="s">
        <v>864</v>
      </c>
      <c r="C3" s="80"/>
      <c r="D3" s="81"/>
      <c r="E3" s="81"/>
      <c r="F3" s="81"/>
      <c r="G3" s="81"/>
      <c r="H3" s="81"/>
      <c r="I3" s="81"/>
      <c r="J3" s="81"/>
      <c r="K3" s="81"/>
    </row>
    <row r="4" spans="2:11" ht="14.65" thickTop="1">
      <c r="B4" s="18" t="str">
        <f>"As of "&amp;TEXT(sched_date, "Mmmm dd, YYYY")</f>
        <v>As of March 31, 2024</v>
      </c>
      <c r="D4" s="3"/>
      <c r="E4" s="3"/>
      <c r="F4" s="3"/>
      <c r="G4" s="3"/>
      <c r="H4" s="3"/>
      <c r="I4" s="3"/>
      <c r="J4" s="3"/>
      <c r="K4" s="3"/>
    </row>
    <row r="5" spans="2:11">
      <c r="D5" s="3"/>
    </row>
    <row r="6" spans="2:11">
      <c r="C6" s="82" t="s">
        <v>862</v>
      </c>
      <c r="D6" s="83">
        <v>45382</v>
      </c>
    </row>
    <row r="8" spans="2:11">
      <c r="C8" s="65" t="s">
        <v>868</v>
      </c>
      <c r="D8" s="66"/>
    </row>
    <row r="9" spans="2:11">
      <c r="C9" s="67" t="s">
        <v>866</v>
      </c>
      <c r="D9" s="69">
        <f>'Fixed Asset Schedule'!D21</f>
        <v>0</v>
      </c>
    </row>
    <row r="10" spans="2:11">
      <c r="C10" s="68" t="s">
        <v>867</v>
      </c>
      <c r="D10" s="69">
        <f>'Fixed Asset Schedule'!D22</f>
        <v>0</v>
      </c>
    </row>
    <row r="13" spans="2:11">
      <c r="C13" s="84" t="s">
        <v>872</v>
      </c>
    </row>
    <row r="14" spans="2:11">
      <c r="C14" s="85" t="s">
        <v>873</v>
      </c>
    </row>
    <row r="15" spans="2:11">
      <c r="C15" s="85" t="s">
        <v>875</v>
      </c>
    </row>
    <row r="16" spans="2:11">
      <c r="C16" s="86" t="s">
        <v>874</v>
      </c>
    </row>
    <row r="17" spans="3:4">
      <c r="C17" s="84" t="s">
        <v>876</v>
      </c>
      <c r="D17" s="87"/>
    </row>
    <row r="18" spans="3:4">
      <c r="C18" s="85" t="s">
        <v>877</v>
      </c>
      <c r="D18" s="86"/>
    </row>
    <row r="19" spans="3:4">
      <c r="C19" s="86" t="s">
        <v>878</v>
      </c>
      <c r="D19" s="86"/>
    </row>
    <row r="20" spans="3:4">
      <c r="C20" s="86" t="s">
        <v>879</v>
      </c>
      <c r="D20" s="86"/>
    </row>
    <row r="21" spans="3:4">
      <c r="C21" s="86" t="s">
        <v>880</v>
      </c>
      <c r="D21" s="86"/>
    </row>
  </sheetData>
  <conditionalFormatting sqref="D9:D10">
    <cfRule type="cellIs" dxfId="274" priority="1" operator="notEqual">
      <formula>0</formula>
    </cfRule>
  </conditionalFormatting>
  <pageMargins left="0.7" right="0.7" top="0.75" bottom="0.75" header="0.3" footer="0.3"/>
  <pageSetup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FA78-885D-4B24-83C6-A49445E62043}">
  <sheetPr>
    <tabColor theme="7" tint="0.79998168889431442"/>
  </sheetPr>
  <dimension ref="A1:CR23"/>
  <sheetViews>
    <sheetView tabSelected="1" zoomScaleNormal="100" workbookViewId="0">
      <pane xSplit="10" ySplit="5" topLeftCell="K8" activePane="bottomRight" state="frozen"/>
      <selection activeCell="C11" sqref="C11"/>
      <selection pane="topRight" activeCell="C11" sqref="C11"/>
      <selection pane="bottomLeft" activeCell="C11" sqref="C11"/>
      <selection pane="bottomRight" activeCell="L25" sqref="L25"/>
    </sheetView>
  </sheetViews>
  <sheetFormatPr defaultRowHeight="14.25" outlineLevelCol="1"/>
  <cols>
    <col min="1" max="1" width="2.59765625" style="1" customWidth="1"/>
    <col min="2" max="2" width="20.59765625" style="1" customWidth="1"/>
    <col min="3" max="3" width="16.06640625" style="3" customWidth="1"/>
    <col min="4" max="4" width="15.59765625" style="4" customWidth="1"/>
    <col min="5" max="5" width="7.06640625" style="4" customWidth="1" outlineLevel="1"/>
    <col min="6" max="8" width="10.59765625" style="3" customWidth="1"/>
    <col min="9" max="9" width="10.33203125" style="1" bestFit="1" customWidth="1"/>
    <col min="10" max="10" width="2.59765625" style="1" customWidth="1"/>
    <col min="11" max="11" width="10.86328125" style="1" bestFit="1" customWidth="1"/>
    <col min="12" max="95" width="9.9296875" style="1" bestFit="1" customWidth="1"/>
    <col min="96" max="96" width="9.53125" style="1" bestFit="1" customWidth="1"/>
    <col min="97" max="16384" width="9.06640625" style="1"/>
  </cols>
  <sheetData>
    <row r="1" spans="2:96" ht="21">
      <c r="B1" s="2" t="s">
        <v>856</v>
      </c>
    </row>
    <row r="4" spans="2:96" s="5" customFormat="1">
      <c r="B4" s="6" t="s">
        <v>413</v>
      </c>
      <c r="C4" s="90" t="s">
        <v>567</v>
      </c>
      <c r="D4" s="8" t="s">
        <v>1</v>
      </c>
      <c r="E4" s="8" t="s">
        <v>883</v>
      </c>
      <c r="F4" s="7" t="s">
        <v>2</v>
      </c>
      <c r="G4" s="7" t="s">
        <v>3</v>
      </c>
      <c r="H4" s="7" t="s">
        <v>4</v>
      </c>
      <c r="I4" s="6" t="s">
        <v>5</v>
      </c>
      <c r="J4" s="6">
        <f>EOMONTH(K4,-1)</f>
        <v>44926</v>
      </c>
      <c r="K4" s="9">
        <v>44957</v>
      </c>
      <c r="L4" s="9">
        <f>EOMONTH(K4,1)</f>
        <v>44985</v>
      </c>
      <c r="M4" s="9">
        <f t="shared" ref="M4:AL4" si="0">EOMONTH(L4,1)</f>
        <v>45016</v>
      </c>
      <c r="N4" s="9">
        <f t="shared" si="0"/>
        <v>45046</v>
      </c>
      <c r="O4" s="9">
        <f t="shared" si="0"/>
        <v>45077</v>
      </c>
      <c r="P4" s="9">
        <f t="shared" si="0"/>
        <v>45107</v>
      </c>
      <c r="Q4" s="9">
        <f t="shared" si="0"/>
        <v>45138</v>
      </c>
      <c r="R4" s="9">
        <f t="shared" si="0"/>
        <v>45169</v>
      </c>
      <c r="S4" s="9">
        <f t="shared" si="0"/>
        <v>45199</v>
      </c>
      <c r="T4" s="9">
        <f t="shared" si="0"/>
        <v>45230</v>
      </c>
      <c r="U4" s="9">
        <f t="shared" si="0"/>
        <v>45260</v>
      </c>
      <c r="V4" s="9">
        <f t="shared" si="0"/>
        <v>45291</v>
      </c>
      <c r="W4" s="9">
        <f t="shared" si="0"/>
        <v>45322</v>
      </c>
      <c r="X4" s="9">
        <f t="shared" si="0"/>
        <v>45351</v>
      </c>
      <c r="Y4" s="9">
        <f t="shared" si="0"/>
        <v>45382</v>
      </c>
      <c r="Z4" s="9">
        <f t="shared" si="0"/>
        <v>45412</v>
      </c>
      <c r="AA4" s="9">
        <f t="shared" si="0"/>
        <v>45443</v>
      </c>
      <c r="AB4" s="9">
        <f t="shared" si="0"/>
        <v>45473</v>
      </c>
      <c r="AC4" s="9">
        <f t="shared" si="0"/>
        <v>45504</v>
      </c>
      <c r="AD4" s="9">
        <f t="shared" si="0"/>
        <v>45535</v>
      </c>
      <c r="AE4" s="9">
        <f t="shared" si="0"/>
        <v>45565</v>
      </c>
      <c r="AF4" s="9">
        <f t="shared" si="0"/>
        <v>45596</v>
      </c>
      <c r="AG4" s="9">
        <f t="shared" si="0"/>
        <v>45626</v>
      </c>
      <c r="AH4" s="9">
        <f t="shared" si="0"/>
        <v>45657</v>
      </c>
      <c r="AI4" s="9">
        <f t="shared" si="0"/>
        <v>45688</v>
      </c>
      <c r="AJ4" s="9">
        <f t="shared" si="0"/>
        <v>45716</v>
      </c>
      <c r="AK4" s="9">
        <f t="shared" si="0"/>
        <v>45747</v>
      </c>
      <c r="AL4" s="9">
        <f t="shared" si="0"/>
        <v>45777</v>
      </c>
      <c r="AM4" s="9">
        <f t="shared" ref="AM4" si="1">EOMONTH(AL4,1)</f>
        <v>45808</v>
      </c>
      <c r="AN4" s="9">
        <f t="shared" ref="AN4" si="2">EOMONTH(AM4,1)</f>
        <v>45838</v>
      </c>
      <c r="AO4" s="9">
        <f t="shared" ref="AO4" si="3">EOMONTH(AN4,1)</f>
        <v>45869</v>
      </c>
      <c r="AP4" s="9">
        <f t="shared" ref="AP4" si="4">EOMONTH(AO4,1)</f>
        <v>45900</v>
      </c>
      <c r="AQ4" s="9">
        <f t="shared" ref="AQ4" si="5">EOMONTH(AP4,1)</f>
        <v>45930</v>
      </c>
      <c r="AR4" s="9">
        <f t="shared" ref="AR4" si="6">EOMONTH(AQ4,1)</f>
        <v>45961</v>
      </c>
      <c r="AS4" s="9">
        <f t="shared" ref="AS4" si="7">EOMONTH(AR4,1)</f>
        <v>45991</v>
      </c>
      <c r="AT4" s="9">
        <f t="shared" ref="AT4" si="8">EOMONTH(AS4,1)</f>
        <v>46022</v>
      </c>
      <c r="AU4" s="9">
        <f t="shared" ref="AU4" si="9">EOMONTH(AT4,1)</f>
        <v>46053</v>
      </c>
      <c r="AV4" s="9">
        <f t="shared" ref="AV4" si="10">EOMONTH(AU4,1)</f>
        <v>46081</v>
      </c>
      <c r="AW4" s="9">
        <f t="shared" ref="AW4" si="11">EOMONTH(AV4,1)</f>
        <v>46112</v>
      </c>
      <c r="AX4" s="9">
        <f t="shared" ref="AX4" si="12">EOMONTH(AW4,1)</f>
        <v>46142</v>
      </c>
      <c r="AY4" s="9">
        <f t="shared" ref="AY4" si="13">EOMONTH(AX4,1)</f>
        <v>46173</v>
      </c>
      <c r="AZ4" s="9">
        <f t="shared" ref="AZ4" si="14">EOMONTH(AY4,1)</f>
        <v>46203</v>
      </c>
      <c r="BA4" s="9">
        <f t="shared" ref="BA4" si="15">EOMONTH(AZ4,1)</f>
        <v>46234</v>
      </c>
      <c r="BB4" s="9">
        <f t="shared" ref="BB4" si="16">EOMONTH(BA4,1)</f>
        <v>46265</v>
      </c>
      <c r="BC4" s="9">
        <f t="shared" ref="BC4" si="17">EOMONTH(BB4,1)</f>
        <v>46295</v>
      </c>
      <c r="BD4" s="9">
        <f t="shared" ref="BD4" si="18">EOMONTH(BC4,1)</f>
        <v>46326</v>
      </c>
      <c r="BE4" s="9">
        <f t="shared" ref="BE4" si="19">EOMONTH(BD4,1)</f>
        <v>46356</v>
      </c>
      <c r="BF4" s="9">
        <f t="shared" ref="BF4" si="20">EOMONTH(BE4,1)</f>
        <v>46387</v>
      </c>
      <c r="BG4" s="9">
        <f t="shared" ref="BG4" si="21">EOMONTH(BF4,1)</f>
        <v>46418</v>
      </c>
      <c r="BH4" s="9">
        <f t="shared" ref="BH4" si="22">EOMONTH(BG4,1)</f>
        <v>46446</v>
      </c>
      <c r="BI4" s="9">
        <f t="shared" ref="BI4" si="23">EOMONTH(BH4,1)</f>
        <v>46477</v>
      </c>
      <c r="BJ4" s="9">
        <f t="shared" ref="BJ4" si="24">EOMONTH(BI4,1)</f>
        <v>46507</v>
      </c>
      <c r="BK4" s="9">
        <f t="shared" ref="BK4" si="25">EOMONTH(BJ4,1)</f>
        <v>46538</v>
      </c>
      <c r="BL4" s="9">
        <f t="shared" ref="BL4" si="26">EOMONTH(BK4,1)</f>
        <v>46568</v>
      </c>
      <c r="BM4" s="9">
        <f t="shared" ref="BM4" si="27">EOMONTH(BL4,1)</f>
        <v>46599</v>
      </c>
      <c r="BN4" s="9">
        <f t="shared" ref="BN4" si="28">EOMONTH(BM4,1)</f>
        <v>46630</v>
      </c>
      <c r="BO4" s="9">
        <f t="shared" ref="BO4" si="29">EOMONTH(BN4,1)</f>
        <v>46660</v>
      </c>
      <c r="BP4" s="9">
        <f t="shared" ref="BP4" si="30">EOMONTH(BO4,1)</f>
        <v>46691</v>
      </c>
      <c r="BQ4" s="9">
        <f t="shared" ref="BQ4" si="31">EOMONTH(BP4,1)</f>
        <v>46721</v>
      </c>
      <c r="BR4" s="9">
        <f t="shared" ref="BR4" si="32">EOMONTH(BQ4,1)</f>
        <v>46752</v>
      </c>
      <c r="BS4" s="9">
        <f t="shared" ref="BS4" si="33">EOMONTH(BR4,1)</f>
        <v>46783</v>
      </c>
      <c r="BT4" s="9">
        <f t="shared" ref="BT4" si="34">EOMONTH(BS4,1)</f>
        <v>46812</v>
      </c>
      <c r="BU4" s="9">
        <f t="shared" ref="BU4" si="35">EOMONTH(BT4,1)</f>
        <v>46843</v>
      </c>
      <c r="BV4" s="9">
        <f t="shared" ref="BV4" si="36">EOMONTH(BU4,1)</f>
        <v>46873</v>
      </c>
      <c r="BW4" s="9">
        <f t="shared" ref="BW4" si="37">EOMONTH(BV4,1)</f>
        <v>46904</v>
      </c>
      <c r="BX4" s="9">
        <f t="shared" ref="BX4" si="38">EOMONTH(BW4,1)</f>
        <v>46934</v>
      </c>
      <c r="BY4" s="9">
        <f t="shared" ref="BY4" si="39">EOMONTH(BX4,1)</f>
        <v>46965</v>
      </c>
      <c r="BZ4" s="9">
        <f t="shared" ref="BZ4" si="40">EOMONTH(BY4,1)</f>
        <v>46996</v>
      </c>
      <c r="CA4" s="9">
        <f t="shared" ref="CA4" si="41">EOMONTH(BZ4,1)</f>
        <v>47026</v>
      </c>
      <c r="CB4" s="9">
        <f t="shared" ref="CB4" si="42">EOMONTH(CA4,1)</f>
        <v>47057</v>
      </c>
      <c r="CC4" s="9">
        <f t="shared" ref="CC4" si="43">EOMONTH(CB4,1)</f>
        <v>47087</v>
      </c>
      <c r="CD4" s="9">
        <f t="shared" ref="CD4" si="44">EOMONTH(CC4,1)</f>
        <v>47118</v>
      </c>
      <c r="CE4" s="9">
        <f t="shared" ref="CE4" si="45">EOMONTH(CD4,1)</f>
        <v>47149</v>
      </c>
      <c r="CF4" s="9">
        <f t="shared" ref="CF4" si="46">EOMONTH(CE4,1)</f>
        <v>47177</v>
      </c>
      <c r="CG4" s="9">
        <f t="shared" ref="CG4" si="47">EOMONTH(CF4,1)</f>
        <v>47208</v>
      </c>
      <c r="CH4" s="9">
        <f t="shared" ref="CH4" si="48">EOMONTH(CG4,1)</f>
        <v>47238</v>
      </c>
      <c r="CI4" s="9">
        <f t="shared" ref="CI4" si="49">EOMONTH(CH4,1)</f>
        <v>47269</v>
      </c>
      <c r="CJ4" s="9">
        <f t="shared" ref="CJ4" si="50">EOMONTH(CI4,1)</f>
        <v>47299</v>
      </c>
      <c r="CK4" s="9">
        <f t="shared" ref="CK4" si="51">EOMONTH(CJ4,1)</f>
        <v>47330</v>
      </c>
      <c r="CL4" s="9">
        <f t="shared" ref="CL4" si="52">EOMONTH(CK4,1)</f>
        <v>47361</v>
      </c>
      <c r="CM4" s="9">
        <f t="shared" ref="CM4" si="53">EOMONTH(CL4,1)</f>
        <v>47391</v>
      </c>
      <c r="CN4" s="9">
        <f t="shared" ref="CN4" si="54">EOMONTH(CM4,1)</f>
        <v>47422</v>
      </c>
      <c r="CO4" s="9">
        <f t="shared" ref="CO4" si="55">EOMONTH(CN4,1)</f>
        <v>47452</v>
      </c>
      <c r="CP4" s="9">
        <f t="shared" ref="CP4" si="56">EOMONTH(CO4,1)</f>
        <v>47483</v>
      </c>
      <c r="CQ4" s="1"/>
      <c r="CR4" s="5" t="s">
        <v>869</v>
      </c>
    </row>
    <row r="5" spans="2:96" s="5" customFormat="1" ht="3" customHeight="1">
      <c r="B5" s="1"/>
      <c r="C5" s="3"/>
      <c r="D5" s="4"/>
      <c r="E5" s="4"/>
      <c r="F5" s="3"/>
      <c r="G5" s="3"/>
      <c r="H5" s="3"/>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row>
    <row r="6" spans="2:96" s="5" customFormat="1" ht="3" customHeight="1">
      <c r="B6" s="1"/>
      <c r="C6" s="3"/>
      <c r="D6" s="4"/>
      <c r="E6" s="4"/>
      <c r="F6" s="3"/>
      <c r="G6" s="3"/>
      <c r="H6" s="3"/>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row>
    <row r="7" spans="2:96" s="5" customFormat="1">
      <c r="B7" s="50" t="s">
        <v>9</v>
      </c>
      <c r="C7" s="50" t="s">
        <v>26</v>
      </c>
      <c r="D7" s="10">
        <v>146750</v>
      </c>
      <c r="E7" s="93">
        <f>IF(AND(F7&lt;date_rpt,ISBLANK(F7)=FALSE),1,0)</f>
        <v>1</v>
      </c>
      <c r="F7" s="11">
        <v>44927</v>
      </c>
      <c r="G7" s="11">
        <v>46022</v>
      </c>
      <c r="H7" s="14">
        <f>DATEDIF(F7,G7,"m")+1</f>
        <v>36</v>
      </c>
      <c r="I7" s="12" t="s">
        <v>11</v>
      </c>
      <c r="J7" s="13"/>
      <c r="K7" s="71">
        <f>ROUND(IF(OR(EOMONTH($F7,0)&gt;K$4,EOMONTH($G7,0)&lt;K$4),0,IF(AND(EOMONTH($F7,0)&lt;&gt;K$4,EOMONTH($G7,0)&lt;&gt;K$4),$D7/$H7,IF(EOMONTH($F7,0)=K$4,(((K$4+1)-$F7)/(K$4-J$4))*($D7/$H7),IF(EOMONTH($G7,0)=K$4,(($G7-J$4)/(K$4-J$4))*($D7/$H7),"ERROR")))),2)</f>
        <v>4076.39</v>
      </c>
      <c r="L7" s="71">
        <f>ROUND(IF(OR(EOMONTH($F7,0)&gt;L$4,EOMONTH($G7,0)&lt;L$4),0,IF(AND(EOMONTH($F7,0)&lt;&gt;L$4,EOMONTH($G7,0)&lt;&gt;L$4),$D7/$H7,IF(EOMONTH($F7,0)=L$4,(((L$4+1)-$F7)/(L$4-K$4))*($D7/$H7),IF(EOMONTH($G7,0)=L$4,(($G7-K$4)/(L$4-K$4))*($D7/$H7),"ERROR")))),2)</f>
        <v>4076.39</v>
      </c>
      <c r="M7" s="71">
        <f>ROUND(IF(OR(EOMONTH($F7,0)&gt;M$4,EOMONTH($G7,0)&lt;M$4),0,IF(AND(EOMONTH($F7,0)&lt;&gt;M$4,EOMONTH($G7,0)&lt;&gt;M$4),$D7/$H7,IF(EOMONTH($F7,0)=M$4,(((M$4+1)-$F7)/(M$4-L$4))*($D7/$H7),IF(EOMONTH($G7,0)=M$4,(($G7-L$4)/(M$4-L$4))*($D7/$H7),"ERROR")))),2)</f>
        <v>4076.39</v>
      </c>
      <c r="N7" s="71">
        <f>ROUND(IF(OR(EOMONTH($F7,0)&gt;N$4,EOMONTH($G7,0)&lt;N$4),0,IF(AND(EOMONTH($F7,0)&lt;&gt;N$4,EOMONTH($G7,0)&lt;&gt;N$4),$D7/$H7,IF(EOMONTH($F7,0)=N$4,(((N$4+1)-$F7)/(N$4-M$4))*($D7/$H7),IF(EOMONTH($G7,0)=N$4,(($G7-M$4)/(N$4-M$4))*($D7/$H7),"ERROR")))),2)</f>
        <v>4076.39</v>
      </c>
      <c r="O7" s="71">
        <f>ROUND(IF(OR(EOMONTH($F7,0)&gt;O$4,EOMONTH($G7,0)&lt;O$4),0,IF(AND(EOMONTH($F7,0)&lt;&gt;O$4,EOMONTH($G7,0)&lt;&gt;O$4),$D7/$H7,IF(EOMONTH($F7,0)=O$4,(((O$4+1)-$F7)/(O$4-N$4))*($D7/$H7),IF(EOMONTH($G7,0)=O$4,(($G7-N$4)/(O$4-N$4))*($D7/$H7),"ERROR")))),2)</f>
        <v>4076.39</v>
      </c>
      <c r="P7" s="71">
        <f>ROUND(IF(OR(EOMONTH($F7,0)&gt;P$4,EOMONTH($G7,0)&lt;P$4),0,IF(AND(EOMONTH($F7,0)&lt;&gt;P$4,EOMONTH($G7,0)&lt;&gt;P$4),$D7/$H7,IF(EOMONTH($F7,0)=P$4,(((P$4+1)-$F7)/(P$4-O$4))*($D7/$H7),IF(EOMONTH($G7,0)=P$4,(($G7-O$4)/(P$4-O$4))*($D7/$H7),"ERROR")))),2)</f>
        <v>4076.39</v>
      </c>
      <c r="Q7" s="71">
        <f>ROUND(IF(OR(EOMONTH($F7,0)&gt;Q$4,EOMONTH($G7,0)&lt;Q$4),0,IF(AND(EOMONTH($F7,0)&lt;&gt;Q$4,EOMONTH($G7,0)&lt;&gt;Q$4),$D7/$H7,IF(EOMONTH($F7,0)=Q$4,(((Q$4+1)-$F7)/(Q$4-P$4))*($D7/$H7),IF(EOMONTH($G7,0)=Q$4,(($G7-P$4)/(Q$4-P$4))*($D7/$H7),"ERROR")))),2)</f>
        <v>4076.39</v>
      </c>
      <c r="R7" s="71">
        <f>ROUND(IF(OR(EOMONTH($F7,0)&gt;R$4,EOMONTH($G7,0)&lt;R$4),0,IF(AND(EOMONTH($F7,0)&lt;&gt;R$4,EOMONTH($G7,0)&lt;&gt;R$4),$D7/$H7,IF(EOMONTH($F7,0)=R$4,(((R$4+1)-$F7)/(R$4-Q$4))*($D7/$H7),IF(EOMONTH($G7,0)=R$4,(($G7-Q$4)/(R$4-Q$4))*($D7/$H7),"ERROR")))),2)</f>
        <v>4076.39</v>
      </c>
      <c r="S7" s="71">
        <f>ROUND(IF(OR(EOMONTH($F7,0)&gt;S$4,EOMONTH($G7,0)&lt;S$4),0,IF(AND(EOMONTH($F7,0)&lt;&gt;S$4,EOMONTH($G7,0)&lt;&gt;S$4),$D7/$H7,IF(EOMONTH($F7,0)=S$4,(((S$4+1)-$F7)/(S$4-R$4))*($D7/$H7),IF(EOMONTH($G7,0)=S$4,(($G7-R$4)/(S$4-R$4))*($D7/$H7),"ERROR")))),2)</f>
        <v>4076.39</v>
      </c>
      <c r="T7" s="71">
        <f>ROUND(IF(OR(EOMONTH($F7,0)&gt;T$4,EOMONTH($G7,0)&lt;T$4),0,IF(AND(EOMONTH($F7,0)&lt;&gt;T$4,EOMONTH($G7,0)&lt;&gt;T$4),$D7/$H7,IF(EOMONTH($F7,0)=T$4,(((T$4+1)-$F7)/(T$4-S$4))*($D7/$H7),IF(EOMONTH($G7,0)=T$4,(($G7-S$4)/(T$4-S$4))*($D7/$H7),"ERROR")))),2)</f>
        <v>4076.39</v>
      </c>
      <c r="U7" s="71">
        <f>ROUND(IF(OR(EOMONTH($F7,0)&gt;U$4,EOMONTH($G7,0)&lt;U$4),0,IF(AND(EOMONTH($F7,0)&lt;&gt;U$4,EOMONTH($G7,0)&lt;&gt;U$4),$D7/$H7,IF(EOMONTH($F7,0)=U$4,(((U$4+1)-$F7)/(U$4-T$4))*($D7/$H7),IF(EOMONTH($G7,0)=U$4,(($G7-T$4)/(U$4-T$4))*($D7/$H7),"ERROR")))),2)</f>
        <v>4076.39</v>
      </c>
      <c r="V7" s="71">
        <f>ROUND(IF(OR(EOMONTH($F7,0)&gt;V$4,EOMONTH($G7,0)&lt;V$4),0,IF(AND(EOMONTH($F7,0)&lt;&gt;V$4,EOMONTH($G7,0)&lt;&gt;V$4),$D7/$H7,IF(EOMONTH($F7,0)=V$4,(((V$4+1)-$F7)/(V$4-U$4))*($D7/$H7),IF(EOMONTH($G7,0)=V$4,(($G7-U$4)/(V$4-U$4))*($D7/$H7),"ERROR")))),2)</f>
        <v>4076.39</v>
      </c>
      <c r="W7" s="71">
        <f>ROUND(IF(OR(EOMONTH($F7,0)&gt;W$4,EOMONTH($G7,0)&lt;W$4),0,IF(AND(EOMONTH($F7,0)&lt;&gt;W$4,EOMONTH($G7,0)&lt;&gt;W$4),$D7/$H7,IF(EOMONTH($F7,0)=W$4,(((W$4+1)-$F7)/(W$4-V$4))*($D7/$H7),IF(EOMONTH($G7,0)=W$4,(($G7-V$4)/(W$4-V$4))*($D7/$H7),"ERROR")))),2)</f>
        <v>4076.39</v>
      </c>
      <c r="X7" s="71">
        <f>ROUND(IF(OR(EOMONTH($F7,0)&gt;X$4,EOMONTH($G7,0)&lt;X$4),0,IF(AND(EOMONTH($F7,0)&lt;&gt;X$4,EOMONTH($G7,0)&lt;&gt;X$4),$D7/$H7,IF(EOMONTH($F7,0)=X$4,(((X$4+1)-$F7)/(X$4-W$4))*($D7/$H7),IF(EOMONTH($G7,0)=X$4,(($G7-W$4)/(X$4-W$4))*($D7/$H7),"ERROR")))),2)</f>
        <v>4076.39</v>
      </c>
      <c r="Y7" s="71">
        <f>ROUND(IF(OR(EOMONTH($F7,0)&gt;Y$4,EOMONTH($G7,0)&lt;Y$4),0,IF(AND(EOMONTH($F7,0)&lt;&gt;Y$4,EOMONTH($G7,0)&lt;&gt;Y$4),$D7/$H7,IF(EOMONTH($F7,0)=Y$4,(((Y$4+1)-$F7)/(Y$4-X$4))*($D7/$H7),IF(EOMONTH($G7,0)=Y$4,(($G7-X$4)/(Y$4-X$4))*($D7/$H7),"ERROR")))),2)</f>
        <v>4076.39</v>
      </c>
      <c r="Z7" s="71">
        <f>ROUND(IF(OR(EOMONTH($F7,0)&gt;Z$4,EOMONTH($G7,0)&lt;Z$4),0,IF(AND(EOMONTH($F7,0)&lt;&gt;Z$4,EOMONTH($G7,0)&lt;&gt;Z$4),$D7/$H7,IF(EOMONTH($F7,0)=Z$4,(((Z$4+1)-$F7)/(Z$4-Y$4))*($D7/$H7),IF(EOMONTH($G7,0)=Z$4,(($G7-Y$4)/(Z$4-Y$4))*($D7/$H7),"ERROR")))),2)</f>
        <v>4076.39</v>
      </c>
      <c r="AA7" s="71">
        <f>ROUND(IF(OR(EOMONTH($F7,0)&gt;AA$4,EOMONTH($G7,0)&lt;AA$4),0,IF(AND(EOMONTH($F7,0)&lt;&gt;AA$4,EOMONTH($G7,0)&lt;&gt;AA$4),$D7/$H7,IF(EOMONTH($F7,0)=AA$4,(((AA$4+1)-$F7)/(AA$4-Z$4))*($D7/$H7),IF(EOMONTH($G7,0)=AA$4,(($G7-Z$4)/(AA$4-Z$4))*($D7/$H7),"ERROR")))),2)</f>
        <v>4076.39</v>
      </c>
      <c r="AB7" s="71">
        <f>ROUND(IF(OR(EOMONTH($F7,0)&gt;AB$4,EOMONTH($G7,0)&lt;AB$4),0,IF(AND(EOMONTH($F7,0)&lt;&gt;AB$4,EOMONTH($G7,0)&lt;&gt;AB$4),$D7/$H7,IF(EOMONTH($F7,0)=AB$4,(((AB$4+1)-$F7)/(AB$4-AA$4))*($D7/$H7),IF(EOMONTH($G7,0)=AB$4,(($G7-AA$4)/(AB$4-AA$4))*($D7/$H7),"ERROR")))),2)</f>
        <v>4076.39</v>
      </c>
      <c r="AC7" s="71">
        <f>ROUND(IF(OR(EOMONTH($F7,0)&gt;AC$4,EOMONTH($G7,0)&lt;AC$4),0,IF(AND(EOMONTH($F7,0)&lt;&gt;AC$4,EOMONTH($G7,0)&lt;&gt;AC$4),$D7/$H7,IF(EOMONTH($F7,0)=AC$4,(((AC$4+1)-$F7)/(AC$4-AB$4))*($D7/$H7),IF(EOMONTH($G7,0)=AC$4,(($G7-AB$4)/(AC$4-AB$4))*($D7/$H7),"ERROR")))),2)</f>
        <v>4076.39</v>
      </c>
      <c r="AD7" s="71">
        <f>ROUND(IF(OR(EOMONTH($F7,0)&gt;AD$4,EOMONTH($G7,0)&lt;AD$4),0,IF(AND(EOMONTH($F7,0)&lt;&gt;AD$4,EOMONTH($G7,0)&lt;&gt;AD$4),$D7/$H7,IF(EOMONTH($F7,0)=AD$4,(((AD$4+1)-$F7)/(AD$4-AC$4))*($D7/$H7),IF(EOMONTH($G7,0)=AD$4,(($G7-AC$4)/(AD$4-AC$4))*($D7/$H7),"ERROR")))),2)</f>
        <v>4076.39</v>
      </c>
      <c r="AE7" s="71">
        <f>ROUND(IF(OR(EOMONTH($F7,0)&gt;AE$4,EOMONTH($G7,0)&lt;AE$4),0,IF(AND(EOMONTH($F7,0)&lt;&gt;AE$4,EOMONTH($G7,0)&lt;&gt;AE$4),$D7/$H7,IF(EOMONTH($F7,0)=AE$4,(((AE$4+1)-$F7)/(AE$4-AD$4))*($D7/$H7),IF(EOMONTH($G7,0)=AE$4,(($G7-AD$4)/(AE$4-AD$4))*($D7/$H7),"ERROR")))),2)</f>
        <v>4076.39</v>
      </c>
      <c r="AF7" s="71">
        <f>ROUND(IF(OR(EOMONTH($F7,0)&gt;AF$4,EOMONTH($G7,0)&lt;AF$4),0,IF(AND(EOMONTH($F7,0)&lt;&gt;AF$4,EOMONTH($G7,0)&lt;&gt;AF$4),$D7/$H7,IF(EOMONTH($F7,0)=AF$4,(((AF$4+1)-$F7)/(AF$4-AE$4))*($D7/$H7),IF(EOMONTH($G7,0)=AF$4,(($G7-AE$4)/(AF$4-AE$4))*($D7/$H7),"ERROR")))),2)</f>
        <v>4076.39</v>
      </c>
      <c r="AG7" s="71">
        <f>ROUND(IF(OR(EOMONTH($F7,0)&gt;AG$4,EOMONTH($G7,0)&lt;AG$4),0,IF(AND(EOMONTH($F7,0)&lt;&gt;AG$4,EOMONTH($G7,0)&lt;&gt;AG$4),$D7/$H7,IF(EOMONTH($F7,0)=AG$4,(((AG$4+1)-$F7)/(AG$4-AF$4))*($D7/$H7),IF(EOMONTH($G7,0)=AG$4,(($G7-AF$4)/(AG$4-AF$4))*($D7/$H7),"ERROR")))),2)</f>
        <v>4076.39</v>
      </c>
      <c r="AH7" s="71">
        <f>ROUND(IF(OR(EOMONTH($F7,0)&gt;AH$4,EOMONTH($G7,0)&lt;AH$4),0,IF(AND(EOMONTH($F7,0)&lt;&gt;AH$4,EOMONTH($G7,0)&lt;&gt;AH$4),$D7/$H7,IF(EOMONTH($F7,0)=AH$4,(((AH$4+1)-$F7)/(AH$4-AG$4))*($D7/$H7),IF(EOMONTH($G7,0)=AH$4,(($G7-AG$4)/(AH$4-AG$4))*($D7/$H7),"ERROR")))),2)</f>
        <v>4076.39</v>
      </c>
      <c r="AI7" s="71">
        <f>ROUND(IF(OR(EOMONTH($F7,0)&gt;AI$4,EOMONTH($G7,0)&lt;AI$4),0,IF(AND(EOMONTH($F7,0)&lt;&gt;AI$4,EOMONTH($G7,0)&lt;&gt;AI$4),$D7/$H7,IF(EOMONTH($F7,0)=AI$4,(((AI$4+1)-$F7)/(AI$4-AH$4))*($D7/$H7),IF(EOMONTH($G7,0)=AI$4,(($G7-AH$4)/(AI$4-AH$4))*($D7/$H7),"ERROR")))),2)</f>
        <v>4076.39</v>
      </c>
      <c r="AJ7" s="71">
        <f>ROUND(IF(OR(EOMONTH($F7,0)&gt;AJ$4,EOMONTH($G7,0)&lt;AJ$4),0,IF(AND(EOMONTH($F7,0)&lt;&gt;AJ$4,EOMONTH($G7,0)&lt;&gt;AJ$4),$D7/$H7,IF(EOMONTH($F7,0)=AJ$4,(((AJ$4+1)-$F7)/(AJ$4-AI$4))*($D7/$H7),IF(EOMONTH($G7,0)=AJ$4,(($G7-AI$4)/(AJ$4-AI$4))*($D7/$H7),"ERROR")))),2)</f>
        <v>4076.39</v>
      </c>
      <c r="AK7" s="71">
        <f>ROUND(IF(OR(EOMONTH($F7,0)&gt;AK$4,EOMONTH($G7,0)&lt;AK$4),0,IF(AND(EOMONTH($F7,0)&lt;&gt;AK$4,EOMONTH($G7,0)&lt;&gt;AK$4),$D7/$H7,IF(EOMONTH($F7,0)=AK$4,(((AK$4+1)-$F7)/(AK$4-AJ$4))*($D7/$H7),IF(EOMONTH($G7,0)=AK$4,(($G7-AJ$4)/(AK$4-AJ$4))*($D7/$H7),"ERROR")))),2)</f>
        <v>4076.39</v>
      </c>
      <c r="AL7" s="71">
        <f>ROUND(IF(OR(EOMONTH($F7,0)&gt;AL$4,EOMONTH($G7,0)&lt;AL$4),0,IF(AND(EOMONTH($F7,0)&lt;&gt;AL$4,EOMONTH($G7,0)&lt;&gt;AL$4),$D7/$H7,IF(EOMONTH($F7,0)=AL$4,(((AL$4+1)-$F7)/(AL$4-AK$4))*($D7/$H7),IF(EOMONTH($G7,0)=AL$4,(($G7-AK$4)/(AL$4-AK$4))*($D7/$H7),"ERROR")))),2)</f>
        <v>4076.39</v>
      </c>
      <c r="AM7" s="71">
        <f>ROUND(IF(OR(EOMONTH($F7,0)&gt;AM$4,EOMONTH($G7,0)&lt;AM$4),0,IF(AND(EOMONTH($F7,0)&lt;&gt;AM$4,EOMONTH($G7,0)&lt;&gt;AM$4),$D7/$H7,IF(EOMONTH($F7,0)=AM$4,(((AM$4+1)-$F7)/(AM$4-AL$4))*($D7/$H7),IF(EOMONTH($G7,0)=AM$4,(($G7-AL$4)/(AM$4-AL$4))*($D7/$H7),"ERROR")))),2)</f>
        <v>4076.39</v>
      </c>
      <c r="AN7" s="71">
        <f>ROUND(IF(OR(EOMONTH($F7,0)&gt;AN$4,EOMONTH($G7,0)&lt;AN$4),0,IF(AND(EOMONTH($F7,0)&lt;&gt;AN$4,EOMONTH($G7,0)&lt;&gt;AN$4),$D7/$H7,IF(EOMONTH($F7,0)=AN$4,(((AN$4+1)-$F7)/(AN$4-AM$4))*($D7/$H7),IF(EOMONTH($G7,0)=AN$4,(($G7-AM$4)/(AN$4-AM$4))*($D7/$H7),"ERROR")))),2)</f>
        <v>4076.39</v>
      </c>
      <c r="AO7" s="71">
        <f>ROUND(IF(OR(EOMONTH($F7,0)&gt;AO$4,EOMONTH($G7,0)&lt;AO$4),0,IF(AND(EOMONTH($F7,0)&lt;&gt;AO$4,EOMONTH($G7,0)&lt;&gt;AO$4),$D7/$H7,IF(EOMONTH($F7,0)=AO$4,(((AO$4+1)-$F7)/(AO$4-AN$4))*($D7/$H7),IF(EOMONTH($G7,0)=AO$4,(($G7-AN$4)/(AO$4-AN$4))*($D7/$H7),"ERROR")))),2)</f>
        <v>4076.39</v>
      </c>
      <c r="AP7" s="71">
        <f>ROUND(IF(OR(EOMONTH($F7,0)&gt;AP$4,EOMONTH($G7,0)&lt;AP$4),0,IF(AND(EOMONTH($F7,0)&lt;&gt;AP$4,EOMONTH($G7,0)&lt;&gt;AP$4),$D7/$H7,IF(EOMONTH($F7,0)=AP$4,(((AP$4+1)-$F7)/(AP$4-AO$4))*($D7/$H7),IF(EOMONTH($G7,0)=AP$4,(($G7-AO$4)/(AP$4-AO$4))*($D7/$H7),"ERROR")))),2)</f>
        <v>4076.39</v>
      </c>
      <c r="AQ7" s="71">
        <f>ROUND(IF(OR(EOMONTH($F7,0)&gt;AQ$4,EOMONTH($G7,0)&lt;AQ$4),0,IF(AND(EOMONTH($F7,0)&lt;&gt;AQ$4,EOMONTH($G7,0)&lt;&gt;AQ$4),$D7/$H7,IF(EOMONTH($F7,0)=AQ$4,(((AQ$4+1)-$F7)/(AQ$4-AP$4))*($D7/$H7),IF(EOMONTH($G7,0)=AQ$4,(($G7-AP$4)/(AQ$4-AP$4))*($D7/$H7),"ERROR")))),2)</f>
        <v>4076.39</v>
      </c>
      <c r="AR7" s="71">
        <f>ROUND(IF(OR(EOMONTH($F7,0)&gt;AR$4,EOMONTH($G7,0)&lt;AR$4),0,IF(AND(EOMONTH($F7,0)&lt;&gt;AR$4,EOMONTH($G7,0)&lt;&gt;AR$4),$D7/$H7,IF(EOMONTH($F7,0)=AR$4,(((AR$4+1)-$F7)/(AR$4-AQ$4))*($D7/$H7),IF(EOMONTH($G7,0)=AR$4,(($G7-AQ$4)/(AR$4-AQ$4))*($D7/$H7),"ERROR")))),2)</f>
        <v>4076.39</v>
      </c>
      <c r="AS7" s="71">
        <f>ROUND(IF(OR(EOMONTH($F7,0)&gt;AS$4,EOMONTH($G7,0)&lt;AS$4),0,IF(AND(EOMONTH($F7,0)&lt;&gt;AS$4,EOMONTH($G7,0)&lt;&gt;AS$4),$D7/$H7,IF(EOMONTH($F7,0)=AS$4,(((AS$4+1)-$F7)/(AS$4-AR$4))*($D7/$H7),IF(EOMONTH($G7,0)=AS$4,(($G7-AR$4)/(AS$4-AR$4))*($D7/$H7),"ERROR")))),2)</f>
        <v>4076.39</v>
      </c>
      <c r="AT7" s="71">
        <f>ROUND(IF(OR(EOMONTH($F7,0)&gt;AT$4,EOMONTH($G7,0)&lt;AT$4),0,IF(AND(EOMONTH($F7,0)&lt;&gt;AT$4,EOMONTH($G7,0)&lt;&gt;AT$4),$D7/$H7,IF(EOMONTH($F7,0)=AT$4,(((AT$4+1)-$F7)/(AT$4-AS$4))*($D7/$H7),IF(EOMONTH($G7,0)=AT$4,(($G7-AS$4)/(AT$4-AS$4))*($D7/$H7),"ERROR")))),2)</f>
        <v>4076.39</v>
      </c>
      <c r="AU7" s="71">
        <f>ROUND(IF(OR(EOMONTH($F7,0)&gt;AU$4,EOMONTH($G7,0)&lt;AU$4),0,IF(AND(EOMONTH($F7,0)&lt;&gt;AU$4,EOMONTH($G7,0)&lt;&gt;AU$4),$D7/$H7,IF(EOMONTH($F7,0)=AU$4,(((AU$4+1)-$F7)/(AU$4-AT$4))*($D7/$H7),IF(EOMONTH($G7,0)=AU$4,(($G7-AT$4)/(AU$4-AT$4))*($D7/$H7),"ERROR")))),2)</f>
        <v>0</v>
      </c>
      <c r="AV7" s="71">
        <f>ROUND(IF(OR(EOMONTH($F7,0)&gt;AV$4,EOMONTH($G7,0)&lt;AV$4),0,IF(AND(EOMONTH($F7,0)&lt;&gt;AV$4,EOMONTH($G7,0)&lt;&gt;AV$4),$D7/$H7,IF(EOMONTH($F7,0)=AV$4,(((AV$4+1)-$F7)/(AV$4-AU$4))*($D7/$H7),IF(EOMONTH($G7,0)=AV$4,(($G7-AU$4)/(AV$4-AU$4))*($D7/$H7),"ERROR")))),2)</f>
        <v>0</v>
      </c>
      <c r="AW7" s="71">
        <f>ROUND(IF(OR(EOMONTH($F7,0)&gt;AW$4,EOMONTH($G7,0)&lt;AW$4),0,IF(AND(EOMONTH($F7,0)&lt;&gt;AW$4,EOMONTH($G7,0)&lt;&gt;AW$4),$D7/$H7,IF(EOMONTH($F7,0)=AW$4,(((AW$4+1)-$F7)/(AW$4-AV$4))*($D7/$H7),IF(EOMONTH($G7,0)=AW$4,(($G7-AV$4)/(AW$4-AV$4))*($D7/$H7),"ERROR")))),2)</f>
        <v>0</v>
      </c>
      <c r="AX7" s="71">
        <f>ROUND(IF(OR(EOMONTH($F7,0)&gt;AX$4,EOMONTH($G7,0)&lt;AX$4),0,IF(AND(EOMONTH($F7,0)&lt;&gt;AX$4,EOMONTH($G7,0)&lt;&gt;AX$4),$D7/$H7,IF(EOMONTH($F7,0)=AX$4,(((AX$4+1)-$F7)/(AX$4-AW$4))*($D7/$H7),IF(EOMONTH($G7,0)=AX$4,(($G7-AW$4)/(AX$4-AW$4))*($D7/$H7),"ERROR")))),2)</f>
        <v>0</v>
      </c>
      <c r="AY7" s="71">
        <f>ROUND(IF(OR(EOMONTH($F7,0)&gt;AY$4,EOMONTH($G7,0)&lt;AY$4),0,IF(AND(EOMONTH($F7,0)&lt;&gt;AY$4,EOMONTH($G7,0)&lt;&gt;AY$4),$D7/$H7,IF(EOMONTH($F7,0)=AY$4,(((AY$4+1)-$F7)/(AY$4-AX$4))*($D7/$H7),IF(EOMONTH($G7,0)=AY$4,(($G7-AX$4)/(AY$4-AX$4))*($D7/$H7),"ERROR")))),2)</f>
        <v>0</v>
      </c>
      <c r="AZ7" s="71">
        <f>ROUND(IF(OR(EOMONTH($F7,0)&gt;AZ$4,EOMONTH($G7,0)&lt;AZ$4),0,IF(AND(EOMONTH($F7,0)&lt;&gt;AZ$4,EOMONTH($G7,0)&lt;&gt;AZ$4),$D7/$H7,IF(EOMONTH($F7,0)=AZ$4,(((AZ$4+1)-$F7)/(AZ$4-AY$4))*($D7/$H7),IF(EOMONTH($G7,0)=AZ$4,(($G7-AY$4)/(AZ$4-AY$4))*($D7/$H7),"ERROR")))),2)</f>
        <v>0</v>
      </c>
      <c r="BA7" s="71">
        <f>ROUND(IF(OR(EOMONTH($F7,0)&gt;BA$4,EOMONTH($G7,0)&lt;BA$4),0,IF(AND(EOMONTH($F7,0)&lt;&gt;BA$4,EOMONTH($G7,0)&lt;&gt;BA$4),$D7/$H7,IF(EOMONTH($F7,0)=BA$4,(((BA$4+1)-$F7)/(BA$4-AZ$4))*($D7/$H7),IF(EOMONTH($G7,0)=BA$4,(($G7-AZ$4)/(BA$4-AZ$4))*($D7/$H7),"ERROR")))),2)</f>
        <v>0</v>
      </c>
      <c r="BB7" s="71">
        <f>ROUND(IF(OR(EOMONTH($F7,0)&gt;BB$4,EOMONTH($G7,0)&lt;BB$4),0,IF(AND(EOMONTH($F7,0)&lt;&gt;BB$4,EOMONTH($G7,0)&lt;&gt;BB$4),$D7/$H7,IF(EOMONTH($F7,0)=BB$4,(((BB$4+1)-$F7)/(BB$4-BA$4))*($D7/$H7),IF(EOMONTH($G7,0)=BB$4,(($G7-BA$4)/(BB$4-BA$4))*($D7/$H7),"ERROR")))),2)</f>
        <v>0</v>
      </c>
      <c r="BC7" s="71">
        <f>ROUND(IF(OR(EOMONTH($F7,0)&gt;BC$4,EOMONTH($G7,0)&lt;BC$4),0,IF(AND(EOMONTH($F7,0)&lt;&gt;BC$4,EOMONTH($G7,0)&lt;&gt;BC$4),$D7/$H7,IF(EOMONTH($F7,0)=BC$4,(((BC$4+1)-$F7)/(BC$4-BB$4))*($D7/$H7),IF(EOMONTH($G7,0)=BC$4,(($G7-BB$4)/(BC$4-BB$4))*($D7/$H7),"ERROR")))),2)</f>
        <v>0</v>
      </c>
      <c r="BD7" s="71">
        <f>ROUND(IF(OR(EOMONTH($F7,0)&gt;BD$4,EOMONTH($G7,0)&lt;BD$4),0,IF(AND(EOMONTH($F7,0)&lt;&gt;BD$4,EOMONTH($G7,0)&lt;&gt;BD$4),$D7/$H7,IF(EOMONTH($F7,0)=BD$4,(((BD$4+1)-$F7)/(BD$4-BC$4))*($D7/$H7),IF(EOMONTH($G7,0)=BD$4,(($G7-BC$4)/(BD$4-BC$4))*($D7/$H7),"ERROR")))),2)</f>
        <v>0</v>
      </c>
      <c r="BE7" s="71">
        <f>ROUND(IF(OR(EOMONTH($F7,0)&gt;BE$4,EOMONTH($G7,0)&lt;BE$4),0,IF(AND(EOMONTH($F7,0)&lt;&gt;BE$4,EOMONTH($G7,0)&lt;&gt;BE$4),$D7/$H7,IF(EOMONTH($F7,0)=BE$4,(((BE$4+1)-$F7)/(BE$4-BD$4))*($D7/$H7),IF(EOMONTH($G7,0)=BE$4,(($G7-BD$4)/(BE$4-BD$4))*($D7/$H7),"ERROR")))),2)</f>
        <v>0</v>
      </c>
      <c r="BF7" s="71">
        <f>ROUND(IF(OR(EOMONTH($F7,0)&gt;BF$4,EOMONTH($G7,0)&lt;BF$4),0,IF(AND(EOMONTH($F7,0)&lt;&gt;BF$4,EOMONTH($G7,0)&lt;&gt;BF$4),$D7/$H7,IF(EOMONTH($F7,0)=BF$4,(((BF$4+1)-$F7)/(BF$4-BE$4))*($D7/$H7),IF(EOMONTH($G7,0)=BF$4,(($G7-BE$4)/(BF$4-BE$4))*($D7/$H7),"ERROR")))),2)</f>
        <v>0</v>
      </c>
      <c r="BG7" s="71">
        <f>ROUND(IF(OR(EOMONTH($F7,0)&gt;BG$4,EOMONTH($G7,0)&lt;BG$4),0,IF(AND(EOMONTH($F7,0)&lt;&gt;BG$4,EOMONTH($G7,0)&lt;&gt;BG$4),$D7/$H7,IF(EOMONTH($F7,0)=BG$4,(((BG$4+1)-$F7)/(BG$4-BF$4))*($D7/$H7),IF(EOMONTH($G7,0)=BG$4,(($G7-BF$4)/(BG$4-BF$4))*($D7/$H7),"ERROR")))),2)</f>
        <v>0</v>
      </c>
      <c r="BH7" s="71">
        <f>ROUND(IF(OR(EOMONTH($F7,0)&gt;BH$4,EOMONTH($G7,0)&lt;BH$4),0,IF(AND(EOMONTH($F7,0)&lt;&gt;BH$4,EOMONTH($G7,0)&lt;&gt;BH$4),$D7/$H7,IF(EOMONTH($F7,0)=BH$4,(((BH$4+1)-$F7)/(BH$4-BG$4))*($D7/$H7),IF(EOMONTH($G7,0)=BH$4,(($G7-BG$4)/(BH$4-BG$4))*($D7/$H7),"ERROR")))),2)</f>
        <v>0</v>
      </c>
      <c r="BI7" s="71">
        <f>ROUND(IF(OR(EOMONTH($F7,0)&gt;BI$4,EOMONTH($G7,0)&lt;BI$4),0,IF(AND(EOMONTH($F7,0)&lt;&gt;BI$4,EOMONTH($G7,0)&lt;&gt;BI$4),$D7/$H7,IF(EOMONTH($F7,0)=BI$4,(((BI$4+1)-$F7)/(BI$4-BH$4))*($D7/$H7),IF(EOMONTH($G7,0)=BI$4,(($G7-BH$4)/(BI$4-BH$4))*($D7/$H7),"ERROR")))),2)</f>
        <v>0</v>
      </c>
      <c r="BJ7" s="71">
        <f>ROUND(IF(OR(EOMONTH($F7,0)&gt;BJ$4,EOMONTH($G7,0)&lt;BJ$4),0,IF(AND(EOMONTH($F7,0)&lt;&gt;BJ$4,EOMONTH($G7,0)&lt;&gt;BJ$4),$D7/$H7,IF(EOMONTH($F7,0)=BJ$4,(((BJ$4+1)-$F7)/(BJ$4-BI$4))*($D7/$H7),IF(EOMONTH($G7,0)=BJ$4,(($G7-BI$4)/(BJ$4-BI$4))*($D7/$H7),"ERROR")))),2)</f>
        <v>0</v>
      </c>
      <c r="BK7" s="71">
        <f>ROUND(IF(OR(EOMONTH($F7,0)&gt;BK$4,EOMONTH($G7,0)&lt;BK$4),0,IF(AND(EOMONTH($F7,0)&lt;&gt;BK$4,EOMONTH($G7,0)&lt;&gt;BK$4),$D7/$H7,IF(EOMONTH($F7,0)=BK$4,(((BK$4+1)-$F7)/(BK$4-BJ$4))*($D7/$H7),IF(EOMONTH($G7,0)=BK$4,(($G7-BJ$4)/(BK$4-BJ$4))*($D7/$H7),"ERROR")))),2)</f>
        <v>0</v>
      </c>
      <c r="BL7" s="71">
        <f>ROUND(IF(OR(EOMONTH($F7,0)&gt;BL$4,EOMONTH($G7,0)&lt;BL$4),0,IF(AND(EOMONTH($F7,0)&lt;&gt;BL$4,EOMONTH($G7,0)&lt;&gt;BL$4),$D7/$H7,IF(EOMONTH($F7,0)=BL$4,(((BL$4+1)-$F7)/(BL$4-BK$4))*($D7/$H7),IF(EOMONTH($G7,0)=BL$4,(($G7-BK$4)/(BL$4-BK$4))*($D7/$H7),"ERROR")))),2)</f>
        <v>0</v>
      </c>
      <c r="BM7" s="71">
        <f>ROUND(IF(OR(EOMONTH($F7,0)&gt;BM$4,EOMONTH($G7,0)&lt;BM$4),0,IF(AND(EOMONTH($F7,0)&lt;&gt;BM$4,EOMONTH($G7,0)&lt;&gt;BM$4),$D7/$H7,IF(EOMONTH($F7,0)=BM$4,(((BM$4+1)-$F7)/(BM$4-BL$4))*($D7/$H7),IF(EOMONTH($G7,0)=BM$4,(($G7-BL$4)/(BM$4-BL$4))*($D7/$H7),"ERROR")))),2)</f>
        <v>0</v>
      </c>
      <c r="BN7" s="71">
        <f>ROUND(IF(OR(EOMONTH($F7,0)&gt;BN$4,EOMONTH($G7,0)&lt;BN$4),0,IF(AND(EOMONTH($F7,0)&lt;&gt;BN$4,EOMONTH($G7,0)&lt;&gt;BN$4),$D7/$H7,IF(EOMONTH($F7,0)=BN$4,(((BN$4+1)-$F7)/(BN$4-BM$4))*($D7/$H7),IF(EOMONTH($G7,0)=BN$4,(($G7-BM$4)/(BN$4-BM$4))*($D7/$H7),"ERROR")))),2)</f>
        <v>0</v>
      </c>
      <c r="BO7" s="71">
        <f>ROUND(IF(OR(EOMONTH($F7,0)&gt;BO$4,EOMONTH($G7,0)&lt;BO$4),0,IF(AND(EOMONTH($F7,0)&lt;&gt;BO$4,EOMONTH($G7,0)&lt;&gt;BO$4),$D7/$H7,IF(EOMONTH($F7,0)=BO$4,(((BO$4+1)-$F7)/(BO$4-BN$4))*($D7/$H7),IF(EOMONTH($G7,0)=BO$4,(($G7-BN$4)/(BO$4-BN$4))*($D7/$H7),"ERROR")))),2)</f>
        <v>0</v>
      </c>
      <c r="BP7" s="71">
        <f>ROUND(IF(OR(EOMONTH($F7,0)&gt;BP$4,EOMONTH($G7,0)&lt;BP$4),0,IF(AND(EOMONTH($F7,0)&lt;&gt;BP$4,EOMONTH($G7,0)&lt;&gt;BP$4),$D7/$H7,IF(EOMONTH($F7,0)=BP$4,(((BP$4+1)-$F7)/(BP$4-BO$4))*($D7/$H7),IF(EOMONTH($G7,0)=BP$4,(($G7-BO$4)/(BP$4-BO$4))*($D7/$H7),"ERROR")))),2)</f>
        <v>0</v>
      </c>
      <c r="BQ7" s="71">
        <f>ROUND(IF(OR(EOMONTH($F7,0)&gt;BQ$4,EOMONTH($G7,0)&lt;BQ$4),0,IF(AND(EOMONTH($F7,0)&lt;&gt;BQ$4,EOMONTH($G7,0)&lt;&gt;BQ$4),$D7/$H7,IF(EOMONTH($F7,0)=BQ$4,(((BQ$4+1)-$F7)/(BQ$4-BP$4))*($D7/$H7),IF(EOMONTH($G7,0)=BQ$4,(($G7-BP$4)/(BQ$4-BP$4))*($D7/$H7),"ERROR")))),2)</f>
        <v>0</v>
      </c>
      <c r="BR7" s="71">
        <f>ROUND(IF(OR(EOMONTH($F7,0)&gt;BR$4,EOMONTH($G7,0)&lt;BR$4),0,IF(AND(EOMONTH($F7,0)&lt;&gt;BR$4,EOMONTH($G7,0)&lt;&gt;BR$4),$D7/$H7,IF(EOMONTH($F7,0)=BR$4,(((BR$4+1)-$F7)/(BR$4-BQ$4))*($D7/$H7),IF(EOMONTH($G7,0)=BR$4,(($G7-BQ$4)/(BR$4-BQ$4))*($D7/$H7),"ERROR")))),2)</f>
        <v>0</v>
      </c>
      <c r="BS7" s="71">
        <f>ROUND(IF(OR(EOMONTH($F7,0)&gt;BS$4,EOMONTH($G7,0)&lt;BS$4),0,IF(AND(EOMONTH($F7,0)&lt;&gt;BS$4,EOMONTH($G7,0)&lt;&gt;BS$4),$D7/$H7,IF(EOMONTH($F7,0)=BS$4,(((BS$4+1)-$F7)/(BS$4-BR$4))*($D7/$H7),IF(EOMONTH($G7,0)=BS$4,(($G7-BR$4)/(BS$4-BR$4))*($D7/$H7),"ERROR")))),2)</f>
        <v>0</v>
      </c>
      <c r="BT7" s="71">
        <f>ROUND(IF(OR(EOMONTH($F7,0)&gt;BT$4,EOMONTH($G7,0)&lt;BT$4),0,IF(AND(EOMONTH($F7,0)&lt;&gt;BT$4,EOMONTH($G7,0)&lt;&gt;BT$4),$D7/$H7,IF(EOMONTH($F7,0)=BT$4,(((BT$4+1)-$F7)/(BT$4-BS$4))*($D7/$H7),IF(EOMONTH($G7,0)=BT$4,(($G7-BS$4)/(BT$4-BS$4))*($D7/$H7),"ERROR")))),2)</f>
        <v>0</v>
      </c>
      <c r="BU7" s="71">
        <f>ROUND(IF(OR(EOMONTH($F7,0)&gt;BU$4,EOMONTH($G7,0)&lt;BU$4),0,IF(AND(EOMONTH($F7,0)&lt;&gt;BU$4,EOMONTH($G7,0)&lt;&gt;BU$4),$D7/$H7,IF(EOMONTH($F7,0)=BU$4,(((BU$4+1)-$F7)/(BU$4-BT$4))*($D7/$H7),IF(EOMONTH($G7,0)=BU$4,(($G7-BT$4)/(BU$4-BT$4))*($D7/$H7),"ERROR")))),2)</f>
        <v>0</v>
      </c>
      <c r="BV7" s="71">
        <f>ROUND(IF(OR(EOMONTH($F7,0)&gt;BV$4,EOMONTH($G7,0)&lt;BV$4),0,IF(AND(EOMONTH($F7,0)&lt;&gt;BV$4,EOMONTH($G7,0)&lt;&gt;BV$4),$D7/$H7,IF(EOMONTH($F7,0)=BV$4,(((BV$4+1)-$F7)/(BV$4-BU$4))*($D7/$H7),IF(EOMONTH($G7,0)=BV$4,(($G7-BU$4)/(BV$4-BU$4))*($D7/$H7),"ERROR")))),2)</f>
        <v>0</v>
      </c>
      <c r="BW7" s="71">
        <f>ROUND(IF(OR(EOMONTH($F7,0)&gt;BW$4,EOMONTH($G7,0)&lt;BW$4),0,IF(AND(EOMONTH($F7,0)&lt;&gt;BW$4,EOMONTH($G7,0)&lt;&gt;BW$4),$D7/$H7,IF(EOMONTH($F7,0)=BW$4,(((BW$4+1)-$F7)/(BW$4-BV$4))*($D7/$H7),IF(EOMONTH($G7,0)=BW$4,(($G7-BV$4)/(BW$4-BV$4))*($D7/$H7),"ERROR")))),2)</f>
        <v>0</v>
      </c>
      <c r="BX7" s="71">
        <f>ROUND(IF(OR(EOMONTH($F7,0)&gt;BX$4,EOMONTH($G7,0)&lt;BX$4),0,IF(AND(EOMONTH($F7,0)&lt;&gt;BX$4,EOMONTH($G7,0)&lt;&gt;BX$4),$D7/$H7,IF(EOMONTH($F7,0)=BX$4,(((BX$4+1)-$F7)/(BX$4-BW$4))*($D7/$H7),IF(EOMONTH($G7,0)=BX$4,(($G7-BW$4)/(BX$4-BW$4))*($D7/$H7),"ERROR")))),2)</f>
        <v>0</v>
      </c>
      <c r="BY7" s="71">
        <f>ROUND(IF(OR(EOMONTH($F7,0)&gt;BY$4,EOMONTH($G7,0)&lt;BY$4),0,IF(AND(EOMONTH($F7,0)&lt;&gt;BY$4,EOMONTH($G7,0)&lt;&gt;BY$4),$D7/$H7,IF(EOMONTH($F7,0)=BY$4,(((BY$4+1)-$F7)/(BY$4-BX$4))*($D7/$H7),IF(EOMONTH($G7,0)=BY$4,(($G7-BX$4)/(BY$4-BX$4))*($D7/$H7),"ERROR")))),2)</f>
        <v>0</v>
      </c>
      <c r="BZ7" s="71">
        <f>ROUND(IF(OR(EOMONTH($F7,0)&gt;BZ$4,EOMONTH($G7,0)&lt;BZ$4),0,IF(AND(EOMONTH($F7,0)&lt;&gt;BZ$4,EOMONTH($G7,0)&lt;&gt;BZ$4),$D7/$H7,IF(EOMONTH($F7,0)=BZ$4,(((BZ$4+1)-$F7)/(BZ$4-BY$4))*($D7/$H7),IF(EOMONTH($G7,0)=BZ$4,(($G7-BY$4)/(BZ$4-BY$4))*($D7/$H7),"ERROR")))),2)</f>
        <v>0</v>
      </c>
      <c r="CA7" s="71">
        <f>ROUND(IF(OR(EOMONTH($F7,0)&gt;CA$4,EOMONTH($G7,0)&lt;CA$4),0,IF(AND(EOMONTH($F7,0)&lt;&gt;CA$4,EOMONTH($G7,0)&lt;&gt;CA$4),$D7/$H7,IF(EOMONTH($F7,0)=CA$4,(((CA$4+1)-$F7)/(CA$4-BZ$4))*($D7/$H7),IF(EOMONTH($G7,0)=CA$4,(($G7-BZ$4)/(CA$4-BZ$4))*($D7/$H7),"ERROR")))),2)</f>
        <v>0</v>
      </c>
      <c r="CB7" s="71">
        <f>ROUND(IF(OR(EOMONTH($F7,0)&gt;CB$4,EOMONTH($G7,0)&lt;CB$4),0,IF(AND(EOMONTH($F7,0)&lt;&gt;CB$4,EOMONTH($G7,0)&lt;&gt;CB$4),$D7/$H7,IF(EOMONTH($F7,0)=CB$4,(((CB$4+1)-$F7)/(CB$4-CA$4))*($D7/$H7),IF(EOMONTH($G7,0)=CB$4,(($G7-CA$4)/(CB$4-CA$4))*($D7/$H7),"ERROR")))),2)</f>
        <v>0</v>
      </c>
      <c r="CC7" s="71">
        <f>ROUND(IF(OR(EOMONTH($F7,0)&gt;CC$4,EOMONTH($G7,0)&lt;CC$4),0,IF(AND(EOMONTH($F7,0)&lt;&gt;CC$4,EOMONTH($G7,0)&lt;&gt;CC$4),$D7/$H7,IF(EOMONTH($F7,0)=CC$4,(((CC$4+1)-$F7)/(CC$4-CB$4))*($D7/$H7),IF(EOMONTH($G7,0)=CC$4,(($G7-CB$4)/(CC$4-CB$4))*($D7/$H7),"ERROR")))),2)</f>
        <v>0</v>
      </c>
      <c r="CD7" s="71">
        <f>ROUND(IF(OR(EOMONTH($F7,0)&gt;CD$4,EOMONTH($G7,0)&lt;CD$4),0,IF(AND(EOMONTH($F7,0)&lt;&gt;CD$4,EOMONTH($G7,0)&lt;&gt;CD$4),$D7/$H7,IF(EOMONTH($F7,0)=CD$4,(((CD$4+1)-$F7)/(CD$4-CC$4))*($D7/$H7),IF(EOMONTH($G7,0)=CD$4,(($G7-CC$4)/(CD$4-CC$4))*($D7/$H7),"ERROR")))),2)</f>
        <v>0</v>
      </c>
      <c r="CE7" s="71">
        <f>ROUND(IF(OR(EOMONTH($F7,0)&gt;CE$4,EOMONTH($G7,0)&lt;CE$4),0,IF(AND(EOMONTH($F7,0)&lt;&gt;CE$4,EOMONTH($G7,0)&lt;&gt;CE$4),$D7/$H7,IF(EOMONTH($F7,0)=CE$4,(((CE$4+1)-$F7)/(CE$4-CD$4))*($D7/$H7),IF(EOMONTH($G7,0)=CE$4,(($G7-CD$4)/(CE$4-CD$4))*($D7/$H7),"ERROR")))),2)</f>
        <v>0</v>
      </c>
      <c r="CF7" s="71">
        <f>ROUND(IF(OR(EOMONTH($F7,0)&gt;CF$4,EOMONTH($G7,0)&lt;CF$4),0,IF(AND(EOMONTH($F7,0)&lt;&gt;CF$4,EOMONTH($G7,0)&lt;&gt;CF$4),$D7/$H7,IF(EOMONTH($F7,0)=CF$4,(((CF$4+1)-$F7)/(CF$4-CE$4))*($D7/$H7),IF(EOMONTH($G7,0)=CF$4,(($G7-CE$4)/(CF$4-CE$4))*($D7/$H7),"ERROR")))),2)</f>
        <v>0</v>
      </c>
      <c r="CG7" s="71">
        <f>ROUND(IF(OR(EOMONTH($F7,0)&gt;CG$4,EOMONTH($G7,0)&lt;CG$4),0,IF(AND(EOMONTH($F7,0)&lt;&gt;CG$4,EOMONTH($G7,0)&lt;&gt;CG$4),$D7/$H7,IF(EOMONTH($F7,0)=CG$4,(((CG$4+1)-$F7)/(CG$4-CF$4))*($D7/$H7),IF(EOMONTH($G7,0)=CG$4,(($G7-CF$4)/(CG$4-CF$4))*($D7/$H7),"ERROR")))),2)</f>
        <v>0</v>
      </c>
      <c r="CH7" s="71">
        <f>ROUND(IF(OR(EOMONTH($F7,0)&gt;CH$4,EOMONTH($G7,0)&lt;CH$4),0,IF(AND(EOMONTH($F7,0)&lt;&gt;CH$4,EOMONTH($G7,0)&lt;&gt;CH$4),$D7/$H7,IF(EOMONTH($F7,0)=CH$4,(((CH$4+1)-$F7)/(CH$4-CG$4))*($D7/$H7),IF(EOMONTH($G7,0)=CH$4,(($G7-CG$4)/(CH$4-CG$4))*($D7/$H7),"ERROR")))),2)</f>
        <v>0</v>
      </c>
      <c r="CI7" s="71">
        <f>ROUND(IF(OR(EOMONTH($F7,0)&gt;CI$4,EOMONTH($G7,0)&lt;CI$4),0,IF(AND(EOMONTH($F7,0)&lt;&gt;CI$4,EOMONTH($G7,0)&lt;&gt;CI$4),$D7/$H7,IF(EOMONTH($F7,0)=CI$4,(((CI$4+1)-$F7)/(CI$4-CH$4))*($D7/$H7),IF(EOMONTH($G7,0)=CI$4,(($G7-CH$4)/(CI$4-CH$4))*($D7/$H7),"ERROR")))),2)</f>
        <v>0</v>
      </c>
      <c r="CJ7" s="71">
        <f>ROUND(IF(OR(EOMONTH($F7,0)&gt;CJ$4,EOMONTH($G7,0)&lt;CJ$4),0,IF(AND(EOMONTH($F7,0)&lt;&gt;CJ$4,EOMONTH($G7,0)&lt;&gt;CJ$4),$D7/$H7,IF(EOMONTH($F7,0)=CJ$4,(((CJ$4+1)-$F7)/(CJ$4-CI$4))*($D7/$H7),IF(EOMONTH($G7,0)=CJ$4,(($G7-CI$4)/(CJ$4-CI$4))*($D7/$H7),"ERROR")))),2)</f>
        <v>0</v>
      </c>
      <c r="CK7" s="71">
        <f>ROUND(IF(OR(EOMONTH($F7,0)&gt;CK$4,EOMONTH($G7,0)&lt;CK$4),0,IF(AND(EOMONTH($F7,0)&lt;&gt;CK$4,EOMONTH($G7,0)&lt;&gt;CK$4),$D7/$H7,IF(EOMONTH($F7,0)=CK$4,(((CK$4+1)-$F7)/(CK$4-CJ$4))*($D7/$H7),IF(EOMONTH($G7,0)=CK$4,(($G7-CJ$4)/(CK$4-CJ$4))*($D7/$H7),"ERROR")))),2)</f>
        <v>0</v>
      </c>
      <c r="CL7" s="71">
        <f>ROUND(IF(OR(EOMONTH($F7,0)&gt;CL$4,EOMONTH($G7,0)&lt;CL$4),0,IF(AND(EOMONTH($F7,0)&lt;&gt;CL$4,EOMONTH($G7,0)&lt;&gt;CL$4),$D7/$H7,IF(EOMONTH($F7,0)=CL$4,(((CL$4+1)-$F7)/(CL$4-CK$4))*($D7/$H7),IF(EOMONTH($G7,0)=CL$4,(($G7-CK$4)/(CL$4-CK$4))*($D7/$H7),"ERROR")))),2)</f>
        <v>0</v>
      </c>
      <c r="CM7" s="71">
        <f>ROUND(IF(OR(EOMONTH($F7,0)&gt;CM$4,EOMONTH($G7,0)&lt;CM$4),0,IF(AND(EOMONTH($F7,0)&lt;&gt;CM$4,EOMONTH($G7,0)&lt;&gt;CM$4),$D7/$H7,IF(EOMONTH($F7,0)=CM$4,(((CM$4+1)-$F7)/(CM$4-CL$4))*($D7/$H7),IF(EOMONTH($G7,0)=CM$4,(($G7-CL$4)/(CM$4-CL$4))*($D7/$H7),"ERROR")))),2)</f>
        <v>0</v>
      </c>
      <c r="CN7" s="71">
        <f>ROUND(IF(OR(EOMONTH($F7,0)&gt;CN$4,EOMONTH($G7,0)&lt;CN$4),0,IF(AND(EOMONTH($F7,0)&lt;&gt;CN$4,EOMONTH($G7,0)&lt;&gt;CN$4),$D7/$H7,IF(EOMONTH($F7,0)=CN$4,(((CN$4+1)-$F7)/(CN$4-CM$4))*($D7/$H7),IF(EOMONTH($G7,0)=CN$4,(($G7-CM$4)/(CN$4-CM$4))*($D7/$H7),"ERROR")))),2)</f>
        <v>0</v>
      </c>
      <c r="CO7" s="71">
        <f>ROUND(IF(OR(EOMONTH($F7,0)&gt;CO$4,EOMONTH($G7,0)&lt;CO$4),0,IF(AND(EOMONTH($F7,0)&lt;&gt;CO$4,EOMONTH($G7,0)&lt;&gt;CO$4),$D7/$H7,IF(EOMONTH($F7,0)=CO$4,(((CO$4+1)-$F7)/(CO$4-CN$4))*($D7/$H7),IF(EOMONTH($G7,0)=CO$4,(($G7-CN$4)/(CO$4-CN$4))*($D7/$H7),"ERROR")))),2)</f>
        <v>0</v>
      </c>
      <c r="CP7" s="71">
        <f>ROUND(IF(OR(EOMONTH($F7,0)&gt;CP$4,EOMONTH($G7,0)&lt;CP$4),0,IF(AND(EOMONTH($F7,0)&lt;&gt;CP$4,EOMONTH($G7,0)&lt;&gt;CP$4),$D7/$H7,IF(EOMONTH($F7,0)=CP$4,(((CP$4+1)-$F7)/(CP$4-CO$4))*($D7/$H7),IF(EOMONTH($G7,0)=CP$4,(($G7-CO$4)/(CP$4-CO$4))*($D7/$H7),"ERROR")))),2)</f>
        <v>0</v>
      </c>
      <c r="CQ7" s="1"/>
      <c r="CR7" s="70">
        <f>SUM(K7:CP7)-D7</f>
        <v>4.0000000037252903E-2</v>
      </c>
    </row>
    <row r="8" spans="2:96" s="5" customFormat="1">
      <c r="B8" s="51" t="s">
        <v>852</v>
      </c>
      <c r="C8" s="52" t="s">
        <v>26</v>
      </c>
      <c r="D8" s="53">
        <v>55000</v>
      </c>
      <c r="E8" s="94">
        <f>IF(AND(F8&lt;date_rpt,ISBLANK(F8)=FALSE),1,0)</f>
        <v>1</v>
      </c>
      <c r="F8" s="55">
        <v>45246</v>
      </c>
      <c r="G8" s="55">
        <v>47072</v>
      </c>
      <c r="H8" s="56">
        <f>DATEDIF(F8,G8,"m")+1</f>
        <v>60</v>
      </c>
      <c r="I8" s="54" t="s">
        <v>851</v>
      </c>
      <c r="J8" s="1"/>
      <c r="K8" s="57">
        <f>ROUND(IF(OR(EOMONTH($F8,0)&gt;K$4,EOMONTH($G8,0)&lt;K$4),0,IF(AND(EOMONTH($F8,0)&lt;&gt;K$4,EOMONTH($G8,0)&lt;&gt;K$4),$D8/$H8,IF(EOMONTH($F8,0)=K$4,(((K$4+1)-$F8)/(K$4-J$4))*($D8/$H8),IF(EOMONTH($G8,0)=K$4,(($G8-J$4)/(K$4-J$4))*($D8/$H8),"ERROR")))),2)</f>
        <v>0</v>
      </c>
      <c r="L8" s="57">
        <f>ROUND(IF(OR(EOMONTH($F8,0)&gt;L$4,EOMONTH($G8,0)&lt;L$4),0,IF(AND(EOMONTH($F8,0)&lt;&gt;L$4,EOMONTH($G8,0)&lt;&gt;L$4),$D8/$H8,IF(EOMONTH($F8,0)=L$4,(((L$4+1)-$F8)/(L$4-K$4))*($D8/$H8),IF(EOMONTH($G8,0)=L$4,(($G8-K$4)/(L$4-K$4))*($D8/$H8),"ERROR")))),2)</f>
        <v>0</v>
      </c>
      <c r="M8" s="57">
        <f>ROUND(IF(OR(EOMONTH($F8,0)&gt;M$4,EOMONTH($G8,0)&lt;M$4),0,IF(AND(EOMONTH($F8,0)&lt;&gt;M$4,EOMONTH($G8,0)&lt;&gt;M$4),$D8/$H8,IF(EOMONTH($F8,0)=M$4,(((M$4+1)-$F8)/(M$4-L$4))*($D8/$H8),IF(EOMONTH($G8,0)=M$4,(($G8-L$4)/(M$4-L$4))*($D8/$H8),"ERROR")))),2)</f>
        <v>0</v>
      </c>
      <c r="N8" s="57">
        <f>ROUND(IF(OR(EOMONTH($F8,0)&gt;N$4,EOMONTH($G8,0)&lt;N$4),0,IF(AND(EOMONTH($F8,0)&lt;&gt;N$4,EOMONTH($G8,0)&lt;&gt;N$4),$D8/$H8,IF(EOMONTH($F8,0)=N$4,(((N$4+1)-$F8)/(N$4-M$4))*($D8/$H8),IF(EOMONTH($G8,0)=N$4,(($G8-M$4)/(N$4-M$4))*($D8/$H8),"ERROR")))),2)</f>
        <v>0</v>
      </c>
      <c r="O8" s="57">
        <f>ROUND(IF(OR(EOMONTH($F8,0)&gt;O$4,EOMONTH($G8,0)&lt;O$4),0,IF(AND(EOMONTH($F8,0)&lt;&gt;O$4,EOMONTH($G8,0)&lt;&gt;O$4),$D8/$H8,IF(EOMONTH($F8,0)=O$4,(((O$4+1)-$F8)/(O$4-N$4))*($D8/$H8),IF(EOMONTH($G8,0)=O$4,(($G8-N$4)/(O$4-N$4))*($D8/$H8),"ERROR")))),2)</f>
        <v>0</v>
      </c>
      <c r="P8" s="57">
        <f>ROUND(IF(OR(EOMONTH($F8,0)&gt;P$4,EOMONTH($G8,0)&lt;P$4),0,IF(AND(EOMONTH($F8,0)&lt;&gt;P$4,EOMONTH($G8,0)&lt;&gt;P$4),$D8/$H8,IF(EOMONTH($F8,0)=P$4,(((P$4+1)-$F8)/(P$4-O$4))*($D8/$H8),IF(EOMONTH($G8,0)=P$4,(($G8-O$4)/(P$4-O$4))*($D8/$H8),"ERROR")))),2)</f>
        <v>0</v>
      </c>
      <c r="Q8" s="57">
        <f>ROUND(IF(OR(EOMONTH($F8,0)&gt;Q$4,EOMONTH($G8,0)&lt;Q$4),0,IF(AND(EOMONTH($F8,0)&lt;&gt;Q$4,EOMONTH($G8,0)&lt;&gt;Q$4),$D8/$H8,IF(EOMONTH($F8,0)=Q$4,(((Q$4+1)-$F8)/(Q$4-P$4))*($D8/$H8),IF(EOMONTH($G8,0)=Q$4,(($G8-P$4)/(Q$4-P$4))*($D8/$H8),"ERROR")))),2)</f>
        <v>0</v>
      </c>
      <c r="R8" s="57">
        <f>ROUND(IF(OR(EOMONTH($F8,0)&gt;R$4,EOMONTH($G8,0)&lt;R$4),0,IF(AND(EOMONTH($F8,0)&lt;&gt;R$4,EOMONTH($G8,0)&lt;&gt;R$4),$D8/$H8,IF(EOMONTH($F8,0)=R$4,(((R$4+1)-$F8)/(R$4-Q$4))*($D8/$H8),IF(EOMONTH($G8,0)=R$4,(($G8-Q$4)/(R$4-Q$4))*($D8/$H8),"ERROR")))),2)</f>
        <v>0</v>
      </c>
      <c r="S8" s="57">
        <f>ROUND(IF(OR(EOMONTH($F8,0)&gt;S$4,EOMONTH($G8,0)&lt;S$4),0,IF(AND(EOMONTH($F8,0)&lt;&gt;S$4,EOMONTH($G8,0)&lt;&gt;S$4),$D8/$H8,IF(EOMONTH($F8,0)=S$4,(((S$4+1)-$F8)/(S$4-R$4))*($D8/$H8),IF(EOMONTH($G8,0)=S$4,(($G8-R$4)/(S$4-R$4))*($D8/$H8),"ERROR")))),2)</f>
        <v>0</v>
      </c>
      <c r="T8" s="57">
        <f>ROUND(IF(OR(EOMONTH($F8,0)&gt;T$4,EOMONTH($G8,0)&lt;T$4),0,IF(AND(EOMONTH($F8,0)&lt;&gt;T$4,EOMONTH($G8,0)&lt;&gt;T$4),$D8/$H8,IF(EOMONTH($F8,0)=T$4,(((T$4+1)-$F8)/(T$4-S$4))*($D8/$H8),IF(EOMONTH($G8,0)=T$4,(($G8-S$4)/(T$4-S$4))*($D8/$H8),"ERROR")))),2)</f>
        <v>0</v>
      </c>
      <c r="U8" s="57">
        <f>ROUND(IF(OR(EOMONTH($F8,0)&gt;U$4,EOMONTH($G8,0)&lt;U$4),0,IF(AND(EOMONTH($F8,0)&lt;&gt;U$4,EOMONTH($G8,0)&lt;&gt;U$4),$D8/$H8,IF(EOMONTH($F8,0)=U$4,(((U$4+1)-$F8)/(U$4-T$4))*($D8/$H8),IF(EOMONTH($G8,0)=U$4,(($G8-T$4)/(U$4-T$4))*($D8/$H8),"ERROR")))),2)</f>
        <v>458.33</v>
      </c>
      <c r="V8" s="57">
        <f>ROUND(IF(OR(EOMONTH($F8,0)&gt;V$4,EOMONTH($G8,0)&lt;V$4),0,IF(AND(EOMONTH($F8,0)&lt;&gt;V$4,EOMONTH($G8,0)&lt;&gt;V$4),$D8/$H8,IF(EOMONTH($F8,0)=V$4,(((V$4+1)-$F8)/(V$4-U$4))*($D8/$H8),IF(EOMONTH($G8,0)=V$4,(($G8-U$4)/(V$4-U$4))*($D8/$H8),"ERROR")))),2)</f>
        <v>916.67</v>
      </c>
      <c r="W8" s="57">
        <f>ROUND(IF(OR(EOMONTH($F8,0)&gt;W$4,EOMONTH($G8,0)&lt;W$4),0,IF(AND(EOMONTH($F8,0)&lt;&gt;W$4,EOMONTH($G8,0)&lt;&gt;W$4),$D8/$H8,IF(EOMONTH($F8,0)=W$4,(((W$4+1)-$F8)/(W$4-V$4))*($D8/$H8),IF(EOMONTH($G8,0)=W$4,(($G8-V$4)/(W$4-V$4))*($D8/$H8),"ERROR")))),2)</f>
        <v>916.67</v>
      </c>
      <c r="X8" s="57">
        <f>ROUND(IF(OR(EOMONTH($F8,0)&gt;X$4,EOMONTH($G8,0)&lt;X$4),0,IF(AND(EOMONTH($F8,0)&lt;&gt;X$4,EOMONTH($G8,0)&lt;&gt;X$4),$D8/$H8,IF(EOMONTH($F8,0)=X$4,(((X$4+1)-$F8)/(X$4-W$4))*($D8/$H8),IF(EOMONTH($G8,0)=X$4,(($G8-W$4)/(X$4-W$4))*($D8/$H8),"ERROR")))),2)</f>
        <v>916.67</v>
      </c>
      <c r="Y8" s="57">
        <f>ROUND(IF(OR(EOMONTH($F8,0)&gt;Y$4,EOMONTH($G8,0)&lt;Y$4),0,IF(AND(EOMONTH($F8,0)&lt;&gt;Y$4,EOMONTH($G8,0)&lt;&gt;Y$4),$D8/$H8,IF(EOMONTH($F8,0)=Y$4,(((Y$4+1)-$F8)/(Y$4-X$4))*($D8/$H8),IF(EOMONTH($G8,0)=Y$4,(($G8-X$4)/(Y$4-X$4))*($D8/$H8),"ERROR")))),2)</f>
        <v>916.67</v>
      </c>
      <c r="Z8" s="57">
        <f>ROUND(IF(OR(EOMONTH($F8,0)&gt;Z$4,EOMONTH($G8,0)&lt;Z$4),0,IF(AND(EOMONTH($F8,0)&lt;&gt;Z$4,EOMONTH($G8,0)&lt;&gt;Z$4),$D8/$H8,IF(EOMONTH($F8,0)=Z$4,(((Z$4+1)-$F8)/(Z$4-Y$4))*($D8/$H8),IF(EOMONTH($G8,0)=Z$4,(($G8-Y$4)/(Z$4-Y$4))*($D8/$H8),"ERROR")))),2)</f>
        <v>916.67</v>
      </c>
      <c r="AA8" s="57">
        <f>ROUND(IF(OR(EOMONTH($F8,0)&gt;AA$4,EOMONTH($G8,0)&lt;AA$4),0,IF(AND(EOMONTH($F8,0)&lt;&gt;AA$4,EOMONTH($G8,0)&lt;&gt;AA$4),$D8/$H8,IF(EOMONTH($F8,0)=AA$4,(((AA$4+1)-$F8)/(AA$4-Z$4))*($D8/$H8),IF(EOMONTH($G8,0)=AA$4,(($G8-Z$4)/(AA$4-Z$4))*($D8/$H8),"ERROR")))),2)</f>
        <v>916.67</v>
      </c>
      <c r="AB8" s="57">
        <f>ROUND(IF(OR(EOMONTH($F8,0)&gt;AB$4,EOMONTH($G8,0)&lt;AB$4),0,IF(AND(EOMONTH($F8,0)&lt;&gt;AB$4,EOMONTH($G8,0)&lt;&gt;AB$4),$D8/$H8,IF(EOMONTH($F8,0)=AB$4,(((AB$4+1)-$F8)/(AB$4-AA$4))*($D8/$H8),IF(EOMONTH($G8,0)=AB$4,(($G8-AA$4)/(AB$4-AA$4))*($D8/$H8),"ERROR")))),2)</f>
        <v>916.67</v>
      </c>
      <c r="AC8" s="57">
        <f>ROUND(IF(OR(EOMONTH($F8,0)&gt;AC$4,EOMONTH($G8,0)&lt;AC$4),0,IF(AND(EOMONTH($F8,0)&lt;&gt;AC$4,EOMONTH($G8,0)&lt;&gt;AC$4),$D8/$H8,IF(EOMONTH($F8,0)=AC$4,(((AC$4+1)-$F8)/(AC$4-AB$4))*($D8/$H8),IF(EOMONTH($G8,0)=AC$4,(($G8-AB$4)/(AC$4-AB$4))*($D8/$H8),"ERROR")))),2)</f>
        <v>916.67</v>
      </c>
      <c r="AD8" s="57">
        <f>ROUND(IF(OR(EOMONTH($F8,0)&gt;AD$4,EOMONTH($G8,0)&lt;AD$4),0,IF(AND(EOMONTH($F8,0)&lt;&gt;AD$4,EOMONTH($G8,0)&lt;&gt;AD$4),$D8/$H8,IF(EOMONTH($F8,0)=AD$4,(((AD$4+1)-$F8)/(AD$4-AC$4))*($D8/$H8),IF(EOMONTH($G8,0)=AD$4,(($G8-AC$4)/(AD$4-AC$4))*($D8/$H8),"ERROR")))),2)</f>
        <v>916.67</v>
      </c>
      <c r="AE8" s="57">
        <f>ROUND(IF(OR(EOMONTH($F8,0)&gt;AE$4,EOMONTH($G8,0)&lt;AE$4),0,IF(AND(EOMONTH($F8,0)&lt;&gt;AE$4,EOMONTH($G8,0)&lt;&gt;AE$4),$D8/$H8,IF(EOMONTH($F8,0)=AE$4,(((AE$4+1)-$F8)/(AE$4-AD$4))*($D8/$H8),IF(EOMONTH($G8,0)=AE$4,(($G8-AD$4)/(AE$4-AD$4))*($D8/$H8),"ERROR")))),2)</f>
        <v>916.67</v>
      </c>
      <c r="AF8" s="57">
        <f>ROUND(IF(OR(EOMONTH($F8,0)&gt;AF$4,EOMONTH($G8,0)&lt;AF$4),0,IF(AND(EOMONTH($F8,0)&lt;&gt;AF$4,EOMONTH($G8,0)&lt;&gt;AF$4),$D8/$H8,IF(EOMONTH($F8,0)=AF$4,(((AF$4+1)-$F8)/(AF$4-AE$4))*($D8/$H8),IF(EOMONTH($G8,0)=AF$4,(($G8-AE$4)/(AF$4-AE$4))*($D8/$H8),"ERROR")))),2)</f>
        <v>916.67</v>
      </c>
      <c r="AG8" s="57">
        <f>ROUND(IF(OR(EOMONTH($F8,0)&gt;AG$4,EOMONTH($G8,0)&lt;AG$4),0,IF(AND(EOMONTH($F8,0)&lt;&gt;AG$4,EOMONTH($G8,0)&lt;&gt;AG$4),$D8/$H8,IF(EOMONTH($F8,0)=AG$4,(((AG$4+1)-$F8)/(AG$4-AF$4))*($D8/$H8),IF(EOMONTH($G8,0)=AG$4,(($G8-AF$4)/(AG$4-AF$4))*($D8/$H8),"ERROR")))),2)</f>
        <v>916.67</v>
      </c>
      <c r="AH8" s="57">
        <f>ROUND(IF(OR(EOMONTH($F8,0)&gt;AH$4,EOMONTH($G8,0)&lt;AH$4),0,IF(AND(EOMONTH($F8,0)&lt;&gt;AH$4,EOMONTH($G8,0)&lt;&gt;AH$4),$D8/$H8,IF(EOMONTH($F8,0)=AH$4,(((AH$4+1)-$F8)/(AH$4-AG$4))*($D8/$H8),IF(EOMONTH($G8,0)=AH$4,(($G8-AG$4)/(AH$4-AG$4))*($D8/$H8),"ERROR")))),2)</f>
        <v>916.67</v>
      </c>
      <c r="AI8" s="57">
        <f>ROUND(IF(OR(EOMONTH($F8,0)&gt;AI$4,EOMONTH($G8,0)&lt;AI$4),0,IF(AND(EOMONTH($F8,0)&lt;&gt;AI$4,EOMONTH($G8,0)&lt;&gt;AI$4),$D8/$H8,IF(EOMONTH($F8,0)=AI$4,(((AI$4+1)-$F8)/(AI$4-AH$4))*($D8/$H8),IF(EOMONTH($G8,0)=AI$4,(($G8-AH$4)/(AI$4-AH$4))*($D8/$H8),"ERROR")))),2)</f>
        <v>916.67</v>
      </c>
      <c r="AJ8" s="57">
        <f>ROUND(IF(OR(EOMONTH($F8,0)&gt;AJ$4,EOMONTH($G8,0)&lt;AJ$4),0,IF(AND(EOMONTH($F8,0)&lt;&gt;AJ$4,EOMONTH($G8,0)&lt;&gt;AJ$4),$D8/$H8,IF(EOMONTH($F8,0)=AJ$4,(((AJ$4+1)-$F8)/(AJ$4-AI$4))*($D8/$H8),IF(EOMONTH($G8,0)=AJ$4,(($G8-AI$4)/(AJ$4-AI$4))*($D8/$H8),"ERROR")))),2)</f>
        <v>916.67</v>
      </c>
      <c r="AK8" s="57">
        <f>ROUND(IF(OR(EOMONTH($F8,0)&gt;AK$4,EOMONTH($G8,0)&lt;AK$4),0,IF(AND(EOMONTH($F8,0)&lt;&gt;AK$4,EOMONTH($G8,0)&lt;&gt;AK$4),$D8/$H8,IF(EOMONTH($F8,0)=AK$4,(((AK$4+1)-$F8)/(AK$4-AJ$4))*($D8/$H8),IF(EOMONTH($G8,0)=AK$4,(($G8-AJ$4)/(AK$4-AJ$4))*($D8/$H8),"ERROR")))),2)</f>
        <v>916.67</v>
      </c>
      <c r="AL8" s="57">
        <f>ROUND(IF(OR(EOMONTH($F8,0)&gt;AL$4,EOMONTH($G8,0)&lt;AL$4),0,IF(AND(EOMONTH($F8,0)&lt;&gt;AL$4,EOMONTH($G8,0)&lt;&gt;AL$4),$D8/$H8,IF(EOMONTH($F8,0)=AL$4,(((AL$4+1)-$F8)/(AL$4-AK$4))*($D8/$H8),IF(EOMONTH($G8,0)=AL$4,(($G8-AK$4)/(AL$4-AK$4))*($D8/$H8),"ERROR")))),2)</f>
        <v>916.67</v>
      </c>
      <c r="AM8" s="57">
        <f>ROUND(IF(OR(EOMONTH($F8,0)&gt;AM$4,EOMONTH($G8,0)&lt;AM$4),0,IF(AND(EOMONTH($F8,0)&lt;&gt;AM$4,EOMONTH($G8,0)&lt;&gt;AM$4),$D8/$H8,IF(EOMONTH($F8,0)=AM$4,(((AM$4+1)-$F8)/(AM$4-AL$4))*($D8/$H8),IF(EOMONTH($G8,0)=AM$4,(($G8-AL$4)/(AM$4-AL$4))*($D8/$H8),"ERROR")))),2)</f>
        <v>916.67</v>
      </c>
      <c r="AN8" s="57">
        <f>ROUND(IF(OR(EOMONTH($F8,0)&gt;AN$4,EOMONTH($G8,0)&lt;AN$4),0,IF(AND(EOMONTH($F8,0)&lt;&gt;AN$4,EOMONTH($G8,0)&lt;&gt;AN$4),$D8/$H8,IF(EOMONTH($F8,0)=AN$4,(((AN$4+1)-$F8)/(AN$4-AM$4))*($D8/$H8),IF(EOMONTH($G8,0)=AN$4,(($G8-AM$4)/(AN$4-AM$4))*($D8/$H8),"ERROR")))),2)</f>
        <v>916.67</v>
      </c>
      <c r="AO8" s="57">
        <f>ROUND(IF(OR(EOMONTH($F8,0)&gt;AO$4,EOMONTH($G8,0)&lt;AO$4),0,IF(AND(EOMONTH($F8,0)&lt;&gt;AO$4,EOMONTH($G8,0)&lt;&gt;AO$4),$D8/$H8,IF(EOMONTH($F8,0)=AO$4,(((AO$4+1)-$F8)/(AO$4-AN$4))*($D8/$H8),IF(EOMONTH($G8,0)=AO$4,(($G8-AN$4)/(AO$4-AN$4))*($D8/$H8),"ERROR")))),2)</f>
        <v>916.67</v>
      </c>
      <c r="AP8" s="57">
        <f>ROUND(IF(OR(EOMONTH($F8,0)&gt;AP$4,EOMONTH($G8,0)&lt;AP$4),0,IF(AND(EOMONTH($F8,0)&lt;&gt;AP$4,EOMONTH($G8,0)&lt;&gt;AP$4),$D8/$H8,IF(EOMONTH($F8,0)=AP$4,(((AP$4+1)-$F8)/(AP$4-AO$4))*($D8/$H8),IF(EOMONTH($G8,0)=AP$4,(($G8-AO$4)/(AP$4-AO$4))*($D8/$H8),"ERROR")))),2)</f>
        <v>916.67</v>
      </c>
      <c r="AQ8" s="57">
        <f>ROUND(IF(OR(EOMONTH($F8,0)&gt;AQ$4,EOMONTH($G8,0)&lt;AQ$4),0,IF(AND(EOMONTH($F8,0)&lt;&gt;AQ$4,EOMONTH($G8,0)&lt;&gt;AQ$4),$D8/$H8,IF(EOMONTH($F8,0)=AQ$4,(((AQ$4+1)-$F8)/(AQ$4-AP$4))*($D8/$H8),IF(EOMONTH($G8,0)=AQ$4,(($G8-AP$4)/(AQ$4-AP$4))*($D8/$H8),"ERROR")))),2)</f>
        <v>916.67</v>
      </c>
      <c r="AR8" s="57">
        <f>ROUND(IF(OR(EOMONTH($F8,0)&gt;AR$4,EOMONTH($G8,0)&lt;AR$4),0,IF(AND(EOMONTH($F8,0)&lt;&gt;AR$4,EOMONTH($G8,0)&lt;&gt;AR$4),$D8/$H8,IF(EOMONTH($F8,0)=AR$4,(((AR$4+1)-$F8)/(AR$4-AQ$4))*($D8/$H8),IF(EOMONTH($G8,0)=AR$4,(($G8-AQ$4)/(AR$4-AQ$4))*($D8/$H8),"ERROR")))),2)</f>
        <v>916.67</v>
      </c>
      <c r="AS8" s="57">
        <f>ROUND(IF(OR(EOMONTH($F8,0)&gt;AS$4,EOMONTH($G8,0)&lt;AS$4),0,IF(AND(EOMONTH($F8,0)&lt;&gt;AS$4,EOMONTH($G8,0)&lt;&gt;AS$4),$D8/$H8,IF(EOMONTH($F8,0)=AS$4,(((AS$4+1)-$F8)/(AS$4-AR$4))*($D8/$H8),IF(EOMONTH($G8,0)=AS$4,(($G8-AR$4)/(AS$4-AR$4))*($D8/$H8),"ERROR")))),2)</f>
        <v>916.67</v>
      </c>
      <c r="AT8" s="57">
        <f>ROUND(IF(OR(EOMONTH($F8,0)&gt;AT$4,EOMONTH($G8,0)&lt;AT$4),0,IF(AND(EOMONTH($F8,0)&lt;&gt;AT$4,EOMONTH($G8,0)&lt;&gt;AT$4),$D8/$H8,IF(EOMONTH($F8,0)=AT$4,(((AT$4+1)-$F8)/(AT$4-AS$4))*($D8/$H8),IF(EOMONTH($G8,0)=AT$4,(($G8-AS$4)/(AT$4-AS$4))*($D8/$H8),"ERROR")))),2)</f>
        <v>916.67</v>
      </c>
      <c r="AU8" s="57">
        <f>ROUND(IF(OR(EOMONTH($F8,0)&gt;AU$4,EOMONTH($G8,0)&lt;AU$4),0,IF(AND(EOMONTH($F8,0)&lt;&gt;AU$4,EOMONTH($G8,0)&lt;&gt;AU$4),$D8/$H8,IF(EOMONTH($F8,0)=AU$4,(((AU$4+1)-$F8)/(AU$4-AT$4))*($D8/$H8),IF(EOMONTH($G8,0)=AU$4,(($G8-AT$4)/(AU$4-AT$4))*($D8/$H8),"ERROR")))),2)</f>
        <v>916.67</v>
      </c>
      <c r="AV8" s="57">
        <f>ROUND(IF(OR(EOMONTH($F8,0)&gt;AV$4,EOMONTH($G8,0)&lt;AV$4),0,IF(AND(EOMONTH($F8,0)&lt;&gt;AV$4,EOMONTH($G8,0)&lt;&gt;AV$4),$D8/$H8,IF(EOMONTH($F8,0)=AV$4,(((AV$4+1)-$F8)/(AV$4-AU$4))*($D8/$H8),IF(EOMONTH($G8,0)=AV$4,(($G8-AU$4)/(AV$4-AU$4))*($D8/$H8),"ERROR")))),2)</f>
        <v>916.67</v>
      </c>
      <c r="AW8" s="57">
        <f>ROUND(IF(OR(EOMONTH($F8,0)&gt;AW$4,EOMONTH($G8,0)&lt;AW$4),0,IF(AND(EOMONTH($F8,0)&lt;&gt;AW$4,EOMONTH($G8,0)&lt;&gt;AW$4),$D8/$H8,IF(EOMONTH($F8,0)=AW$4,(((AW$4+1)-$F8)/(AW$4-AV$4))*($D8/$H8),IF(EOMONTH($G8,0)=AW$4,(($G8-AV$4)/(AW$4-AV$4))*($D8/$H8),"ERROR")))),2)</f>
        <v>916.67</v>
      </c>
      <c r="AX8" s="57">
        <f>ROUND(IF(OR(EOMONTH($F8,0)&gt;AX$4,EOMONTH($G8,0)&lt;AX$4),0,IF(AND(EOMONTH($F8,0)&lt;&gt;AX$4,EOMONTH($G8,0)&lt;&gt;AX$4),$D8/$H8,IF(EOMONTH($F8,0)=AX$4,(((AX$4+1)-$F8)/(AX$4-AW$4))*($D8/$H8),IF(EOMONTH($G8,0)=AX$4,(($G8-AW$4)/(AX$4-AW$4))*($D8/$H8),"ERROR")))),2)</f>
        <v>916.67</v>
      </c>
      <c r="AY8" s="57">
        <f>ROUND(IF(OR(EOMONTH($F8,0)&gt;AY$4,EOMONTH($G8,0)&lt;AY$4),0,IF(AND(EOMONTH($F8,0)&lt;&gt;AY$4,EOMONTH($G8,0)&lt;&gt;AY$4),$D8/$H8,IF(EOMONTH($F8,0)=AY$4,(((AY$4+1)-$F8)/(AY$4-AX$4))*($D8/$H8),IF(EOMONTH($G8,0)=AY$4,(($G8-AX$4)/(AY$4-AX$4))*($D8/$H8),"ERROR")))),2)</f>
        <v>916.67</v>
      </c>
      <c r="AZ8" s="57">
        <f>ROUND(IF(OR(EOMONTH($F8,0)&gt;AZ$4,EOMONTH($G8,0)&lt;AZ$4),0,IF(AND(EOMONTH($F8,0)&lt;&gt;AZ$4,EOMONTH($G8,0)&lt;&gt;AZ$4),$D8/$H8,IF(EOMONTH($F8,0)=AZ$4,(((AZ$4+1)-$F8)/(AZ$4-AY$4))*($D8/$H8),IF(EOMONTH($G8,0)=AZ$4,(($G8-AY$4)/(AZ$4-AY$4))*($D8/$H8),"ERROR")))),2)</f>
        <v>916.67</v>
      </c>
      <c r="BA8" s="57">
        <f>ROUND(IF(OR(EOMONTH($F8,0)&gt;BA$4,EOMONTH($G8,0)&lt;BA$4),0,IF(AND(EOMONTH($F8,0)&lt;&gt;BA$4,EOMONTH($G8,0)&lt;&gt;BA$4),$D8/$H8,IF(EOMONTH($F8,0)=BA$4,(((BA$4+1)-$F8)/(BA$4-AZ$4))*($D8/$H8),IF(EOMONTH($G8,0)=BA$4,(($G8-AZ$4)/(BA$4-AZ$4))*($D8/$H8),"ERROR")))),2)</f>
        <v>916.67</v>
      </c>
      <c r="BB8" s="57">
        <f>ROUND(IF(OR(EOMONTH($F8,0)&gt;BB$4,EOMONTH($G8,0)&lt;BB$4),0,IF(AND(EOMONTH($F8,0)&lt;&gt;BB$4,EOMONTH($G8,0)&lt;&gt;BB$4),$D8/$H8,IF(EOMONTH($F8,0)=BB$4,(((BB$4+1)-$F8)/(BB$4-BA$4))*($D8/$H8),IF(EOMONTH($G8,0)=BB$4,(($G8-BA$4)/(BB$4-BA$4))*($D8/$H8),"ERROR")))),2)</f>
        <v>916.67</v>
      </c>
      <c r="BC8" s="57">
        <f>ROUND(IF(OR(EOMONTH($F8,0)&gt;BC$4,EOMONTH($G8,0)&lt;BC$4),0,IF(AND(EOMONTH($F8,0)&lt;&gt;BC$4,EOMONTH($G8,0)&lt;&gt;BC$4),$D8/$H8,IF(EOMONTH($F8,0)=BC$4,(((BC$4+1)-$F8)/(BC$4-BB$4))*($D8/$H8),IF(EOMONTH($G8,0)=BC$4,(($G8-BB$4)/(BC$4-BB$4))*($D8/$H8),"ERROR")))),2)</f>
        <v>916.67</v>
      </c>
      <c r="BD8" s="57">
        <f>ROUND(IF(OR(EOMONTH($F8,0)&gt;BD$4,EOMONTH($G8,0)&lt;BD$4),0,IF(AND(EOMONTH($F8,0)&lt;&gt;BD$4,EOMONTH($G8,0)&lt;&gt;BD$4),$D8/$H8,IF(EOMONTH($F8,0)=BD$4,(((BD$4+1)-$F8)/(BD$4-BC$4))*($D8/$H8),IF(EOMONTH($G8,0)=BD$4,(($G8-BC$4)/(BD$4-BC$4))*($D8/$H8),"ERROR")))),2)</f>
        <v>916.67</v>
      </c>
      <c r="BE8" s="57">
        <f>ROUND(IF(OR(EOMONTH($F8,0)&gt;BE$4,EOMONTH($G8,0)&lt;BE$4),0,IF(AND(EOMONTH($F8,0)&lt;&gt;BE$4,EOMONTH($G8,0)&lt;&gt;BE$4),$D8/$H8,IF(EOMONTH($F8,0)=BE$4,(((BE$4+1)-$F8)/(BE$4-BD$4))*($D8/$H8),IF(EOMONTH($G8,0)=BE$4,(($G8-BD$4)/(BE$4-BD$4))*($D8/$H8),"ERROR")))),2)</f>
        <v>916.67</v>
      </c>
      <c r="BF8" s="57">
        <f>ROUND(IF(OR(EOMONTH($F8,0)&gt;BF$4,EOMONTH($G8,0)&lt;BF$4),0,IF(AND(EOMONTH($F8,0)&lt;&gt;BF$4,EOMONTH($G8,0)&lt;&gt;BF$4),$D8/$H8,IF(EOMONTH($F8,0)=BF$4,(((BF$4+1)-$F8)/(BF$4-BE$4))*($D8/$H8),IF(EOMONTH($G8,0)=BF$4,(($G8-BE$4)/(BF$4-BE$4))*($D8/$H8),"ERROR")))),2)</f>
        <v>916.67</v>
      </c>
      <c r="BG8" s="57">
        <f>ROUND(IF(OR(EOMONTH($F8,0)&gt;BG$4,EOMONTH($G8,0)&lt;BG$4),0,IF(AND(EOMONTH($F8,0)&lt;&gt;BG$4,EOMONTH($G8,0)&lt;&gt;BG$4),$D8/$H8,IF(EOMONTH($F8,0)=BG$4,(((BG$4+1)-$F8)/(BG$4-BF$4))*($D8/$H8),IF(EOMONTH($G8,0)=BG$4,(($G8-BF$4)/(BG$4-BF$4))*($D8/$H8),"ERROR")))),2)</f>
        <v>916.67</v>
      </c>
      <c r="BH8" s="57">
        <f>ROUND(IF(OR(EOMONTH($F8,0)&gt;BH$4,EOMONTH($G8,0)&lt;BH$4),0,IF(AND(EOMONTH($F8,0)&lt;&gt;BH$4,EOMONTH($G8,0)&lt;&gt;BH$4),$D8/$H8,IF(EOMONTH($F8,0)=BH$4,(((BH$4+1)-$F8)/(BH$4-BG$4))*($D8/$H8),IF(EOMONTH($G8,0)=BH$4,(($G8-BG$4)/(BH$4-BG$4))*($D8/$H8),"ERROR")))),2)</f>
        <v>916.67</v>
      </c>
      <c r="BI8" s="57">
        <f>ROUND(IF(OR(EOMONTH($F8,0)&gt;BI$4,EOMONTH($G8,0)&lt;BI$4),0,IF(AND(EOMONTH($F8,0)&lt;&gt;BI$4,EOMONTH($G8,0)&lt;&gt;BI$4),$D8/$H8,IF(EOMONTH($F8,0)=BI$4,(((BI$4+1)-$F8)/(BI$4-BH$4))*($D8/$H8),IF(EOMONTH($G8,0)=BI$4,(($G8-BH$4)/(BI$4-BH$4))*($D8/$H8),"ERROR")))),2)</f>
        <v>916.67</v>
      </c>
      <c r="BJ8" s="57">
        <f>ROUND(IF(OR(EOMONTH($F8,0)&gt;BJ$4,EOMONTH($G8,0)&lt;BJ$4),0,IF(AND(EOMONTH($F8,0)&lt;&gt;BJ$4,EOMONTH($G8,0)&lt;&gt;BJ$4),$D8/$H8,IF(EOMONTH($F8,0)=BJ$4,(((BJ$4+1)-$F8)/(BJ$4-BI$4))*($D8/$H8),IF(EOMONTH($G8,0)=BJ$4,(($G8-BI$4)/(BJ$4-BI$4))*($D8/$H8),"ERROR")))),2)</f>
        <v>916.67</v>
      </c>
      <c r="BK8" s="57">
        <f>ROUND(IF(OR(EOMONTH($F8,0)&gt;BK$4,EOMONTH($G8,0)&lt;BK$4),0,IF(AND(EOMONTH($F8,0)&lt;&gt;BK$4,EOMONTH($G8,0)&lt;&gt;BK$4),$D8/$H8,IF(EOMONTH($F8,0)=BK$4,(((BK$4+1)-$F8)/(BK$4-BJ$4))*($D8/$H8),IF(EOMONTH($G8,0)=BK$4,(($G8-BJ$4)/(BK$4-BJ$4))*($D8/$H8),"ERROR")))),2)</f>
        <v>916.67</v>
      </c>
      <c r="BL8" s="57">
        <f>ROUND(IF(OR(EOMONTH($F8,0)&gt;BL$4,EOMONTH($G8,0)&lt;BL$4),0,IF(AND(EOMONTH($F8,0)&lt;&gt;BL$4,EOMONTH($G8,0)&lt;&gt;BL$4),$D8/$H8,IF(EOMONTH($F8,0)=BL$4,(((BL$4+1)-$F8)/(BL$4-BK$4))*($D8/$H8),IF(EOMONTH($G8,0)=BL$4,(($G8-BK$4)/(BL$4-BK$4))*($D8/$H8),"ERROR")))),2)</f>
        <v>916.67</v>
      </c>
      <c r="BM8" s="57">
        <f>ROUND(IF(OR(EOMONTH($F8,0)&gt;BM$4,EOMONTH($G8,0)&lt;BM$4),0,IF(AND(EOMONTH($F8,0)&lt;&gt;BM$4,EOMONTH($G8,0)&lt;&gt;BM$4),$D8/$H8,IF(EOMONTH($F8,0)=BM$4,(((BM$4+1)-$F8)/(BM$4-BL$4))*($D8/$H8),IF(EOMONTH($G8,0)=BM$4,(($G8-BL$4)/(BM$4-BL$4))*($D8/$H8),"ERROR")))),2)</f>
        <v>916.67</v>
      </c>
      <c r="BN8" s="57">
        <f>ROUND(IF(OR(EOMONTH($F8,0)&gt;BN$4,EOMONTH($G8,0)&lt;BN$4),0,IF(AND(EOMONTH($F8,0)&lt;&gt;BN$4,EOMONTH($G8,0)&lt;&gt;BN$4),$D8/$H8,IF(EOMONTH($F8,0)=BN$4,(((BN$4+1)-$F8)/(BN$4-BM$4))*($D8/$H8),IF(EOMONTH($G8,0)=BN$4,(($G8-BM$4)/(BN$4-BM$4))*($D8/$H8),"ERROR")))),2)</f>
        <v>916.67</v>
      </c>
      <c r="BO8" s="57">
        <f>ROUND(IF(OR(EOMONTH($F8,0)&gt;BO$4,EOMONTH($G8,0)&lt;BO$4),0,IF(AND(EOMONTH($F8,0)&lt;&gt;BO$4,EOMONTH($G8,0)&lt;&gt;BO$4),$D8/$H8,IF(EOMONTH($F8,0)=BO$4,(((BO$4+1)-$F8)/(BO$4-BN$4))*($D8/$H8),IF(EOMONTH($G8,0)=BO$4,(($G8-BN$4)/(BO$4-BN$4))*($D8/$H8),"ERROR")))),2)</f>
        <v>916.67</v>
      </c>
      <c r="BP8" s="57">
        <f>ROUND(IF(OR(EOMONTH($F8,0)&gt;BP$4,EOMONTH($G8,0)&lt;BP$4),0,IF(AND(EOMONTH($F8,0)&lt;&gt;BP$4,EOMONTH($G8,0)&lt;&gt;BP$4),$D8/$H8,IF(EOMONTH($F8,0)=BP$4,(((BP$4+1)-$F8)/(BP$4-BO$4))*($D8/$H8),IF(EOMONTH($G8,0)=BP$4,(($G8-BO$4)/(BP$4-BO$4))*($D8/$H8),"ERROR")))),2)</f>
        <v>916.67</v>
      </c>
      <c r="BQ8" s="57">
        <f>ROUND(IF(OR(EOMONTH($F8,0)&gt;BQ$4,EOMONTH($G8,0)&lt;BQ$4),0,IF(AND(EOMONTH($F8,0)&lt;&gt;BQ$4,EOMONTH($G8,0)&lt;&gt;BQ$4),$D8/$H8,IF(EOMONTH($F8,0)=BQ$4,(((BQ$4+1)-$F8)/(BQ$4-BP$4))*($D8/$H8),IF(EOMONTH($G8,0)=BQ$4,(($G8-BP$4)/(BQ$4-BP$4))*($D8/$H8),"ERROR")))),2)</f>
        <v>916.67</v>
      </c>
      <c r="BR8" s="57">
        <f>ROUND(IF(OR(EOMONTH($F8,0)&gt;BR$4,EOMONTH($G8,0)&lt;BR$4),0,IF(AND(EOMONTH($F8,0)&lt;&gt;BR$4,EOMONTH($G8,0)&lt;&gt;BR$4),$D8/$H8,IF(EOMONTH($F8,0)=BR$4,(((BR$4+1)-$F8)/(BR$4-BQ$4))*($D8/$H8),IF(EOMONTH($G8,0)=BR$4,(($G8-BQ$4)/(BR$4-BQ$4))*($D8/$H8),"ERROR")))),2)</f>
        <v>916.67</v>
      </c>
      <c r="BS8" s="57">
        <f>ROUND(IF(OR(EOMONTH($F8,0)&gt;BS$4,EOMONTH($G8,0)&lt;BS$4),0,IF(AND(EOMONTH($F8,0)&lt;&gt;BS$4,EOMONTH($G8,0)&lt;&gt;BS$4),$D8/$H8,IF(EOMONTH($F8,0)=BS$4,(((BS$4+1)-$F8)/(BS$4-BR$4))*($D8/$H8),IF(EOMONTH($G8,0)=BS$4,(($G8-BR$4)/(BS$4-BR$4))*($D8/$H8),"ERROR")))),2)</f>
        <v>916.67</v>
      </c>
      <c r="BT8" s="57">
        <f>ROUND(IF(OR(EOMONTH($F8,0)&gt;BT$4,EOMONTH($G8,0)&lt;BT$4),0,IF(AND(EOMONTH($F8,0)&lt;&gt;BT$4,EOMONTH($G8,0)&lt;&gt;BT$4),$D8/$H8,IF(EOMONTH($F8,0)=BT$4,(((BT$4+1)-$F8)/(BT$4-BS$4))*($D8/$H8),IF(EOMONTH($G8,0)=BT$4,(($G8-BS$4)/(BT$4-BS$4))*($D8/$H8),"ERROR")))),2)</f>
        <v>916.67</v>
      </c>
      <c r="BU8" s="57">
        <f>ROUND(IF(OR(EOMONTH($F8,0)&gt;BU$4,EOMONTH($G8,0)&lt;BU$4),0,IF(AND(EOMONTH($F8,0)&lt;&gt;BU$4,EOMONTH($G8,0)&lt;&gt;BU$4),$D8/$H8,IF(EOMONTH($F8,0)=BU$4,(((BU$4+1)-$F8)/(BU$4-BT$4))*($D8/$H8),IF(EOMONTH($G8,0)=BU$4,(($G8-BT$4)/(BU$4-BT$4))*($D8/$H8),"ERROR")))),2)</f>
        <v>916.67</v>
      </c>
      <c r="BV8" s="57">
        <f>ROUND(IF(OR(EOMONTH($F8,0)&gt;BV$4,EOMONTH($G8,0)&lt;BV$4),0,IF(AND(EOMONTH($F8,0)&lt;&gt;BV$4,EOMONTH($G8,0)&lt;&gt;BV$4),$D8/$H8,IF(EOMONTH($F8,0)=BV$4,(((BV$4+1)-$F8)/(BV$4-BU$4))*($D8/$H8),IF(EOMONTH($G8,0)=BV$4,(($G8-BU$4)/(BV$4-BU$4))*($D8/$H8),"ERROR")))),2)</f>
        <v>916.67</v>
      </c>
      <c r="BW8" s="57">
        <f>ROUND(IF(OR(EOMONTH($F8,0)&gt;BW$4,EOMONTH($G8,0)&lt;BW$4),0,IF(AND(EOMONTH($F8,0)&lt;&gt;BW$4,EOMONTH($G8,0)&lt;&gt;BW$4),$D8/$H8,IF(EOMONTH($F8,0)=BW$4,(((BW$4+1)-$F8)/(BW$4-BV$4))*($D8/$H8),IF(EOMONTH($G8,0)=BW$4,(($G8-BV$4)/(BW$4-BV$4))*($D8/$H8),"ERROR")))),2)</f>
        <v>916.67</v>
      </c>
      <c r="BX8" s="57">
        <f>ROUND(IF(OR(EOMONTH($F8,0)&gt;BX$4,EOMONTH($G8,0)&lt;BX$4),0,IF(AND(EOMONTH($F8,0)&lt;&gt;BX$4,EOMONTH($G8,0)&lt;&gt;BX$4),$D8/$H8,IF(EOMONTH($F8,0)=BX$4,(((BX$4+1)-$F8)/(BX$4-BW$4))*($D8/$H8),IF(EOMONTH($G8,0)=BX$4,(($G8-BW$4)/(BX$4-BW$4))*($D8/$H8),"ERROR")))),2)</f>
        <v>916.67</v>
      </c>
      <c r="BY8" s="57">
        <f>ROUND(IF(OR(EOMONTH($F8,0)&gt;BY$4,EOMONTH($G8,0)&lt;BY$4),0,IF(AND(EOMONTH($F8,0)&lt;&gt;BY$4,EOMONTH($G8,0)&lt;&gt;BY$4),$D8/$H8,IF(EOMONTH($F8,0)=BY$4,(((BY$4+1)-$F8)/(BY$4-BX$4))*($D8/$H8),IF(EOMONTH($G8,0)=BY$4,(($G8-BX$4)/(BY$4-BX$4))*($D8/$H8),"ERROR")))),2)</f>
        <v>916.67</v>
      </c>
      <c r="BZ8" s="57">
        <f>ROUND(IF(OR(EOMONTH($F8,0)&gt;BZ$4,EOMONTH($G8,0)&lt;BZ$4),0,IF(AND(EOMONTH($F8,0)&lt;&gt;BZ$4,EOMONTH($G8,0)&lt;&gt;BZ$4),$D8/$H8,IF(EOMONTH($F8,0)=BZ$4,(((BZ$4+1)-$F8)/(BZ$4-BY$4))*($D8/$H8),IF(EOMONTH($G8,0)=BZ$4,(($G8-BY$4)/(BZ$4-BY$4))*($D8/$H8),"ERROR")))),2)</f>
        <v>916.67</v>
      </c>
      <c r="CA8" s="57">
        <f>ROUND(IF(OR(EOMONTH($F8,0)&gt;CA$4,EOMONTH($G8,0)&lt;CA$4),0,IF(AND(EOMONTH($F8,0)&lt;&gt;CA$4,EOMONTH($G8,0)&lt;&gt;CA$4),$D8/$H8,IF(EOMONTH($F8,0)=CA$4,(((CA$4+1)-$F8)/(CA$4-BZ$4))*($D8/$H8),IF(EOMONTH($G8,0)=CA$4,(($G8-BZ$4)/(CA$4-BZ$4))*($D8/$H8),"ERROR")))),2)</f>
        <v>916.67</v>
      </c>
      <c r="CB8" s="57">
        <f>ROUND(IF(OR(EOMONTH($F8,0)&gt;CB$4,EOMONTH($G8,0)&lt;CB$4),0,IF(AND(EOMONTH($F8,0)&lt;&gt;CB$4,EOMONTH($G8,0)&lt;&gt;CB$4),$D8/$H8,IF(EOMONTH($F8,0)=CB$4,(((CB$4+1)-$F8)/(CB$4-CA$4))*($D8/$H8),IF(EOMONTH($G8,0)=CB$4,(($G8-CA$4)/(CB$4-CA$4))*($D8/$H8),"ERROR")))),2)</f>
        <v>916.67</v>
      </c>
      <c r="CC8" s="57">
        <f>ROUND(IF(OR(EOMONTH($F8,0)&gt;CC$4,EOMONTH($G8,0)&lt;CC$4),0,IF(AND(EOMONTH($F8,0)&lt;&gt;CC$4,EOMONTH($G8,0)&lt;&gt;CC$4),$D8/$H8,IF(EOMONTH($F8,0)=CC$4,(((CC$4+1)-$F8)/(CC$4-CB$4))*($D8/$H8),IF(EOMONTH($G8,0)=CC$4,(($G8-CB$4)/(CC$4-CB$4))*($D8/$H8),"ERROR")))),2)</f>
        <v>458.33</v>
      </c>
      <c r="CD8" s="57">
        <f>ROUND(IF(OR(EOMONTH($F8,0)&gt;CD$4,EOMONTH($G8,0)&lt;CD$4),0,IF(AND(EOMONTH($F8,0)&lt;&gt;CD$4,EOMONTH($G8,0)&lt;&gt;CD$4),$D8/$H8,IF(EOMONTH($F8,0)=CD$4,(((CD$4+1)-$F8)/(CD$4-CC$4))*($D8/$H8),IF(EOMONTH($G8,0)=CD$4,(($G8-CC$4)/(CD$4-CC$4))*($D8/$H8),"ERROR")))),2)</f>
        <v>0</v>
      </c>
      <c r="CE8" s="57">
        <f>ROUND(IF(OR(EOMONTH($F8,0)&gt;CE$4,EOMONTH($G8,0)&lt;CE$4),0,IF(AND(EOMONTH($F8,0)&lt;&gt;CE$4,EOMONTH($G8,0)&lt;&gt;CE$4),$D8/$H8,IF(EOMONTH($F8,0)=CE$4,(((CE$4+1)-$F8)/(CE$4-CD$4))*($D8/$H8),IF(EOMONTH($G8,0)=CE$4,(($G8-CD$4)/(CE$4-CD$4))*($D8/$H8),"ERROR")))),2)</f>
        <v>0</v>
      </c>
      <c r="CF8" s="57">
        <f>ROUND(IF(OR(EOMONTH($F8,0)&gt;CF$4,EOMONTH($G8,0)&lt;CF$4),0,IF(AND(EOMONTH($F8,0)&lt;&gt;CF$4,EOMONTH($G8,0)&lt;&gt;CF$4),$D8/$H8,IF(EOMONTH($F8,0)=CF$4,(((CF$4+1)-$F8)/(CF$4-CE$4))*($D8/$H8),IF(EOMONTH($G8,0)=CF$4,(($G8-CE$4)/(CF$4-CE$4))*($D8/$H8),"ERROR")))),2)</f>
        <v>0</v>
      </c>
      <c r="CG8" s="57">
        <f>ROUND(IF(OR(EOMONTH($F8,0)&gt;CG$4,EOMONTH($G8,0)&lt;CG$4),0,IF(AND(EOMONTH($F8,0)&lt;&gt;CG$4,EOMONTH($G8,0)&lt;&gt;CG$4),$D8/$H8,IF(EOMONTH($F8,0)=CG$4,(((CG$4+1)-$F8)/(CG$4-CF$4))*($D8/$H8),IF(EOMONTH($G8,0)=CG$4,(($G8-CF$4)/(CG$4-CF$4))*($D8/$H8),"ERROR")))),2)</f>
        <v>0</v>
      </c>
      <c r="CH8" s="57">
        <f>ROUND(IF(OR(EOMONTH($F8,0)&gt;CH$4,EOMONTH($G8,0)&lt;CH$4),0,IF(AND(EOMONTH($F8,0)&lt;&gt;CH$4,EOMONTH($G8,0)&lt;&gt;CH$4),$D8/$H8,IF(EOMONTH($F8,0)=CH$4,(((CH$4+1)-$F8)/(CH$4-CG$4))*($D8/$H8),IF(EOMONTH($G8,0)=CH$4,(($G8-CG$4)/(CH$4-CG$4))*($D8/$H8),"ERROR")))),2)</f>
        <v>0</v>
      </c>
      <c r="CI8" s="57">
        <f>ROUND(IF(OR(EOMONTH($F8,0)&gt;CI$4,EOMONTH($G8,0)&lt;CI$4),0,IF(AND(EOMONTH($F8,0)&lt;&gt;CI$4,EOMONTH($G8,0)&lt;&gt;CI$4),$D8/$H8,IF(EOMONTH($F8,0)=CI$4,(((CI$4+1)-$F8)/(CI$4-CH$4))*($D8/$H8),IF(EOMONTH($G8,0)=CI$4,(($G8-CH$4)/(CI$4-CH$4))*($D8/$H8),"ERROR")))),2)</f>
        <v>0</v>
      </c>
      <c r="CJ8" s="57">
        <f>ROUND(IF(OR(EOMONTH($F8,0)&gt;CJ$4,EOMONTH($G8,0)&lt;CJ$4),0,IF(AND(EOMONTH($F8,0)&lt;&gt;CJ$4,EOMONTH($G8,0)&lt;&gt;CJ$4),$D8/$H8,IF(EOMONTH($F8,0)=CJ$4,(((CJ$4+1)-$F8)/(CJ$4-CI$4))*($D8/$H8),IF(EOMONTH($G8,0)=CJ$4,(($G8-CI$4)/(CJ$4-CI$4))*($D8/$H8),"ERROR")))),2)</f>
        <v>0</v>
      </c>
      <c r="CK8" s="57">
        <f>ROUND(IF(OR(EOMONTH($F8,0)&gt;CK$4,EOMONTH($G8,0)&lt;CK$4),0,IF(AND(EOMONTH($F8,0)&lt;&gt;CK$4,EOMONTH($G8,0)&lt;&gt;CK$4),$D8/$H8,IF(EOMONTH($F8,0)=CK$4,(((CK$4+1)-$F8)/(CK$4-CJ$4))*($D8/$H8),IF(EOMONTH($G8,0)=CK$4,(($G8-CJ$4)/(CK$4-CJ$4))*($D8/$H8),"ERROR")))),2)</f>
        <v>0</v>
      </c>
      <c r="CL8" s="57">
        <f>ROUND(IF(OR(EOMONTH($F8,0)&gt;CL$4,EOMONTH($G8,0)&lt;CL$4),0,IF(AND(EOMONTH($F8,0)&lt;&gt;CL$4,EOMONTH($G8,0)&lt;&gt;CL$4),$D8/$H8,IF(EOMONTH($F8,0)=CL$4,(((CL$4+1)-$F8)/(CL$4-CK$4))*($D8/$H8),IF(EOMONTH($G8,0)=CL$4,(($G8-CK$4)/(CL$4-CK$4))*($D8/$H8),"ERROR")))),2)</f>
        <v>0</v>
      </c>
      <c r="CM8" s="57">
        <f>ROUND(IF(OR(EOMONTH($F8,0)&gt;CM$4,EOMONTH($G8,0)&lt;CM$4),0,IF(AND(EOMONTH($F8,0)&lt;&gt;CM$4,EOMONTH($G8,0)&lt;&gt;CM$4),$D8/$H8,IF(EOMONTH($F8,0)=CM$4,(((CM$4+1)-$F8)/(CM$4-CL$4))*($D8/$H8),IF(EOMONTH($G8,0)=CM$4,(($G8-CL$4)/(CM$4-CL$4))*($D8/$H8),"ERROR")))),2)</f>
        <v>0</v>
      </c>
      <c r="CN8" s="57">
        <f>ROUND(IF(OR(EOMONTH($F8,0)&gt;CN$4,EOMONTH($G8,0)&lt;CN$4),0,IF(AND(EOMONTH($F8,0)&lt;&gt;CN$4,EOMONTH($G8,0)&lt;&gt;CN$4),$D8/$H8,IF(EOMONTH($F8,0)=CN$4,(((CN$4+1)-$F8)/(CN$4-CM$4))*($D8/$H8),IF(EOMONTH($G8,0)=CN$4,(($G8-CM$4)/(CN$4-CM$4))*($D8/$H8),"ERROR")))),2)</f>
        <v>0</v>
      </c>
      <c r="CO8" s="57">
        <f>ROUND(IF(OR(EOMONTH($F8,0)&gt;CO$4,EOMONTH($G8,0)&lt;CO$4),0,IF(AND(EOMONTH($F8,0)&lt;&gt;CO$4,EOMONTH($G8,0)&lt;&gt;CO$4),$D8/$H8,IF(EOMONTH($F8,0)=CO$4,(((CO$4+1)-$F8)/(CO$4-CN$4))*($D8/$H8),IF(EOMONTH($G8,0)=CO$4,(($G8-CN$4)/(CO$4-CN$4))*($D8/$H8),"ERROR")))),2)</f>
        <v>0</v>
      </c>
      <c r="CP8" s="57">
        <f>ROUND(IF(OR(EOMONTH($F8,0)&gt;CP$4,EOMONTH($G8,0)&lt;CP$4),0,IF(AND(EOMONTH($F8,0)&lt;&gt;CP$4,EOMONTH($G8,0)&lt;&gt;CP$4),$D8/$H8,IF(EOMONTH($F8,0)=CP$4,(((CP$4+1)-$F8)/(CP$4-CO$4))*($D8/$H8),IF(EOMONTH($G8,0)=CP$4,(($G8-CO$4)/(CP$4-CO$4))*($D8/$H8),"ERROR")))),2)</f>
        <v>0</v>
      </c>
      <c r="CQ8" s="1"/>
      <c r="CR8" s="70">
        <f t="shared" ref="CR8:CR17" si="57">SUM(K8:CP8)-D8</f>
        <v>0.18999999992956873</v>
      </c>
    </row>
    <row r="9" spans="2:96" s="5" customFormat="1">
      <c r="B9" s="50" t="s">
        <v>854</v>
      </c>
      <c r="C9" s="50" t="s">
        <v>26</v>
      </c>
      <c r="D9" s="10">
        <v>31000</v>
      </c>
      <c r="E9" s="93">
        <f>IF(AND(F9&lt;date_rpt,ISBLANK(F9)=FALSE),1,0)</f>
        <v>0</v>
      </c>
      <c r="F9" s="11">
        <v>45383</v>
      </c>
      <c r="G9" s="11">
        <f>EDATE(F9,24)-1</f>
        <v>46112</v>
      </c>
      <c r="H9" s="14">
        <f t="shared" ref="H9:H10" si="58">DATEDIF(F9,G9,"m")+1</f>
        <v>24</v>
      </c>
      <c r="I9" s="12" t="s">
        <v>881</v>
      </c>
      <c r="J9" s="13"/>
      <c r="K9" s="71">
        <f t="shared" ref="K9:K11" si="59">ROUND(IF(OR(EOMONTH($F9,0)&gt;K$4,EOMONTH($G9,0)&lt;K$4),0,IF(AND(EOMONTH($F9,0)&lt;&gt;K$4,EOMONTH($G9,0)&lt;&gt;K$4),$D9/$H9,IF(EOMONTH($F9,0)=K$4,(((K$4+1)-$F9)/(K$4-J$4))*($D9/$H9),IF(EOMONTH($G9,0)=K$4,(($G9-J$4)/(K$4-J$4))*($D9/$H9),"ERROR")))),2)</f>
        <v>0</v>
      </c>
      <c r="L9" s="71">
        <f t="shared" ref="L9:L11" si="60">ROUND(IF(OR(EOMONTH($F9,0)&gt;L$4,EOMONTH($G9,0)&lt;L$4),0,IF(AND(EOMONTH($F9,0)&lt;&gt;L$4,EOMONTH($G9,0)&lt;&gt;L$4),$D9/$H9,IF(EOMONTH($F9,0)=L$4,(((L$4+1)-$F9)/(L$4-K$4))*($D9/$H9),IF(EOMONTH($G9,0)=L$4,(($G9-K$4)/(L$4-K$4))*($D9/$H9),"ERROR")))),2)</f>
        <v>0</v>
      </c>
      <c r="M9" s="71">
        <f t="shared" ref="M9:M11" si="61">ROUND(IF(OR(EOMONTH($F9,0)&gt;M$4,EOMONTH($G9,0)&lt;M$4),0,IF(AND(EOMONTH($F9,0)&lt;&gt;M$4,EOMONTH($G9,0)&lt;&gt;M$4),$D9/$H9,IF(EOMONTH($F9,0)=M$4,(((M$4+1)-$F9)/(M$4-L$4))*($D9/$H9),IF(EOMONTH($G9,0)=M$4,(($G9-L$4)/(M$4-L$4))*($D9/$H9),"ERROR")))),2)</f>
        <v>0</v>
      </c>
      <c r="N9" s="71">
        <f t="shared" ref="N9:N11" si="62">ROUND(IF(OR(EOMONTH($F9,0)&gt;N$4,EOMONTH($G9,0)&lt;N$4),0,IF(AND(EOMONTH($F9,0)&lt;&gt;N$4,EOMONTH($G9,0)&lt;&gt;N$4),$D9/$H9,IF(EOMONTH($F9,0)=N$4,(((N$4+1)-$F9)/(N$4-M$4))*($D9/$H9),IF(EOMONTH($G9,0)=N$4,(($G9-M$4)/(N$4-M$4))*($D9/$H9),"ERROR")))),2)</f>
        <v>0</v>
      </c>
      <c r="O9" s="71">
        <f t="shared" ref="O9:O11" si="63">ROUND(IF(OR(EOMONTH($F9,0)&gt;O$4,EOMONTH($G9,0)&lt;O$4),0,IF(AND(EOMONTH($F9,0)&lt;&gt;O$4,EOMONTH($G9,0)&lt;&gt;O$4),$D9/$H9,IF(EOMONTH($F9,0)=O$4,(((O$4+1)-$F9)/(O$4-N$4))*($D9/$H9),IF(EOMONTH($G9,0)=O$4,(($G9-N$4)/(O$4-N$4))*($D9/$H9),"ERROR")))),2)</f>
        <v>0</v>
      </c>
      <c r="P9" s="71">
        <f t="shared" ref="P9:P11" si="64">ROUND(IF(OR(EOMONTH($F9,0)&gt;P$4,EOMONTH($G9,0)&lt;P$4),0,IF(AND(EOMONTH($F9,0)&lt;&gt;P$4,EOMONTH($G9,0)&lt;&gt;P$4),$D9/$H9,IF(EOMONTH($F9,0)=P$4,(((P$4+1)-$F9)/(P$4-O$4))*($D9/$H9),IF(EOMONTH($G9,0)=P$4,(($G9-O$4)/(P$4-O$4))*($D9/$H9),"ERROR")))),2)</f>
        <v>0</v>
      </c>
      <c r="Q9" s="71">
        <f t="shared" ref="Q9:Q11" si="65">ROUND(IF(OR(EOMONTH($F9,0)&gt;Q$4,EOMONTH($G9,0)&lt;Q$4),0,IF(AND(EOMONTH($F9,0)&lt;&gt;Q$4,EOMONTH($G9,0)&lt;&gt;Q$4),$D9/$H9,IF(EOMONTH($F9,0)=Q$4,(((Q$4+1)-$F9)/(Q$4-P$4))*($D9/$H9),IF(EOMONTH($G9,0)=Q$4,(($G9-P$4)/(Q$4-P$4))*($D9/$H9),"ERROR")))),2)</f>
        <v>0</v>
      </c>
      <c r="R9" s="71">
        <f t="shared" ref="R9:R11" si="66">ROUND(IF(OR(EOMONTH($F9,0)&gt;R$4,EOMONTH($G9,0)&lt;R$4),0,IF(AND(EOMONTH($F9,0)&lt;&gt;R$4,EOMONTH($G9,0)&lt;&gt;R$4),$D9/$H9,IF(EOMONTH($F9,0)=R$4,(((R$4+1)-$F9)/(R$4-Q$4))*($D9/$H9),IF(EOMONTH($G9,0)=R$4,(($G9-Q$4)/(R$4-Q$4))*($D9/$H9),"ERROR")))),2)</f>
        <v>0</v>
      </c>
      <c r="S9" s="71">
        <f t="shared" ref="S9:S11" si="67">ROUND(IF(OR(EOMONTH($F9,0)&gt;S$4,EOMONTH($G9,0)&lt;S$4),0,IF(AND(EOMONTH($F9,0)&lt;&gt;S$4,EOMONTH($G9,0)&lt;&gt;S$4),$D9/$H9,IF(EOMONTH($F9,0)=S$4,(((S$4+1)-$F9)/(S$4-R$4))*($D9/$H9),IF(EOMONTH($G9,0)=S$4,(($G9-R$4)/(S$4-R$4))*($D9/$H9),"ERROR")))),2)</f>
        <v>0</v>
      </c>
      <c r="T9" s="71">
        <f t="shared" ref="T9:T11" si="68">ROUND(IF(OR(EOMONTH($F9,0)&gt;T$4,EOMONTH($G9,0)&lt;T$4),0,IF(AND(EOMONTH($F9,0)&lt;&gt;T$4,EOMONTH($G9,0)&lt;&gt;T$4),$D9/$H9,IF(EOMONTH($F9,0)=T$4,(((T$4+1)-$F9)/(T$4-S$4))*($D9/$H9),IF(EOMONTH($G9,0)=T$4,(($G9-S$4)/(T$4-S$4))*($D9/$H9),"ERROR")))),2)</f>
        <v>0</v>
      </c>
      <c r="U9" s="71">
        <f t="shared" ref="U9:U11" si="69">ROUND(IF(OR(EOMONTH($F9,0)&gt;U$4,EOMONTH($G9,0)&lt;U$4),0,IF(AND(EOMONTH($F9,0)&lt;&gt;U$4,EOMONTH($G9,0)&lt;&gt;U$4),$D9/$H9,IF(EOMONTH($F9,0)=U$4,(((U$4+1)-$F9)/(U$4-T$4))*($D9/$H9),IF(EOMONTH($G9,0)=U$4,(($G9-T$4)/(U$4-T$4))*($D9/$H9),"ERROR")))),2)</f>
        <v>0</v>
      </c>
      <c r="V9" s="71">
        <f t="shared" ref="V9:V11" si="70">ROUND(IF(OR(EOMONTH($F9,0)&gt;V$4,EOMONTH($G9,0)&lt;V$4),0,IF(AND(EOMONTH($F9,0)&lt;&gt;V$4,EOMONTH($G9,0)&lt;&gt;V$4),$D9/$H9,IF(EOMONTH($F9,0)=V$4,(((V$4+1)-$F9)/(V$4-U$4))*($D9/$H9),IF(EOMONTH($G9,0)=V$4,(($G9-U$4)/(V$4-U$4))*($D9/$H9),"ERROR")))),2)</f>
        <v>0</v>
      </c>
      <c r="W9" s="71">
        <f t="shared" ref="W9:W11" si="71">ROUND(IF(OR(EOMONTH($F9,0)&gt;W$4,EOMONTH($G9,0)&lt;W$4),0,IF(AND(EOMONTH($F9,0)&lt;&gt;W$4,EOMONTH($G9,0)&lt;&gt;W$4),$D9/$H9,IF(EOMONTH($F9,0)=W$4,(((W$4+1)-$F9)/(W$4-V$4))*($D9/$H9),IF(EOMONTH($G9,0)=W$4,(($G9-V$4)/(W$4-V$4))*($D9/$H9),"ERROR")))),2)</f>
        <v>0</v>
      </c>
      <c r="X9" s="71">
        <f t="shared" ref="X9:X11" si="72">ROUND(IF(OR(EOMONTH($F9,0)&gt;X$4,EOMONTH($G9,0)&lt;X$4),0,IF(AND(EOMONTH($F9,0)&lt;&gt;X$4,EOMONTH($G9,0)&lt;&gt;X$4),$D9/$H9,IF(EOMONTH($F9,0)=X$4,(((X$4+1)-$F9)/(X$4-W$4))*($D9/$H9),IF(EOMONTH($G9,0)=X$4,(($G9-W$4)/(X$4-W$4))*($D9/$H9),"ERROR")))),2)</f>
        <v>0</v>
      </c>
      <c r="Y9" s="71">
        <f t="shared" ref="Y9:Y11" si="73">ROUND(IF(OR(EOMONTH($F9,0)&gt;Y$4,EOMONTH($G9,0)&lt;Y$4),0,IF(AND(EOMONTH($F9,0)&lt;&gt;Y$4,EOMONTH($G9,0)&lt;&gt;Y$4),$D9/$H9,IF(EOMONTH($F9,0)=Y$4,(((Y$4+1)-$F9)/(Y$4-X$4))*($D9/$H9),IF(EOMONTH($G9,0)=Y$4,(($G9-X$4)/(Y$4-X$4))*($D9/$H9),"ERROR")))),2)</f>
        <v>0</v>
      </c>
      <c r="Z9" s="71">
        <f t="shared" ref="Z9:Z11" si="74">ROUND(IF(OR(EOMONTH($F9,0)&gt;Z$4,EOMONTH($G9,0)&lt;Z$4),0,IF(AND(EOMONTH($F9,0)&lt;&gt;Z$4,EOMONTH($G9,0)&lt;&gt;Z$4),$D9/$H9,IF(EOMONTH($F9,0)=Z$4,(((Z$4+1)-$F9)/(Z$4-Y$4))*($D9/$H9),IF(EOMONTH($G9,0)=Z$4,(($G9-Y$4)/(Z$4-Y$4))*($D9/$H9),"ERROR")))),2)</f>
        <v>1291.67</v>
      </c>
      <c r="AA9" s="71">
        <f t="shared" ref="AA9:AA11" si="75">ROUND(IF(OR(EOMONTH($F9,0)&gt;AA$4,EOMONTH($G9,0)&lt;AA$4),0,IF(AND(EOMONTH($F9,0)&lt;&gt;AA$4,EOMONTH($G9,0)&lt;&gt;AA$4),$D9/$H9,IF(EOMONTH($F9,0)=AA$4,(((AA$4+1)-$F9)/(AA$4-Z$4))*($D9/$H9),IF(EOMONTH($G9,0)=AA$4,(($G9-Z$4)/(AA$4-Z$4))*($D9/$H9),"ERROR")))),2)</f>
        <v>1291.67</v>
      </c>
      <c r="AB9" s="71">
        <f t="shared" ref="AB9:AB11" si="76">ROUND(IF(OR(EOMONTH($F9,0)&gt;AB$4,EOMONTH($G9,0)&lt;AB$4),0,IF(AND(EOMONTH($F9,0)&lt;&gt;AB$4,EOMONTH($G9,0)&lt;&gt;AB$4),$D9/$H9,IF(EOMONTH($F9,0)=AB$4,(((AB$4+1)-$F9)/(AB$4-AA$4))*($D9/$H9),IF(EOMONTH($G9,0)=AB$4,(($G9-AA$4)/(AB$4-AA$4))*($D9/$H9),"ERROR")))),2)</f>
        <v>1291.67</v>
      </c>
      <c r="AC9" s="71">
        <f t="shared" ref="AC9:AC11" si="77">ROUND(IF(OR(EOMONTH($F9,0)&gt;AC$4,EOMONTH($G9,0)&lt;AC$4),0,IF(AND(EOMONTH($F9,0)&lt;&gt;AC$4,EOMONTH($G9,0)&lt;&gt;AC$4),$D9/$H9,IF(EOMONTH($F9,0)=AC$4,(((AC$4+1)-$F9)/(AC$4-AB$4))*($D9/$H9),IF(EOMONTH($G9,0)=AC$4,(($G9-AB$4)/(AC$4-AB$4))*($D9/$H9),"ERROR")))),2)</f>
        <v>1291.67</v>
      </c>
      <c r="AD9" s="71">
        <f t="shared" ref="AD9:AD11" si="78">ROUND(IF(OR(EOMONTH($F9,0)&gt;AD$4,EOMONTH($G9,0)&lt;AD$4),0,IF(AND(EOMONTH($F9,0)&lt;&gt;AD$4,EOMONTH($G9,0)&lt;&gt;AD$4),$D9/$H9,IF(EOMONTH($F9,0)=AD$4,(((AD$4+1)-$F9)/(AD$4-AC$4))*($D9/$H9),IF(EOMONTH($G9,0)=AD$4,(($G9-AC$4)/(AD$4-AC$4))*($D9/$H9),"ERROR")))),2)</f>
        <v>1291.67</v>
      </c>
      <c r="AE9" s="71">
        <f t="shared" ref="AE9:AE11" si="79">ROUND(IF(OR(EOMONTH($F9,0)&gt;AE$4,EOMONTH($G9,0)&lt;AE$4),0,IF(AND(EOMONTH($F9,0)&lt;&gt;AE$4,EOMONTH($G9,0)&lt;&gt;AE$4),$D9/$H9,IF(EOMONTH($F9,0)=AE$4,(((AE$4+1)-$F9)/(AE$4-AD$4))*($D9/$H9),IF(EOMONTH($G9,0)=AE$4,(($G9-AD$4)/(AE$4-AD$4))*($D9/$H9),"ERROR")))),2)</f>
        <v>1291.67</v>
      </c>
      <c r="AF9" s="71">
        <f t="shared" ref="AF9:AF11" si="80">ROUND(IF(OR(EOMONTH($F9,0)&gt;AF$4,EOMONTH($G9,0)&lt;AF$4),0,IF(AND(EOMONTH($F9,0)&lt;&gt;AF$4,EOMONTH($G9,0)&lt;&gt;AF$4),$D9/$H9,IF(EOMONTH($F9,0)=AF$4,(((AF$4+1)-$F9)/(AF$4-AE$4))*($D9/$H9),IF(EOMONTH($G9,0)=AF$4,(($G9-AE$4)/(AF$4-AE$4))*($D9/$H9),"ERROR")))),2)</f>
        <v>1291.67</v>
      </c>
      <c r="AG9" s="71">
        <f t="shared" ref="AG9:AG11" si="81">ROUND(IF(OR(EOMONTH($F9,0)&gt;AG$4,EOMONTH($G9,0)&lt;AG$4),0,IF(AND(EOMONTH($F9,0)&lt;&gt;AG$4,EOMONTH($G9,0)&lt;&gt;AG$4),$D9/$H9,IF(EOMONTH($F9,0)=AG$4,(((AG$4+1)-$F9)/(AG$4-AF$4))*($D9/$H9),IF(EOMONTH($G9,0)=AG$4,(($G9-AF$4)/(AG$4-AF$4))*($D9/$H9),"ERROR")))),2)</f>
        <v>1291.67</v>
      </c>
      <c r="AH9" s="71">
        <f t="shared" ref="AH9:AH11" si="82">ROUND(IF(OR(EOMONTH($F9,0)&gt;AH$4,EOMONTH($G9,0)&lt;AH$4),0,IF(AND(EOMONTH($F9,0)&lt;&gt;AH$4,EOMONTH($G9,0)&lt;&gt;AH$4),$D9/$H9,IF(EOMONTH($F9,0)=AH$4,(((AH$4+1)-$F9)/(AH$4-AG$4))*($D9/$H9),IF(EOMONTH($G9,0)=AH$4,(($G9-AG$4)/(AH$4-AG$4))*($D9/$H9),"ERROR")))),2)</f>
        <v>1291.67</v>
      </c>
      <c r="AI9" s="71">
        <f t="shared" ref="AI9:AI11" si="83">ROUND(IF(OR(EOMONTH($F9,0)&gt;AI$4,EOMONTH($G9,0)&lt;AI$4),0,IF(AND(EOMONTH($F9,0)&lt;&gt;AI$4,EOMONTH($G9,0)&lt;&gt;AI$4),$D9/$H9,IF(EOMONTH($F9,0)=AI$4,(((AI$4+1)-$F9)/(AI$4-AH$4))*($D9/$H9),IF(EOMONTH($G9,0)=AI$4,(($G9-AH$4)/(AI$4-AH$4))*($D9/$H9),"ERROR")))),2)</f>
        <v>1291.67</v>
      </c>
      <c r="AJ9" s="71">
        <f t="shared" ref="AJ9:AJ11" si="84">ROUND(IF(OR(EOMONTH($F9,0)&gt;AJ$4,EOMONTH($G9,0)&lt;AJ$4),0,IF(AND(EOMONTH($F9,0)&lt;&gt;AJ$4,EOMONTH($G9,0)&lt;&gt;AJ$4),$D9/$H9,IF(EOMONTH($F9,0)=AJ$4,(((AJ$4+1)-$F9)/(AJ$4-AI$4))*($D9/$H9),IF(EOMONTH($G9,0)=AJ$4,(($G9-AI$4)/(AJ$4-AI$4))*($D9/$H9),"ERROR")))),2)</f>
        <v>1291.67</v>
      </c>
      <c r="AK9" s="71">
        <f t="shared" ref="AK9:AK11" si="85">ROUND(IF(OR(EOMONTH($F9,0)&gt;AK$4,EOMONTH($G9,0)&lt;AK$4),0,IF(AND(EOMONTH($F9,0)&lt;&gt;AK$4,EOMONTH($G9,0)&lt;&gt;AK$4),$D9/$H9,IF(EOMONTH($F9,0)=AK$4,(((AK$4+1)-$F9)/(AK$4-AJ$4))*($D9/$H9),IF(EOMONTH($G9,0)=AK$4,(($G9-AJ$4)/(AK$4-AJ$4))*($D9/$H9),"ERROR")))),2)</f>
        <v>1291.67</v>
      </c>
      <c r="AL9" s="71">
        <f t="shared" ref="AL9:AL11" si="86">ROUND(IF(OR(EOMONTH($F9,0)&gt;AL$4,EOMONTH($G9,0)&lt;AL$4),0,IF(AND(EOMONTH($F9,0)&lt;&gt;AL$4,EOMONTH($G9,0)&lt;&gt;AL$4),$D9/$H9,IF(EOMONTH($F9,0)=AL$4,(((AL$4+1)-$F9)/(AL$4-AK$4))*($D9/$H9),IF(EOMONTH($G9,0)=AL$4,(($G9-AK$4)/(AL$4-AK$4))*($D9/$H9),"ERROR")))),2)</f>
        <v>1291.67</v>
      </c>
      <c r="AM9" s="71">
        <f t="shared" ref="AM9:AM11" si="87">ROUND(IF(OR(EOMONTH($F9,0)&gt;AM$4,EOMONTH($G9,0)&lt;AM$4),0,IF(AND(EOMONTH($F9,0)&lt;&gt;AM$4,EOMONTH($G9,0)&lt;&gt;AM$4),$D9/$H9,IF(EOMONTH($F9,0)=AM$4,(((AM$4+1)-$F9)/(AM$4-AL$4))*($D9/$H9),IF(EOMONTH($G9,0)=AM$4,(($G9-AL$4)/(AM$4-AL$4))*($D9/$H9),"ERROR")))),2)</f>
        <v>1291.67</v>
      </c>
      <c r="AN9" s="71">
        <f t="shared" ref="AN9:AN11" si="88">ROUND(IF(OR(EOMONTH($F9,0)&gt;AN$4,EOMONTH($G9,0)&lt;AN$4),0,IF(AND(EOMONTH($F9,0)&lt;&gt;AN$4,EOMONTH($G9,0)&lt;&gt;AN$4),$D9/$H9,IF(EOMONTH($F9,0)=AN$4,(((AN$4+1)-$F9)/(AN$4-AM$4))*($D9/$H9),IF(EOMONTH($G9,0)=AN$4,(($G9-AM$4)/(AN$4-AM$4))*($D9/$H9),"ERROR")))),2)</f>
        <v>1291.67</v>
      </c>
      <c r="AO9" s="71">
        <f t="shared" ref="AO9:AO11" si="89">ROUND(IF(OR(EOMONTH($F9,0)&gt;AO$4,EOMONTH($G9,0)&lt;AO$4),0,IF(AND(EOMONTH($F9,0)&lt;&gt;AO$4,EOMONTH($G9,0)&lt;&gt;AO$4),$D9/$H9,IF(EOMONTH($F9,0)=AO$4,(((AO$4+1)-$F9)/(AO$4-AN$4))*($D9/$H9),IF(EOMONTH($G9,0)=AO$4,(($G9-AN$4)/(AO$4-AN$4))*($D9/$H9),"ERROR")))),2)</f>
        <v>1291.67</v>
      </c>
      <c r="AP9" s="71">
        <f t="shared" ref="AP9:AP11" si="90">ROUND(IF(OR(EOMONTH($F9,0)&gt;AP$4,EOMONTH($G9,0)&lt;AP$4),0,IF(AND(EOMONTH($F9,0)&lt;&gt;AP$4,EOMONTH($G9,0)&lt;&gt;AP$4),$D9/$H9,IF(EOMONTH($F9,0)=AP$4,(((AP$4+1)-$F9)/(AP$4-AO$4))*($D9/$H9),IF(EOMONTH($G9,0)=AP$4,(($G9-AO$4)/(AP$4-AO$4))*($D9/$H9),"ERROR")))),2)</f>
        <v>1291.67</v>
      </c>
      <c r="AQ9" s="71">
        <f t="shared" ref="AQ9:AQ11" si="91">ROUND(IF(OR(EOMONTH($F9,0)&gt;AQ$4,EOMONTH($G9,0)&lt;AQ$4),0,IF(AND(EOMONTH($F9,0)&lt;&gt;AQ$4,EOMONTH($G9,0)&lt;&gt;AQ$4),$D9/$H9,IF(EOMONTH($F9,0)=AQ$4,(((AQ$4+1)-$F9)/(AQ$4-AP$4))*($D9/$H9),IF(EOMONTH($G9,0)=AQ$4,(($G9-AP$4)/(AQ$4-AP$4))*($D9/$H9),"ERROR")))),2)</f>
        <v>1291.67</v>
      </c>
      <c r="AR9" s="71">
        <f t="shared" ref="AR9:AR11" si="92">ROUND(IF(OR(EOMONTH($F9,0)&gt;AR$4,EOMONTH($G9,0)&lt;AR$4),0,IF(AND(EOMONTH($F9,0)&lt;&gt;AR$4,EOMONTH($G9,0)&lt;&gt;AR$4),$D9/$H9,IF(EOMONTH($F9,0)=AR$4,(((AR$4+1)-$F9)/(AR$4-AQ$4))*($D9/$H9),IF(EOMONTH($G9,0)=AR$4,(($G9-AQ$4)/(AR$4-AQ$4))*($D9/$H9),"ERROR")))),2)</f>
        <v>1291.67</v>
      </c>
      <c r="AS9" s="71">
        <f t="shared" ref="AS9:AS11" si="93">ROUND(IF(OR(EOMONTH($F9,0)&gt;AS$4,EOMONTH($G9,0)&lt;AS$4),0,IF(AND(EOMONTH($F9,0)&lt;&gt;AS$4,EOMONTH($G9,0)&lt;&gt;AS$4),$D9/$H9,IF(EOMONTH($F9,0)=AS$4,(((AS$4+1)-$F9)/(AS$4-AR$4))*($D9/$H9),IF(EOMONTH($G9,0)=AS$4,(($G9-AR$4)/(AS$4-AR$4))*($D9/$H9),"ERROR")))),2)</f>
        <v>1291.67</v>
      </c>
      <c r="AT9" s="71">
        <f t="shared" ref="AT9:AT11" si="94">ROUND(IF(OR(EOMONTH($F9,0)&gt;AT$4,EOMONTH($G9,0)&lt;AT$4),0,IF(AND(EOMONTH($F9,0)&lt;&gt;AT$4,EOMONTH($G9,0)&lt;&gt;AT$4),$D9/$H9,IF(EOMONTH($F9,0)=AT$4,(((AT$4+1)-$F9)/(AT$4-AS$4))*($D9/$H9),IF(EOMONTH($G9,0)=AT$4,(($G9-AS$4)/(AT$4-AS$4))*($D9/$H9),"ERROR")))),2)</f>
        <v>1291.67</v>
      </c>
      <c r="AU9" s="71">
        <f t="shared" ref="AU9:AU11" si="95">ROUND(IF(OR(EOMONTH($F9,0)&gt;AU$4,EOMONTH($G9,0)&lt;AU$4),0,IF(AND(EOMONTH($F9,0)&lt;&gt;AU$4,EOMONTH($G9,0)&lt;&gt;AU$4),$D9/$H9,IF(EOMONTH($F9,0)=AU$4,(((AU$4+1)-$F9)/(AU$4-AT$4))*($D9/$H9),IF(EOMONTH($G9,0)=AU$4,(($G9-AT$4)/(AU$4-AT$4))*($D9/$H9),"ERROR")))),2)</f>
        <v>1291.67</v>
      </c>
      <c r="AV9" s="71">
        <f t="shared" ref="AV9:AV11" si="96">ROUND(IF(OR(EOMONTH($F9,0)&gt;AV$4,EOMONTH($G9,0)&lt;AV$4),0,IF(AND(EOMONTH($F9,0)&lt;&gt;AV$4,EOMONTH($G9,0)&lt;&gt;AV$4),$D9/$H9,IF(EOMONTH($F9,0)=AV$4,(((AV$4+1)-$F9)/(AV$4-AU$4))*($D9/$H9),IF(EOMONTH($G9,0)=AV$4,(($G9-AU$4)/(AV$4-AU$4))*($D9/$H9),"ERROR")))),2)</f>
        <v>1291.67</v>
      </c>
      <c r="AW9" s="71">
        <f t="shared" ref="AW9:AW11" si="97">ROUND(IF(OR(EOMONTH($F9,0)&gt;AW$4,EOMONTH($G9,0)&lt;AW$4),0,IF(AND(EOMONTH($F9,0)&lt;&gt;AW$4,EOMONTH($G9,0)&lt;&gt;AW$4),$D9/$H9,IF(EOMONTH($F9,0)=AW$4,(((AW$4+1)-$F9)/(AW$4-AV$4))*($D9/$H9),IF(EOMONTH($G9,0)=AW$4,(($G9-AV$4)/(AW$4-AV$4))*($D9/$H9),"ERROR")))),2)</f>
        <v>1291.67</v>
      </c>
      <c r="AX9" s="71">
        <f t="shared" ref="AX9:AX11" si="98">ROUND(IF(OR(EOMONTH($F9,0)&gt;AX$4,EOMONTH($G9,0)&lt;AX$4),0,IF(AND(EOMONTH($F9,0)&lt;&gt;AX$4,EOMONTH($G9,0)&lt;&gt;AX$4),$D9/$H9,IF(EOMONTH($F9,0)=AX$4,(((AX$4+1)-$F9)/(AX$4-AW$4))*($D9/$H9),IF(EOMONTH($G9,0)=AX$4,(($G9-AW$4)/(AX$4-AW$4))*($D9/$H9),"ERROR")))),2)</f>
        <v>0</v>
      </c>
      <c r="AY9" s="71">
        <f t="shared" ref="AY9:AY11" si="99">ROUND(IF(OR(EOMONTH($F9,0)&gt;AY$4,EOMONTH($G9,0)&lt;AY$4),0,IF(AND(EOMONTH($F9,0)&lt;&gt;AY$4,EOMONTH($G9,0)&lt;&gt;AY$4),$D9/$H9,IF(EOMONTH($F9,0)=AY$4,(((AY$4+1)-$F9)/(AY$4-AX$4))*($D9/$H9),IF(EOMONTH($G9,0)=AY$4,(($G9-AX$4)/(AY$4-AX$4))*($D9/$H9),"ERROR")))),2)</f>
        <v>0</v>
      </c>
      <c r="AZ9" s="71">
        <f t="shared" ref="AZ9:AZ11" si="100">ROUND(IF(OR(EOMONTH($F9,0)&gt;AZ$4,EOMONTH($G9,0)&lt;AZ$4),0,IF(AND(EOMONTH($F9,0)&lt;&gt;AZ$4,EOMONTH($G9,0)&lt;&gt;AZ$4),$D9/$H9,IF(EOMONTH($F9,0)=AZ$4,(((AZ$4+1)-$F9)/(AZ$4-AY$4))*($D9/$H9),IF(EOMONTH($G9,0)=AZ$4,(($G9-AY$4)/(AZ$4-AY$4))*($D9/$H9),"ERROR")))),2)</f>
        <v>0</v>
      </c>
      <c r="BA9" s="71">
        <f t="shared" ref="BA9:BA11" si="101">ROUND(IF(OR(EOMONTH($F9,0)&gt;BA$4,EOMONTH($G9,0)&lt;BA$4),0,IF(AND(EOMONTH($F9,0)&lt;&gt;BA$4,EOMONTH($G9,0)&lt;&gt;BA$4),$D9/$H9,IF(EOMONTH($F9,0)=BA$4,(((BA$4+1)-$F9)/(BA$4-AZ$4))*($D9/$H9),IF(EOMONTH($G9,0)=BA$4,(($G9-AZ$4)/(BA$4-AZ$4))*($D9/$H9),"ERROR")))),2)</f>
        <v>0</v>
      </c>
      <c r="BB9" s="71">
        <f t="shared" ref="BB9:BB11" si="102">ROUND(IF(OR(EOMONTH($F9,0)&gt;BB$4,EOMONTH($G9,0)&lt;BB$4),0,IF(AND(EOMONTH($F9,0)&lt;&gt;BB$4,EOMONTH($G9,0)&lt;&gt;BB$4),$D9/$H9,IF(EOMONTH($F9,0)=BB$4,(((BB$4+1)-$F9)/(BB$4-BA$4))*($D9/$H9),IF(EOMONTH($G9,0)=BB$4,(($G9-BA$4)/(BB$4-BA$4))*($D9/$H9),"ERROR")))),2)</f>
        <v>0</v>
      </c>
      <c r="BC9" s="71">
        <f t="shared" ref="BC9:BC11" si="103">ROUND(IF(OR(EOMONTH($F9,0)&gt;BC$4,EOMONTH($G9,0)&lt;BC$4),0,IF(AND(EOMONTH($F9,0)&lt;&gt;BC$4,EOMONTH($G9,0)&lt;&gt;BC$4),$D9/$H9,IF(EOMONTH($F9,0)=BC$4,(((BC$4+1)-$F9)/(BC$4-BB$4))*($D9/$H9),IF(EOMONTH($G9,0)=BC$4,(($G9-BB$4)/(BC$4-BB$4))*($D9/$H9),"ERROR")))),2)</f>
        <v>0</v>
      </c>
      <c r="BD9" s="71">
        <f t="shared" ref="BD9:BD11" si="104">ROUND(IF(OR(EOMONTH($F9,0)&gt;BD$4,EOMONTH($G9,0)&lt;BD$4),0,IF(AND(EOMONTH($F9,0)&lt;&gt;BD$4,EOMONTH($G9,0)&lt;&gt;BD$4),$D9/$H9,IF(EOMONTH($F9,0)=BD$4,(((BD$4+1)-$F9)/(BD$4-BC$4))*($D9/$H9),IF(EOMONTH($G9,0)=BD$4,(($G9-BC$4)/(BD$4-BC$4))*($D9/$H9),"ERROR")))),2)</f>
        <v>0</v>
      </c>
      <c r="BE9" s="71">
        <f t="shared" ref="BE9:BE11" si="105">ROUND(IF(OR(EOMONTH($F9,0)&gt;BE$4,EOMONTH($G9,0)&lt;BE$4),0,IF(AND(EOMONTH($F9,0)&lt;&gt;BE$4,EOMONTH($G9,0)&lt;&gt;BE$4),$D9/$H9,IF(EOMONTH($F9,0)=BE$4,(((BE$4+1)-$F9)/(BE$4-BD$4))*($D9/$H9),IF(EOMONTH($G9,0)=BE$4,(($G9-BD$4)/(BE$4-BD$4))*($D9/$H9),"ERROR")))),2)</f>
        <v>0</v>
      </c>
      <c r="BF9" s="71">
        <f t="shared" ref="BF9:BF11" si="106">ROUND(IF(OR(EOMONTH($F9,0)&gt;BF$4,EOMONTH($G9,0)&lt;BF$4),0,IF(AND(EOMONTH($F9,0)&lt;&gt;BF$4,EOMONTH($G9,0)&lt;&gt;BF$4),$D9/$H9,IF(EOMONTH($F9,0)=BF$4,(((BF$4+1)-$F9)/(BF$4-BE$4))*($D9/$H9),IF(EOMONTH($G9,0)=BF$4,(($G9-BE$4)/(BF$4-BE$4))*($D9/$H9),"ERROR")))),2)</f>
        <v>0</v>
      </c>
      <c r="BG9" s="71">
        <f t="shared" ref="BG9:BG11" si="107">ROUND(IF(OR(EOMONTH($F9,0)&gt;BG$4,EOMONTH($G9,0)&lt;BG$4),0,IF(AND(EOMONTH($F9,0)&lt;&gt;BG$4,EOMONTH($G9,0)&lt;&gt;BG$4),$D9/$H9,IF(EOMONTH($F9,0)=BG$4,(((BG$4+1)-$F9)/(BG$4-BF$4))*($D9/$H9),IF(EOMONTH($G9,0)=BG$4,(($G9-BF$4)/(BG$4-BF$4))*($D9/$H9),"ERROR")))),2)</f>
        <v>0</v>
      </c>
      <c r="BH9" s="71">
        <f t="shared" ref="BH9:BH11" si="108">ROUND(IF(OR(EOMONTH($F9,0)&gt;BH$4,EOMONTH($G9,0)&lt;BH$4),0,IF(AND(EOMONTH($F9,0)&lt;&gt;BH$4,EOMONTH($G9,0)&lt;&gt;BH$4),$D9/$H9,IF(EOMONTH($F9,0)=BH$4,(((BH$4+1)-$F9)/(BH$4-BG$4))*($D9/$H9),IF(EOMONTH($G9,0)=BH$4,(($G9-BG$4)/(BH$4-BG$4))*($D9/$H9),"ERROR")))),2)</f>
        <v>0</v>
      </c>
      <c r="BI9" s="71">
        <f t="shared" ref="BI9:BI11" si="109">ROUND(IF(OR(EOMONTH($F9,0)&gt;BI$4,EOMONTH($G9,0)&lt;BI$4),0,IF(AND(EOMONTH($F9,0)&lt;&gt;BI$4,EOMONTH($G9,0)&lt;&gt;BI$4),$D9/$H9,IF(EOMONTH($F9,0)=BI$4,(((BI$4+1)-$F9)/(BI$4-BH$4))*($D9/$H9),IF(EOMONTH($G9,0)=BI$4,(($G9-BH$4)/(BI$4-BH$4))*($D9/$H9),"ERROR")))),2)</f>
        <v>0</v>
      </c>
      <c r="BJ9" s="71">
        <f t="shared" ref="BJ9:BJ11" si="110">ROUND(IF(OR(EOMONTH($F9,0)&gt;BJ$4,EOMONTH($G9,0)&lt;BJ$4),0,IF(AND(EOMONTH($F9,0)&lt;&gt;BJ$4,EOMONTH($G9,0)&lt;&gt;BJ$4),$D9/$H9,IF(EOMONTH($F9,0)=BJ$4,(((BJ$4+1)-$F9)/(BJ$4-BI$4))*($D9/$H9),IF(EOMONTH($G9,0)=BJ$4,(($G9-BI$4)/(BJ$4-BI$4))*($D9/$H9),"ERROR")))),2)</f>
        <v>0</v>
      </c>
      <c r="BK9" s="71">
        <f t="shared" ref="BK9:BK11" si="111">ROUND(IF(OR(EOMONTH($F9,0)&gt;BK$4,EOMONTH($G9,0)&lt;BK$4),0,IF(AND(EOMONTH($F9,0)&lt;&gt;BK$4,EOMONTH($G9,0)&lt;&gt;BK$4),$D9/$H9,IF(EOMONTH($F9,0)=BK$4,(((BK$4+1)-$F9)/(BK$4-BJ$4))*($D9/$H9),IF(EOMONTH($G9,0)=BK$4,(($G9-BJ$4)/(BK$4-BJ$4))*($D9/$H9),"ERROR")))),2)</f>
        <v>0</v>
      </c>
      <c r="BL9" s="71">
        <f t="shared" ref="BL9:BL11" si="112">ROUND(IF(OR(EOMONTH($F9,0)&gt;BL$4,EOMONTH($G9,0)&lt;BL$4),0,IF(AND(EOMONTH($F9,0)&lt;&gt;BL$4,EOMONTH($G9,0)&lt;&gt;BL$4),$D9/$H9,IF(EOMONTH($F9,0)=BL$4,(((BL$4+1)-$F9)/(BL$4-BK$4))*($D9/$H9),IF(EOMONTH($G9,0)=BL$4,(($G9-BK$4)/(BL$4-BK$4))*($D9/$H9),"ERROR")))),2)</f>
        <v>0</v>
      </c>
      <c r="BM9" s="71">
        <f t="shared" ref="BM9:BM11" si="113">ROUND(IF(OR(EOMONTH($F9,0)&gt;BM$4,EOMONTH($G9,0)&lt;BM$4),0,IF(AND(EOMONTH($F9,0)&lt;&gt;BM$4,EOMONTH($G9,0)&lt;&gt;BM$4),$D9/$H9,IF(EOMONTH($F9,0)=BM$4,(((BM$4+1)-$F9)/(BM$4-BL$4))*($D9/$H9),IF(EOMONTH($G9,0)=BM$4,(($G9-BL$4)/(BM$4-BL$4))*($D9/$H9),"ERROR")))),2)</f>
        <v>0</v>
      </c>
      <c r="BN9" s="71">
        <f t="shared" ref="BN9:BN11" si="114">ROUND(IF(OR(EOMONTH($F9,0)&gt;BN$4,EOMONTH($G9,0)&lt;BN$4),0,IF(AND(EOMONTH($F9,0)&lt;&gt;BN$4,EOMONTH($G9,0)&lt;&gt;BN$4),$D9/$H9,IF(EOMONTH($F9,0)=BN$4,(((BN$4+1)-$F9)/(BN$4-BM$4))*($D9/$H9),IF(EOMONTH($G9,0)=BN$4,(($G9-BM$4)/(BN$4-BM$4))*($D9/$H9),"ERROR")))),2)</f>
        <v>0</v>
      </c>
      <c r="BO9" s="71">
        <f t="shared" ref="BO9:BO11" si="115">ROUND(IF(OR(EOMONTH($F9,0)&gt;BO$4,EOMONTH($G9,0)&lt;BO$4),0,IF(AND(EOMONTH($F9,0)&lt;&gt;BO$4,EOMONTH($G9,0)&lt;&gt;BO$4),$D9/$H9,IF(EOMONTH($F9,0)=BO$4,(((BO$4+1)-$F9)/(BO$4-BN$4))*($D9/$H9),IF(EOMONTH($G9,0)=BO$4,(($G9-BN$4)/(BO$4-BN$4))*($D9/$H9),"ERROR")))),2)</f>
        <v>0</v>
      </c>
      <c r="BP9" s="71">
        <f t="shared" ref="BP9:BP11" si="116">ROUND(IF(OR(EOMONTH($F9,0)&gt;BP$4,EOMONTH($G9,0)&lt;BP$4),0,IF(AND(EOMONTH($F9,0)&lt;&gt;BP$4,EOMONTH($G9,0)&lt;&gt;BP$4),$D9/$H9,IF(EOMONTH($F9,0)=BP$4,(((BP$4+1)-$F9)/(BP$4-BO$4))*($D9/$H9),IF(EOMONTH($G9,0)=BP$4,(($G9-BO$4)/(BP$4-BO$4))*($D9/$H9),"ERROR")))),2)</f>
        <v>0</v>
      </c>
      <c r="BQ9" s="71">
        <f t="shared" ref="BQ9:BQ11" si="117">ROUND(IF(OR(EOMONTH($F9,0)&gt;BQ$4,EOMONTH($G9,0)&lt;BQ$4),0,IF(AND(EOMONTH($F9,0)&lt;&gt;BQ$4,EOMONTH($G9,0)&lt;&gt;BQ$4),$D9/$H9,IF(EOMONTH($F9,0)=BQ$4,(((BQ$4+1)-$F9)/(BQ$4-BP$4))*($D9/$H9),IF(EOMONTH($G9,0)=BQ$4,(($G9-BP$4)/(BQ$4-BP$4))*($D9/$H9),"ERROR")))),2)</f>
        <v>0</v>
      </c>
      <c r="BR9" s="71">
        <f t="shared" ref="BR9:BR11" si="118">ROUND(IF(OR(EOMONTH($F9,0)&gt;BR$4,EOMONTH($G9,0)&lt;BR$4),0,IF(AND(EOMONTH($F9,0)&lt;&gt;BR$4,EOMONTH($G9,0)&lt;&gt;BR$4),$D9/$H9,IF(EOMONTH($F9,0)=BR$4,(((BR$4+1)-$F9)/(BR$4-BQ$4))*($D9/$H9),IF(EOMONTH($G9,0)=BR$4,(($G9-BQ$4)/(BR$4-BQ$4))*($D9/$H9),"ERROR")))),2)</f>
        <v>0</v>
      </c>
      <c r="BS9" s="71">
        <f t="shared" ref="BS9:BS11" si="119">ROUND(IF(OR(EOMONTH($F9,0)&gt;BS$4,EOMONTH($G9,0)&lt;BS$4),0,IF(AND(EOMONTH($F9,0)&lt;&gt;BS$4,EOMONTH($G9,0)&lt;&gt;BS$4),$D9/$H9,IF(EOMONTH($F9,0)=BS$4,(((BS$4+1)-$F9)/(BS$4-BR$4))*($D9/$H9),IF(EOMONTH($G9,0)=BS$4,(($G9-BR$4)/(BS$4-BR$4))*($D9/$H9),"ERROR")))),2)</f>
        <v>0</v>
      </c>
      <c r="BT9" s="71">
        <f t="shared" ref="BT9:BT11" si="120">ROUND(IF(OR(EOMONTH($F9,0)&gt;BT$4,EOMONTH($G9,0)&lt;BT$4),0,IF(AND(EOMONTH($F9,0)&lt;&gt;BT$4,EOMONTH($G9,0)&lt;&gt;BT$4),$D9/$H9,IF(EOMONTH($F9,0)=BT$4,(((BT$4+1)-$F9)/(BT$4-BS$4))*($D9/$H9),IF(EOMONTH($G9,0)=BT$4,(($G9-BS$4)/(BT$4-BS$4))*($D9/$H9),"ERROR")))),2)</f>
        <v>0</v>
      </c>
      <c r="BU9" s="71">
        <f t="shared" ref="BU9:BU11" si="121">ROUND(IF(OR(EOMONTH($F9,0)&gt;BU$4,EOMONTH($G9,0)&lt;BU$4),0,IF(AND(EOMONTH($F9,0)&lt;&gt;BU$4,EOMONTH($G9,0)&lt;&gt;BU$4),$D9/$H9,IF(EOMONTH($F9,0)=BU$4,(((BU$4+1)-$F9)/(BU$4-BT$4))*($D9/$H9),IF(EOMONTH($G9,0)=BU$4,(($G9-BT$4)/(BU$4-BT$4))*($D9/$H9),"ERROR")))),2)</f>
        <v>0</v>
      </c>
      <c r="BV9" s="71">
        <f t="shared" ref="BV9:BV11" si="122">ROUND(IF(OR(EOMONTH($F9,0)&gt;BV$4,EOMONTH($G9,0)&lt;BV$4),0,IF(AND(EOMONTH($F9,0)&lt;&gt;BV$4,EOMONTH($G9,0)&lt;&gt;BV$4),$D9/$H9,IF(EOMONTH($F9,0)=BV$4,(((BV$4+1)-$F9)/(BV$4-BU$4))*($D9/$H9),IF(EOMONTH($G9,0)=BV$4,(($G9-BU$4)/(BV$4-BU$4))*($D9/$H9),"ERROR")))),2)</f>
        <v>0</v>
      </c>
      <c r="BW9" s="71">
        <f t="shared" ref="BW9:BW11" si="123">ROUND(IF(OR(EOMONTH($F9,0)&gt;BW$4,EOMONTH($G9,0)&lt;BW$4),0,IF(AND(EOMONTH($F9,0)&lt;&gt;BW$4,EOMONTH($G9,0)&lt;&gt;BW$4),$D9/$H9,IF(EOMONTH($F9,0)=BW$4,(((BW$4+1)-$F9)/(BW$4-BV$4))*($D9/$H9),IF(EOMONTH($G9,0)=BW$4,(($G9-BV$4)/(BW$4-BV$4))*($D9/$H9),"ERROR")))),2)</f>
        <v>0</v>
      </c>
      <c r="BX9" s="71">
        <f t="shared" ref="BX9:BX11" si="124">ROUND(IF(OR(EOMONTH($F9,0)&gt;BX$4,EOMONTH($G9,0)&lt;BX$4),0,IF(AND(EOMONTH($F9,0)&lt;&gt;BX$4,EOMONTH($G9,0)&lt;&gt;BX$4),$D9/$H9,IF(EOMONTH($F9,0)=BX$4,(((BX$4+1)-$F9)/(BX$4-BW$4))*($D9/$H9),IF(EOMONTH($G9,0)=BX$4,(($G9-BW$4)/(BX$4-BW$4))*($D9/$H9),"ERROR")))),2)</f>
        <v>0</v>
      </c>
      <c r="BY9" s="71">
        <f t="shared" ref="BY9:BY11" si="125">ROUND(IF(OR(EOMONTH($F9,0)&gt;BY$4,EOMONTH($G9,0)&lt;BY$4),0,IF(AND(EOMONTH($F9,0)&lt;&gt;BY$4,EOMONTH($G9,0)&lt;&gt;BY$4),$D9/$H9,IF(EOMONTH($F9,0)=BY$4,(((BY$4+1)-$F9)/(BY$4-BX$4))*($D9/$H9),IF(EOMONTH($G9,0)=BY$4,(($G9-BX$4)/(BY$4-BX$4))*($D9/$H9),"ERROR")))),2)</f>
        <v>0</v>
      </c>
      <c r="BZ9" s="71">
        <f t="shared" ref="BZ9:BZ11" si="126">ROUND(IF(OR(EOMONTH($F9,0)&gt;BZ$4,EOMONTH($G9,0)&lt;BZ$4),0,IF(AND(EOMONTH($F9,0)&lt;&gt;BZ$4,EOMONTH($G9,0)&lt;&gt;BZ$4),$D9/$H9,IF(EOMONTH($F9,0)=BZ$4,(((BZ$4+1)-$F9)/(BZ$4-BY$4))*($D9/$H9),IF(EOMONTH($G9,0)=BZ$4,(($G9-BY$4)/(BZ$4-BY$4))*($D9/$H9),"ERROR")))),2)</f>
        <v>0</v>
      </c>
      <c r="CA9" s="71">
        <f t="shared" ref="CA9:CA11" si="127">ROUND(IF(OR(EOMONTH($F9,0)&gt;CA$4,EOMONTH($G9,0)&lt;CA$4),0,IF(AND(EOMONTH($F9,0)&lt;&gt;CA$4,EOMONTH($G9,0)&lt;&gt;CA$4),$D9/$H9,IF(EOMONTH($F9,0)=CA$4,(((CA$4+1)-$F9)/(CA$4-BZ$4))*($D9/$H9),IF(EOMONTH($G9,0)=CA$4,(($G9-BZ$4)/(CA$4-BZ$4))*($D9/$H9),"ERROR")))),2)</f>
        <v>0</v>
      </c>
      <c r="CB9" s="71">
        <f t="shared" ref="CB9:CB11" si="128">ROUND(IF(OR(EOMONTH($F9,0)&gt;CB$4,EOMONTH($G9,0)&lt;CB$4),0,IF(AND(EOMONTH($F9,0)&lt;&gt;CB$4,EOMONTH($G9,0)&lt;&gt;CB$4),$D9/$H9,IF(EOMONTH($F9,0)=CB$4,(((CB$4+1)-$F9)/(CB$4-CA$4))*($D9/$H9),IF(EOMONTH($G9,0)=CB$4,(($G9-CA$4)/(CB$4-CA$4))*($D9/$H9),"ERROR")))),2)</f>
        <v>0</v>
      </c>
      <c r="CC9" s="71">
        <f t="shared" ref="CC9:CC11" si="129">ROUND(IF(OR(EOMONTH($F9,0)&gt;CC$4,EOMONTH($G9,0)&lt;CC$4),0,IF(AND(EOMONTH($F9,0)&lt;&gt;CC$4,EOMONTH($G9,0)&lt;&gt;CC$4),$D9/$H9,IF(EOMONTH($F9,0)=CC$4,(((CC$4+1)-$F9)/(CC$4-CB$4))*($D9/$H9),IF(EOMONTH($G9,0)=CC$4,(($G9-CB$4)/(CC$4-CB$4))*($D9/$H9),"ERROR")))),2)</f>
        <v>0</v>
      </c>
      <c r="CD9" s="71">
        <f t="shared" ref="CD9:CD11" si="130">ROUND(IF(OR(EOMONTH($F9,0)&gt;CD$4,EOMONTH($G9,0)&lt;CD$4),0,IF(AND(EOMONTH($F9,0)&lt;&gt;CD$4,EOMONTH($G9,0)&lt;&gt;CD$4),$D9/$H9,IF(EOMONTH($F9,0)=CD$4,(((CD$4+1)-$F9)/(CD$4-CC$4))*($D9/$H9),IF(EOMONTH($G9,0)=CD$4,(($G9-CC$4)/(CD$4-CC$4))*($D9/$H9),"ERROR")))),2)</f>
        <v>0</v>
      </c>
      <c r="CE9" s="71">
        <f t="shared" ref="CE9:CE11" si="131">ROUND(IF(OR(EOMONTH($F9,0)&gt;CE$4,EOMONTH($G9,0)&lt;CE$4),0,IF(AND(EOMONTH($F9,0)&lt;&gt;CE$4,EOMONTH($G9,0)&lt;&gt;CE$4),$D9/$H9,IF(EOMONTH($F9,0)=CE$4,(((CE$4+1)-$F9)/(CE$4-CD$4))*($D9/$H9),IF(EOMONTH($G9,0)=CE$4,(($G9-CD$4)/(CE$4-CD$4))*($D9/$H9),"ERROR")))),2)</f>
        <v>0</v>
      </c>
      <c r="CF9" s="71">
        <f t="shared" ref="CF9:CF11" si="132">ROUND(IF(OR(EOMONTH($F9,0)&gt;CF$4,EOMONTH($G9,0)&lt;CF$4),0,IF(AND(EOMONTH($F9,0)&lt;&gt;CF$4,EOMONTH($G9,0)&lt;&gt;CF$4),$D9/$H9,IF(EOMONTH($F9,0)=CF$4,(((CF$4+1)-$F9)/(CF$4-CE$4))*($D9/$H9),IF(EOMONTH($G9,0)=CF$4,(($G9-CE$4)/(CF$4-CE$4))*($D9/$H9),"ERROR")))),2)</f>
        <v>0</v>
      </c>
      <c r="CG9" s="71">
        <f t="shared" ref="CG9:CG11" si="133">ROUND(IF(OR(EOMONTH($F9,0)&gt;CG$4,EOMONTH($G9,0)&lt;CG$4),0,IF(AND(EOMONTH($F9,0)&lt;&gt;CG$4,EOMONTH($G9,0)&lt;&gt;CG$4),$D9/$H9,IF(EOMONTH($F9,0)=CG$4,(((CG$4+1)-$F9)/(CG$4-CF$4))*($D9/$H9),IF(EOMONTH($G9,0)=CG$4,(($G9-CF$4)/(CG$4-CF$4))*($D9/$H9),"ERROR")))),2)</f>
        <v>0</v>
      </c>
      <c r="CH9" s="71">
        <f t="shared" ref="CH9:CH11" si="134">ROUND(IF(OR(EOMONTH($F9,0)&gt;CH$4,EOMONTH($G9,0)&lt;CH$4),0,IF(AND(EOMONTH($F9,0)&lt;&gt;CH$4,EOMONTH($G9,0)&lt;&gt;CH$4),$D9/$H9,IF(EOMONTH($F9,0)=CH$4,(((CH$4+1)-$F9)/(CH$4-CG$4))*($D9/$H9),IF(EOMONTH($G9,0)=CH$4,(($G9-CG$4)/(CH$4-CG$4))*($D9/$H9),"ERROR")))),2)</f>
        <v>0</v>
      </c>
      <c r="CI9" s="71">
        <f t="shared" ref="CI9:CI11" si="135">ROUND(IF(OR(EOMONTH($F9,0)&gt;CI$4,EOMONTH($G9,0)&lt;CI$4),0,IF(AND(EOMONTH($F9,0)&lt;&gt;CI$4,EOMONTH($G9,0)&lt;&gt;CI$4),$D9/$H9,IF(EOMONTH($F9,0)=CI$4,(((CI$4+1)-$F9)/(CI$4-CH$4))*($D9/$H9),IF(EOMONTH($G9,0)=CI$4,(($G9-CH$4)/(CI$4-CH$4))*($D9/$H9),"ERROR")))),2)</f>
        <v>0</v>
      </c>
      <c r="CJ9" s="71">
        <f t="shared" ref="CJ9:CJ11" si="136">ROUND(IF(OR(EOMONTH($F9,0)&gt;CJ$4,EOMONTH($G9,0)&lt;CJ$4),0,IF(AND(EOMONTH($F9,0)&lt;&gt;CJ$4,EOMONTH($G9,0)&lt;&gt;CJ$4),$D9/$H9,IF(EOMONTH($F9,0)=CJ$4,(((CJ$4+1)-$F9)/(CJ$4-CI$4))*($D9/$H9),IF(EOMONTH($G9,0)=CJ$4,(($G9-CI$4)/(CJ$4-CI$4))*($D9/$H9),"ERROR")))),2)</f>
        <v>0</v>
      </c>
      <c r="CK9" s="71">
        <f t="shared" ref="CK9:CK11" si="137">ROUND(IF(OR(EOMONTH($F9,0)&gt;CK$4,EOMONTH($G9,0)&lt;CK$4),0,IF(AND(EOMONTH($F9,0)&lt;&gt;CK$4,EOMONTH($G9,0)&lt;&gt;CK$4),$D9/$H9,IF(EOMONTH($F9,0)=CK$4,(((CK$4+1)-$F9)/(CK$4-CJ$4))*($D9/$H9),IF(EOMONTH($G9,0)=CK$4,(($G9-CJ$4)/(CK$4-CJ$4))*($D9/$H9),"ERROR")))),2)</f>
        <v>0</v>
      </c>
      <c r="CL9" s="71">
        <f t="shared" ref="CL9:CL11" si="138">ROUND(IF(OR(EOMONTH($F9,0)&gt;CL$4,EOMONTH($G9,0)&lt;CL$4),0,IF(AND(EOMONTH($F9,0)&lt;&gt;CL$4,EOMONTH($G9,0)&lt;&gt;CL$4),$D9/$H9,IF(EOMONTH($F9,0)=CL$4,(((CL$4+1)-$F9)/(CL$4-CK$4))*($D9/$H9),IF(EOMONTH($G9,0)=CL$4,(($G9-CK$4)/(CL$4-CK$4))*($D9/$H9),"ERROR")))),2)</f>
        <v>0</v>
      </c>
      <c r="CM9" s="71">
        <f t="shared" ref="CM9:CM11" si="139">ROUND(IF(OR(EOMONTH($F9,0)&gt;CM$4,EOMONTH($G9,0)&lt;CM$4),0,IF(AND(EOMONTH($F9,0)&lt;&gt;CM$4,EOMONTH($G9,0)&lt;&gt;CM$4),$D9/$H9,IF(EOMONTH($F9,0)=CM$4,(((CM$4+1)-$F9)/(CM$4-CL$4))*($D9/$H9),IF(EOMONTH($G9,0)=CM$4,(($G9-CL$4)/(CM$4-CL$4))*($D9/$H9),"ERROR")))),2)</f>
        <v>0</v>
      </c>
      <c r="CN9" s="71">
        <f t="shared" ref="CN9:CN11" si="140">ROUND(IF(OR(EOMONTH($F9,0)&gt;CN$4,EOMONTH($G9,0)&lt;CN$4),0,IF(AND(EOMONTH($F9,0)&lt;&gt;CN$4,EOMONTH($G9,0)&lt;&gt;CN$4),$D9/$H9,IF(EOMONTH($F9,0)=CN$4,(((CN$4+1)-$F9)/(CN$4-CM$4))*($D9/$H9),IF(EOMONTH($G9,0)=CN$4,(($G9-CM$4)/(CN$4-CM$4))*($D9/$H9),"ERROR")))),2)</f>
        <v>0</v>
      </c>
      <c r="CO9" s="71">
        <f t="shared" ref="CO9:CO11" si="141">ROUND(IF(OR(EOMONTH($F9,0)&gt;CO$4,EOMONTH($G9,0)&lt;CO$4),0,IF(AND(EOMONTH($F9,0)&lt;&gt;CO$4,EOMONTH($G9,0)&lt;&gt;CO$4),$D9/$H9,IF(EOMONTH($F9,0)=CO$4,(((CO$4+1)-$F9)/(CO$4-CN$4))*($D9/$H9),IF(EOMONTH($G9,0)=CO$4,(($G9-CN$4)/(CO$4-CN$4))*($D9/$H9),"ERROR")))),2)</f>
        <v>0</v>
      </c>
      <c r="CP9" s="71">
        <f t="shared" ref="CP9:CP11" si="142">ROUND(IF(OR(EOMONTH($F9,0)&gt;CP$4,EOMONTH($G9,0)&lt;CP$4),0,IF(AND(EOMONTH($F9,0)&lt;&gt;CP$4,EOMONTH($G9,0)&lt;&gt;CP$4),$D9/$H9,IF(EOMONTH($F9,0)=CP$4,(((CP$4+1)-$F9)/(CP$4-CO$4))*($D9/$H9),IF(EOMONTH($G9,0)=CP$4,(($G9-CO$4)/(CP$4-CO$4))*($D9/$H9),"ERROR")))),2)</f>
        <v>0</v>
      </c>
      <c r="CQ9" s="1"/>
      <c r="CR9" s="70">
        <f t="shared" si="57"/>
        <v>7.9999999979918357E-2</v>
      </c>
    </row>
    <row r="10" spans="2:96" s="5" customFormat="1">
      <c r="B10" s="51" t="s">
        <v>9</v>
      </c>
      <c r="C10" s="52" t="s">
        <v>26</v>
      </c>
      <c r="D10" s="53">
        <v>27500</v>
      </c>
      <c r="E10" s="94">
        <f>IF(AND(F10&lt;date_rpt,ISBLANK(F10)=FALSE),1,0)</f>
        <v>0</v>
      </c>
      <c r="F10" s="55">
        <v>45505</v>
      </c>
      <c r="G10" s="55">
        <f>EDATE(F10,36)-1</f>
        <v>46599</v>
      </c>
      <c r="H10" s="56">
        <f t="shared" si="58"/>
        <v>36</v>
      </c>
      <c r="I10" s="12" t="s">
        <v>11</v>
      </c>
      <c r="J10" s="1"/>
      <c r="K10" s="57">
        <f t="shared" si="59"/>
        <v>0</v>
      </c>
      <c r="L10" s="57">
        <f t="shared" si="60"/>
        <v>0</v>
      </c>
      <c r="M10" s="57">
        <f t="shared" si="61"/>
        <v>0</v>
      </c>
      <c r="N10" s="57">
        <f t="shared" si="62"/>
        <v>0</v>
      </c>
      <c r="O10" s="57">
        <f t="shared" si="63"/>
        <v>0</v>
      </c>
      <c r="P10" s="57">
        <f t="shared" si="64"/>
        <v>0</v>
      </c>
      <c r="Q10" s="57">
        <f t="shared" si="65"/>
        <v>0</v>
      </c>
      <c r="R10" s="57">
        <f t="shared" si="66"/>
        <v>0</v>
      </c>
      <c r="S10" s="57">
        <f t="shared" si="67"/>
        <v>0</v>
      </c>
      <c r="T10" s="57">
        <f t="shared" si="68"/>
        <v>0</v>
      </c>
      <c r="U10" s="57">
        <f t="shared" si="69"/>
        <v>0</v>
      </c>
      <c r="V10" s="57">
        <f t="shared" si="70"/>
        <v>0</v>
      </c>
      <c r="W10" s="57">
        <f t="shared" si="71"/>
        <v>0</v>
      </c>
      <c r="X10" s="57">
        <f t="shared" si="72"/>
        <v>0</v>
      </c>
      <c r="Y10" s="57">
        <f t="shared" si="73"/>
        <v>0</v>
      </c>
      <c r="Z10" s="57">
        <f t="shared" si="74"/>
        <v>0</v>
      </c>
      <c r="AA10" s="57">
        <f t="shared" si="75"/>
        <v>0</v>
      </c>
      <c r="AB10" s="57">
        <f t="shared" si="76"/>
        <v>0</v>
      </c>
      <c r="AC10" s="57">
        <f t="shared" si="77"/>
        <v>0</v>
      </c>
      <c r="AD10" s="57">
        <f t="shared" si="78"/>
        <v>763.89</v>
      </c>
      <c r="AE10" s="57">
        <f t="shared" si="79"/>
        <v>763.89</v>
      </c>
      <c r="AF10" s="57">
        <f t="shared" si="80"/>
        <v>763.89</v>
      </c>
      <c r="AG10" s="57">
        <f t="shared" si="81"/>
        <v>763.89</v>
      </c>
      <c r="AH10" s="57">
        <f t="shared" si="82"/>
        <v>763.89</v>
      </c>
      <c r="AI10" s="57">
        <f t="shared" si="83"/>
        <v>763.89</v>
      </c>
      <c r="AJ10" s="57">
        <f t="shared" si="84"/>
        <v>763.89</v>
      </c>
      <c r="AK10" s="57">
        <f t="shared" si="85"/>
        <v>763.89</v>
      </c>
      <c r="AL10" s="57">
        <f t="shared" si="86"/>
        <v>763.89</v>
      </c>
      <c r="AM10" s="57">
        <f t="shared" si="87"/>
        <v>763.89</v>
      </c>
      <c r="AN10" s="57">
        <f t="shared" si="88"/>
        <v>763.89</v>
      </c>
      <c r="AO10" s="57">
        <f t="shared" si="89"/>
        <v>763.89</v>
      </c>
      <c r="AP10" s="57">
        <f t="shared" si="90"/>
        <v>763.89</v>
      </c>
      <c r="AQ10" s="57">
        <f t="shared" si="91"/>
        <v>763.89</v>
      </c>
      <c r="AR10" s="57">
        <f t="shared" si="92"/>
        <v>763.89</v>
      </c>
      <c r="AS10" s="57">
        <f t="shared" si="93"/>
        <v>763.89</v>
      </c>
      <c r="AT10" s="57">
        <f t="shared" si="94"/>
        <v>763.89</v>
      </c>
      <c r="AU10" s="57">
        <f t="shared" si="95"/>
        <v>763.89</v>
      </c>
      <c r="AV10" s="57">
        <f t="shared" si="96"/>
        <v>763.89</v>
      </c>
      <c r="AW10" s="57">
        <f t="shared" si="97"/>
        <v>763.89</v>
      </c>
      <c r="AX10" s="57">
        <f t="shared" si="98"/>
        <v>763.89</v>
      </c>
      <c r="AY10" s="57">
        <f t="shared" si="99"/>
        <v>763.89</v>
      </c>
      <c r="AZ10" s="57">
        <f t="shared" si="100"/>
        <v>763.89</v>
      </c>
      <c r="BA10" s="57">
        <f t="shared" si="101"/>
        <v>763.89</v>
      </c>
      <c r="BB10" s="57">
        <f t="shared" si="102"/>
        <v>763.89</v>
      </c>
      <c r="BC10" s="57">
        <f t="shared" si="103"/>
        <v>763.89</v>
      </c>
      <c r="BD10" s="57">
        <f t="shared" si="104"/>
        <v>763.89</v>
      </c>
      <c r="BE10" s="57">
        <f t="shared" si="105"/>
        <v>763.89</v>
      </c>
      <c r="BF10" s="57">
        <f t="shared" si="106"/>
        <v>763.89</v>
      </c>
      <c r="BG10" s="57">
        <f t="shared" si="107"/>
        <v>763.89</v>
      </c>
      <c r="BH10" s="57">
        <f t="shared" si="108"/>
        <v>763.89</v>
      </c>
      <c r="BI10" s="57">
        <f t="shared" si="109"/>
        <v>763.89</v>
      </c>
      <c r="BJ10" s="57">
        <f t="shared" si="110"/>
        <v>763.89</v>
      </c>
      <c r="BK10" s="57">
        <f t="shared" si="111"/>
        <v>763.89</v>
      </c>
      <c r="BL10" s="57">
        <f t="shared" si="112"/>
        <v>763.89</v>
      </c>
      <c r="BM10" s="57">
        <f t="shared" si="113"/>
        <v>763.89</v>
      </c>
      <c r="BN10" s="57">
        <f t="shared" si="114"/>
        <v>0</v>
      </c>
      <c r="BO10" s="57">
        <f t="shared" si="115"/>
        <v>0</v>
      </c>
      <c r="BP10" s="57">
        <f t="shared" si="116"/>
        <v>0</v>
      </c>
      <c r="BQ10" s="57">
        <f t="shared" si="117"/>
        <v>0</v>
      </c>
      <c r="BR10" s="57">
        <f t="shared" si="118"/>
        <v>0</v>
      </c>
      <c r="BS10" s="57">
        <f t="shared" si="119"/>
        <v>0</v>
      </c>
      <c r="BT10" s="57">
        <f t="shared" si="120"/>
        <v>0</v>
      </c>
      <c r="BU10" s="57">
        <f t="shared" si="121"/>
        <v>0</v>
      </c>
      <c r="BV10" s="57">
        <f t="shared" si="122"/>
        <v>0</v>
      </c>
      <c r="BW10" s="57">
        <f t="shared" si="123"/>
        <v>0</v>
      </c>
      <c r="BX10" s="57">
        <f t="shared" si="124"/>
        <v>0</v>
      </c>
      <c r="BY10" s="57">
        <f t="shared" si="125"/>
        <v>0</v>
      </c>
      <c r="BZ10" s="57">
        <f t="shared" si="126"/>
        <v>0</v>
      </c>
      <c r="CA10" s="57">
        <f t="shared" si="127"/>
        <v>0</v>
      </c>
      <c r="CB10" s="57">
        <f t="shared" si="128"/>
        <v>0</v>
      </c>
      <c r="CC10" s="57">
        <f t="shared" si="129"/>
        <v>0</v>
      </c>
      <c r="CD10" s="57">
        <f t="shared" si="130"/>
        <v>0</v>
      </c>
      <c r="CE10" s="57">
        <f t="shared" si="131"/>
        <v>0</v>
      </c>
      <c r="CF10" s="57">
        <f t="shared" si="132"/>
        <v>0</v>
      </c>
      <c r="CG10" s="57">
        <f t="shared" si="133"/>
        <v>0</v>
      </c>
      <c r="CH10" s="57">
        <f t="shared" si="134"/>
        <v>0</v>
      </c>
      <c r="CI10" s="57">
        <f t="shared" si="135"/>
        <v>0</v>
      </c>
      <c r="CJ10" s="57">
        <f t="shared" si="136"/>
        <v>0</v>
      </c>
      <c r="CK10" s="57">
        <f t="shared" si="137"/>
        <v>0</v>
      </c>
      <c r="CL10" s="57">
        <f t="shared" si="138"/>
        <v>0</v>
      </c>
      <c r="CM10" s="57">
        <f t="shared" si="139"/>
        <v>0</v>
      </c>
      <c r="CN10" s="57">
        <f t="shared" si="140"/>
        <v>0</v>
      </c>
      <c r="CO10" s="57">
        <f t="shared" si="141"/>
        <v>0</v>
      </c>
      <c r="CP10" s="57">
        <f t="shared" si="142"/>
        <v>0</v>
      </c>
      <c r="CQ10" s="1"/>
      <c r="CR10" s="70">
        <f t="shared" si="57"/>
        <v>3.99999999863212E-2</v>
      </c>
    </row>
    <row r="11" spans="2:96" s="5" customFormat="1">
      <c r="B11" s="50"/>
      <c r="C11" s="50"/>
      <c r="D11" s="10"/>
      <c r="E11" s="93">
        <f>IF(AND(F11&lt;date_rpt,ISBLANK(F11)=FALSE),1,0)</f>
        <v>0</v>
      </c>
      <c r="F11" s="11"/>
      <c r="G11" s="11"/>
      <c r="H11" s="14"/>
      <c r="I11" s="12"/>
      <c r="J11" s="13"/>
      <c r="K11" s="71">
        <f t="shared" si="59"/>
        <v>0</v>
      </c>
      <c r="L11" s="71">
        <f t="shared" si="60"/>
        <v>0</v>
      </c>
      <c r="M11" s="71">
        <f t="shared" si="61"/>
        <v>0</v>
      </c>
      <c r="N11" s="71">
        <f t="shared" si="62"/>
        <v>0</v>
      </c>
      <c r="O11" s="71">
        <f t="shared" si="63"/>
        <v>0</v>
      </c>
      <c r="P11" s="71">
        <f t="shared" si="64"/>
        <v>0</v>
      </c>
      <c r="Q11" s="71">
        <f t="shared" si="65"/>
        <v>0</v>
      </c>
      <c r="R11" s="71">
        <f t="shared" si="66"/>
        <v>0</v>
      </c>
      <c r="S11" s="71">
        <f t="shared" si="67"/>
        <v>0</v>
      </c>
      <c r="T11" s="71">
        <f t="shared" si="68"/>
        <v>0</v>
      </c>
      <c r="U11" s="71">
        <f t="shared" si="69"/>
        <v>0</v>
      </c>
      <c r="V11" s="71">
        <f t="shared" si="70"/>
        <v>0</v>
      </c>
      <c r="W11" s="71">
        <f t="shared" si="71"/>
        <v>0</v>
      </c>
      <c r="X11" s="71">
        <f t="shared" si="72"/>
        <v>0</v>
      </c>
      <c r="Y11" s="71">
        <f t="shared" si="73"/>
        <v>0</v>
      </c>
      <c r="Z11" s="71">
        <f t="shared" si="74"/>
        <v>0</v>
      </c>
      <c r="AA11" s="71">
        <f t="shared" si="75"/>
        <v>0</v>
      </c>
      <c r="AB11" s="71">
        <f t="shared" si="76"/>
        <v>0</v>
      </c>
      <c r="AC11" s="71">
        <f t="shared" si="77"/>
        <v>0</v>
      </c>
      <c r="AD11" s="71">
        <f t="shared" si="78"/>
        <v>0</v>
      </c>
      <c r="AE11" s="71">
        <f t="shared" si="79"/>
        <v>0</v>
      </c>
      <c r="AF11" s="71">
        <f t="shared" si="80"/>
        <v>0</v>
      </c>
      <c r="AG11" s="71">
        <f t="shared" si="81"/>
        <v>0</v>
      </c>
      <c r="AH11" s="71">
        <f t="shared" si="82"/>
        <v>0</v>
      </c>
      <c r="AI11" s="71">
        <f t="shared" si="83"/>
        <v>0</v>
      </c>
      <c r="AJ11" s="71">
        <f t="shared" si="84"/>
        <v>0</v>
      </c>
      <c r="AK11" s="71">
        <f t="shared" si="85"/>
        <v>0</v>
      </c>
      <c r="AL11" s="71">
        <f t="shared" si="86"/>
        <v>0</v>
      </c>
      <c r="AM11" s="71">
        <f t="shared" si="87"/>
        <v>0</v>
      </c>
      <c r="AN11" s="71">
        <f t="shared" si="88"/>
        <v>0</v>
      </c>
      <c r="AO11" s="71">
        <f t="shared" si="89"/>
        <v>0</v>
      </c>
      <c r="AP11" s="71">
        <f t="shared" si="90"/>
        <v>0</v>
      </c>
      <c r="AQ11" s="71">
        <f t="shared" si="91"/>
        <v>0</v>
      </c>
      <c r="AR11" s="71">
        <f t="shared" si="92"/>
        <v>0</v>
      </c>
      <c r="AS11" s="71">
        <f t="shared" si="93"/>
        <v>0</v>
      </c>
      <c r="AT11" s="71">
        <f t="shared" si="94"/>
        <v>0</v>
      </c>
      <c r="AU11" s="71">
        <f t="shared" si="95"/>
        <v>0</v>
      </c>
      <c r="AV11" s="71">
        <f t="shared" si="96"/>
        <v>0</v>
      </c>
      <c r="AW11" s="71">
        <f t="shared" si="97"/>
        <v>0</v>
      </c>
      <c r="AX11" s="71">
        <f t="shared" si="98"/>
        <v>0</v>
      </c>
      <c r="AY11" s="71">
        <f t="shared" si="99"/>
        <v>0</v>
      </c>
      <c r="AZ11" s="71">
        <f t="shared" si="100"/>
        <v>0</v>
      </c>
      <c r="BA11" s="71">
        <f t="shared" si="101"/>
        <v>0</v>
      </c>
      <c r="BB11" s="71">
        <f t="shared" si="102"/>
        <v>0</v>
      </c>
      <c r="BC11" s="71">
        <f t="shared" si="103"/>
        <v>0</v>
      </c>
      <c r="BD11" s="71">
        <f t="shared" si="104"/>
        <v>0</v>
      </c>
      <c r="BE11" s="71">
        <f t="shared" si="105"/>
        <v>0</v>
      </c>
      <c r="BF11" s="71">
        <f t="shared" si="106"/>
        <v>0</v>
      </c>
      <c r="BG11" s="71">
        <f t="shared" si="107"/>
        <v>0</v>
      </c>
      <c r="BH11" s="71">
        <f t="shared" si="108"/>
        <v>0</v>
      </c>
      <c r="BI11" s="71">
        <f t="shared" si="109"/>
        <v>0</v>
      </c>
      <c r="BJ11" s="71">
        <f t="shared" si="110"/>
        <v>0</v>
      </c>
      <c r="BK11" s="71">
        <f t="shared" si="111"/>
        <v>0</v>
      </c>
      <c r="BL11" s="71">
        <f t="shared" si="112"/>
        <v>0</v>
      </c>
      <c r="BM11" s="71">
        <f t="shared" si="113"/>
        <v>0</v>
      </c>
      <c r="BN11" s="71">
        <f t="shared" si="114"/>
        <v>0</v>
      </c>
      <c r="BO11" s="71">
        <f t="shared" si="115"/>
        <v>0</v>
      </c>
      <c r="BP11" s="71">
        <f t="shared" si="116"/>
        <v>0</v>
      </c>
      <c r="BQ11" s="71">
        <f t="shared" si="117"/>
        <v>0</v>
      </c>
      <c r="BR11" s="71">
        <f t="shared" si="118"/>
        <v>0</v>
      </c>
      <c r="BS11" s="71">
        <f t="shared" si="119"/>
        <v>0</v>
      </c>
      <c r="BT11" s="71">
        <f t="shared" si="120"/>
        <v>0</v>
      </c>
      <c r="BU11" s="71">
        <f t="shared" si="121"/>
        <v>0</v>
      </c>
      <c r="BV11" s="71">
        <f t="shared" si="122"/>
        <v>0</v>
      </c>
      <c r="BW11" s="71">
        <f t="shared" si="123"/>
        <v>0</v>
      </c>
      <c r="BX11" s="71">
        <f t="shared" si="124"/>
        <v>0</v>
      </c>
      <c r="BY11" s="71">
        <f t="shared" si="125"/>
        <v>0</v>
      </c>
      <c r="BZ11" s="71">
        <f t="shared" si="126"/>
        <v>0</v>
      </c>
      <c r="CA11" s="71">
        <f t="shared" si="127"/>
        <v>0</v>
      </c>
      <c r="CB11" s="71">
        <f t="shared" si="128"/>
        <v>0</v>
      </c>
      <c r="CC11" s="71">
        <f t="shared" si="129"/>
        <v>0</v>
      </c>
      <c r="CD11" s="71">
        <f t="shared" si="130"/>
        <v>0</v>
      </c>
      <c r="CE11" s="71">
        <f t="shared" si="131"/>
        <v>0</v>
      </c>
      <c r="CF11" s="71">
        <f t="shared" si="132"/>
        <v>0</v>
      </c>
      <c r="CG11" s="71">
        <f t="shared" si="133"/>
        <v>0</v>
      </c>
      <c r="CH11" s="71">
        <f t="shared" si="134"/>
        <v>0</v>
      </c>
      <c r="CI11" s="71">
        <f t="shared" si="135"/>
        <v>0</v>
      </c>
      <c r="CJ11" s="71">
        <f t="shared" si="136"/>
        <v>0</v>
      </c>
      <c r="CK11" s="71">
        <f t="shared" si="137"/>
        <v>0</v>
      </c>
      <c r="CL11" s="71">
        <f t="shared" si="138"/>
        <v>0</v>
      </c>
      <c r="CM11" s="71">
        <f t="shared" si="139"/>
        <v>0</v>
      </c>
      <c r="CN11" s="71">
        <f t="shared" si="140"/>
        <v>0</v>
      </c>
      <c r="CO11" s="71">
        <f t="shared" si="141"/>
        <v>0</v>
      </c>
      <c r="CP11" s="71">
        <f t="shared" si="142"/>
        <v>0</v>
      </c>
      <c r="CQ11" s="1"/>
      <c r="CR11" s="70">
        <f t="shared" si="57"/>
        <v>0</v>
      </c>
    </row>
    <row r="12" spans="2:96" s="5" customFormat="1">
      <c r="B12" s="51"/>
      <c r="C12" s="52"/>
      <c r="D12" s="53"/>
      <c r="E12" s="94">
        <f>IF(AND(F12&lt;date_rpt,ISBLANK(F12)=FALSE),1,0)</f>
        <v>0</v>
      </c>
      <c r="F12" s="55"/>
      <c r="G12" s="55"/>
      <c r="H12" s="56"/>
      <c r="I12" s="54"/>
      <c r="J12" s="1"/>
      <c r="K12" s="57">
        <f t="shared" ref="K12:K17" si="143">ROUND(IF(OR(EOMONTH($F12,0)&gt;K$4,EOMONTH($G12,0)&lt;K$4),0,IF(AND(EOMONTH($F12,0)&lt;&gt;K$4,EOMONTH($G12,0)&lt;&gt;K$4),$D12/$H12,IF(EOMONTH($F12,0)=K$4,(((K$4+1)-$F12)/(K$4-J$4))*($D12/$H12),IF(EOMONTH($G12,0)=K$4,(($G12-J$4)/(K$4-J$4))*($D12/$H12),"ERROR")))),2)</f>
        <v>0</v>
      </c>
      <c r="L12" s="57">
        <f t="shared" ref="L12:L17" si="144">ROUND(IF(OR(EOMONTH($F12,0)&gt;L$4,EOMONTH($G12,0)&lt;L$4),0,IF(AND(EOMONTH($F12,0)&lt;&gt;L$4,EOMONTH($G12,0)&lt;&gt;L$4),$D12/$H12,IF(EOMONTH($F12,0)=L$4,(((L$4+1)-$F12)/(L$4-K$4))*($D12/$H12),IF(EOMONTH($G12,0)=L$4,(($G12-K$4)/(L$4-K$4))*($D12/$H12),"ERROR")))),2)</f>
        <v>0</v>
      </c>
      <c r="M12" s="57">
        <f t="shared" ref="M12:M17" si="145">ROUND(IF(OR(EOMONTH($F12,0)&gt;M$4,EOMONTH($G12,0)&lt;M$4),0,IF(AND(EOMONTH($F12,0)&lt;&gt;M$4,EOMONTH($G12,0)&lt;&gt;M$4),$D12/$H12,IF(EOMONTH($F12,0)=M$4,(((M$4+1)-$F12)/(M$4-L$4))*($D12/$H12),IF(EOMONTH($G12,0)=M$4,(($G12-L$4)/(M$4-L$4))*($D12/$H12),"ERROR")))),2)</f>
        <v>0</v>
      </c>
      <c r="N12" s="57">
        <f t="shared" ref="N12:N17" si="146">ROUND(IF(OR(EOMONTH($F12,0)&gt;N$4,EOMONTH($G12,0)&lt;N$4),0,IF(AND(EOMONTH($F12,0)&lt;&gt;N$4,EOMONTH($G12,0)&lt;&gt;N$4),$D12/$H12,IF(EOMONTH($F12,0)=N$4,(((N$4+1)-$F12)/(N$4-M$4))*($D12/$H12),IF(EOMONTH($G12,0)=N$4,(($G12-M$4)/(N$4-M$4))*($D12/$H12),"ERROR")))),2)</f>
        <v>0</v>
      </c>
      <c r="O12" s="57">
        <f t="shared" ref="O12:O17" si="147">ROUND(IF(OR(EOMONTH($F12,0)&gt;O$4,EOMONTH($G12,0)&lt;O$4),0,IF(AND(EOMONTH($F12,0)&lt;&gt;O$4,EOMONTH($G12,0)&lt;&gt;O$4),$D12/$H12,IF(EOMONTH($F12,0)=O$4,(((O$4+1)-$F12)/(O$4-N$4))*($D12/$H12),IF(EOMONTH($G12,0)=O$4,(($G12-N$4)/(O$4-N$4))*($D12/$H12),"ERROR")))),2)</f>
        <v>0</v>
      </c>
      <c r="P12" s="57">
        <f t="shared" ref="P12:P17" si="148">ROUND(IF(OR(EOMONTH($F12,0)&gt;P$4,EOMONTH($G12,0)&lt;P$4),0,IF(AND(EOMONTH($F12,0)&lt;&gt;P$4,EOMONTH($G12,0)&lt;&gt;P$4),$D12/$H12,IF(EOMONTH($F12,0)=P$4,(((P$4+1)-$F12)/(P$4-O$4))*($D12/$H12),IF(EOMONTH($G12,0)=P$4,(($G12-O$4)/(P$4-O$4))*($D12/$H12),"ERROR")))),2)</f>
        <v>0</v>
      </c>
      <c r="Q12" s="57">
        <f t="shared" ref="Q12:Q17" si="149">ROUND(IF(OR(EOMONTH($F12,0)&gt;Q$4,EOMONTH($G12,0)&lt;Q$4),0,IF(AND(EOMONTH($F12,0)&lt;&gt;Q$4,EOMONTH($G12,0)&lt;&gt;Q$4),$D12/$H12,IF(EOMONTH($F12,0)=Q$4,(((Q$4+1)-$F12)/(Q$4-P$4))*($D12/$H12),IF(EOMONTH($G12,0)=Q$4,(($G12-P$4)/(Q$4-P$4))*($D12/$H12),"ERROR")))),2)</f>
        <v>0</v>
      </c>
      <c r="R12" s="57">
        <f t="shared" ref="R12:R17" si="150">ROUND(IF(OR(EOMONTH($F12,0)&gt;R$4,EOMONTH($G12,0)&lt;R$4),0,IF(AND(EOMONTH($F12,0)&lt;&gt;R$4,EOMONTH($G12,0)&lt;&gt;R$4),$D12/$H12,IF(EOMONTH($F12,0)=R$4,(((R$4+1)-$F12)/(R$4-Q$4))*($D12/$H12),IF(EOMONTH($G12,0)=R$4,(($G12-Q$4)/(R$4-Q$4))*($D12/$H12),"ERROR")))),2)</f>
        <v>0</v>
      </c>
      <c r="S12" s="57">
        <f t="shared" ref="S12:S17" si="151">ROUND(IF(OR(EOMONTH($F12,0)&gt;S$4,EOMONTH($G12,0)&lt;S$4),0,IF(AND(EOMONTH($F12,0)&lt;&gt;S$4,EOMONTH($G12,0)&lt;&gt;S$4),$D12/$H12,IF(EOMONTH($F12,0)=S$4,(((S$4+1)-$F12)/(S$4-R$4))*($D12/$H12),IF(EOMONTH($G12,0)=S$4,(($G12-R$4)/(S$4-R$4))*($D12/$H12),"ERROR")))),2)</f>
        <v>0</v>
      </c>
      <c r="T12" s="57">
        <f t="shared" ref="T12:T17" si="152">ROUND(IF(OR(EOMONTH($F12,0)&gt;T$4,EOMONTH($G12,0)&lt;T$4),0,IF(AND(EOMONTH($F12,0)&lt;&gt;T$4,EOMONTH($G12,0)&lt;&gt;T$4),$D12/$H12,IF(EOMONTH($F12,0)=T$4,(((T$4+1)-$F12)/(T$4-S$4))*($D12/$H12),IF(EOMONTH($G12,0)=T$4,(($G12-S$4)/(T$4-S$4))*($D12/$H12),"ERROR")))),2)</f>
        <v>0</v>
      </c>
      <c r="U12" s="57">
        <f t="shared" ref="U12:U17" si="153">ROUND(IF(OR(EOMONTH($F12,0)&gt;U$4,EOMONTH($G12,0)&lt;U$4),0,IF(AND(EOMONTH($F12,0)&lt;&gt;U$4,EOMONTH($G12,0)&lt;&gt;U$4),$D12/$H12,IF(EOMONTH($F12,0)=U$4,(((U$4+1)-$F12)/(U$4-T$4))*($D12/$H12),IF(EOMONTH($G12,0)=U$4,(($G12-T$4)/(U$4-T$4))*($D12/$H12),"ERROR")))),2)</f>
        <v>0</v>
      </c>
      <c r="V12" s="57">
        <f t="shared" ref="V12:V17" si="154">ROUND(IF(OR(EOMONTH($F12,0)&gt;V$4,EOMONTH($G12,0)&lt;V$4),0,IF(AND(EOMONTH($F12,0)&lt;&gt;V$4,EOMONTH($G12,0)&lt;&gt;V$4),$D12/$H12,IF(EOMONTH($F12,0)=V$4,(((V$4+1)-$F12)/(V$4-U$4))*($D12/$H12),IF(EOMONTH($G12,0)=V$4,(($G12-U$4)/(V$4-U$4))*($D12/$H12),"ERROR")))),2)</f>
        <v>0</v>
      </c>
      <c r="W12" s="57">
        <f t="shared" ref="W12:W17" si="155">ROUND(IF(OR(EOMONTH($F12,0)&gt;W$4,EOMONTH($G12,0)&lt;W$4),0,IF(AND(EOMONTH($F12,0)&lt;&gt;W$4,EOMONTH($G12,0)&lt;&gt;W$4),$D12/$H12,IF(EOMONTH($F12,0)=W$4,(((W$4+1)-$F12)/(W$4-V$4))*($D12/$H12),IF(EOMONTH($G12,0)=W$4,(($G12-V$4)/(W$4-V$4))*($D12/$H12),"ERROR")))),2)</f>
        <v>0</v>
      </c>
      <c r="X12" s="57">
        <f t="shared" ref="X12:X17" si="156">ROUND(IF(OR(EOMONTH($F12,0)&gt;X$4,EOMONTH($G12,0)&lt;X$4),0,IF(AND(EOMONTH($F12,0)&lt;&gt;X$4,EOMONTH($G12,0)&lt;&gt;X$4),$D12/$H12,IF(EOMONTH($F12,0)=X$4,(((X$4+1)-$F12)/(X$4-W$4))*($D12/$H12),IF(EOMONTH($G12,0)=X$4,(($G12-W$4)/(X$4-W$4))*($D12/$H12),"ERROR")))),2)</f>
        <v>0</v>
      </c>
      <c r="Y12" s="57">
        <f t="shared" ref="Y12:Y17" si="157">ROUND(IF(OR(EOMONTH($F12,0)&gt;Y$4,EOMONTH($G12,0)&lt;Y$4),0,IF(AND(EOMONTH($F12,0)&lt;&gt;Y$4,EOMONTH($G12,0)&lt;&gt;Y$4),$D12/$H12,IF(EOMONTH($F12,0)=Y$4,(((Y$4+1)-$F12)/(Y$4-X$4))*($D12/$H12),IF(EOMONTH($G12,0)=Y$4,(($G12-X$4)/(Y$4-X$4))*($D12/$H12),"ERROR")))),2)</f>
        <v>0</v>
      </c>
      <c r="Z12" s="57">
        <f t="shared" ref="Z12:Z17" si="158">ROUND(IF(OR(EOMONTH($F12,0)&gt;Z$4,EOMONTH($G12,0)&lt;Z$4),0,IF(AND(EOMONTH($F12,0)&lt;&gt;Z$4,EOMONTH($G12,0)&lt;&gt;Z$4),$D12/$H12,IF(EOMONTH($F12,0)=Z$4,(((Z$4+1)-$F12)/(Z$4-Y$4))*($D12/$H12),IF(EOMONTH($G12,0)=Z$4,(($G12-Y$4)/(Z$4-Y$4))*($D12/$H12),"ERROR")))),2)</f>
        <v>0</v>
      </c>
      <c r="AA12" s="57">
        <f t="shared" ref="AA12:AA17" si="159">ROUND(IF(OR(EOMONTH($F12,0)&gt;AA$4,EOMONTH($G12,0)&lt;AA$4),0,IF(AND(EOMONTH($F12,0)&lt;&gt;AA$4,EOMONTH($G12,0)&lt;&gt;AA$4),$D12/$H12,IF(EOMONTH($F12,0)=AA$4,(((AA$4+1)-$F12)/(AA$4-Z$4))*($D12/$H12),IF(EOMONTH($G12,0)=AA$4,(($G12-Z$4)/(AA$4-Z$4))*($D12/$H12),"ERROR")))),2)</f>
        <v>0</v>
      </c>
      <c r="AB12" s="57">
        <f t="shared" ref="AB12:AB17" si="160">ROUND(IF(OR(EOMONTH($F12,0)&gt;AB$4,EOMONTH($G12,0)&lt;AB$4),0,IF(AND(EOMONTH($F12,0)&lt;&gt;AB$4,EOMONTH($G12,0)&lt;&gt;AB$4),$D12/$H12,IF(EOMONTH($F12,0)=AB$4,(((AB$4+1)-$F12)/(AB$4-AA$4))*($D12/$H12),IF(EOMONTH($G12,0)=AB$4,(($G12-AA$4)/(AB$4-AA$4))*($D12/$H12),"ERROR")))),2)</f>
        <v>0</v>
      </c>
      <c r="AC12" s="57">
        <f t="shared" ref="AC12:AC17" si="161">ROUND(IF(OR(EOMONTH($F12,0)&gt;AC$4,EOMONTH($G12,0)&lt;AC$4),0,IF(AND(EOMONTH($F12,0)&lt;&gt;AC$4,EOMONTH($G12,0)&lt;&gt;AC$4),$D12/$H12,IF(EOMONTH($F12,0)=AC$4,(((AC$4+1)-$F12)/(AC$4-AB$4))*($D12/$H12),IF(EOMONTH($G12,0)=AC$4,(($G12-AB$4)/(AC$4-AB$4))*($D12/$H12),"ERROR")))),2)</f>
        <v>0</v>
      </c>
      <c r="AD12" s="57">
        <f t="shared" ref="AD12:AD17" si="162">ROUND(IF(OR(EOMONTH($F12,0)&gt;AD$4,EOMONTH($G12,0)&lt;AD$4),0,IF(AND(EOMONTH($F12,0)&lt;&gt;AD$4,EOMONTH($G12,0)&lt;&gt;AD$4),$D12/$H12,IF(EOMONTH($F12,0)=AD$4,(((AD$4+1)-$F12)/(AD$4-AC$4))*($D12/$H12),IF(EOMONTH($G12,0)=AD$4,(($G12-AC$4)/(AD$4-AC$4))*($D12/$H12),"ERROR")))),2)</f>
        <v>0</v>
      </c>
      <c r="AE12" s="57">
        <f t="shared" ref="AE12:AE17" si="163">ROUND(IF(OR(EOMONTH($F12,0)&gt;AE$4,EOMONTH($G12,0)&lt;AE$4),0,IF(AND(EOMONTH($F12,0)&lt;&gt;AE$4,EOMONTH($G12,0)&lt;&gt;AE$4),$D12/$H12,IF(EOMONTH($F12,0)=AE$4,(((AE$4+1)-$F12)/(AE$4-AD$4))*($D12/$H12),IF(EOMONTH($G12,0)=AE$4,(($G12-AD$4)/(AE$4-AD$4))*($D12/$H12),"ERROR")))),2)</f>
        <v>0</v>
      </c>
      <c r="AF12" s="57">
        <f t="shared" ref="AF12:AF17" si="164">ROUND(IF(OR(EOMONTH($F12,0)&gt;AF$4,EOMONTH($G12,0)&lt;AF$4),0,IF(AND(EOMONTH($F12,0)&lt;&gt;AF$4,EOMONTH($G12,0)&lt;&gt;AF$4),$D12/$H12,IF(EOMONTH($F12,0)=AF$4,(((AF$4+1)-$F12)/(AF$4-AE$4))*($D12/$H12),IF(EOMONTH($G12,0)=AF$4,(($G12-AE$4)/(AF$4-AE$4))*($D12/$H12),"ERROR")))),2)</f>
        <v>0</v>
      </c>
      <c r="AG12" s="57">
        <f t="shared" ref="AG12:AG17" si="165">ROUND(IF(OR(EOMONTH($F12,0)&gt;AG$4,EOMONTH($G12,0)&lt;AG$4),0,IF(AND(EOMONTH($F12,0)&lt;&gt;AG$4,EOMONTH($G12,0)&lt;&gt;AG$4),$D12/$H12,IF(EOMONTH($F12,0)=AG$4,(((AG$4+1)-$F12)/(AG$4-AF$4))*($D12/$H12),IF(EOMONTH($G12,0)=AG$4,(($G12-AF$4)/(AG$4-AF$4))*($D12/$H12),"ERROR")))),2)</f>
        <v>0</v>
      </c>
      <c r="AH12" s="57">
        <f t="shared" ref="AH12:AH17" si="166">ROUND(IF(OR(EOMONTH($F12,0)&gt;AH$4,EOMONTH($G12,0)&lt;AH$4),0,IF(AND(EOMONTH($F12,0)&lt;&gt;AH$4,EOMONTH($G12,0)&lt;&gt;AH$4),$D12/$H12,IF(EOMONTH($F12,0)=AH$4,(((AH$4+1)-$F12)/(AH$4-AG$4))*($D12/$H12),IF(EOMONTH($G12,0)=AH$4,(($G12-AG$4)/(AH$4-AG$4))*($D12/$H12),"ERROR")))),2)</f>
        <v>0</v>
      </c>
      <c r="AI12" s="57">
        <f t="shared" ref="AI12:AI17" si="167">ROUND(IF(OR(EOMONTH($F12,0)&gt;AI$4,EOMONTH($G12,0)&lt;AI$4),0,IF(AND(EOMONTH($F12,0)&lt;&gt;AI$4,EOMONTH($G12,0)&lt;&gt;AI$4),$D12/$H12,IF(EOMONTH($F12,0)=AI$4,(((AI$4+1)-$F12)/(AI$4-AH$4))*($D12/$H12),IF(EOMONTH($G12,0)=AI$4,(($G12-AH$4)/(AI$4-AH$4))*($D12/$H12),"ERROR")))),2)</f>
        <v>0</v>
      </c>
      <c r="AJ12" s="57">
        <f t="shared" ref="AJ12:AJ17" si="168">ROUND(IF(OR(EOMONTH($F12,0)&gt;AJ$4,EOMONTH($G12,0)&lt;AJ$4),0,IF(AND(EOMONTH($F12,0)&lt;&gt;AJ$4,EOMONTH($G12,0)&lt;&gt;AJ$4),$D12/$H12,IF(EOMONTH($F12,0)=AJ$4,(((AJ$4+1)-$F12)/(AJ$4-AI$4))*($D12/$H12),IF(EOMONTH($G12,0)=AJ$4,(($G12-AI$4)/(AJ$4-AI$4))*($D12/$H12),"ERROR")))),2)</f>
        <v>0</v>
      </c>
      <c r="AK12" s="57">
        <f t="shared" ref="AK12:AK17" si="169">ROUND(IF(OR(EOMONTH($F12,0)&gt;AK$4,EOMONTH($G12,0)&lt;AK$4),0,IF(AND(EOMONTH($F12,0)&lt;&gt;AK$4,EOMONTH($G12,0)&lt;&gt;AK$4),$D12/$H12,IF(EOMONTH($F12,0)=AK$4,(((AK$4+1)-$F12)/(AK$4-AJ$4))*($D12/$H12),IF(EOMONTH($G12,0)=AK$4,(($G12-AJ$4)/(AK$4-AJ$4))*($D12/$H12),"ERROR")))),2)</f>
        <v>0</v>
      </c>
      <c r="AL12" s="57">
        <f t="shared" ref="AL12:AL17" si="170">ROUND(IF(OR(EOMONTH($F12,0)&gt;AL$4,EOMONTH($G12,0)&lt;AL$4),0,IF(AND(EOMONTH($F12,0)&lt;&gt;AL$4,EOMONTH($G12,0)&lt;&gt;AL$4),$D12/$H12,IF(EOMONTH($F12,0)=AL$4,(((AL$4+1)-$F12)/(AL$4-AK$4))*($D12/$H12),IF(EOMONTH($G12,0)=AL$4,(($G12-AK$4)/(AL$4-AK$4))*($D12/$H12),"ERROR")))),2)</f>
        <v>0</v>
      </c>
      <c r="AM12" s="57">
        <f t="shared" ref="AM12:AM17" si="171">ROUND(IF(OR(EOMONTH($F12,0)&gt;AM$4,EOMONTH($G12,0)&lt;AM$4),0,IF(AND(EOMONTH($F12,0)&lt;&gt;AM$4,EOMONTH($G12,0)&lt;&gt;AM$4),$D12/$H12,IF(EOMONTH($F12,0)=AM$4,(((AM$4+1)-$F12)/(AM$4-AL$4))*($D12/$H12),IF(EOMONTH($G12,0)=AM$4,(($G12-AL$4)/(AM$4-AL$4))*($D12/$H12),"ERROR")))),2)</f>
        <v>0</v>
      </c>
      <c r="AN12" s="57">
        <f t="shared" ref="AN12:AN17" si="172">ROUND(IF(OR(EOMONTH($F12,0)&gt;AN$4,EOMONTH($G12,0)&lt;AN$4),0,IF(AND(EOMONTH($F12,0)&lt;&gt;AN$4,EOMONTH($G12,0)&lt;&gt;AN$4),$D12/$H12,IF(EOMONTH($F12,0)=AN$4,(((AN$4+1)-$F12)/(AN$4-AM$4))*($D12/$H12),IF(EOMONTH($G12,0)=AN$4,(($G12-AM$4)/(AN$4-AM$4))*($D12/$H12),"ERROR")))),2)</f>
        <v>0</v>
      </c>
      <c r="AO12" s="57">
        <f t="shared" ref="AO12:AO17" si="173">ROUND(IF(OR(EOMONTH($F12,0)&gt;AO$4,EOMONTH($G12,0)&lt;AO$4),0,IF(AND(EOMONTH($F12,0)&lt;&gt;AO$4,EOMONTH($G12,0)&lt;&gt;AO$4),$D12/$H12,IF(EOMONTH($F12,0)=AO$4,(((AO$4+1)-$F12)/(AO$4-AN$4))*($D12/$H12),IF(EOMONTH($G12,0)=AO$4,(($G12-AN$4)/(AO$4-AN$4))*($D12/$H12),"ERROR")))),2)</f>
        <v>0</v>
      </c>
      <c r="AP12" s="57">
        <f t="shared" ref="AP12:AP17" si="174">ROUND(IF(OR(EOMONTH($F12,0)&gt;AP$4,EOMONTH($G12,0)&lt;AP$4),0,IF(AND(EOMONTH($F12,0)&lt;&gt;AP$4,EOMONTH($G12,0)&lt;&gt;AP$4),$D12/$H12,IF(EOMONTH($F12,0)=AP$4,(((AP$4+1)-$F12)/(AP$4-AO$4))*($D12/$H12),IF(EOMONTH($G12,0)=AP$4,(($G12-AO$4)/(AP$4-AO$4))*($D12/$H12),"ERROR")))),2)</f>
        <v>0</v>
      </c>
      <c r="AQ12" s="57">
        <f t="shared" ref="AQ12:AQ17" si="175">ROUND(IF(OR(EOMONTH($F12,0)&gt;AQ$4,EOMONTH($G12,0)&lt;AQ$4),0,IF(AND(EOMONTH($F12,0)&lt;&gt;AQ$4,EOMONTH($G12,0)&lt;&gt;AQ$4),$D12/$H12,IF(EOMONTH($F12,0)=AQ$4,(((AQ$4+1)-$F12)/(AQ$4-AP$4))*($D12/$H12),IF(EOMONTH($G12,0)=AQ$4,(($G12-AP$4)/(AQ$4-AP$4))*($D12/$H12),"ERROR")))),2)</f>
        <v>0</v>
      </c>
      <c r="AR12" s="57">
        <f t="shared" ref="AR12:AR17" si="176">ROUND(IF(OR(EOMONTH($F12,0)&gt;AR$4,EOMONTH($G12,0)&lt;AR$4),0,IF(AND(EOMONTH($F12,0)&lt;&gt;AR$4,EOMONTH($G12,0)&lt;&gt;AR$4),$D12/$H12,IF(EOMONTH($F12,0)=AR$4,(((AR$4+1)-$F12)/(AR$4-AQ$4))*($D12/$H12),IF(EOMONTH($G12,0)=AR$4,(($G12-AQ$4)/(AR$4-AQ$4))*($D12/$H12),"ERROR")))),2)</f>
        <v>0</v>
      </c>
      <c r="AS12" s="57">
        <f t="shared" ref="AS12:AS17" si="177">ROUND(IF(OR(EOMONTH($F12,0)&gt;AS$4,EOMONTH($G12,0)&lt;AS$4),0,IF(AND(EOMONTH($F12,0)&lt;&gt;AS$4,EOMONTH($G12,0)&lt;&gt;AS$4),$D12/$H12,IF(EOMONTH($F12,0)=AS$4,(((AS$4+1)-$F12)/(AS$4-AR$4))*($D12/$H12),IF(EOMONTH($G12,0)=AS$4,(($G12-AR$4)/(AS$4-AR$4))*($D12/$H12),"ERROR")))),2)</f>
        <v>0</v>
      </c>
      <c r="AT12" s="57">
        <f t="shared" ref="AT12:AT17" si="178">ROUND(IF(OR(EOMONTH($F12,0)&gt;AT$4,EOMONTH($G12,0)&lt;AT$4),0,IF(AND(EOMONTH($F12,0)&lt;&gt;AT$4,EOMONTH($G12,0)&lt;&gt;AT$4),$D12/$H12,IF(EOMONTH($F12,0)=AT$4,(((AT$4+1)-$F12)/(AT$4-AS$4))*($D12/$H12),IF(EOMONTH($G12,0)=AT$4,(($G12-AS$4)/(AT$4-AS$4))*($D12/$H12),"ERROR")))),2)</f>
        <v>0</v>
      </c>
      <c r="AU12" s="57">
        <f t="shared" ref="AU12:AU17" si="179">ROUND(IF(OR(EOMONTH($F12,0)&gt;AU$4,EOMONTH($G12,0)&lt;AU$4),0,IF(AND(EOMONTH($F12,0)&lt;&gt;AU$4,EOMONTH($G12,0)&lt;&gt;AU$4),$D12/$H12,IF(EOMONTH($F12,0)=AU$4,(((AU$4+1)-$F12)/(AU$4-AT$4))*($D12/$H12),IF(EOMONTH($G12,0)=AU$4,(($G12-AT$4)/(AU$4-AT$4))*($D12/$H12),"ERROR")))),2)</f>
        <v>0</v>
      </c>
      <c r="AV12" s="57">
        <f t="shared" ref="AV12:AV17" si="180">ROUND(IF(OR(EOMONTH($F12,0)&gt;AV$4,EOMONTH($G12,0)&lt;AV$4),0,IF(AND(EOMONTH($F12,0)&lt;&gt;AV$4,EOMONTH($G12,0)&lt;&gt;AV$4),$D12/$H12,IF(EOMONTH($F12,0)=AV$4,(((AV$4+1)-$F12)/(AV$4-AU$4))*($D12/$H12),IF(EOMONTH($G12,0)=AV$4,(($G12-AU$4)/(AV$4-AU$4))*($D12/$H12),"ERROR")))),2)</f>
        <v>0</v>
      </c>
      <c r="AW12" s="57">
        <f t="shared" ref="AW12:AW17" si="181">ROUND(IF(OR(EOMONTH($F12,0)&gt;AW$4,EOMONTH($G12,0)&lt;AW$4),0,IF(AND(EOMONTH($F12,0)&lt;&gt;AW$4,EOMONTH($G12,0)&lt;&gt;AW$4),$D12/$H12,IF(EOMONTH($F12,0)=AW$4,(((AW$4+1)-$F12)/(AW$4-AV$4))*($D12/$H12),IF(EOMONTH($G12,0)=AW$4,(($G12-AV$4)/(AW$4-AV$4))*($D12/$H12),"ERROR")))),2)</f>
        <v>0</v>
      </c>
      <c r="AX12" s="57">
        <f t="shared" ref="AX12:AX17" si="182">ROUND(IF(OR(EOMONTH($F12,0)&gt;AX$4,EOMONTH($G12,0)&lt;AX$4),0,IF(AND(EOMONTH($F12,0)&lt;&gt;AX$4,EOMONTH($G12,0)&lt;&gt;AX$4),$D12/$H12,IF(EOMONTH($F12,0)=AX$4,(((AX$4+1)-$F12)/(AX$4-AW$4))*($D12/$H12),IF(EOMONTH($G12,0)=AX$4,(($G12-AW$4)/(AX$4-AW$4))*($D12/$H12),"ERROR")))),2)</f>
        <v>0</v>
      </c>
      <c r="AY12" s="57">
        <f t="shared" ref="AY12:AY17" si="183">ROUND(IF(OR(EOMONTH($F12,0)&gt;AY$4,EOMONTH($G12,0)&lt;AY$4),0,IF(AND(EOMONTH($F12,0)&lt;&gt;AY$4,EOMONTH($G12,0)&lt;&gt;AY$4),$D12/$H12,IF(EOMONTH($F12,0)=AY$4,(((AY$4+1)-$F12)/(AY$4-AX$4))*($D12/$H12),IF(EOMONTH($G12,0)=AY$4,(($G12-AX$4)/(AY$4-AX$4))*($D12/$H12),"ERROR")))),2)</f>
        <v>0</v>
      </c>
      <c r="AZ12" s="57">
        <f t="shared" ref="AZ12:AZ17" si="184">ROUND(IF(OR(EOMONTH($F12,0)&gt;AZ$4,EOMONTH($G12,0)&lt;AZ$4),0,IF(AND(EOMONTH($F12,0)&lt;&gt;AZ$4,EOMONTH($G12,0)&lt;&gt;AZ$4),$D12/$H12,IF(EOMONTH($F12,0)=AZ$4,(((AZ$4+1)-$F12)/(AZ$4-AY$4))*($D12/$H12),IF(EOMONTH($G12,0)=AZ$4,(($G12-AY$4)/(AZ$4-AY$4))*($D12/$H12),"ERROR")))),2)</f>
        <v>0</v>
      </c>
      <c r="BA12" s="57">
        <f t="shared" ref="BA12:BA17" si="185">ROUND(IF(OR(EOMONTH($F12,0)&gt;BA$4,EOMONTH($G12,0)&lt;BA$4),0,IF(AND(EOMONTH($F12,0)&lt;&gt;BA$4,EOMONTH($G12,0)&lt;&gt;BA$4),$D12/$H12,IF(EOMONTH($F12,0)=BA$4,(((BA$4+1)-$F12)/(BA$4-AZ$4))*($D12/$H12),IF(EOMONTH($G12,0)=BA$4,(($G12-AZ$4)/(BA$4-AZ$4))*($D12/$H12),"ERROR")))),2)</f>
        <v>0</v>
      </c>
      <c r="BB12" s="57">
        <f t="shared" ref="BB12:BB17" si="186">ROUND(IF(OR(EOMONTH($F12,0)&gt;BB$4,EOMONTH($G12,0)&lt;BB$4),0,IF(AND(EOMONTH($F12,0)&lt;&gt;BB$4,EOMONTH($G12,0)&lt;&gt;BB$4),$D12/$H12,IF(EOMONTH($F12,0)=BB$4,(((BB$4+1)-$F12)/(BB$4-BA$4))*($D12/$H12),IF(EOMONTH($G12,0)=BB$4,(($G12-BA$4)/(BB$4-BA$4))*($D12/$H12),"ERROR")))),2)</f>
        <v>0</v>
      </c>
      <c r="BC12" s="57">
        <f t="shared" ref="BC12:BC17" si="187">ROUND(IF(OR(EOMONTH($F12,0)&gt;BC$4,EOMONTH($G12,0)&lt;BC$4),0,IF(AND(EOMONTH($F12,0)&lt;&gt;BC$4,EOMONTH($G12,0)&lt;&gt;BC$4),$D12/$H12,IF(EOMONTH($F12,0)=BC$4,(((BC$4+1)-$F12)/(BC$4-BB$4))*($D12/$H12),IF(EOMONTH($G12,0)=BC$4,(($G12-BB$4)/(BC$4-BB$4))*($D12/$H12),"ERROR")))),2)</f>
        <v>0</v>
      </c>
      <c r="BD12" s="57">
        <f t="shared" ref="BD12:BD17" si="188">ROUND(IF(OR(EOMONTH($F12,0)&gt;BD$4,EOMONTH($G12,0)&lt;BD$4),0,IF(AND(EOMONTH($F12,0)&lt;&gt;BD$4,EOMONTH($G12,0)&lt;&gt;BD$4),$D12/$H12,IF(EOMONTH($F12,0)=BD$4,(((BD$4+1)-$F12)/(BD$4-BC$4))*($D12/$H12),IF(EOMONTH($G12,0)=BD$4,(($G12-BC$4)/(BD$4-BC$4))*($D12/$H12),"ERROR")))),2)</f>
        <v>0</v>
      </c>
      <c r="BE12" s="57">
        <f t="shared" ref="BE12:BE17" si="189">ROUND(IF(OR(EOMONTH($F12,0)&gt;BE$4,EOMONTH($G12,0)&lt;BE$4),0,IF(AND(EOMONTH($F12,0)&lt;&gt;BE$4,EOMONTH($G12,0)&lt;&gt;BE$4),$D12/$H12,IF(EOMONTH($F12,0)=BE$4,(((BE$4+1)-$F12)/(BE$4-BD$4))*($D12/$H12),IF(EOMONTH($G12,0)=BE$4,(($G12-BD$4)/(BE$4-BD$4))*($D12/$H12),"ERROR")))),2)</f>
        <v>0</v>
      </c>
      <c r="BF12" s="57">
        <f t="shared" ref="BF12:BF17" si="190">ROUND(IF(OR(EOMONTH($F12,0)&gt;BF$4,EOMONTH($G12,0)&lt;BF$4),0,IF(AND(EOMONTH($F12,0)&lt;&gt;BF$4,EOMONTH($G12,0)&lt;&gt;BF$4),$D12/$H12,IF(EOMONTH($F12,0)=BF$4,(((BF$4+1)-$F12)/(BF$4-BE$4))*($D12/$H12),IF(EOMONTH($G12,0)=BF$4,(($G12-BE$4)/(BF$4-BE$4))*($D12/$H12),"ERROR")))),2)</f>
        <v>0</v>
      </c>
      <c r="BG12" s="57">
        <f t="shared" ref="BG12:BG17" si="191">ROUND(IF(OR(EOMONTH($F12,0)&gt;BG$4,EOMONTH($G12,0)&lt;BG$4),0,IF(AND(EOMONTH($F12,0)&lt;&gt;BG$4,EOMONTH($G12,0)&lt;&gt;BG$4),$D12/$H12,IF(EOMONTH($F12,0)=BG$4,(((BG$4+1)-$F12)/(BG$4-BF$4))*($D12/$H12),IF(EOMONTH($G12,0)=BG$4,(($G12-BF$4)/(BG$4-BF$4))*($D12/$H12),"ERROR")))),2)</f>
        <v>0</v>
      </c>
      <c r="BH12" s="57">
        <f t="shared" ref="BH12:BH17" si="192">ROUND(IF(OR(EOMONTH($F12,0)&gt;BH$4,EOMONTH($G12,0)&lt;BH$4),0,IF(AND(EOMONTH($F12,0)&lt;&gt;BH$4,EOMONTH($G12,0)&lt;&gt;BH$4),$D12/$H12,IF(EOMONTH($F12,0)=BH$4,(((BH$4+1)-$F12)/(BH$4-BG$4))*($D12/$H12),IF(EOMONTH($G12,0)=BH$4,(($G12-BG$4)/(BH$4-BG$4))*($D12/$H12),"ERROR")))),2)</f>
        <v>0</v>
      </c>
      <c r="BI12" s="57">
        <f t="shared" ref="BI12:BI17" si="193">ROUND(IF(OR(EOMONTH($F12,0)&gt;BI$4,EOMONTH($G12,0)&lt;BI$4),0,IF(AND(EOMONTH($F12,0)&lt;&gt;BI$4,EOMONTH($G12,0)&lt;&gt;BI$4),$D12/$H12,IF(EOMONTH($F12,0)=BI$4,(((BI$4+1)-$F12)/(BI$4-BH$4))*($D12/$H12),IF(EOMONTH($G12,0)=BI$4,(($G12-BH$4)/(BI$4-BH$4))*($D12/$H12),"ERROR")))),2)</f>
        <v>0</v>
      </c>
      <c r="BJ12" s="57">
        <f t="shared" ref="BJ12:BJ17" si="194">ROUND(IF(OR(EOMONTH($F12,0)&gt;BJ$4,EOMONTH($G12,0)&lt;BJ$4),0,IF(AND(EOMONTH($F12,0)&lt;&gt;BJ$4,EOMONTH($G12,0)&lt;&gt;BJ$4),$D12/$H12,IF(EOMONTH($F12,0)=BJ$4,(((BJ$4+1)-$F12)/(BJ$4-BI$4))*($D12/$H12),IF(EOMONTH($G12,0)=BJ$4,(($G12-BI$4)/(BJ$4-BI$4))*($D12/$H12),"ERROR")))),2)</f>
        <v>0</v>
      </c>
      <c r="BK12" s="57">
        <f t="shared" ref="BK12:BK17" si="195">ROUND(IF(OR(EOMONTH($F12,0)&gt;BK$4,EOMONTH($G12,0)&lt;BK$4),0,IF(AND(EOMONTH($F12,0)&lt;&gt;BK$4,EOMONTH($G12,0)&lt;&gt;BK$4),$D12/$H12,IF(EOMONTH($F12,0)=BK$4,(((BK$4+1)-$F12)/(BK$4-BJ$4))*($D12/$H12),IF(EOMONTH($G12,0)=BK$4,(($G12-BJ$4)/(BK$4-BJ$4))*($D12/$H12),"ERROR")))),2)</f>
        <v>0</v>
      </c>
      <c r="BL12" s="57">
        <f t="shared" ref="BL12:BL17" si="196">ROUND(IF(OR(EOMONTH($F12,0)&gt;BL$4,EOMONTH($G12,0)&lt;BL$4),0,IF(AND(EOMONTH($F12,0)&lt;&gt;BL$4,EOMONTH($G12,0)&lt;&gt;BL$4),$D12/$H12,IF(EOMONTH($F12,0)=BL$4,(((BL$4+1)-$F12)/(BL$4-BK$4))*($D12/$H12),IF(EOMONTH($G12,0)=BL$4,(($G12-BK$4)/(BL$4-BK$4))*($D12/$H12),"ERROR")))),2)</f>
        <v>0</v>
      </c>
      <c r="BM12" s="57">
        <f t="shared" ref="BM12:BM17" si="197">ROUND(IF(OR(EOMONTH($F12,0)&gt;BM$4,EOMONTH($G12,0)&lt;BM$4),0,IF(AND(EOMONTH($F12,0)&lt;&gt;BM$4,EOMONTH($G12,0)&lt;&gt;BM$4),$D12/$H12,IF(EOMONTH($F12,0)=BM$4,(((BM$4+1)-$F12)/(BM$4-BL$4))*($D12/$H12),IF(EOMONTH($G12,0)=BM$4,(($G12-BL$4)/(BM$4-BL$4))*($D12/$H12),"ERROR")))),2)</f>
        <v>0</v>
      </c>
      <c r="BN12" s="57">
        <f t="shared" ref="BN12:BN17" si="198">ROUND(IF(OR(EOMONTH($F12,0)&gt;BN$4,EOMONTH($G12,0)&lt;BN$4),0,IF(AND(EOMONTH($F12,0)&lt;&gt;BN$4,EOMONTH($G12,0)&lt;&gt;BN$4),$D12/$H12,IF(EOMONTH($F12,0)=BN$4,(((BN$4+1)-$F12)/(BN$4-BM$4))*($D12/$H12),IF(EOMONTH($G12,0)=BN$4,(($G12-BM$4)/(BN$4-BM$4))*($D12/$H12),"ERROR")))),2)</f>
        <v>0</v>
      </c>
      <c r="BO12" s="57">
        <f t="shared" ref="BO12:BO17" si="199">ROUND(IF(OR(EOMONTH($F12,0)&gt;BO$4,EOMONTH($G12,0)&lt;BO$4),0,IF(AND(EOMONTH($F12,0)&lt;&gt;BO$4,EOMONTH($G12,0)&lt;&gt;BO$4),$D12/$H12,IF(EOMONTH($F12,0)=BO$4,(((BO$4+1)-$F12)/(BO$4-BN$4))*($D12/$H12),IF(EOMONTH($G12,0)=BO$4,(($G12-BN$4)/(BO$4-BN$4))*($D12/$H12),"ERROR")))),2)</f>
        <v>0</v>
      </c>
      <c r="BP12" s="57">
        <f t="shared" ref="BP12:BP17" si="200">ROUND(IF(OR(EOMONTH($F12,0)&gt;BP$4,EOMONTH($G12,0)&lt;BP$4),0,IF(AND(EOMONTH($F12,0)&lt;&gt;BP$4,EOMONTH($G12,0)&lt;&gt;BP$4),$D12/$H12,IF(EOMONTH($F12,0)=BP$4,(((BP$4+1)-$F12)/(BP$4-BO$4))*($D12/$H12),IF(EOMONTH($G12,0)=BP$4,(($G12-BO$4)/(BP$4-BO$4))*($D12/$H12),"ERROR")))),2)</f>
        <v>0</v>
      </c>
      <c r="BQ12" s="57">
        <f t="shared" ref="BQ12:BQ17" si="201">ROUND(IF(OR(EOMONTH($F12,0)&gt;BQ$4,EOMONTH($G12,0)&lt;BQ$4),0,IF(AND(EOMONTH($F12,0)&lt;&gt;BQ$4,EOMONTH($G12,0)&lt;&gt;BQ$4),$D12/$H12,IF(EOMONTH($F12,0)=BQ$4,(((BQ$4+1)-$F12)/(BQ$4-BP$4))*($D12/$H12),IF(EOMONTH($G12,0)=BQ$4,(($G12-BP$4)/(BQ$4-BP$4))*($D12/$H12),"ERROR")))),2)</f>
        <v>0</v>
      </c>
      <c r="BR12" s="57">
        <f t="shared" ref="BR12:BR17" si="202">ROUND(IF(OR(EOMONTH($F12,0)&gt;BR$4,EOMONTH($G12,0)&lt;BR$4),0,IF(AND(EOMONTH($F12,0)&lt;&gt;BR$4,EOMONTH($G12,0)&lt;&gt;BR$4),$D12/$H12,IF(EOMONTH($F12,0)=BR$4,(((BR$4+1)-$F12)/(BR$4-BQ$4))*($D12/$H12),IF(EOMONTH($G12,0)=BR$4,(($G12-BQ$4)/(BR$4-BQ$4))*($D12/$H12),"ERROR")))),2)</f>
        <v>0</v>
      </c>
      <c r="BS12" s="57">
        <f t="shared" ref="BS12:BS17" si="203">ROUND(IF(OR(EOMONTH($F12,0)&gt;BS$4,EOMONTH($G12,0)&lt;BS$4),0,IF(AND(EOMONTH($F12,0)&lt;&gt;BS$4,EOMONTH($G12,0)&lt;&gt;BS$4),$D12/$H12,IF(EOMONTH($F12,0)=BS$4,(((BS$4+1)-$F12)/(BS$4-BR$4))*($D12/$H12),IF(EOMONTH($G12,0)=BS$4,(($G12-BR$4)/(BS$4-BR$4))*($D12/$H12),"ERROR")))),2)</f>
        <v>0</v>
      </c>
      <c r="BT12" s="57">
        <f t="shared" ref="BT12:BT17" si="204">ROUND(IF(OR(EOMONTH($F12,0)&gt;BT$4,EOMONTH($G12,0)&lt;BT$4),0,IF(AND(EOMONTH($F12,0)&lt;&gt;BT$4,EOMONTH($G12,0)&lt;&gt;BT$4),$D12/$H12,IF(EOMONTH($F12,0)=BT$4,(((BT$4+1)-$F12)/(BT$4-BS$4))*($D12/$H12),IF(EOMONTH($G12,0)=BT$4,(($G12-BS$4)/(BT$4-BS$4))*($D12/$H12),"ERROR")))),2)</f>
        <v>0</v>
      </c>
      <c r="BU12" s="57">
        <f t="shared" ref="BU12:BU17" si="205">ROUND(IF(OR(EOMONTH($F12,0)&gt;BU$4,EOMONTH($G12,0)&lt;BU$4),0,IF(AND(EOMONTH($F12,0)&lt;&gt;BU$4,EOMONTH($G12,0)&lt;&gt;BU$4),$D12/$H12,IF(EOMONTH($F12,0)=BU$4,(((BU$4+1)-$F12)/(BU$4-BT$4))*($D12/$H12),IF(EOMONTH($G12,0)=BU$4,(($G12-BT$4)/(BU$4-BT$4))*($D12/$H12),"ERROR")))),2)</f>
        <v>0</v>
      </c>
      <c r="BV12" s="57">
        <f t="shared" ref="BV12:BV17" si="206">ROUND(IF(OR(EOMONTH($F12,0)&gt;BV$4,EOMONTH($G12,0)&lt;BV$4),0,IF(AND(EOMONTH($F12,0)&lt;&gt;BV$4,EOMONTH($G12,0)&lt;&gt;BV$4),$D12/$H12,IF(EOMONTH($F12,0)=BV$4,(((BV$4+1)-$F12)/(BV$4-BU$4))*($D12/$H12),IF(EOMONTH($G12,0)=BV$4,(($G12-BU$4)/(BV$4-BU$4))*($D12/$H12),"ERROR")))),2)</f>
        <v>0</v>
      </c>
      <c r="BW12" s="57">
        <f t="shared" ref="BW12:BW17" si="207">ROUND(IF(OR(EOMONTH($F12,0)&gt;BW$4,EOMONTH($G12,0)&lt;BW$4),0,IF(AND(EOMONTH($F12,0)&lt;&gt;BW$4,EOMONTH($G12,0)&lt;&gt;BW$4),$D12/$H12,IF(EOMONTH($F12,0)=BW$4,(((BW$4+1)-$F12)/(BW$4-BV$4))*($D12/$H12),IF(EOMONTH($G12,0)=BW$4,(($G12-BV$4)/(BW$4-BV$4))*($D12/$H12),"ERROR")))),2)</f>
        <v>0</v>
      </c>
      <c r="BX12" s="57">
        <f t="shared" ref="BX12:BX17" si="208">ROUND(IF(OR(EOMONTH($F12,0)&gt;BX$4,EOMONTH($G12,0)&lt;BX$4),0,IF(AND(EOMONTH($F12,0)&lt;&gt;BX$4,EOMONTH($G12,0)&lt;&gt;BX$4),$D12/$H12,IF(EOMONTH($F12,0)=BX$4,(((BX$4+1)-$F12)/(BX$4-BW$4))*($D12/$H12),IF(EOMONTH($G12,0)=BX$4,(($G12-BW$4)/(BX$4-BW$4))*($D12/$H12),"ERROR")))),2)</f>
        <v>0</v>
      </c>
      <c r="BY12" s="57">
        <f t="shared" ref="BY12:BY17" si="209">ROUND(IF(OR(EOMONTH($F12,0)&gt;BY$4,EOMONTH($G12,0)&lt;BY$4),0,IF(AND(EOMONTH($F12,0)&lt;&gt;BY$4,EOMONTH($G12,0)&lt;&gt;BY$4),$D12/$H12,IF(EOMONTH($F12,0)=BY$4,(((BY$4+1)-$F12)/(BY$4-BX$4))*($D12/$H12),IF(EOMONTH($G12,0)=BY$4,(($G12-BX$4)/(BY$4-BX$4))*($D12/$H12),"ERROR")))),2)</f>
        <v>0</v>
      </c>
      <c r="BZ12" s="57">
        <f t="shared" ref="BZ12:BZ17" si="210">ROUND(IF(OR(EOMONTH($F12,0)&gt;BZ$4,EOMONTH($G12,0)&lt;BZ$4),0,IF(AND(EOMONTH($F12,0)&lt;&gt;BZ$4,EOMONTH($G12,0)&lt;&gt;BZ$4),$D12/$H12,IF(EOMONTH($F12,0)=BZ$4,(((BZ$4+1)-$F12)/(BZ$4-BY$4))*($D12/$H12),IF(EOMONTH($G12,0)=BZ$4,(($G12-BY$4)/(BZ$4-BY$4))*($D12/$H12),"ERROR")))),2)</f>
        <v>0</v>
      </c>
      <c r="CA12" s="57">
        <f t="shared" ref="CA12:CA17" si="211">ROUND(IF(OR(EOMONTH($F12,0)&gt;CA$4,EOMONTH($G12,0)&lt;CA$4),0,IF(AND(EOMONTH($F12,0)&lt;&gt;CA$4,EOMONTH($G12,0)&lt;&gt;CA$4),$D12/$H12,IF(EOMONTH($F12,0)=CA$4,(((CA$4+1)-$F12)/(CA$4-BZ$4))*($D12/$H12),IF(EOMONTH($G12,0)=CA$4,(($G12-BZ$4)/(CA$4-BZ$4))*($D12/$H12),"ERROR")))),2)</f>
        <v>0</v>
      </c>
      <c r="CB12" s="57">
        <f t="shared" ref="CB12:CB17" si="212">ROUND(IF(OR(EOMONTH($F12,0)&gt;CB$4,EOMONTH($G12,0)&lt;CB$4),0,IF(AND(EOMONTH($F12,0)&lt;&gt;CB$4,EOMONTH($G12,0)&lt;&gt;CB$4),$D12/$H12,IF(EOMONTH($F12,0)=CB$4,(((CB$4+1)-$F12)/(CB$4-CA$4))*($D12/$H12),IF(EOMONTH($G12,0)=CB$4,(($G12-CA$4)/(CB$4-CA$4))*($D12/$H12),"ERROR")))),2)</f>
        <v>0</v>
      </c>
      <c r="CC12" s="57">
        <f t="shared" ref="CC12:CC17" si="213">ROUND(IF(OR(EOMONTH($F12,0)&gt;CC$4,EOMONTH($G12,0)&lt;CC$4),0,IF(AND(EOMONTH($F12,0)&lt;&gt;CC$4,EOMONTH($G12,0)&lt;&gt;CC$4),$D12/$H12,IF(EOMONTH($F12,0)=CC$4,(((CC$4+1)-$F12)/(CC$4-CB$4))*($D12/$H12),IF(EOMONTH($G12,0)=CC$4,(($G12-CB$4)/(CC$4-CB$4))*($D12/$H12),"ERROR")))),2)</f>
        <v>0</v>
      </c>
      <c r="CD12" s="57">
        <f t="shared" ref="CD12:CD17" si="214">ROUND(IF(OR(EOMONTH($F12,0)&gt;CD$4,EOMONTH($G12,0)&lt;CD$4),0,IF(AND(EOMONTH($F12,0)&lt;&gt;CD$4,EOMONTH($G12,0)&lt;&gt;CD$4),$D12/$H12,IF(EOMONTH($F12,0)=CD$4,(((CD$4+1)-$F12)/(CD$4-CC$4))*($D12/$H12),IF(EOMONTH($G12,0)=CD$4,(($G12-CC$4)/(CD$4-CC$4))*($D12/$H12),"ERROR")))),2)</f>
        <v>0</v>
      </c>
      <c r="CE12" s="57">
        <f t="shared" ref="CE12:CE17" si="215">ROUND(IF(OR(EOMONTH($F12,0)&gt;CE$4,EOMONTH($G12,0)&lt;CE$4),0,IF(AND(EOMONTH($F12,0)&lt;&gt;CE$4,EOMONTH($G12,0)&lt;&gt;CE$4),$D12/$H12,IF(EOMONTH($F12,0)=CE$4,(((CE$4+1)-$F12)/(CE$4-CD$4))*($D12/$H12),IF(EOMONTH($G12,0)=CE$4,(($G12-CD$4)/(CE$4-CD$4))*($D12/$H12),"ERROR")))),2)</f>
        <v>0</v>
      </c>
      <c r="CF12" s="57">
        <f t="shared" ref="CF12:CF17" si="216">ROUND(IF(OR(EOMONTH($F12,0)&gt;CF$4,EOMONTH($G12,0)&lt;CF$4),0,IF(AND(EOMONTH($F12,0)&lt;&gt;CF$4,EOMONTH($G12,0)&lt;&gt;CF$4),$D12/$H12,IF(EOMONTH($F12,0)=CF$4,(((CF$4+1)-$F12)/(CF$4-CE$4))*($D12/$H12),IF(EOMONTH($G12,0)=CF$4,(($G12-CE$4)/(CF$4-CE$4))*($D12/$H12),"ERROR")))),2)</f>
        <v>0</v>
      </c>
      <c r="CG12" s="57">
        <f t="shared" ref="CG12:CG17" si="217">ROUND(IF(OR(EOMONTH($F12,0)&gt;CG$4,EOMONTH($G12,0)&lt;CG$4),0,IF(AND(EOMONTH($F12,0)&lt;&gt;CG$4,EOMONTH($G12,0)&lt;&gt;CG$4),$D12/$H12,IF(EOMONTH($F12,0)=CG$4,(((CG$4+1)-$F12)/(CG$4-CF$4))*($D12/$H12),IF(EOMONTH($G12,0)=CG$4,(($G12-CF$4)/(CG$4-CF$4))*($D12/$H12),"ERROR")))),2)</f>
        <v>0</v>
      </c>
      <c r="CH12" s="57">
        <f t="shared" ref="CH12:CH17" si="218">ROUND(IF(OR(EOMONTH($F12,0)&gt;CH$4,EOMONTH($G12,0)&lt;CH$4),0,IF(AND(EOMONTH($F12,0)&lt;&gt;CH$4,EOMONTH($G12,0)&lt;&gt;CH$4),$D12/$H12,IF(EOMONTH($F12,0)=CH$4,(((CH$4+1)-$F12)/(CH$4-CG$4))*($D12/$H12),IF(EOMONTH($G12,0)=CH$4,(($G12-CG$4)/(CH$4-CG$4))*($D12/$H12),"ERROR")))),2)</f>
        <v>0</v>
      </c>
      <c r="CI12" s="57">
        <f t="shared" ref="CI12:CI17" si="219">ROUND(IF(OR(EOMONTH($F12,0)&gt;CI$4,EOMONTH($G12,0)&lt;CI$4),0,IF(AND(EOMONTH($F12,0)&lt;&gt;CI$4,EOMONTH($G12,0)&lt;&gt;CI$4),$D12/$H12,IF(EOMONTH($F12,0)=CI$4,(((CI$4+1)-$F12)/(CI$4-CH$4))*($D12/$H12),IF(EOMONTH($G12,0)=CI$4,(($G12-CH$4)/(CI$4-CH$4))*($D12/$H12),"ERROR")))),2)</f>
        <v>0</v>
      </c>
      <c r="CJ12" s="57">
        <f t="shared" ref="CJ12:CJ17" si="220">ROUND(IF(OR(EOMONTH($F12,0)&gt;CJ$4,EOMONTH($G12,0)&lt;CJ$4),0,IF(AND(EOMONTH($F12,0)&lt;&gt;CJ$4,EOMONTH($G12,0)&lt;&gt;CJ$4),$D12/$H12,IF(EOMONTH($F12,0)=CJ$4,(((CJ$4+1)-$F12)/(CJ$4-CI$4))*($D12/$H12),IF(EOMONTH($G12,0)=CJ$4,(($G12-CI$4)/(CJ$4-CI$4))*($D12/$H12),"ERROR")))),2)</f>
        <v>0</v>
      </c>
      <c r="CK12" s="57">
        <f t="shared" ref="CK12:CK17" si="221">ROUND(IF(OR(EOMONTH($F12,0)&gt;CK$4,EOMONTH($G12,0)&lt;CK$4),0,IF(AND(EOMONTH($F12,0)&lt;&gt;CK$4,EOMONTH($G12,0)&lt;&gt;CK$4),$D12/$H12,IF(EOMONTH($F12,0)=CK$4,(((CK$4+1)-$F12)/(CK$4-CJ$4))*($D12/$H12),IF(EOMONTH($G12,0)=CK$4,(($G12-CJ$4)/(CK$4-CJ$4))*($D12/$H12),"ERROR")))),2)</f>
        <v>0</v>
      </c>
      <c r="CL12" s="57">
        <f t="shared" ref="CL12:CL17" si="222">ROUND(IF(OR(EOMONTH($F12,0)&gt;CL$4,EOMONTH($G12,0)&lt;CL$4),0,IF(AND(EOMONTH($F12,0)&lt;&gt;CL$4,EOMONTH($G12,0)&lt;&gt;CL$4),$D12/$H12,IF(EOMONTH($F12,0)=CL$4,(((CL$4+1)-$F12)/(CL$4-CK$4))*($D12/$H12),IF(EOMONTH($G12,0)=CL$4,(($G12-CK$4)/(CL$4-CK$4))*($D12/$H12),"ERROR")))),2)</f>
        <v>0</v>
      </c>
      <c r="CM12" s="57">
        <f t="shared" ref="CM12:CM17" si="223">ROUND(IF(OR(EOMONTH($F12,0)&gt;CM$4,EOMONTH($G12,0)&lt;CM$4),0,IF(AND(EOMONTH($F12,0)&lt;&gt;CM$4,EOMONTH($G12,0)&lt;&gt;CM$4),$D12/$H12,IF(EOMONTH($F12,0)=CM$4,(((CM$4+1)-$F12)/(CM$4-CL$4))*($D12/$H12),IF(EOMONTH($G12,0)=CM$4,(($G12-CL$4)/(CM$4-CL$4))*($D12/$H12),"ERROR")))),2)</f>
        <v>0</v>
      </c>
      <c r="CN12" s="57">
        <f t="shared" ref="CN12:CN17" si="224">ROUND(IF(OR(EOMONTH($F12,0)&gt;CN$4,EOMONTH($G12,0)&lt;CN$4),0,IF(AND(EOMONTH($F12,0)&lt;&gt;CN$4,EOMONTH($G12,0)&lt;&gt;CN$4),$D12/$H12,IF(EOMONTH($F12,0)=CN$4,(((CN$4+1)-$F12)/(CN$4-CM$4))*($D12/$H12),IF(EOMONTH($G12,0)=CN$4,(($G12-CM$4)/(CN$4-CM$4))*($D12/$H12),"ERROR")))),2)</f>
        <v>0</v>
      </c>
      <c r="CO12" s="57">
        <f t="shared" ref="CO12:CO17" si="225">ROUND(IF(OR(EOMONTH($F12,0)&gt;CO$4,EOMONTH($G12,0)&lt;CO$4),0,IF(AND(EOMONTH($F12,0)&lt;&gt;CO$4,EOMONTH($G12,0)&lt;&gt;CO$4),$D12/$H12,IF(EOMONTH($F12,0)=CO$4,(((CO$4+1)-$F12)/(CO$4-CN$4))*($D12/$H12),IF(EOMONTH($G12,0)=CO$4,(($G12-CN$4)/(CO$4-CN$4))*($D12/$H12),"ERROR")))),2)</f>
        <v>0</v>
      </c>
      <c r="CP12" s="57">
        <f t="shared" ref="CP12:CP17" si="226">ROUND(IF(OR(EOMONTH($F12,0)&gt;CP$4,EOMONTH($G12,0)&lt;CP$4),0,IF(AND(EOMONTH($F12,0)&lt;&gt;CP$4,EOMONTH($G12,0)&lt;&gt;CP$4),$D12/$H12,IF(EOMONTH($F12,0)=CP$4,(((CP$4+1)-$F12)/(CP$4-CO$4))*($D12/$H12),IF(EOMONTH($G12,0)=CP$4,(($G12-CO$4)/(CP$4-CO$4))*($D12/$H12),"ERROR")))),2)</f>
        <v>0</v>
      </c>
      <c r="CQ12" s="1"/>
      <c r="CR12" s="70">
        <f t="shared" si="57"/>
        <v>0</v>
      </c>
    </row>
    <row r="13" spans="2:96" s="5" customFormat="1">
      <c r="B13" s="50"/>
      <c r="C13" s="50"/>
      <c r="D13" s="10"/>
      <c r="E13" s="93">
        <f>IF(AND(F13&lt;date_rpt,ISBLANK(F13)=FALSE),1,0)</f>
        <v>0</v>
      </c>
      <c r="F13" s="11"/>
      <c r="G13" s="11"/>
      <c r="H13" s="14"/>
      <c r="I13" s="12"/>
      <c r="J13" s="13"/>
      <c r="K13" s="71">
        <f t="shared" si="143"/>
        <v>0</v>
      </c>
      <c r="L13" s="71">
        <f t="shared" si="144"/>
        <v>0</v>
      </c>
      <c r="M13" s="71">
        <f t="shared" si="145"/>
        <v>0</v>
      </c>
      <c r="N13" s="71">
        <f t="shared" si="146"/>
        <v>0</v>
      </c>
      <c r="O13" s="71">
        <f t="shared" si="147"/>
        <v>0</v>
      </c>
      <c r="P13" s="71">
        <f t="shared" si="148"/>
        <v>0</v>
      </c>
      <c r="Q13" s="71">
        <f t="shared" si="149"/>
        <v>0</v>
      </c>
      <c r="R13" s="71">
        <f t="shared" si="150"/>
        <v>0</v>
      </c>
      <c r="S13" s="71">
        <f t="shared" si="151"/>
        <v>0</v>
      </c>
      <c r="T13" s="71">
        <f t="shared" si="152"/>
        <v>0</v>
      </c>
      <c r="U13" s="71">
        <f t="shared" si="153"/>
        <v>0</v>
      </c>
      <c r="V13" s="71">
        <f t="shared" si="154"/>
        <v>0</v>
      </c>
      <c r="W13" s="71">
        <f t="shared" si="155"/>
        <v>0</v>
      </c>
      <c r="X13" s="71">
        <f t="shared" si="156"/>
        <v>0</v>
      </c>
      <c r="Y13" s="71">
        <f t="shared" si="157"/>
        <v>0</v>
      </c>
      <c r="Z13" s="71">
        <f t="shared" si="158"/>
        <v>0</v>
      </c>
      <c r="AA13" s="71">
        <f t="shared" si="159"/>
        <v>0</v>
      </c>
      <c r="AB13" s="71">
        <f t="shared" si="160"/>
        <v>0</v>
      </c>
      <c r="AC13" s="71">
        <f t="shared" si="161"/>
        <v>0</v>
      </c>
      <c r="AD13" s="71">
        <f t="shared" si="162"/>
        <v>0</v>
      </c>
      <c r="AE13" s="71">
        <f t="shared" si="163"/>
        <v>0</v>
      </c>
      <c r="AF13" s="71">
        <f t="shared" si="164"/>
        <v>0</v>
      </c>
      <c r="AG13" s="71">
        <f t="shared" si="165"/>
        <v>0</v>
      </c>
      <c r="AH13" s="71">
        <f t="shared" si="166"/>
        <v>0</v>
      </c>
      <c r="AI13" s="71">
        <f t="shared" si="167"/>
        <v>0</v>
      </c>
      <c r="AJ13" s="71">
        <f t="shared" si="168"/>
        <v>0</v>
      </c>
      <c r="AK13" s="71">
        <f t="shared" si="169"/>
        <v>0</v>
      </c>
      <c r="AL13" s="71">
        <f t="shared" si="170"/>
        <v>0</v>
      </c>
      <c r="AM13" s="71">
        <f t="shared" si="171"/>
        <v>0</v>
      </c>
      <c r="AN13" s="71">
        <f t="shared" si="172"/>
        <v>0</v>
      </c>
      <c r="AO13" s="71">
        <f t="shared" si="173"/>
        <v>0</v>
      </c>
      <c r="AP13" s="71">
        <f t="shared" si="174"/>
        <v>0</v>
      </c>
      <c r="AQ13" s="71">
        <f t="shared" si="175"/>
        <v>0</v>
      </c>
      <c r="AR13" s="71">
        <f t="shared" si="176"/>
        <v>0</v>
      </c>
      <c r="AS13" s="71">
        <f t="shared" si="177"/>
        <v>0</v>
      </c>
      <c r="AT13" s="71">
        <f t="shared" si="178"/>
        <v>0</v>
      </c>
      <c r="AU13" s="71">
        <f t="shared" si="179"/>
        <v>0</v>
      </c>
      <c r="AV13" s="71">
        <f t="shared" si="180"/>
        <v>0</v>
      </c>
      <c r="AW13" s="71">
        <f t="shared" si="181"/>
        <v>0</v>
      </c>
      <c r="AX13" s="71">
        <f t="shared" si="182"/>
        <v>0</v>
      </c>
      <c r="AY13" s="71">
        <f t="shared" si="183"/>
        <v>0</v>
      </c>
      <c r="AZ13" s="71">
        <f t="shared" si="184"/>
        <v>0</v>
      </c>
      <c r="BA13" s="71">
        <f t="shared" si="185"/>
        <v>0</v>
      </c>
      <c r="BB13" s="71">
        <f t="shared" si="186"/>
        <v>0</v>
      </c>
      <c r="BC13" s="71">
        <f t="shared" si="187"/>
        <v>0</v>
      </c>
      <c r="BD13" s="71">
        <f t="shared" si="188"/>
        <v>0</v>
      </c>
      <c r="BE13" s="71">
        <f t="shared" si="189"/>
        <v>0</v>
      </c>
      <c r="BF13" s="71">
        <f t="shared" si="190"/>
        <v>0</v>
      </c>
      <c r="BG13" s="71">
        <f t="shared" si="191"/>
        <v>0</v>
      </c>
      <c r="BH13" s="71">
        <f t="shared" si="192"/>
        <v>0</v>
      </c>
      <c r="BI13" s="71">
        <f t="shared" si="193"/>
        <v>0</v>
      </c>
      <c r="BJ13" s="71">
        <f t="shared" si="194"/>
        <v>0</v>
      </c>
      <c r="BK13" s="71">
        <f t="shared" si="195"/>
        <v>0</v>
      </c>
      <c r="BL13" s="71">
        <f t="shared" si="196"/>
        <v>0</v>
      </c>
      <c r="BM13" s="71">
        <f t="shared" si="197"/>
        <v>0</v>
      </c>
      <c r="BN13" s="71">
        <f t="shared" si="198"/>
        <v>0</v>
      </c>
      <c r="BO13" s="71">
        <f t="shared" si="199"/>
        <v>0</v>
      </c>
      <c r="BP13" s="71">
        <f t="shared" si="200"/>
        <v>0</v>
      </c>
      <c r="BQ13" s="71">
        <f t="shared" si="201"/>
        <v>0</v>
      </c>
      <c r="BR13" s="71">
        <f t="shared" si="202"/>
        <v>0</v>
      </c>
      <c r="BS13" s="71">
        <f t="shared" si="203"/>
        <v>0</v>
      </c>
      <c r="BT13" s="71">
        <f t="shared" si="204"/>
        <v>0</v>
      </c>
      <c r="BU13" s="71">
        <f t="shared" si="205"/>
        <v>0</v>
      </c>
      <c r="BV13" s="71">
        <f t="shared" si="206"/>
        <v>0</v>
      </c>
      <c r="BW13" s="71">
        <f t="shared" si="207"/>
        <v>0</v>
      </c>
      <c r="BX13" s="71">
        <f t="shared" si="208"/>
        <v>0</v>
      </c>
      <c r="BY13" s="71">
        <f t="shared" si="209"/>
        <v>0</v>
      </c>
      <c r="BZ13" s="71">
        <f t="shared" si="210"/>
        <v>0</v>
      </c>
      <c r="CA13" s="71">
        <f t="shared" si="211"/>
        <v>0</v>
      </c>
      <c r="CB13" s="71">
        <f t="shared" si="212"/>
        <v>0</v>
      </c>
      <c r="CC13" s="71">
        <f t="shared" si="213"/>
        <v>0</v>
      </c>
      <c r="CD13" s="71">
        <f t="shared" si="214"/>
        <v>0</v>
      </c>
      <c r="CE13" s="71">
        <f t="shared" si="215"/>
        <v>0</v>
      </c>
      <c r="CF13" s="71">
        <f t="shared" si="216"/>
        <v>0</v>
      </c>
      <c r="CG13" s="71">
        <f t="shared" si="217"/>
        <v>0</v>
      </c>
      <c r="CH13" s="71">
        <f t="shared" si="218"/>
        <v>0</v>
      </c>
      <c r="CI13" s="71">
        <f t="shared" si="219"/>
        <v>0</v>
      </c>
      <c r="CJ13" s="71">
        <f t="shared" si="220"/>
        <v>0</v>
      </c>
      <c r="CK13" s="71">
        <f t="shared" si="221"/>
        <v>0</v>
      </c>
      <c r="CL13" s="71">
        <f t="shared" si="222"/>
        <v>0</v>
      </c>
      <c r="CM13" s="71">
        <f t="shared" si="223"/>
        <v>0</v>
      </c>
      <c r="CN13" s="71">
        <f t="shared" si="224"/>
        <v>0</v>
      </c>
      <c r="CO13" s="71">
        <f t="shared" si="225"/>
        <v>0</v>
      </c>
      <c r="CP13" s="71">
        <f t="shared" si="226"/>
        <v>0</v>
      </c>
      <c r="CQ13" s="1"/>
      <c r="CR13" s="70">
        <f t="shared" si="57"/>
        <v>0</v>
      </c>
    </row>
    <row r="14" spans="2:96" s="5" customFormat="1">
      <c r="B14" s="51"/>
      <c r="C14" s="52"/>
      <c r="D14" s="53"/>
      <c r="E14" s="94">
        <f>IF(AND(F14&lt;date_rpt,ISBLANK(F14)=FALSE),1,0)</f>
        <v>0</v>
      </c>
      <c r="F14" s="55"/>
      <c r="G14" s="55"/>
      <c r="H14" s="56"/>
      <c r="I14" s="54"/>
      <c r="J14" s="1"/>
      <c r="K14" s="57">
        <f t="shared" si="143"/>
        <v>0</v>
      </c>
      <c r="L14" s="57">
        <f t="shared" si="144"/>
        <v>0</v>
      </c>
      <c r="M14" s="57">
        <f t="shared" si="145"/>
        <v>0</v>
      </c>
      <c r="N14" s="57">
        <f t="shared" si="146"/>
        <v>0</v>
      </c>
      <c r="O14" s="57">
        <f t="shared" si="147"/>
        <v>0</v>
      </c>
      <c r="P14" s="57">
        <f t="shared" si="148"/>
        <v>0</v>
      </c>
      <c r="Q14" s="57">
        <f t="shared" si="149"/>
        <v>0</v>
      </c>
      <c r="R14" s="57">
        <f t="shared" si="150"/>
        <v>0</v>
      </c>
      <c r="S14" s="57">
        <f t="shared" si="151"/>
        <v>0</v>
      </c>
      <c r="T14" s="57">
        <f t="shared" si="152"/>
        <v>0</v>
      </c>
      <c r="U14" s="57">
        <f t="shared" si="153"/>
        <v>0</v>
      </c>
      <c r="V14" s="57">
        <f t="shared" si="154"/>
        <v>0</v>
      </c>
      <c r="W14" s="57">
        <f t="shared" si="155"/>
        <v>0</v>
      </c>
      <c r="X14" s="57">
        <f t="shared" si="156"/>
        <v>0</v>
      </c>
      <c r="Y14" s="57">
        <f t="shared" si="157"/>
        <v>0</v>
      </c>
      <c r="Z14" s="57">
        <f t="shared" si="158"/>
        <v>0</v>
      </c>
      <c r="AA14" s="57">
        <f t="shared" si="159"/>
        <v>0</v>
      </c>
      <c r="AB14" s="57">
        <f t="shared" si="160"/>
        <v>0</v>
      </c>
      <c r="AC14" s="57">
        <f t="shared" si="161"/>
        <v>0</v>
      </c>
      <c r="AD14" s="57">
        <f t="shared" si="162"/>
        <v>0</v>
      </c>
      <c r="AE14" s="57">
        <f t="shared" si="163"/>
        <v>0</v>
      </c>
      <c r="AF14" s="57">
        <f t="shared" si="164"/>
        <v>0</v>
      </c>
      <c r="AG14" s="57">
        <f t="shared" si="165"/>
        <v>0</v>
      </c>
      <c r="AH14" s="57">
        <f t="shared" si="166"/>
        <v>0</v>
      </c>
      <c r="AI14" s="57">
        <f t="shared" si="167"/>
        <v>0</v>
      </c>
      <c r="AJ14" s="57">
        <f t="shared" si="168"/>
        <v>0</v>
      </c>
      <c r="AK14" s="57">
        <f t="shared" si="169"/>
        <v>0</v>
      </c>
      <c r="AL14" s="57">
        <f t="shared" si="170"/>
        <v>0</v>
      </c>
      <c r="AM14" s="57">
        <f t="shared" si="171"/>
        <v>0</v>
      </c>
      <c r="AN14" s="57">
        <f t="shared" si="172"/>
        <v>0</v>
      </c>
      <c r="AO14" s="57">
        <f t="shared" si="173"/>
        <v>0</v>
      </c>
      <c r="AP14" s="57">
        <f t="shared" si="174"/>
        <v>0</v>
      </c>
      <c r="AQ14" s="57">
        <f t="shared" si="175"/>
        <v>0</v>
      </c>
      <c r="AR14" s="57">
        <f t="shared" si="176"/>
        <v>0</v>
      </c>
      <c r="AS14" s="57">
        <f t="shared" si="177"/>
        <v>0</v>
      </c>
      <c r="AT14" s="57">
        <f t="shared" si="178"/>
        <v>0</v>
      </c>
      <c r="AU14" s="57">
        <f t="shared" si="179"/>
        <v>0</v>
      </c>
      <c r="AV14" s="57">
        <f t="shared" si="180"/>
        <v>0</v>
      </c>
      <c r="AW14" s="57">
        <f t="shared" si="181"/>
        <v>0</v>
      </c>
      <c r="AX14" s="57">
        <f t="shared" si="182"/>
        <v>0</v>
      </c>
      <c r="AY14" s="57">
        <f t="shared" si="183"/>
        <v>0</v>
      </c>
      <c r="AZ14" s="57">
        <f t="shared" si="184"/>
        <v>0</v>
      </c>
      <c r="BA14" s="57">
        <f t="shared" si="185"/>
        <v>0</v>
      </c>
      <c r="BB14" s="57">
        <f t="shared" si="186"/>
        <v>0</v>
      </c>
      <c r="BC14" s="57">
        <f t="shared" si="187"/>
        <v>0</v>
      </c>
      <c r="BD14" s="57">
        <f t="shared" si="188"/>
        <v>0</v>
      </c>
      <c r="BE14" s="57">
        <f t="shared" si="189"/>
        <v>0</v>
      </c>
      <c r="BF14" s="57">
        <f t="shared" si="190"/>
        <v>0</v>
      </c>
      <c r="BG14" s="57">
        <f t="shared" si="191"/>
        <v>0</v>
      </c>
      <c r="BH14" s="57">
        <f t="shared" si="192"/>
        <v>0</v>
      </c>
      <c r="BI14" s="57">
        <f t="shared" si="193"/>
        <v>0</v>
      </c>
      <c r="BJ14" s="57">
        <f t="shared" si="194"/>
        <v>0</v>
      </c>
      <c r="BK14" s="57">
        <f t="shared" si="195"/>
        <v>0</v>
      </c>
      <c r="BL14" s="57">
        <f t="shared" si="196"/>
        <v>0</v>
      </c>
      <c r="BM14" s="57">
        <f t="shared" si="197"/>
        <v>0</v>
      </c>
      <c r="BN14" s="57">
        <f t="shared" si="198"/>
        <v>0</v>
      </c>
      <c r="BO14" s="57">
        <f t="shared" si="199"/>
        <v>0</v>
      </c>
      <c r="BP14" s="57">
        <f t="shared" si="200"/>
        <v>0</v>
      </c>
      <c r="BQ14" s="57">
        <f t="shared" si="201"/>
        <v>0</v>
      </c>
      <c r="BR14" s="57">
        <f t="shared" si="202"/>
        <v>0</v>
      </c>
      <c r="BS14" s="57">
        <f t="shared" si="203"/>
        <v>0</v>
      </c>
      <c r="BT14" s="57">
        <f t="shared" si="204"/>
        <v>0</v>
      </c>
      <c r="BU14" s="57">
        <f t="shared" si="205"/>
        <v>0</v>
      </c>
      <c r="BV14" s="57">
        <f t="shared" si="206"/>
        <v>0</v>
      </c>
      <c r="BW14" s="57">
        <f t="shared" si="207"/>
        <v>0</v>
      </c>
      <c r="BX14" s="57">
        <f t="shared" si="208"/>
        <v>0</v>
      </c>
      <c r="BY14" s="57">
        <f t="shared" si="209"/>
        <v>0</v>
      </c>
      <c r="BZ14" s="57">
        <f t="shared" si="210"/>
        <v>0</v>
      </c>
      <c r="CA14" s="57">
        <f t="shared" si="211"/>
        <v>0</v>
      </c>
      <c r="CB14" s="57">
        <f t="shared" si="212"/>
        <v>0</v>
      </c>
      <c r="CC14" s="57">
        <f t="shared" si="213"/>
        <v>0</v>
      </c>
      <c r="CD14" s="57">
        <f t="shared" si="214"/>
        <v>0</v>
      </c>
      <c r="CE14" s="57">
        <f t="shared" si="215"/>
        <v>0</v>
      </c>
      <c r="CF14" s="57">
        <f t="shared" si="216"/>
        <v>0</v>
      </c>
      <c r="CG14" s="57">
        <f t="shared" si="217"/>
        <v>0</v>
      </c>
      <c r="CH14" s="57">
        <f t="shared" si="218"/>
        <v>0</v>
      </c>
      <c r="CI14" s="57">
        <f t="shared" si="219"/>
        <v>0</v>
      </c>
      <c r="CJ14" s="57">
        <f t="shared" si="220"/>
        <v>0</v>
      </c>
      <c r="CK14" s="57">
        <f t="shared" si="221"/>
        <v>0</v>
      </c>
      <c r="CL14" s="57">
        <f t="shared" si="222"/>
        <v>0</v>
      </c>
      <c r="CM14" s="57">
        <f t="shared" si="223"/>
        <v>0</v>
      </c>
      <c r="CN14" s="57">
        <f t="shared" si="224"/>
        <v>0</v>
      </c>
      <c r="CO14" s="57">
        <f t="shared" si="225"/>
        <v>0</v>
      </c>
      <c r="CP14" s="57">
        <f t="shared" si="226"/>
        <v>0</v>
      </c>
      <c r="CQ14" s="1"/>
      <c r="CR14" s="70">
        <f t="shared" si="57"/>
        <v>0</v>
      </c>
    </row>
    <row r="15" spans="2:96" s="5" customFormat="1">
      <c r="B15" s="50"/>
      <c r="C15" s="50"/>
      <c r="D15" s="10"/>
      <c r="E15" s="93">
        <f>IF(AND(F15&lt;date_rpt,ISBLANK(F15)=FALSE),1,0)</f>
        <v>0</v>
      </c>
      <c r="F15" s="11"/>
      <c r="G15" s="11"/>
      <c r="H15" s="14"/>
      <c r="I15" s="12"/>
      <c r="J15" s="13"/>
      <c r="K15" s="71">
        <f t="shared" si="143"/>
        <v>0</v>
      </c>
      <c r="L15" s="71">
        <f t="shared" si="144"/>
        <v>0</v>
      </c>
      <c r="M15" s="71">
        <f t="shared" si="145"/>
        <v>0</v>
      </c>
      <c r="N15" s="71">
        <f t="shared" si="146"/>
        <v>0</v>
      </c>
      <c r="O15" s="71">
        <f t="shared" si="147"/>
        <v>0</v>
      </c>
      <c r="P15" s="71">
        <f t="shared" si="148"/>
        <v>0</v>
      </c>
      <c r="Q15" s="71">
        <f t="shared" si="149"/>
        <v>0</v>
      </c>
      <c r="R15" s="71">
        <f t="shared" si="150"/>
        <v>0</v>
      </c>
      <c r="S15" s="71">
        <f t="shared" si="151"/>
        <v>0</v>
      </c>
      <c r="T15" s="71">
        <f t="shared" si="152"/>
        <v>0</v>
      </c>
      <c r="U15" s="71">
        <f t="shared" si="153"/>
        <v>0</v>
      </c>
      <c r="V15" s="71">
        <f t="shared" si="154"/>
        <v>0</v>
      </c>
      <c r="W15" s="71">
        <f t="shared" si="155"/>
        <v>0</v>
      </c>
      <c r="X15" s="71">
        <f t="shared" si="156"/>
        <v>0</v>
      </c>
      <c r="Y15" s="71">
        <f t="shared" si="157"/>
        <v>0</v>
      </c>
      <c r="Z15" s="71">
        <f t="shared" si="158"/>
        <v>0</v>
      </c>
      <c r="AA15" s="71">
        <f t="shared" si="159"/>
        <v>0</v>
      </c>
      <c r="AB15" s="71">
        <f t="shared" si="160"/>
        <v>0</v>
      </c>
      <c r="AC15" s="71">
        <f t="shared" si="161"/>
        <v>0</v>
      </c>
      <c r="AD15" s="71">
        <f t="shared" si="162"/>
        <v>0</v>
      </c>
      <c r="AE15" s="71">
        <f t="shared" si="163"/>
        <v>0</v>
      </c>
      <c r="AF15" s="71">
        <f t="shared" si="164"/>
        <v>0</v>
      </c>
      <c r="AG15" s="71">
        <f t="shared" si="165"/>
        <v>0</v>
      </c>
      <c r="AH15" s="71">
        <f t="shared" si="166"/>
        <v>0</v>
      </c>
      <c r="AI15" s="71">
        <f t="shared" si="167"/>
        <v>0</v>
      </c>
      <c r="AJ15" s="71">
        <f t="shared" si="168"/>
        <v>0</v>
      </c>
      <c r="AK15" s="71">
        <f t="shared" si="169"/>
        <v>0</v>
      </c>
      <c r="AL15" s="71">
        <f t="shared" si="170"/>
        <v>0</v>
      </c>
      <c r="AM15" s="71">
        <f t="shared" si="171"/>
        <v>0</v>
      </c>
      <c r="AN15" s="71">
        <f t="shared" si="172"/>
        <v>0</v>
      </c>
      <c r="AO15" s="71">
        <f t="shared" si="173"/>
        <v>0</v>
      </c>
      <c r="AP15" s="71">
        <f t="shared" si="174"/>
        <v>0</v>
      </c>
      <c r="AQ15" s="71">
        <f t="shared" si="175"/>
        <v>0</v>
      </c>
      <c r="AR15" s="71">
        <f t="shared" si="176"/>
        <v>0</v>
      </c>
      <c r="AS15" s="71">
        <f t="shared" si="177"/>
        <v>0</v>
      </c>
      <c r="AT15" s="71">
        <f t="shared" si="178"/>
        <v>0</v>
      </c>
      <c r="AU15" s="71">
        <f t="shared" si="179"/>
        <v>0</v>
      </c>
      <c r="AV15" s="71">
        <f t="shared" si="180"/>
        <v>0</v>
      </c>
      <c r="AW15" s="71">
        <f t="shared" si="181"/>
        <v>0</v>
      </c>
      <c r="AX15" s="71">
        <f t="shared" si="182"/>
        <v>0</v>
      </c>
      <c r="AY15" s="71">
        <f t="shared" si="183"/>
        <v>0</v>
      </c>
      <c r="AZ15" s="71">
        <f t="shared" si="184"/>
        <v>0</v>
      </c>
      <c r="BA15" s="71">
        <f t="shared" si="185"/>
        <v>0</v>
      </c>
      <c r="BB15" s="71">
        <f t="shared" si="186"/>
        <v>0</v>
      </c>
      <c r="BC15" s="71">
        <f t="shared" si="187"/>
        <v>0</v>
      </c>
      <c r="BD15" s="71">
        <f t="shared" si="188"/>
        <v>0</v>
      </c>
      <c r="BE15" s="71">
        <f t="shared" si="189"/>
        <v>0</v>
      </c>
      <c r="BF15" s="71">
        <f t="shared" si="190"/>
        <v>0</v>
      </c>
      <c r="BG15" s="71">
        <f t="shared" si="191"/>
        <v>0</v>
      </c>
      <c r="BH15" s="71">
        <f t="shared" si="192"/>
        <v>0</v>
      </c>
      <c r="BI15" s="71">
        <f t="shared" si="193"/>
        <v>0</v>
      </c>
      <c r="BJ15" s="71">
        <f t="shared" si="194"/>
        <v>0</v>
      </c>
      <c r="BK15" s="71">
        <f t="shared" si="195"/>
        <v>0</v>
      </c>
      <c r="BL15" s="71">
        <f t="shared" si="196"/>
        <v>0</v>
      </c>
      <c r="BM15" s="71">
        <f t="shared" si="197"/>
        <v>0</v>
      </c>
      <c r="BN15" s="71">
        <f t="shared" si="198"/>
        <v>0</v>
      </c>
      <c r="BO15" s="71">
        <f t="shared" si="199"/>
        <v>0</v>
      </c>
      <c r="BP15" s="71">
        <f t="shared" si="200"/>
        <v>0</v>
      </c>
      <c r="BQ15" s="71">
        <f t="shared" si="201"/>
        <v>0</v>
      </c>
      <c r="BR15" s="71">
        <f t="shared" si="202"/>
        <v>0</v>
      </c>
      <c r="BS15" s="71">
        <f t="shared" si="203"/>
        <v>0</v>
      </c>
      <c r="BT15" s="71">
        <f t="shared" si="204"/>
        <v>0</v>
      </c>
      <c r="BU15" s="71">
        <f t="shared" si="205"/>
        <v>0</v>
      </c>
      <c r="BV15" s="71">
        <f t="shared" si="206"/>
        <v>0</v>
      </c>
      <c r="BW15" s="71">
        <f t="shared" si="207"/>
        <v>0</v>
      </c>
      <c r="BX15" s="71">
        <f t="shared" si="208"/>
        <v>0</v>
      </c>
      <c r="BY15" s="71">
        <f t="shared" si="209"/>
        <v>0</v>
      </c>
      <c r="BZ15" s="71">
        <f t="shared" si="210"/>
        <v>0</v>
      </c>
      <c r="CA15" s="71">
        <f t="shared" si="211"/>
        <v>0</v>
      </c>
      <c r="CB15" s="71">
        <f t="shared" si="212"/>
        <v>0</v>
      </c>
      <c r="CC15" s="71">
        <f t="shared" si="213"/>
        <v>0</v>
      </c>
      <c r="CD15" s="71">
        <f t="shared" si="214"/>
        <v>0</v>
      </c>
      <c r="CE15" s="71">
        <f t="shared" si="215"/>
        <v>0</v>
      </c>
      <c r="CF15" s="71">
        <f t="shared" si="216"/>
        <v>0</v>
      </c>
      <c r="CG15" s="71">
        <f t="shared" si="217"/>
        <v>0</v>
      </c>
      <c r="CH15" s="71">
        <f t="shared" si="218"/>
        <v>0</v>
      </c>
      <c r="CI15" s="71">
        <f t="shared" si="219"/>
        <v>0</v>
      </c>
      <c r="CJ15" s="71">
        <f t="shared" si="220"/>
        <v>0</v>
      </c>
      <c r="CK15" s="71">
        <f t="shared" si="221"/>
        <v>0</v>
      </c>
      <c r="CL15" s="71">
        <f t="shared" si="222"/>
        <v>0</v>
      </c>
      <c r="CM15" s="71">
        <f t="shared" si="223"/>
        <v>0</v>
      </c>
      <c r="CN15" s="71">
        <f t="shared" si="224"/>
        <v>0</v>
      </c>
      <c r="CO15" s="71">
        <f t="shared" si="225"/>
        <v>0</v>
      </c>
      <c r="CP15" s="71">
        <f t="shared" si="226"/>
        <v>0</v>
      </c>
      <c r="CQ15" s="1"/>
      <c r="CR15" s="70">
        <f t="shared" si="57"/>
        <v>0</v>
      </c>
    </row>
    <row r="16" spans="2:96" s="5" customFormat="1">
      <c r="B16" s="51"/>
      <c r="C16" s="52"/>
      <c r="D16" s="53"/>
      <c r="E16" s="94">
        <f>IF(AND(F16&lt;date_rpt,ISBLANK(F16)=FALSE),1,0)</f>
        <v>0</v>
      </c>
      <c r="F16" s="55"/>
      <c r="G16" s="55"/>
      <c r="H16" s="56"/>
      <c r="I16" s="54"/>
      <c r="J16" s="1"/>
      <c r="K16" s="57">
        <f t="shared" si="143"/>
        <v>0</v>
      </c>
      <c r="L16" s="57">
        <f t="shared" si="144"/>
        <v>0</v>
      </c>
      <c r="M16" s="57">
        <f t="shared" si="145"/>
        <v>0</v>
      </c>
      <c r="N16" s="57">
        <f t="shared" si="146"/>
        <v>0</v>
      </c>
      <c r="O16" s="57">
        <f t="shared" si="147"/>
        <v>0</v>
      </c>
      <c r="P16" s="57">
        <f t="shared" si="148"/>
        <v>0</v>
      </c>
      <c r="Q16" s="57">
        <f t="shared" si="149"/>
        <v>0</v>
      </c>
      <c r="R16" s="57">
        <f t="shared" si="150"/>
        <v>0</v>
      </c>
      <c r="S16" s="57">
        <f t="shared" si="151"/>
        <v>0</v>
      </c>
      <c r="T16" s="57">
        <f t="shared" si="152"/>
        <v>0</v>
      </c>
      <c r="U16" s="57">
        <f t="shared" si="153"/>
        <v>0</v>
      </c>
      <c r="V16" s="57">
        <f t="shared" si="154"/>
        <v>0</v>
      </c>
      <c r="W16" s="57">
        <f t="shared" si="155"/>
        <v>0</v>
      </c>
      <c r="X16" s="57">
        <f t="shared" si="156"/>
        <v>0</v>
      </c>
      <c r="Y16" s="57">
        <f t="shared" si="157"/>
        <v>0</v>
      </c>
      <c r="Z16" s="57">
        <f t="shared" si="158"/>
        <v>0</v>
      </c>
      <c r="AA16" s="57">
        <f t="shared" si="159"/>
        <v>0</v>
      </c>
      <c r="AB16" s="57">
        <f t="shared" si="160"/>
        <v>0</v>
      </c>
      <c r="AC16" s="57">
        <f t="shared" si="161"/>
        <v>0</v>
      </c>
      <c r="AD16" s="57">
        <f t="shared" si="162"/>
        <v>0</v>
      </c>
      <c r="AE16" s="57">
        <f t="shared" si="163"/>
        <v>0</v>
      </c>
      <c r="AF16" s="57">
        <f t="shared" si="164"/>
        <v>0</v>
      </c>
      <c r="AG16" s="57">
        <f t="shared" si="165"/>
        <v>0</v>
      </c>
      <c r="AH16" s="57">
        <f t="shared" si="166"/>
        <v>0</v>
      </c>
      <c r="AI16" s="57">
        <f t="shared" si="167"/>
        <v>0</v>
      </c>
      <c r="AJ16" s="57">
        <f t="shared" si="168"/>
        <v>0</v>
      </c>
      <c r="AK16" s="57">
        <f t="shared" si="169"/>
        <v>0</v>
      </c>
      <c r="AL16" s="57">
        <f t="shared" si="170"/>
        <v>0</v>
      </c>
      <c r="AM16" s="57">
        <f t="shared" si="171"/>
        <v>0</v>
      </c>
      <c r="AN16" s="57">
        <f t="shared" si="172"/>
        <v>0</v>
      </c>
      <c r="AO16" s="57">
        <f t="shared" si="173"/>
        <v>0</v>
      </c>
      <c r="AP16" s="57">
        <f t="shared" si="174"/>
        <v>0</v>
      </c>
      <c r="AQ16" s="57">
        <f t="shared" si="175"/>
        <v>0</v>
      </c>
      <c r="AR16" s="57">
        <f t="shared" si="176"/>
        <v>0</v>
      </c>
      <c r="AS16" s="57">
        <f t="shared" si="177"/>
        <v>0</v>
      </c>
      <c r="AT16" s="57">
        <f t="shared" si="178"/>
        <v>0</v>
      </c>
      <c r="AU16" s="57">
        <f t="shared" si="179"/>
        <v>0</v>
      </c>
      <c r="AV16" s="57">
        <f t="shared" si="180"/>
        <v>0</v>
      </c>
      <c r="AW16" s="57">
        <f t="shared" si="181"/>
        <v>0</v>
      </c>
      <c r="AX16" s="57">
        <f t="shared" si="182"/>
        <v>0</v>
      </c>
      <c r="AY16" s="57">
        <f t="shared" si="183"/>
        <v>0</v>
      </c>
      <c r="AZ16" s="57">
        <f t="shared" si="184"/>
        <v>0</v>
      </c>
      <c r="BA16" s="57">
        <f t="shared" si="185"/>
        <v>0</v>
      </c>
      <c r="BB16" s="57">
        <f t="shared" si="186"/>
        <v>0</v>
      </c>
      <c r="BC16" s="57">
        <f t="shared" si="187"/>
        <v>0</v>
      </c>
      <c r="BD16" s="57">
        <f t="shared" si="188"/>
        <v>0</v>
      </c>
      <c r="BE16" s="57">
        <f t="shared" si="189"/>
        <v>0</v>
      </c>
      <c r="BF16" s="57">
        <f t="shared" si="190"/>
        <v>0</v>
      </c>
      <c r="BG16" s="57">
        <f t="shared" si="191"/>
        <v>0</v>
      </c>
      <c r="BH16" s="57">
        <f t="shared" si="192"/>
        <v>0</v>
      </c>
      <c r="BI16" s="57">
        <f t="shared" si="193"/>
        <v>0</v>
      </c>
      <c r="BJ16" s="57">
        <f t="shared" si="194"/>
        <v>0</v>
      </c>
      <c r="BK16" s="57">
        <f t="shared" si="195"/>
        <v>0</v>
      </c>
      <c r="BL16" s="57">
        <f t="shared" si="196"/>
        <v>0</v>
      </c>
      <c r="BM16" s="57">
        <f t="shared" si="197"/>
        <v>0</v>
      </c>
      <c r="BN16" s="57">
        <f t="shared" si="198"/>
        <v>0</v>
      </c>
      <c r="BO16" s="57">
        <f t="shared" si="199"/>
        <v>0</v>
      </c>
      <c r="BP16" s="57">
        <f t="shared" si="200"/>
        <v>0</v>
      </c>
      <c r="BQ16" s="57">
        <f t="shared" si="201"/>
        <v>0</v>
      </c>
      <c r="BR16" s="57">
        <f t="shared" si="202"/>
        <v>0</v>
      </c>
      <c r="BS16" s="57">
        <f t="shared" si="203"/>
        <v>0</v>
      </c>
      <c r="BT16" s="57">
        <f t="shared" si="204"/>
        <v>0</v>
      </c>
      <c r="BU16" s="57">
        <f t="shared" si="205"/>
        <v>0</v>
      </c>
      <c r="BV16" s="57">
        <f t="shared" si="206"/>
        <v>0</v>
      </c>
      <c r="BW16" s="57">
        <f t="shared" si="207"/>
        <v>0</v>
      </c>
      <c r="BX16" s="57">
        <f t="shared" si="208"/>
        <v>0</v>
      </c>
      <c r="BY16" s="57">
        <f t="shared" si="209"/>
        <v>0</v>
      </c>
      <c r="BZ16" s="57">
        <f t="shared" si="210"/>
        <v>0</v>
      </c>
      <c r="CA16" s="57">
        <f t="shared" si="211"/>
        <v>0</v>
      </c>
      <c r="CB16" s="57">
        <f t="shared" si="212"/>
        <v>0</v>
      </c>
      <c r="CC16" s="57">
        <f t="shared" si="213"/>
        <v>0</v>
      </c>
      <c r="CD16" s="57">
        <f t="shared" si="214"/>
        <v>0</v>
      </c>
      <c r="CE16" s="57">
        <f t="shared" si="215"/>
        <v>0</v>
      </c>
      <c r="CF16" s="57">
        <f t="shared" si="216"/>
        <v>0</v>
      </c>
      <c r="CG16" s="57">
        <f t="shared" si="217"/>
        <v>0</v>
      </c>
      <c r="CH16" s="57">
        <f t="shared" si="218"/>
        <v>0</v>
      </c>
      <c r="CI16" s="57">
        <f t="shared" si="219"/>
        <v>0</v>
      </c>
      <c r="CJ16" s="57">
        <f t="shared" si="220"/>
        <v>0</v>
      </c>
      <c r="CK16" s="57">
        <f t="shared" si="221"/>
        <v>0</v>
      </c>
      <c r="CL16" s="57">
        <f t="shared" si="222"/>
        <v>0</v>
      </c>
      <c r="CM16" s="57">
        <f t="shared" si="223"/>
        <v>0</v>
      </c>
      <c r="CN16" s="57">
        <f t="shared" si="224"/>
        <v>0</v>
      </c>
      <c r="CO16" s="57">
        <f t="shared" si="225"/>
        <v>0</v>
      </c>
      <c r="CP16" s="57">
        <f t="shared" si="226"/>
        <v>0</v>
      </c>
      <c r="CQ16" s="1"/>
      <c r="CR16" s="70">
        <f t="shared" si="57"/>
        <v>0</v>
      </c>
    </row>
    <row r="17" spans="1:96" s="5" customFormat="1">
      <c r="B17" s="50"/>
      <c r="C17" s="50"/>
      <c r="D17" s="10"/>
      <c r="E17" s="93">
        <f>IF(AND(F17&lt;date_rpt,ISBLANK(F17)=FALSE),1,0)</f>
        <v>0</v>
      </c>
      <c r="F17" s="11"/>
      <c r="G17" s="11"/>
      <c r="H17" s="14"/>
      <c r="I17" s="12"/>
      <c r="J17" s="13"/>
      <c r="K17" s="71">
        <f t="shared" si="143"/>
        <v>0</v>
      </c>
      <c r="L17" s="71">
        <f t="shared" si="144"/>
        <v>0</v>
      </c>
      <c r="M17" s="71">
        <f t="shared" si="145"/>
        <v>0</v>
      </c>
      <c r="N17" s="71">
        <f t="shared" si="146"/>
        <v>0</v>
      </c>
      <c r="O17" s="71">
        <f t="shared" si="147"/>
        <v>0</v>
      </c>
      <c r="P17" s="71">
        <f t="shared" si="148"/>
        <v>0</v>
      </c>
      <c r="Q17" s="71">
        <f t="shared" si="149"/>
        <v>0</v>
      </c>
      <c r="R17" s="71">
        <f t="shared" si="150"/>
        <v>0</v>
      </c>
      <c r="S17" s="71">
        <f t="shared" si="151"/>
        <v>0</v>
      </c>
      <c r="T17" s="71">
        <f t="shared" si="152"/>
        <v>0</v>
      </c>
      <c r="U17" s="71">
        <f t="shared" si="153"/>
        <v>0</v>
      </c>
      <c r="V17" s="71">
        <f t="shared" si="154"/>
        <v>0</v>
      </c>
      <c r="W17" s="71">
        <f t="shared" si="155"/>
        <v>0</v>
      </c>
      <c r="X17" s="71">
        <f t="shared" si="156"/>
        <v>0</v>
      </c>
      <c r="Y17" s="71">
        <f t="shared" si="157"/>
        <v>0</v>
      </c>
      <c r="Z17" s="71">
        <f t="shared" si="158"/>
        <v>0</v>
      </c>
      <c r="AA17" s="71">
        <f t="shared" si="159"/>
        <v>0</v>
      </c>
      <c r="AB17" s="71">
        <f t="shared" si="160"/>
        <v>0</v>
      </c>
      <c r="AC17" s="71">
        <f t="shared" si="161"/>
        <v>0</v>
      </c>
      <c r="AD17" s="71">
        <f t="shared" si="162"/>
        <v>0</v>
      </c>
      <c r="AE17" s="71">
        <f t="shared" si="163"/>
        <v>0</v>
      </c>
      <c r="AF17" s="71">
        <f t="shared" si="164"/>
        <v>0</v>
      </c>
      <c r="AG17" s="71">
        <f t="shared" si="165"/>
        <v>0</v>
      </c>
      <c r="AH17" s="71">
        <f t="shared" si="166"/>
        <v>0</v>
      </c>
      <c r="AI17" s="71">
        <f t="shared" si="167"/>
        <v>0</v>
      </c>
      <c r="AJ17" s="71">
        <f t="shared" si="168"/>
        <v>0</v>
      </c>
      <c r="AK17" s="71">
        <f t="shared" si="169"/>
        <v>0</v>
      </c>
      <c r="AL17" s="71">
        <f t="shared" si="170"/>
        <v>0</v>
      </c>
      <c r="AM17" s="71">
        <f t="shared" si="171"/>
        <v>0</v>
      </c>
      <c r="AN17" s="71">
        <f t="shared" si="172"/>
        <v>0</v>
      </c>
      <c r="AO17" s="71">
        <f t="shared" si="173"/>
        <v>0</v>
      </c>
      <c r="AP17" s="71">
        <f t="shared" si="174"/>
        <v>0</v>
      </c>
      <c r="AQ17" s="71">
        <f t="shared" si="175"/>
        <v>0</v>
      </c>
      <c r="AR17" s="71">
        <f t="shared" si="176"/>
        <v>0</v>
      </c>
      <c r="AS17" s="71">
        <f t="shared" si="177"/>
        <v>0</v>
      </c>
      <c r="AT17" s="71">
        <f t="shared" si="178"/>
        <v>0</v>
      </c>
      <c r="AU17" s="71">
        <f t="shared" si="179"/>
        <v>0</v>
      </c>
      <c r="AV17" s="71">
        <f t="shared" si="180"/>
        <v>0</v>
      </c>
      <c r="AW17" s="71">
        <f t="shared" si="181"/>
        <v>0</v>
      </c>
      <c r="AX17" s="71">
        <f t="shared" si="182"/>
        <v>0</v>
      </c>
      <c r="AY17" s="71">
        <f t="shared" si="183"/>
        <v>0</v>
      </c>
      <c r="AZ17" s="71">
        <f t="shared" si="184"/>
        <v>0</v>
      </c>
      <c r="BA17" s="71">
        <f t="shared" si="185"/>
        <v>0</v>
      </c>
      <c r="BB17" s="71">
        <f t="shared" si="186"/>
        <v>0</v>
      </c>
      <c r="BC17" s="71">
        <f t="shared" si="187"/>
        <v>0</v>
      </c>
      <c r="BD17" s="71">
        <f t="shared" si="188"/>
        <v>0</v>
      </c>
      <c r="BE17" s="71">
        <f t="shared" si="189"/>
        <v>0</v>
      </c>
      <c r="BF17" s="71">
        <f t="shared" si="190"/>
        <v>0</v>
      </c>
      <c r="BG17" s="71">
        <f t="shared" si="191"/>
        <v>0</v>
      </c>
      <c r="BH17" s="71">
        <f t="shared" si="192"/>
        <v>0</v>
      </c>
      <c r="BI17" s="71">
        <f t="shared" si="193"/>
        <v>0</v>
      </c>
      <c r="BJ17" s="71">
        <f t="shared" si="194"/>
        <v>0</v>
      </c>
      <c r="BK17" s="71">
        <f t="shared" si="195"/>
        <v>0</v>
      </c>
      <c r="BL17" s="71">
        <f t="shared" si="196"/>
        <v>0</v>
      </c>
      <c r="BM17" s="71">
        <f t="shared" si="197"/>
        <v>0</v>
      </c>
      <c r="BN17" s="71">
        <f t="shared" si="198"/>
        <v>0</v>
      </c>
      <c r="BO17" s="71">
        <f t="shared" si="199"/>
        <v>0</v>
      </c>
      <c r="BP17" s="71">
        <f t="shared" si="200"/>
        <v>0</v>
      </c>
      <c r="BQ17" s="71">
        <f t="shared" si="201"/>
        <v>0</v>
      </c>
      <c r="BR17" s="71">
        <f t="shared" si="202"/>
        <v>0</v>
      </c>
      <c r="BS17" s="71">
        <f t="shared" si="203"/>
        <v>0</v>
      </c>
      <c r="BT17" s="71">
        <f t="shared" si="204"/>
        <v>0</v>
      </c>
      <c r="BU17" s="71">
        <f t="shared" si="205"/>
        <v>0</v>
      </c>
      <c r="BV17" s="71">
        <f t="shared" si="206"/>
        <v>0</v>
      </c>
      <c r="BW17" s="71">
        <f t="shared" si="207"/>
        <v>0</v>
      </c>
      <c r="BX17" s="71">
        <f t="shared" si="208"/>
        <v>0</v>
      </c>
      <c r="BY17" s="71">
        <f t="shared" si="209"/>
        <v>0</v>
      </c>
      <c r="BZ17" s="71">
        <f t="shared" si="210"/>
        <v>0</v>
      </c>
      <c r="CA17" s="71">
        <f t="shared" si="211"/>
        <v>0</v>
      </c>
      <c r="CB17" s="71">
        <f t="shared" si="212"/>
        <v>0</v>
      </c>
      <c r="CC17" s="71">
        <f t="shared" si="213"/>
        <v>0</v>
      </c>
      <c r="CD17" s="71">
        <f t="shared" si="214"/>
        <v>0</v>
      </c>
      <c r="CE17" s="71">
        <f t="shared" si="215"/>
        <v>0</v>
      </c>
      <c r="CF17" s="71">
        <f t="shared" si="216"/>
        <v>0</v>
      </c>
      <c r="CG17" s="71">
        <f t="shared" si="217"/>
        <v>0</v>
      </c>
      <c r="CH17" s="71">
        <f t="shared" si="218"/>
        <v>0</v>
      </c>
      <c r="CI17" s="71">
        <f t="shared" si="219"/>
        <v>0</v>
      </c>
      <c r="CJ17" s="71">
        <f t="shared" si="220"/>
        <v>0</v>
      </c>
      <c r="CK17" s="71">
        <f t="shared" si="221"/>
        <v>0</v>
      </c>
      <c r="CL17" s="71">
        <f t="shared" si="222"/>
        <v>0</v>
      </c>
      <c r="CM17" s="71">
        <f t="shared" si="223"/>
        <v>0</v>
      </c>
      <c r="CN17" s="71">
        <f t="shared" si="224"/>
        <v>0</v>
      </c>
      <c r="CO17" s="71">
        <f t="shared" si="225"/>
        <v>0</v>
      </c>
      <c r="CP17" s="71">
        <f t="shared" si="226"/>
        <v>0</v>
      </c>
      <c r="CQ17" s="1"/>
      <c r="CR17" s="70">
        <f t="shared" si="57"/>
        <v>0</v>
      </c>
    </row>
    <row r="18" spans="1:96" s="5" customFormat="1" ht="3" customHeight="1">
      <c r="B18" s="1"/>
      <c r="C18" s="3"/>
      <c r="D18" s="4"/>
      <c r="E18" s="57"/>
      <c r="F18" s="3"/>
      <c r="G18" s="3"/>
      <c r="H18" s="3"/>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row>
    <row r="19" spans="1:96" s="5" customFormat="1">
      <c r="B19" s="15" t="s">
        <v>550</v>
      </c>
      <c r="C19" s="16"/>
      <c r="D19" s="17">
        <f>SUM(D6:D18)</f>
        <v>260250</v>
      </c>
      <c r="E19" s="17"/>
      <c r="F19" s="16"/>
      <c r="G19" s="16"/>
      <c r="H19" s="16"/>
      <c r="I19" s="15"/>
      <c r="J19" s="15"/>
      <c r="K19" s="17">
        <f>SUM(K6:K18)</f>
        <v>4076.39</v>
      </c>
      <c r="L19" s="17">
        <f>SUM(L6:L18)</f>
        <v>4076.39</v>
      </c>
      <c r="M19" s="17">
        <f>SUM(M6:M18)</f>
        <v>4076.39</v>
      </c>
      <c r="N19" s="17">
        <f>SUM(N6:N18)</f>
        <v>4076.39</v>
      </c>
      <c r="O19" s="17">
        <f>SUM(O6:O18)</f>
        <v>4076.39</v>
      </c>
      <c r="P19" s="17">
        <f>SUM(P6:P18)</f>
        <v>4076.39</v>
      </c>
      <c r="Q19" s="17">
        <f>SUM(Q6:Q18)</f>
        <v>4076.39</v>
      </c>
      <c r="R19" s="17">
        <f>SUM(R6:R18)</f>
        <v>4076.39</v>
      </c>
      <c r="S19" s="17">
        <f>SUM(S6:S18)</f>
        <v>4076.39</v>
      </c>
      <c r="T19" s="17">
        <f>SUM(T6:T18)</f>
        <v>4076.39</v>
      </c>
      <c r="U19" s="17">
        <f>SUM(U6:U18)</f>
        <v>4534.72</v>
      </c>
      <c r="V19" s="17">
        <f>SUM(V6:V18)</f>
        <v>4993.0599999999995</v>
      </c>
      <c r="W19" s="17">
        <f>SUM(W6:W18)</f>
        <v>4993.0599999999995</v>
      </c>
      <c r="X19" s="17">
        <f>SUM(X6:X18)</f>
        <v>4993.0599999999995</v>
      </c>
      <c r="Y19" s="17">
        <f>SUM(Y6:Y18)</f>
        <v>4993.0599999999995</v>
      </c>
      <c r="Z19" s="17">
        <f>SUM(Z6:Z18)</f>
        <v>6284.73</v>
      </c>
      <c r="AA19" s="17">
        <f>SUM(AA6:AA18)</f>
        <v>6284.73</v>
      </c>
      <c r="AB19" s="17">
        <f>SUM(AB6:AB18)</f>
        <v>6284.73</v>
      </c>
      <c r="AC19" s="17">
        <f>SUM(AC6:AC18)</f>
        <v>6284.73</v>
      </c>
      <c r="AD19" s="17">
        <f>SUM(AD6:AD18)</f>
        <v>7048.62</v>
      </c>
      <c r="AE19" s="17">
        <f>SUM(AE6:AE18)</f>
        <v>7048.62</v>
      </c>
      <c r="AF19" s="17">
        <f>SUM(AF6:AF18)</f>
        <v>7048.62</v>
      </c>
      <c r="AG19" s="17">
        <f>SUM(AG6:AG18)</f>
        <v>7048.62</v>
      </c>
      <c r="AH19" s="17">
        <f>SUM(AH6:AH18)</f>
        <v>7048.62</v>
      </c>
      <c r="AI19" s="17">
        <f>SUM(AI6:AI18)</f>
        <v>7048.62</v>
      </c>
      <c r="AJ19" s="17">
        <f>SUM(AJ6:AJ18)</f>
        <v>7048.62</v>
      </c>
      <c r="AK19" s="17">
        <f>SUM(AK6:AK18)</f>
        <v>7048.62</v>
      </c>
      <c r="AL19" s="17">
        <f>SUM(AL6:AL18)</f>
        <v>7048.62</v>
      </c>
      <c r="AM19" s="17">
        <f>SUM(AM6:AM18)</f>
        <v>7048.62</v>
      </c>
      <c r="AN19" s="17">
        <f>SUM(AN6:AN18)</f>
        <v>7048.62</v>
      </c>
      <c r="AO19" s="17">
        <f>SUM(AO6:AO18)</f>
        <v>7048.62</v>
      </c>
      <c r="AP19" s="17">
        <f>SUM(AP6:AP18)</f>
        <v>7048.62</v>
      </c>
      <c r="AQ19" s="17">
        <f>SUM(AQ6:AQ18)</f>
        <v>7048.62</v>
      </c>
      <c r="AR19" s="17">
        <f>SUM(AR6:AR18)</f>
        <v>7048.62</v>
      </c>
      <c r="AS19" s="17">
        <f>SUM(AS6:AS18)</f>
        <v>7048.62</v>
      </c>
      <c r="AT19" s="17">
        <f>SUM(AT6:AT18)</f>
        <v>7048.62</v>
      </c>
      <c r="AU19" s="17">
        <f>SUM(AU6:AU18)</f>
        <v>2972.23</v>
      </c>
      <c r="AV19" s="17">
        <f>SUM(AV6:AV18)</f>
        <v>2972.23</v>
      </c>
      <c r="AW19" s="17">
        <f>SUM(AW6:AW18)</f>
        <v>2972.23</v>
      </c>
      <c r="AX19" s="17">
        <f>SUM(AX6:AX18)</f>
        <v>1680.56</v>
      </c>
      <c r="AY19" s="17">
        <f>SUM(AY6:AY18)</f>
        <v>1680.56</v>
      </c>
      <c r="AZ19" s="17">
        <f>SUM(AZ6:AZ18)</f>
        <v>1680.56</v>
      </c>
      <c r="BA19" s="17">
        <f>SUM(BA6:BA18)</f>
        <v>1680.56</v>
      </c>
      <c r="BB19" s="17">
        <f>SUM(BB6:BB18)</f>
        <v>1680.56</v>
      </c>
      <c r="BC19" s="17">
        <f>SUM(BC6:BC18)</f>
        <v>1680.56</v>
      </c>
      <c r="BD19" s="17">
        <f>SUM(BD6:BD18)</f>
        <v>1680.56</v>
      </c>
      <c r="BE19" s="17">
        <f>SUM(BE6:BE18)</f>
        <v>1680.56</v>
      </c>
      <c r="BF19" s="17">
        <f>SUM(BF6:BF18)</f>
        <v>1680.56</v>
      </c>
      <c r="BG19" s="17">
        <f>SUM(BG6:BG18)</f>
        <v>1680.56</v>
      </c>
      <c r="BH19" s="17">
        <f>SUM(BH6:BH18)</f>
        <v>1680.56</v>
      </c>
      <c r="BI19" s="17">
        <f>SUM(BI6:BI18)</f>
        <v>1680.56</v>
      </c>
      <c r="BJ19" s="17">
        <f>SUM(BJ6:BJ18)</f>
        <v>1680.56</v>
      </c>
      <c r="BK19" s="17">
        <f>SUM(BK6:BK18)</f>
        <v>1680.56</v>
      </c>
      <c r="BL19" s="17">
        <f>SUM(BL6:BL18)</f>
        <v>1680.56</v>
      </c>
      <c r="BM19" s="17">
        <f>SUM(BM6:BM18)</f>
        <v>1680.56</v>
      </c>
      <c r="BN19" s="17">
        <f>SUM(BN6:BN18)</f>
        <v>916.67</v>
      </c>
      <c r="BO19" s="17">
        <f>SUM(BO6:BO18)</f>
        <v>916.67</v>
      </c>
      <c r="BP19" s="17">
        <f>SUM(BP6:BP18)</f>
        <v>916.67</v>
      </c>
      <c r="BQ19" s="17">
        <f>SUM(BQ6:BQ18)</f>
        <v>916.67</v>
      </c>
      <c r="BR19" s="17">
        <f>SUM(BR6:BR18)</f>
        <v>916.67</v>
      </c>
      <c r="BS19" s="17">
        <f>SUM(BS6:BS18)</f>
        <v>916.67</v>
      </c>
      <c r="BT19" s="17">
        <f>SUM(BT6:BT18)</f>
        <v>916.67</v>
      </c>
      <c r="BU19" s="17">
        <f>SUM(BU6:BU18)</f>
        <v>916.67</v>
      </c>
      <c r="BV19" s="17">
        <f>SUM(BV6:BV18)</f>
        <v>916.67</v>
      </c>
      <c r="BW19" s="17">
        <f>SUM(BW6:BW18)</f>
        <v>916.67</v>
      </c>
      <c r="BX19" s="17">
        <f>SUM(BX6:BX18)</f>
        <v>916.67</v>
      </c>
      <c r="BY19" s="17">
        <f>SUM(BY6:BY18)</f>
        <v>916.67</v>
      </c>
      <c r="BZ19" s="17">
        <f>SUM(BZ6:BZ18)</f>
        <v>916.67</v>
      </c>
      <c r="CA19" s="17">
        <f>SUM(CA6:CA18)</f>
        <v>916.67</v>
      </c>
      <c r="CB19" s="17">
        <f>SUM(CB6:CB18)</f>
        <v>916.67</v>
      </c>
      <c r="CC19" s="17">
        <f>SUM(CC6:CC18)</f>
        <v>458.33</v>
      </c>
      <c r="CD19" s="17">
        <f>SUM(CD6:CD18)</f>
        <v>0</v>
      </c>
      <c r="CE19" s="17">
        <f>SUM(CE6:CE18)</f>
        <v>0</v>
      </c>
      <c r="CF19" s="17">
        <f>SUM(CF6:CF18)</f>
        <v>0</v>
      </c>
      <c r="CG19" s="17">
        <f>SUM(CG6:CG18)</f>
        <v>0</v>
      </c>
      <c r="CH19" s="17">
        <f>SUM(CH6:CH18)</f>
        <v>0</v>
      </c>
      <c r="CI19" s="17">
        <f>SUM(CI6:CI18)</f>
        <v>0</v>
      </c>
      <c r="CJ19" s="17">
        <f>SUM(CJ6:CJ18)</f>
        <v>0</v>
      </c>
      <c r="CK19" s="17">
        <f>SUM(CK6:CK18)</f>
        <v>0</v>
      </c>
      <c r="CL19" s="17">
        <f>SUM(CL6:CL18)</f>
        <v>0</v>
      </c>
      <c r="CM19" s="17">
        <f>SUM(CM6:CM18)</f>
        <v>0</v>
      </c>
      <c r="CN19" s="17">
        <f>SUM(CN6:CN18)</f>
        <v>0</v>
      </c>
      <c r="CO19" s="17">
        <f>SUM(CO6:CO18)</f>
        <v>0</v>
      </c>
      <c r="CP19" s="17">
        <f>SUM(CP6:CP18)</f>
        <v>0</v>
      </c>
      <c r="CQ19" s="1"/>
    </row>
    <row r="20" spans="1:96" s="5" customFormat="1">
      <c r="A20" s="1"/>
      <c r="B20" s="1"/>
      <c r="C20" s="3"/>
      <c r="D20" s="4"/>
      <c r="E20" s="4"/>
      <c r="F20" s="3"/>
      <c r="G20" s="3"/>
      <c r="H20" s="3"/>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row>
    <row r="21" spans="1:96">
      <c r="B21" s="18" t="s">
        <v>861</v>
      </c>
      <c r="D21" s="75">
        <f>SUMPRODUCT(D5:D18,E5:E18)-data_GL!H7</f>
        <v>0</v>
      </c>
      <c r="E21" s="75"/>
      <c r="F21" s="92"/>
    </row>
    <row r="22" spans="1:96" s="18" customFormat="1">
      <c r="B22" s="18" t="s">
        <v>865</v>
      </c>
      <c r="C22" s="19"/>
      <c r="D22" s="75">
        <f>SUM(K22:AL22)+data_GL!H10</f>
        <v>0</v>
      </c>
      <c r="E22" s="75"/>
      <c r="F22" s="20"/>
      <c r="G22" s="20"/>
      <c r="H22" s="20"/>
      <c r="K22" s="63">
        <f>IF(K4&lt;=sched_date,K19,0)</f>
        <v>4076.39</v>
      </c>
      <c r="L22" s="63">
        <f>IF(L4&lt;=sched_date,L19,0)</f>
        <v>4076.39</v>
      </c>
      <c r="M22" s="63">
        <f>IF(M4&lt;=sched_date,M19,0)</f>
        <v>4076.39</v>
      </c>
      <c r="N22" s="63">
        <f>IF(N4&lt;=sched_date,N19,0)</f>
        <v>4076.39</v>
      </c>
      <c r="O22" s="63">
        <f>IF(O4&lt;=sched_date,O19,0)</f>
        <v>4076.39</v>
      </c>
      <c r="P22" s="63">
        <f>IF(P4&lt;=sched_date,P19,0)</f>
        <v>4076.39</v>
      </c>
      <c r="Q22" s="63">
        <f>IF(Q4&lt;=sched_date,Q19,0)</f>
        <v>4076.39</v>
      </c>
      <c r="R22" s="63">
        <f>IF(R4&lt;=sched_date,R19,0)</f>
        <v>4076.39</v>
      </c>
      <c r="S22" s="63">
        <f>IF(S4&lt;=sched_date,S19,0)</f>
        <v>4076.39</v>
      </c>
      <c r="T22" s="63">
        <f>IF(T4&lt;=sched_date,T19,0)</f>
        <v>4076.39</v>
      </c>
      <c r="U22" s="63">
        <f>IF(U4&lt;=sched_date,U19,0)</f>
        <v>4534.72</v>
      </c>
      <c r="V22" s="63">
        <f>IF(V4&lt;=sched_date,V19,0)</f>
        <v>4993.0599999999995</v>
      </c>
      <c r="W22" s="63">
        <f>IF(W4&lt;=sched_date,W19,0)</f>
        <v>4993.0599999999995</v>
      </c>
      <c r="X22" s="63">
        <f>IF(X4&lt;=sched_date,X19,0)</f>
        <v>4993.0599999999995</v>
      </c>
      <c r="Y22" s="63">
        <f>IF(Y4&lt;=sched_date,Y19,0)</f>
        <v>4993.0599999999995</v>
      </c>
      <c r="Z22" s="63">
        <f>IF(Z4&lt;=sched_date,Z19,0)</f>
        <v>0</v>
      </c>
      <c r="AA22" s="63">
        <f>IF(AA4&lt;=sched_date,AA19,0)</f>
        <v>0</v>
      </c>
      <c r="AB22" s="63">
        <f>IF(AB4&lt;=sched_date,AB19,0)</f>
        <v>0</v>
      </c>
      <c r="AC22" s="63">
        <f>IF(AC4&lt;=sched_date,AC19,0)</f>
        <v>0</v>
      </c>
      <c r="AD22" s="63">
        <f>IF(AD4&lt;=sched_date,AD19,0)</f>
        <v>0</v>
      </c>
      <c r="AE22" s="63">
        <f>IF(AE4&lt;=sched_date,AE19,0)</f>
        <v>0</v>
      </c>
      <c r="AF22" s="63">
        <f>IF(AF4&lt;=sched_date,AF19,0)</f>
        <v>0</v>
      </c>
      <c r="AG22" s="63">
        <f>IF(AG4&lt;=sched_date,AG19,0)</f>
        <v>0</v>
      </c>
      <c r="AH22" s="63">
        <f>IF(AH4&lt;=sched_date,AH19,0)</f>
        <v>0</v>
      </c>
      <c r="AI22" s="63">
        <f>IF(AI4&lt;=sched_date,AI19,0)</f>
        <v>0</v>
      </c>
      <c r="AJ22" s="63">
        <f>IF(AJ4&lt;=sched_date,AJ19,0)</f>
        <v>0</v>
      </c>
      <c r="AK22" s="63">
        <f>IF(AK4&lt;=sched_date,AK19,0)</f>
        <v>0</v>
      </c>
      <c r="AL22" s="63">
        <f>IF(AL4&lt;=sched_date,AL19,0)</f>
        <v>0</v>
      </c>
      <c r="AM22" s="63">
        <f>IF(AM4&lt;=sched_date,AM19,0)</f>
        <v>0</v>
      </c>
      <c r="AN22" s="63">
        <f>IF(AN4&lt;=sched_date,AN19,0)</f>
        <v>0</v>
      </c>
      <c r="AO22" s="63">
        <f>IF(AO4&lt;=sched_date,AO19,0)</f>
        <v>0</v>
      </c>
      <c r="AP22" s="63">
        <f>IF(AP4&lt;=sched_date,AP19,0)</f>
        <v>0</v>
      </c>
      <c r="AQ22" s="63">
        <f>IF(AQ4&lt;=sched_date,AQ19,0)</f>
        <v>0</v>
      </c>
      <c r="AR22" s="63">
        <f>IF(AR4&lt;=sched_date,AR19,0)</f>
        <v>0</v>
      </c>
      <c r="AS22" s="63">
        <f>IF(AS4&lt;=sched_date,AS19,0)</f>
        <v>0</v>
      </c>
      <c r="AT22" s="63">
        <f>IF(AT4&lt;=sched_date,AT19,0)</f>
        <v>0</v>
      </c>
      <c r="AU22" s="63">
        <f>IF(AU4&lt;=sched_date,AU19,0)</f>
        <v>0</v>
      </c>
      <c r="AV22" s="63">
        <f>IF(AV4&lt;=sched_date,AV19,0)</f>
        <v>0</v>
      </c>
      <c r="AW22" s="63">
        <f>IF(AW4&lt;=sched_date,AW19,0)</f>
        <v>0</v>
      </c>
      <c r="AX22" s="63">
        <f>IF(AX4&lt;=sched_date,AX19,0)</f>
        <v>0</v>
      </c>
      <c r="AY22" s="63">
        <f>IF(AY4&lt;=sched_date,AY19,0)</f>
        <v>0</v>
      </c>
      <c r="AZ22" s="63">
        <f>IF(AZ4&lt;=sched_date,AZ19,0)</f>
        <v>0</v>
      </c>
      <c r="BA22" s="63">
        <f>IF(BA4&lt;=sched_date,BA19,0)</f>
        <v>0</v>
      </c>
      <c r="BB22" s="63">
        <f>IF(BB4&lt;=sched_date,BB19,0)</f>
        <v>0</v>
      </c>
      <c r="BC22" s="63">
        <f>IF(BC4&lt;=sched_date,BC19,0)</f>
        <v>0</v>
      </c>
      <c r="BD22" s="63">
        <f>IF(BD4&lt;=sched_date,BD19,0)</f>
        <v>0</v>
      </c>
      <c r="BE22" s="63">
        <f>IF(BE4&lt;=sched_date,BE19,0)</f>
        <v>0</v>
      </c>
      <c r="BF22" s="63">
        <f>IF(BF4&lt;=sched_date,BF19,0)</f>
        <v>0</v>
      </c>
      <c r="BG22" s="63">
        <f>IF(BG4&lt;=sched_date,BG19,0)</f>
        <v>0</v>
      </c>
      <c r="BH22" s="63">
        <f>IF(BH4&lt;=sched_date,BH19,0)</f>
        <v>0</v>
      </c>
      <c r="BI22" s="63">
        <f>IF(BI4&lt;=sched_date,BI19,0)</f>
        <v>0</v>
      </c>
      <c r="BJ22" s="63">
        <f>IF(BJ4&lt;=sched_date,BJ19,0)</f>
        <v>0</v>
      </c>
      <c r="BK22" s="63">
        <f>IF(BK4&lt;=sched_date,BK19,0)</f>
        <v>0</v>
      </c>
      <c r="BL22" s="63">
        <f>IF(BL4&lt;=sched_date,BL19,0)</f>
        <v>0</v>
      </c>
      <c r="BM22" s="63">
        <f>IF(BM4&lt;=sched_date,BM19,0)</f>
        <v>0</v>
      </c>
      <c r="BN22" s="63">
        <f>IF(BN4&lt;=sched_date,BN19,0)</f>
        <v>0</v>
      </c>
      <c r="BO22" s="63">
        <f>IF(BO4&lt;=sched_date,BO19,0)</f>
        <v>0</v>
      </c>
      <c r="BP22" s="63">
        <f>IF(BP4&lt;=sched_date,BP19,0)</f>
        <v>0</v>
      </c>
      <c r="BQ22" s="63">
        <f>IF(BQ4&lt;=sched_date,BQ19,0)</f>
        <v>0</v>
      </c>
      <c r="BR22" s="63">
        <f>IF(BR4&lt;=sched_date,BR19,0)</f>
        <v>0</v>
      </c>
      <c r="BS22" s="63">
        <f>IF(BS4&lt;=sched_date,BS19,0)</f>
        <v>0</v>
      </c>
      <c r="BT22" s="63">
        <f>IF(BT4&lt;=sched_date,BT19,0)</f>
        <v>0</v>
      </c>
      <c r="BU22" s="63">
        <f>IF(BU4&lt;=sched_date,BU19,0)</f>
        <v>0</v>
      </c>
      <c r="BV22" s="63">
        <f>IF(BV4&lt;=sched_date,BV19,0)</f>
        <v>0</v>
      </c>
      <c r="BW22" s="63">
        <f>IF(BW4&lt;=sched_date,BW19,0)</f>
        <v>0</v>
      </c>
      <c r="BX22" s="63">
        <f>IF(BX4&lt;=sched_date,BX19,0)</f>
        <v>0</v>
      </c>
      <c r="BY22" s="63">
        <f>IF(BY4&lt;=sched_date,BY19,0)</f>
        <v>0</v>
      </c>
      <c r="BZ22" s="63">
        <f>IF(BZ4&lt;=sched_date,BZ19,0)</f>
        <v>0</v>
      </c>
      <c r="CA22" s="63">
        <f>IF(CA4&lt;=sched_date,CA19,0)</f>
        <v>0</v>
      </c>
      <c r="CB22" s="63">
        <f>IF(CB4&lt;=sched_date,CB19,0)</f>
        <v>0</v>
      </c>
      <c r="CC22" s="63">
        <f>IF(CC4&lt;=sched_date,CC19,0)</f>
        <v>0</v>
      </c>
      <c r="CD22" s="63">
        <f>IF(CD4&lt;=sched_date,CD19,0)</f>
        <v>0</v>
      </c>
      <c r="CE22" s="63">
        <f>IF(CE4&lt;=sched_date,CE19,0)</f>
        <v>0</v>
      </c>
      <c r="CF22" s="63">
        <f>IF(CF4&lt;=sched_date,CF19,0)</f>
        <v>0</v>
      </c>
      <c r="CG22" s="63">
        <f>IF(CG4&lt;=sched_date,CG19,0)</f>
        <v>0</v>
      </c>
      <c r="CH22" s="63">
        <f>IF(CH4&lt;=sched_date,CH19,0)</f>
        <v>0</v>
      </c>
      <c r="CI22" s="63">
        <f>IF(CI4&lt;=sched_date,CI19,0)</f>
        <v>0</v>
      </c>
      <c r="CJ22" s="63">
        <f>IF(CJ4&lt;=sched_date,CJ19,0)</f>
        <v>0</v>
      </c>
      <c r="CK22" s="63">
        <f>IF(CK4&lt;=sched_date,CK19,0)</f>
        <v>0</v>
      </c>
      <c r="CL22" s="63">
        <f>IF(CL4&lt;=sched_date,CL19,0)</f>
        <v>0</v>
      </c>
      <c r="CM22" s="63">
        <f>IF(CM4&lt;=sched_date,CM19,0)</f>
        <v>0</v>
      </c>
      <c r="CN22" s="63">
        <f>IF(CN4&lt;=sched_date,CN19,0)</f>
        <v>0</v>
      </c>
      <c r="CO22" s="63">
        <f>IF(CO4&lt;=sched_date,CO19,0)</f>
        <v>0</v>
      </c>
      <c r="CP22" s="63">
        <f>IF(CP4&lt;=sched_date,CP19,0)</f>
        <v>0</v>
      </c>
      <c r="CQ22" s="1"/>
    </row>
    <row r="23" spans="1:96">
      <c r="F23" s="56"/>
    </row>
  </sheetData>
  <conditionalFormatting sqref="B7:C7">
    <cfRule type="expression" dxfId="273" priority="17">
      <formula>$R7=UPLOAD</formula>
    </cfRule>
    <cfRule type="expression" dxfId="272" priority="18">
      <formula>$R7=DELETE</formula>
    </cfRule>
    <cfRule type="expression" dxfId="271" priority="19">
      <formula>ISEVEN($Q7)</formula>
    </cfRule>
  </conditionalFormatting>
  <conditionalFormatting sqref="D21:E22">
    <cfRule type="cellIs" dxfId="270" priority="16" operator="notEqual">
      <formula>0</formula>
    </cfRule>
  </conditionalFormatting>
  <conditionalFormatting sqref="B9:C9">
    <cfRule type="expression" dxfId="269" priority="13">
      <formula>$R9=UPLOAD</formula>
    </cfRule>
    <cfRule type="expression" dxfId="268" priority="14">
      <formula>$R9=DELETE</formula>
    </cfRule>
    <cfRule type="expression" dxfId="267" priority="15">
      <formula>ISEVEN($Q9)</formula>
    </cfRule>
  </conditionalFormatting>
  <conditionalFormatting sqref="B11:C11">
    <cfRule type="expression" dxfId="266" priority="10">
      <formula>$R11=UPLOAD</formula>
    </cfRule>
    <cfRule type="expression" dxfId="265" priority="11">
      <formula>$R11=DELETE</formula>
    </cfRule>
    <cfRule type="expression" dxfId="264" priority="12">
      <formula>ISEVEN($Q11)</formula>
    </cfRule>
  </conditionalFormatting>
  <conditionalFormatting sqref="B13:C13">
    <cfRule type="expression" dxfId="263" priority="7">
      <formula>$R13=UPLOAD</formula>
    </cfRule>
    <cfRule type="expression" dxfId="262" priority="8">
      <formula>$R13=DELETE</formula>
    </cfRule>
    <cfRule type="expression" dxfId="261" priority="9">
      <formula>ISEVEN($Q13)</formula>
    </cfRule>
  </conditionalFormatting>
  <conditionalFormatting sqref="B15:C15">
    <cfRule type="expression" dxfId="260" priority="4">
      <formula>$R15=UPLOAD</formula>
    </cfRule>
    <cfRule type="expression" dxfId="259" priority="5">
      <formula>$R15=DELETE</formula>
    </cfRule>
    <cfRule type="expression" dxfId="258" priority="6">
      <formula>ISEVEN($Q15)</formula>
    </cfRule>
  </conditionalFormatting>
  <conditionalFormatting sqref="B17:C17">
    <cfRule type="expression" dxfId="257" priority="1">
      <formula>$R17=UPLOAD</formula>
    </cfRule>
    <cfRule type="expression" dxfId="256" priority="2">
      <formula>$R17=DELETE</formula>
    </cfRule>
    <cfRule type="expression" dxfId="255" priority="3">
      <formula>ISEVEN($Q17)</formula>
    </cfRule>
  </conditionalFormatting>
  <pageMargins left="0.7" right="0.7" top="0.75" bottom="0.75" header="0.3" footer="0.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9AFC5DBD-D279-4862-91DB-26605A21EFC2}">
          <x14:formula1>
            <xm:f>QUICKBOOKS_9130357949969096!$F$3:$F$10</xm:f>
          </x14:formula1>
          <xm:sqref>B7:B17</xm:sqref>
        </x14:dataValidation>
        <x14:dataValidation type="list" allowBlank="1" showInputMessage="1" showErrorMessage="1" xr:uid="{F6BCD1B2-A278-4455-AB7F-706B1B8D9B31}">
          <x14:formula1>
            <xm:f>QUICKBOOKS_9130357949969096!$A$3:$A$160</xm:f>
          </x14:formula1>
          <xm:sqref>C7:C17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392D0-0090-46BB-B86A-B793C4F05200}">
  <sheetPr>
    <tabColor theme="7" tint="0.39997558519241921"/>
  </sheetPr>
  <dimension ref="A1:AN277"/>
  <sheetViews>
    <sheetView topLeftCell="D1" workbookViewId="0">
      <selection activeCell="AA13" sqref="AA13"/>
    </sheetView>
  </sheetViews>
  <sheetFormatPr defaultRowHeight="14.25" outlineLevelCol="1"/>
  <cols>
    <col min="1" max="1" width="12.86328125" hidden="1" customWidth="1" outlineLevel="1"/>
    <col min="2" max="2" width="3.19921875" customWidth="1" collapsed="1"/>
    <col min="3" max="3" width="44.46484375" customWidth="1"/>
    <col min="4" max="4" width="17.6640625" customWidth="1"/>
    <col min="5" max="5" width="3.19921875" customWidth="1"/>
    <col min="6" max="15" width="10.73046875" hidden="1" customWidth="1" outlineLevel="1"/>
    <col min="16" max="16" width="6.6640625" customWidth="1" collapsed="1"/>
    <col min="17" max="17" width="8.46484375" customWidth="1"/>
    <col min="18" max="18" width="10.796875" customWidth="1"/>
    <col min="19" max="19" width="3.19921875" customWidth="1"/>
    <col min="20" max="20" width="13.3984375" hidden="1" customWidth="1" outlineLevel="1"/>
    <col min="21" max="22" width="13.3984375" hidden="1" customWidth="1" outlineLevel="1" collapsed="1"/>
    <col min="23" max="23" width="13.3984375" customWidth="1" collapsed="1"/>
    <col min="24" max="24" width="13.3984375" hidden="1" customWidth="1" outlineLevel="1"/>
    <col min="25" max="25" width="10.73046875" hidden="1" customWidth="1" outlineLevel="1" collapsed="1"/>
    <col min="26" max="26" width="32.1328125" hidden="1" customWidth="1" outlineLevel="1" collapsed="1"/>
    <col min="27" max="27" width="10.73046875" style="39" customWidth="1" collapsed="1"/>
    <col min="28" max="28" width="10.73046875" style="39" customWidth="1"/>
    <col min="29" max="29" width="24.06640625" customWidth="1"/>
    <col min="30" max="30" width="32.1328125" customWidth="1"/>
    <col min="31" max="31" width="24.06640625" hidden="1" customWidth="1" outlineLevel="1"/>
    <col min="32" max="32" width="24.06640625" customWidth="1" collapsed="1"/>
    <col min="33" max="33" width="24.06640625" hidden="1" customWidth="1" outlineLevel="1"/>
    <col min="34" max="34" width="24.06640625" hidden="1" customWidth="1" outlineLevel="1" collapsed="1"/>
    <col min="35" max="39" width="13.3984375" hidden="1" customWidth="1" outlineLevel="1" collapsed="1"/>
    <col min="40" max="40" width="9.06640625" collapsed="1"/>
  </cols>
  <sheetData>
    <row r="1" spans="1:39" ht="27" thickBot="1">
      <c r="A1" s="36" t="s">
        <v>518</v>
      </c>
      <c r="B1" s="30"/>
      <c r="C1" s="31" t="s">
        <v>552</v>
      </c>
      <c r="D1" s="30"/>
      <c r="E1" s="30"/>
      <c r="F1" s="35" t="s">
        <v>517</v>
      </c>
      <c r="G1" s="35"/>
      <c r="H1" s="35"/>
      <c r="I1" s="35"/>
      <c r="J1" s="35"/>
      <c r="K1" s="35"/>
      <c r="L1" s="35"/>
      <c r="M1" s="35"/>
      <c r="N1" s="35"/>
      <c r="O1" s="35"/>
      <c r="P1" s="41" t="s">
        <v>556</v>
      </c>
      <c r="Q1" s="41" t="s">
        <v>557</v>
      </c>
      <c r="R1" s="41" t="s">
        <v>558</v>
      </c>
      <c r="T1" s="45" t="s">
        <v>560</v>
      </c>
      <c r="U1" s="45" t="s">
        <v>561</v>
      </c>
      <c r="V1" s="45" t="s">
        <v>562</v>
      </c>
      <c r="W1" s="45" t="s">
        <v>563</v>
      </c>
      <c r="X1" s="45" t="s">
        <v>564</v>
      </c>
      <c r="Y1" s="45" t="s">
        <v>565</v>
      </c>
      <c r="Z1" s="45" t="s">
        <v>566</v>
      </c>
      <c r="AA1" s="48" t="s">
        <v>445</v>
      </c>
      <c r="AB1" s="48" t="s">
        <v>447</v>
      </c>
      <c r="AC1" s="46" t="s">
        <v>567</v>
      </c>
      <c r="AD1" s="46" t="s">
        <v>5</v>
      </c>
      <c r="AE1" s="46" t="s">
        <v>419</v>
      </c>
      <c r="AF1" s="46" t="s">
        <v>413</v>
      </c>
      <c r="AG1" s="46" t="s">
        <v>417</v>
      </c>
      <c r="AH1" s="46" t="s">
        <v>415</v>
      </c>
      <c r="AI1" s="46" t="s">
        <v>568</v>
      </c>
      <c r="AJ1" s="46" t="s">
        <v>569</v>
      </c>
      <c r="AK1" s="46" t="s">
        <v>570</v>
      </c>
      <c r="AL1" s="46" t="s">
        <v>571</v>
      </c>
      <c r="AM1" s="46" t="s">
        <v>572</v>
      </c>
    </row>
    <row r="2" spans="1:39">
      <c r="A2" s="36" t="s">
        <v>573</v>
      </c>
      <c r="B2" s="30"/>
      <c r="C2" s="32" t="s">
        <v>551</v>
      </c>
      <c r="D2" s="30"/>
      <c r="E2" s="30"/>
      <c r="P2" s="42">
        <f>IF(W2&lt;&gt;"",MAX(P$1:P1)+1,IF(AND(_xlfn.CONCAT(T2:AM2)&lt;&gt;"", OR(LEFT(_xlfn.CONCAT(T2:AM2),5)&lt;&gt;"FALSE",RIGHT(_xlfn.CONCAT(T2:AM2),5)&lt;&gt;"FALSE")),IF(AND(ISNUMBER(P1),P1&gt;0),P1,0),""))</f>
        <v>1</v>
      </c>
      <c r="Q2" s="47"/>
      <c r="R2" s="42" t="str">
        <f>IF(T2&lt;&gt;"",IF(Q2&lt;&gt;"","Edited","Synced"),IF(P2="","",IF(OR(AC2 = "",AI2 = ""),"Invalid","New")))</f>
        <v>New</v>
      </c>
      <c r="T2" s="43"/>
      <c r="U2" s="43"/>
      <c r="V2" s="43"/>
      <c r="W2" s="72">
        <f>sched_date</f>
        <v>45382</v>
      </c>
      <c r="X2" s="43"/>
      <c r="Y2" s="43"/>
      <c r="Z2" s="43"/>
      <c r="AA2" s="49"/>
      <c r="AB2" s="49">
        <f>SUM(AA3:AA43)</f>
        <v>4993.0599999999995</v>
      </c>
      <c r="AC2" s="43" t="s">
        <v>10</v>
      </c>
      <c r="AD2" s="43" t="s">
        <v>882</v>
      </c>
      <c r="AE2" s="43"/>
      <c r="AF2" s="43"/>
      <c r="AG2" s="43"/>
      <c r="AH2" s="43"/>
      <c r="AI2" s="43" t="str">
        <f>IFERROR(IF(LEN(VLOOKUP(AC2, QUICKBOOKS_9130357949969096!$A:$B, 2, 0))=0,"",VLOOKUP(AC2, QUICKBOOKS_9130357949969096!$A:$B, 2, 0)),"")</f>
        <v>28</v>
      </c>
      <c r="AJ2" s="43" t="str">
        <f>IFERROR(IF(LEN(VLOOKUP(AE2, QUICKBOOKS_9130357949969096!$C:$E, 3, 0))=0,"",VLOOKUP(AE2, QUICKBOOKS_9130357949969096!$C:$E, 3, 0)),"")</f>
        <v/>
      </c>
      <c r="AK2" s="43" t="str">
        <f>IFERROR(IF(LEN(VLOOKUP(AF2, QUICKBOOKS_9130357949969096!$F:$G, 2, 0))=0,"",VLOOKUP(AF2, QUICKBOOKS_9130357949969096!$F:$G, 2, 0)),"")</f>
        <v/>
      </c>
      <c r="AL2" s="43"/>
      <c r="AM2" s="43" t="str">
        <f>IFERROR(IF(LEN(VLOOKUP(AH2, QUICKBOOKS_9130357949969096!$J:$K, 2, 0))=0,"",VLOOKUP(AH2, QUICKBOOKS_9130357949969096!$J:$K, 2, 0)),"")</f>
        <v/>
      </c>
    </row>
    <row r="3" spans="1:39">
      <c r="A3" s="36" t="s">
        <v>520</v>
      </c>
      <c r="B3" s="30"/>
      <c r="C3" s="30"/>
      <c r="D3" s="30"/>
      <c r="E3" s="30"/>
      <c r="P3" s="42">
        <f>IF(W3&lt;&gt;"",MAX(P$1:P2)+1,IF(AND(_xlfn.CONCAT(T3:AM3)&lt;&gt;"", OR(LEFT(_xlfn.CONCAT(T3:AM3),5)&lt;&gt;"FALSE",RIGHT(_xlfn.CONCAT(T3:AM3),5)&lt;&gt;"FALSE")),IF(AND(ISNUMBER(P2),P2&gt;0),P2,0),""))</f>
        <v>1</v>
      </c>
      <c r="Q3" s="47"/>
      <c r="R3" s="42" t="str">
        <f t="shared" ref="R3:R66" si="0">IF(T3&lt;&gt;"",IF(Q3&lt;&gt;"","Edited","Synced"),IF(P3="","",IF(OR(AC3 = "",AI3 = ""),"Invalid","New")))</f>
        <v>New</v>
      </c>
      <c r="T3" s="43"/>
      <c r="U3" s="43"/>
      <c r="V3" s="43"/>
      <c r="W3" s="44"/>
      <c r="X3" s="43"/>
      <c r="Y3" s="43"/>
      <c r="Z3" s="43"/>
      <c r="AA3" s="62">
        <f>_xlfn.XLOOKUP($W$2,'Fixed Asset Schedule'!$4:$4,'Fixed Asset Schedule'!7:7)</f>
        <v>4076.39</v>
      </c>
      <c r="AB3" s="62"/>
      <c r="AC3" s="91" t="str">
        <f>_xlfn.XLOOKUP(AC$1,'Fixed Asset Schedule'!$4:$4,'Fixed Asset Schedule'!7:7)</f>
        <v>Accumulated depreciation</v>
      </c>
      <c r="AD3" s="91" t="str">
        <f>_xlfn.XLOOKUP(AD$1,'Fixed Asset Schedule'!$4:$4,'Fixed Asset Schedule'!7:7)</f>
        <v>Factory Machinery</v>
      </c>
      <c r="AE3" s="43"/>
      <c r="AF3" s="91" t="str">
        <f>_xlfn.XLOOKUP(AF$1,'Fixed Asset Schedule'!$4:$4,'Fixed Asset Schedule'!7:7)</f>
        <v>Wagner Industries</v>
      </c>
      <c r="AG3" s="43"/>
      <c r="AH3" s="43"/>
      <c r="AI3" s="43" t="str">
        <f>IFERROR(IF(LEN(VLOOKUP(AC3, QUICKBOOKS_9130357949969096!$A:$B, 2, 0))=0,"",VLOOKUP(AC3, QUICKBOOKS_9130357949969096!$A:$B, 2, 0)),"")</f>
        <v>10</v>
      </c>
      <c r="AJ3" s="43" t="str">
        <f>IFERROR(IF(LEN(VLOOKUP(AE3, QUICKBOOKS_9130357949969096!$C:$E, 3, 0))=0,"",VLOOKUP(AE3, QUICKBOOKS_9130357949969096!$C:$E, 3, 0)),"")</f>
        <v/>
      </c>
      <c r="AK3" s="43" t="str">
        <f>IFERROR(IF(LEN(VLOOKUP(AF3, QUICKBOOKS_9130357949969096!$F:$G, 2, 0))=0,"",VLOOKUP(AF3, QUICKBOOKS_9130357949969096!$F:$G, 2, 0)),"")</f>
        <v>22</v>
      </c>
      <c r="AL3" s="43"/>
      <c r="AM3" s="43" t="str">
        <f>IFERROR(IF(LEN(VLOOKUP(AH3, QUICKBOOKS_9130357949969096!$J:$K, 2, 0))=0,"",VLOOKUP(AH3, QUICKBOOKS_9130357949969096!$J:$K, 2, 0)),"")</f>
        <v/>
      </c>
    </row>
    <row r="4" spans="1:39">
      <c r="A4" s="36" t="s">
        <v>574</v>
      </c>
      <c r="B4" s="30"/>
      <c r="C4" s="30" t="s">
        <v>553</v>
      </c>
      <c r="D4" s="30"/>
      <c r="E4" s="30"/>
      <c r="P4" s="42">
        <f>IF(W4&lt;&gt;"",MAX(P$1:P3)+1,IF(AND(_xlfn.CONCAT(T4:AM4)&lt;&gt;"", OR(LEFT(_xlfn.CONCAT(T4:AM4),5)&lt;&gt;"FALSE",RIGHT(_xlfn.CONCAT(T4:AM4),5)&lt;&gt;"FALSE")),IF(AND(ISNUMBER(P3),P3&gt;0),P3,0),""))</f>
        <v>1</v>
      </c>
      <c r="Q4" s="47"/>
      <c r="R4" s="42" t="str">
        <f t="shared" si="0"/>
        <v>New</v>
      </c>
      <c r="T4" s="43"/>
      <c r="U4" s="43"/>
      <c r="V4" s="43"/>
      <c r="W4" s="72"/>
      <c r="X4" s="43"/>
      <c r="Y4" s="43"/>
      <c r="Z4" s="43"/>
      <c r="AA4" s="62">
        <f>_xlfn.XLOOKUP($W$2,'Fixed Asset Schedule'!$4:$4,'Fixed Asset Schedule'!8:8)</f>
        <v>916.67</v>
      </c>
      <c r="AB4" s="62"/>
      <c r="AC4" s="91" t="str">
        <f>_xlfn.XLOOKUP(AC$1,'Fixed Asset Schedule'!$4:$4,'Fixed Asset Schedule'!8:8)</f>
        <v>Accumulated depreciation</v>
      </c>
      <c r="AD4" s="91" t="str">
        <f>_xlfn.XLOOKUP(AD$1,'Fixed Asset Schedule'!$4:$4,'Fixed Asset Schedule'!8:8)</f>
        <v>Executive Suite office furniture</v>
      </c>
      <c r="AE4" s="43"/>
      <c r="AF4" s="91" t="str">
        <f>_xlfn.XLOOKUP(AF$1,'Fixed Asset Schedule'!$4:$4,'Fixed Asset Schedule'!8:8)</f>
        <v>M. Row Furniture</v>
      </c>
      <c r="AG4" s="43"/>
      <c r="AH4" s="43"/>
      <c r="AI4" s="43" t="str">
        <f>IFERROR(IF(LEN(VLOOKUP(AC4, QUICKBOOKS_9130357949969096!$A:$B, 2, 0))=0,"",VLOOKUP(AC4, QUICKBOOKS_9130357949969096!$A:$B, 2, 0)),"")</f>
        <v>10</v>
      </c>
      <c r="AJ4" s="43" t="str">
        <f>IFERROR(IF(LEN(VLOOKUP(AE4, QUICKBOOKS_9130357949969096!$C:$E, 3, 0))=0,"",VLOOKUP(AE4, QUICKBOOKS_9130357949969096!$C:$E, 3, 0)),"")</f>
        <v/>
      </c>
      <c r="AK4" s="43" t="str">
        <f>IFERROR(IF(LEN(VLOOKUP(AF4, QUICKBOOKS_9130357949969096!$F:$G, 2, 0))=0,"",VLOOKUP(AF4, QUICKBOOKS_9130357949969096!$F:$G, 2, 0)),"")</f>
        <v>25</v>
      </c>
      <c r="AL4" s="43"/>
      <c r="AM4" s="43" t="str">
        <f>IFERROR(IF(LEN(VLOOKUP(AH4, QUICKBOOKS_9130357949969096!$J:$K, 2, 0))=0,"",VLOOKUP(AH4, QUICKBOOKS_9130357949969096!$J:$K, 2, 0)),"")</f>
        <v/>
      </c>
    </row>
    <row r="5" spans="1:39">
      <c r="B5" s="30"/>
      <c r="C5" s="30" t="s">
        <v>554</v>
      </c>
      <c r="D5" s="30"/>
      <c r="E5" s="30"/>
      <c r="P5" s="42">
        <f>IF(W5&lt;&gt;"",MAX(P$1:P4)+1,IF(AND(_xlfn.CONCAT(T5:AM5)&lt;&gt;"", OR(LEFT(_xlfn.CONCAT(T5:AM5),5)&lt;&gt;"FALSE",RIGHT(_xlfn.CONCAT(T5:AM5),5)&lt;&gt;"FALSE")),IF(AND(ISNUMBER(P4),P4&gt;0),P4,0),""))</f>
        <v>1</v>
      </c>
      <c r="Q5" s="47"/>
      <c r="R5" s="42" t="str">
        <f t="shared" si="0"/>
        <v>New</v>
      </c>
      <c r="T5" s="43"/>
      <c r="U5" s="43"/>
      <c r="V5" s="43"/>
      <c r="W5" s="44"/>
      <c r="X5" s="43"/>
      <c r="Y5" s="43"/>
      <c r="Z5" s="43"/>
      <c r="AA5" s="62">
        <f>_xlfn.XLOOKUP($W$2,'Fixed Asset Schedule'!$4:$4,'Fixed Asset Schedule'!9:9)</f>
        <v>0</v>
      </c>
      <c r="AB5" s="62"/>
      <c r="AC5" s="91" t="str">
        <f>_xlfn.XLOOKUP(AC$1,'Fixed Asset Schedule'!$4:$4,'Fixed Asset Schedule'!9:9)</f>
        <v>Accumulated depreciation</v>
      </c>
      <c r="AD5" s="91" t="str">
        <f>_xlfn.XLOOKUP(AD$1,'Fixed Asset Schedule'!$4:$4,'Fixed Asset Schedule'!9:9)</f>
        <v>Computer Hardware</v>
      </c>
      <c r="AE5" s="43"/>
      <c r="AF5" s="91" t="str">
        <f>_xlfn.XLOOKUP(AF$1,'Fixed Asset Schedule'!$4:$4,'Fixed Asset Schedule'!9:9)</f>
        <v>Foxx Analytics</v>
      </c>
      <c r="AG5" s="43"/>
      <c r="AH5" s="43"/>
      <c r="AI5" s="43" t="str">
        <f>IFERROR(IF(LEN(VLOOKUP(AC5, QUICKBOOKS_9130357949969096!$A:$B, 2, 0))=0,"",VLOOKUP(AC5, QUICKBOOKS_9130357949969096!$A:$B, 2, 0)),"")</f>
        <v>10</v>
      </c>
      <c r="AJ5" s="43" t="str">
        <f>IFERROR(IF(LEN(VLOOKUP(AE5, QUICKBOOKS_9130357949969096!$C:$E, 3, 0))=0,"",VLOOKUP(AE5, QUICKBOOKS_9130357949969096!$C:$E, 3, 0)),"")</f>
        <v/>
      </c>
      <c r="AK5" s="43" t="str">
        <f>IFERROR(IF(LEN(VLOOKUP(AF5, QUICKBOOKS_9130357949969096!$F:$G, 2, 0))=0,"",VLOOKUP(AF5, QUICKBOOKS_9130357949969096!$F:$G, 2, 0)),"")</f>
        <v>27</v>
      </c>
      <c r="AL5" s="43"/>
      <c r="AM5" s="43" t="str">
        <f>IFERROR(IF(LEN(VLOOKUP(AH5, QUICKBOOKS_9130357949969096!$J:$K, 2, 0))=0,"",VLOOKUP(AH5, QUICKBOOKS_9130357949969096!$J:$K, 2, 0)),"")</f>
        <v/>
      </c>
    </row>
    <row r="6" spans="1:39">
      <c r="B6" s="30"/>
      <c r="C6" s="30" t="s">
        <v>555</v>
      </c>
      <c r="D6" s="30"/>
      <c r="E6" s="30"/>
      <c r="P6" s="42">
        <f>IF(W6&lt;&gt;"",MAX(P$1:P5)+1,IF(AND(_xlfn.CONCAT(T6:AM6)&lt;&gt;"", OR(LEFT(_xlfn.CONCAT(T6:AM6),5)&lt;&gt;"FALSE",RIGHT(_xlfn.CONCAT(T6:AM6),5)&lt;&gt;"FALSE")),IF(AND(ISNUMBER(P5),P5&gt;0),P5,0),""))</f>
        <v>1</v>
      </c>
      <c r="Q6" s="47"/>
      <c r="R6" s="42" t="str">
        <f t="shared" si="0"/>
        <v>New</v>
      </c>
      <c r="T6" s="43"/>
      <c r="U6" s="43"/>
      <c r="V6" s="43"/>
      <c r="W6" s="72"/>
      <c r="X6" s="43"/>
      <c r="Y6" s="43"/>
      <c r="Z6" s="43"/>
      <c r="AA6" s="62">
        <f>_xlfn.XLOOKUP($W$2,'Fixed Asset Schedule'!$4:$4,'Fixed Asset Schedule'!10:10)</f>
        <v>0</v>
      </c>
      <c r="AB6" s="62"/>
      <c r="AC6" s="91" t="str">
        <f>_xlfn.XLOOKUP(AC$1,'Fixed Asset Schedule'!$4:$4,'Fixed Asset Schedule'!10:10)</f>
        <v>Accumulated depreciation</v>
      </c>
      <c r="AD6" s="91" t="str">
        <f>_xlfn.XLOOKUP(AD$1,'Fixed Asset Schedule'!$4:$4,'Fixed Asset Schedule'!10:10)</f>
        <v>Factory Machinery</v>
      </c>
      <c r="AE6" s="43"/>
      <c r="AF6" s="91" t="str">
        <f>_xlfn.XLOOKUP(AF$1,'Fixed Asset Schedule'!$4:$4,'Fixed Asset Schedule'!10:10)</f>
        <v>Wagner Industries</v>
      </c>
      <c r="AG6" s="43"/>
      <c r="AH6" s="43"/>
      <c r="AI6" s="43" t="str">
        <f>IFERROR(IF(LEN(VLOOKUP(AC6, QUICKBOOKS_9130357949969096!$A:$B, 2, 0))=0,"",VLOOKUP(AC6, QUICKBOOKS_9130357949969096!$A:$B, 2, 0)),"")</f>
        <v>10</v>
      </c>
      <c r="AJ6" s="43" t="str">
        <f>IFERROR(IF(LEN(VLOOKUP(AE6, QUICKBOOKS_9130357949969096!$C:$E, 3, 0))=0,"",VLOOKUP(AE6, QUICKBOOKS_9130357949969096!$C:$E, 3, 0)),"")</f>
        <v/>
      </c>
      <c r="AK6" s="43" t="str">
        <f>IFERROR(IF(LEN(VLOOKUP(AF6, QUICKBOOKS_9130357949969096!$F:$G, 2, 0))=0,"",VLOOKUP(AF6, QUICKBOOKS_9130357949969096!$F:$G, 2, 0)),"")</f>
        <v>22</v>
      </c>
      <c r="AL6" s="43"/>
      <c r="AM6" s="43" t="str">
        <f>IFERROR(IF(LEN(VLOOKUP(AH6, QUICKBOOKS_9130357949969096!$J:$K, 2, 0))=0,"",VLOOKUP(AH6, QUICKBOOKS_9130357949969096!$J:$K, 2, 0)),"")</f>
        <v/>
      </c>
    </row>
    <row r="7" spans="1:39">
      <c r="B7" s="30"/>
      <c r="C7" s="30"/>
      <c r="D7" s="30"/>
      <c r="E7" s="30"/>
      <c r="P7" s="42" t="str">
        <f>IF(W7&lt;&gt;"",MAX(P$1:P6)+1,IF(AND(_xlfn.CONCAT(T7:AM7)&lt;&gt;"", OR(LEFT(_xlfn.CONCAT(T7:AM7),5)&lt;&gt;"FALSE",RIGHT(_xlfn.CONCAT(T7:AM7),5)&lt;&gt;"FALSE")),IF(AND(ISNUMBER(P6),P6&gt;0),P6,0),""))</f>
        <v/>
      </c>
      <c r="Q7" s="47"/>
      <c r="R7" s="42" t="str">
        <f t="shared" si="0"/>
        <v/>
      </c>
      <c r="T7" s="43"/>
      <c r="U7" s="43"/>
      <c r="V7" s="43"/>
      <c r="W7" s="44"/>
      <c r="X7" s="43"/>
      <c r="Y7" s="43"/>
      <c r="Z7" s="43"/>
      <c r="AA7" s="62"/>
      <c r="AB7" s="62"/>
      <c r="AC7" s="91"/>
      <c r="AD7" s="91"/>
      <c r="AE7" s="43"/>
      <c r="AF7" s="91"/>
      <c r="AG7" s="43"/>
      <c r="AH7" s="43"/>
      <c r="AI7" s="43" t="str">
        <f>IFERROR(IF(LEN(VLOOKUP(AC7, QUICKBOOKS_9130357949969096!$A:$B, 2, 0))=0,"",VLOOKUP(AC7, QUICKBOOKS_9130357949969096!$A:$B, 2, 0)),"")</f>
        <v/>
      </c>
      <c r="AJ7" s="43" t="str">
        <f>IFERROR(IF(LEN(VLOOKUP(AE7, QUICKBOOKS_9130357949969096!$C:$E, 3, 0))=0,"",VLOOKUP(AE7, QUICKBOOKS_9130357949969096!$C:$E, 3, 0)),"")</f>
        <v/>
      </c>
      <c r="AK7" s="43" t="str">
        <f>IFERROR(IF(LEN(VLOOKUP(AF7, QUICKBOOKS_9130357949969096!$F:$G, 2, 0))=0,"",VLOOKUP(AF7, QUICKBOOKS_9130357949969096!$F:$G, 2, 0)),"")</f>
        <v/>
      </c>
      <c r="AL7" s="43"/>
      <c r="AM7" s="43" t="str">
        <f>IFERROR(IF(LEN(VLOOKUP(AH7, QUICKBOOKS_9130357949969096!$J:$K, 2, 0))=0,"",VLOOKUP(AH7, QUICKBOOKS_9130357949969096!$J:$K, 2, 0)),"")</f>
        <v/>
      </c>
    </row>
    <row r="8" spans="1:39">
      <c r="B8" s="30"/>
      <c r="C8" s="88" t="s">
        <v>559</v>
      </c>
      <c r="D8" s="89"/>
      <c r="E8" s="30"/>
      <c r="P8" s="42" t="str">
        <f>IF(W8&lt;&gt;"",MAX(P$1:P7)+1,IF(AND(_xlfn.CONCAT(T8:AM8)&lt;&gt;"", OR(LEFT(_xlfn.CONCAT(T8:AM8),5)&lt;&gt;"FALSE",RIGHT(_xlfn.CONCAT(T8:AM8),5)&lt;&gt;"FALSE")),IF(AND(ISNUMBER(P7),P7&gt;0),P7,0),""))</f>
        <v/>
      </c>
      <c r="Q8" s="47"/>
      <c r="R8" s="42" t="str">
        <f t="shared" si="0"/>
        <v/>
      </c>
      <c r="T8" s="43"/>
      <c r="U8" s="43"/>
      <c r="V8" s="43"/>
      <c r="W8" s="72"/>
      <c r="X8" s="43"/>
      <c r="Y8" s="43"/>
      <c r="Z8" s="43"/>
      <c r="AA8" s="49"/>
      <c r="AB8" s="62"/>
      <c r="AC8" s="43"/>
      <c r="AD8" s="43"/>
      <c r="AE8" s="43"/>
      <c r="AF8" s="43"/>
      <c r="AG8" s="43"/>
      <c r="AH8" s="43"/>
      <c r="AI8" s="43" t="str">
        <f>IFERROR(IF(LEN(VLOOKUP(AC8, QUICKBOOKS_9130357949969096!$A:$B, 2, 0))=0,"",VLOOKUP(AC8, QUICKBOOKS_9130357949969096!$A:$B, 2, 0)),"")</f>
        <v/>
      </c>
      <c r="AJ8" s="43" t="str">
        <f>IFERROR(IF(LEN(VLOOKUP(AE8, QUICKBOOKS_9130357949969096!$C:$E, 3, 0))=0,"",VLOOKUP(AE8, QUICKBOOKS_9130357949969096!$C:$E, 3, 0)),"")</f>
        <v/>
      </c>
      <c r="AK8" s="43" t="str">
        <f>IFERROR(IF(LEN(VLOOKUP(AF8, QUICKBOOKS_9130357949969096!$F:$G, 2, 0))=0,"",VLOOKUP(AF8, QUICKBOOKS_9130357949969096!$F:$G, 2, 0)),"")</f>
        <v/>
      </c>
      <c r="AL8" s="43"/>
      <c r="AM8" s="43" t="str">
        <f>IFERROR(IF(LEN(VLOOKUP(AH8, QUICKBOOKS_9130357949969096!$J:$K, 2, 0))=0,"",VLOOKUP(AH8, QUICKBOOKS_9130357949969096!$J:$K, 2, 0)),"")</f>
        <v/>
      </c>
    </row>
    <row r="9" spans="1:39">
      <c r="B9" s="30"/>
      <c r="C9" s="27" t="s">
        <v>2</v>
      </c>
      <c r="D9" s="23">
        <v>45352</v>
      </c>
      <c r="E9" s="30"/>
      <c r="P9" s="42" t="str">
        <f>IF(W9&lt;&gt;"",MAX(P$1:P8)+1,IF(AND(_xlfn.CONCAT(T9:AM9)&lt;&gt;"", OR(LEFT(_xlfn.CONCAT(T9:AM9),5)&lt;&gt;"FALSE",RIGHT(_xlfn.CONCAT(T9:AM9),5)&lt;&gt;"FALSE")),IF(AND(ISNUMBER(P8),P8&gt;0),P8,0),""))</f>
        <v/>
      </c>
      <c r="Q9" s="47"/>
      <c r="R9" s="42" t="str">
        <f t="shared" si="0"/>
        <v/>
      </c>
      <c r="T9" s="43"/>
      <c r="U9" s="43"/>
      <c r="V9" s="43"/>
      <c r="W9" s="44"/>
      <c r="X9" s="43"/>
      <c r="Y9" s="43"/>
      <c r="Z9" s="43"/>
      <c r="AA9" s="49"/>
      <c r="AB9" s="62"/>
      <c r="AC9" s="43"/>
      <c r="AD9" s="43"/>
      <c r="AE9" s="43"/>
      <c r="AF9" s="43"/>
      <c r="AG9" s="43"/>
      <c r="AH9" s="43"/>
      <c r="AI9" s="43" t="str">
        <f>IFERROR(IF(LEN(VLOOKUP(AC9, QUICKBOOKS_9130357949969096!$A:$B, 2, 0))=0,"",VLOOKUP(AC9, QUICKBOOKS_9130357949969096!$A:$B, 2, 0)),"")</f>
        <v/>
      </c>
      <c r="AJ9" s="43" t="str">
        <f>IFERROR(IF(LEN(VLOOKUP(AE9, QUICKBOOKS_9130357949969096!$C:$E, 3, 0))=0,"",VLOOKUP(AE9, QUICKBOOKS_9130357949969096!$C:$E, 3, 0)),"")</f>
        <v/>
      </c>
      <c r="AK9" s="43" t="str">
        <f>IFERROR(IF(LEN(VLOOKUP(AF9, QUICKBOOKS_9130357949969096!$F:$G, 2, 0))=0,"",VLOOKUP(AF9, QUICKBOOKS_9130357949969096!$F:$G, 2, 0)),"")</f>
        <v/>
      </c>
      <c r="AL9" s="43"/>
      <c r="AM9" s="43" t="str">
        <f>IFERROR(IF(LEN(VLOOKUP(AH9, QUICKBOOKS_9130357949969096!$J:$K, 2, 0))=0,"",VLOOKUP(AH9, QUICKBOOKS_9130357949969096!$J:$K, 2, 0)),"")</f>
        <v/>
      </c>
    </row>
    <row r="10" spans="1:39">
      <c r="B10" s="30"/>
      <c r="C10" s="29" t="s">
        <v>3</v>
      </c>
      <c r="D10" s="40">
        <v>45382</v>
      </c>
      <c r="E10" s="30"/>
      <c r="P10" s="42" t="str">
        <f>IF(W10&lt;&gt;"",MAX(P$1:P9)+1,IF(AND(_xlfn.CONCAT(T10:AM10)&lt;&gt;"", OR(LEFT(_xlfn.CONCAT(T10:AM10),5)&lt;&gt;"FALSE",RIGHT(_xlfn.CONCAT(T10:AM10),5)&lt;&gt;"FALSE")),IF(AND(ISNUMBER(P9),P9&gt;0),P9,0),""))</f>
        <v/>
      </c>
      <c r="Q10" s="47"/>
      <c r="R10" s="42" t="str">
        <f t="shared" si="0"/>
        <v/>
      </c>
      <c r="T10" s="43"/>
      <c r="U10" s="43"/>
      <c r="V10" s="43"/>
      <c r="W10" s="44"/>
      <c r="X10" s="43"/>
      <c r="Y10" s="43"/>
      <c r="Z10" s="43"/>
      <c r="AA10" s="49"/>
      <c r="AB10" s="49"/>
      <c r="AC10" s="43"/>
      <c r="AD10" s="43"/>
      <c r="AE10" s="43"/>
      <c r="AF10" s="43"/>
      <c r="AG10" s="43"/>
      <c r="AH10" s="43"/>
      <c r="AI10" s="43" t="str">
        <f>IFERROR(IF(LEN(VLOOKUP(AC10, QUICKBOOKS_9130357949969096!$A:$B, 2, 0))=0,"",VLOOKUP(AC10, QUICKBOOKS_9130357949969096!$A:$B, 2, 0)),"")</f>
        <v/>
      </c>
      <c r="AJ10" s="43" t="str">
        <f>IFERROR(IF(LEN(VLOOKUP(AE10, QUICKBOOKS_9130357949969096!$C:$E, 3, 0))=0,"",VLOOKUP(AE10, QUICKBOOKS_9130357949969096!$C:$E, 3, 0)),"")</f>
        <v/>
      </c>
      <c r="AK10" s="43" t="str">
        <f>IFERROR(IF(LEN(VLOOKUP(AF10, QUICKBOOKS_9130357949969096!$F:$G, 2, 0))=0,"",VLOOKUP(AF10, QUICKBOOKS_9130357949969096!$F:$G, 2, 0)),"")</f>
        <v/>
      </c>
      <c r="AL10" s="43"/>
      <c r="AM10" s="43" t="str">
        <f>IFERROR(IF(LEN(VLOOKUP(AH10, QUICKBOOKS_9130357949969096!$J:$K, 2, 0))=0,"",VLOOKUP(AH10, QUICKBOOKS_9130357949969096!$J:$K, 2, 0)),"")</f>
        <v/>
      </c>
    </row>
    <row r="11" spans="1:39">
      <c r="B11" s="30"/>
      <c r="C11" s="30"/>
      <c r="D11" s="30"/>
      <c r="E11" s="30"/>
      <c r="P11" s="42" t="str">
        <f>IF(W11&lt;&gt;"",MAX(P$1:P10)+1,IF(AND(_xlfn.CONCAT(T11:AM11)&lt;&gt;"", OR(LEFT(_xlfn.CONCAT(T11:AM11),5)&lt;&gt;"FALSE",RIGHT(_xlfn.CONCAT(T11:AM11),5)&lt;&gt;"FALSE")),IF(AND(ISNUMBER(P10),P10&gt;0),P10,0),""))</f>
        <v/>
      </c>
      <c r="Q11" s="47"/>
      <c r="R11" s="42" t="str">
        <f t="shared" si="0"/>
        <v/>
      </c>
      <c r="T11" s="43"/>
      <c r="U11" s="43"/>
      <c r="V11" s="43"/>
      <c r="W11" s="44"/>
      <c r="X11" s="43"/>
      <c r="Y11" s="43"/>
      <c r="Z11" s="43"/>
      <c r="AA11" s="49"/>
      <c r="AB11" s="49"/>
      <c r="AC11" s="43"/>
      <c r="AD11" s="43"/>
      <c r="AE11" s="43"/>
      <c r="AF11" s="43"/>
      <c r="AG11" s="43"/>
      <c r="AH11" s="43"/>
      <c r="AI11" s="43" t="str">
        <f>IFERROR(IF(LEN(VLOOKUP(AC11, QUICKBOOKS_9130357949969096!$A:$B, 2, 0))=0,"",VLOOKUP(AC11, QUICKBOOKS_9130357949969096!$A:$B, 2, 0)),"")</f>
        <v/>
      </c>
      <c r="AJ11" s="43" t="str">
        <f>IFERROR(IF(LEN(VLOOKUP(AE11, QUICKBOOKS_9130357949969096!$C:$E, 3, 0))=0,"",VLOOKUP(AE11, QUICKBOOKS_9130357949969096!$C:$E, 3, 0)),"")</f>
        <v/>
      </c>
      <c r="AK11" s="43" t="str">
        <f>IFERROR(IF(LEN(VLOOKUP(AF11, QUICKBOOKS_9130357949969096!$F:$G, 2, 0))=0,"",VLOOKUP(AF11, QUICKBOOKS_9130357949969096!$F:$G, 2, 0)),"")</f>
        <v/>
      </c>
      <c r="AL11" s="43"/>
      <c r="AM11" s="43" t="str">
        <f>IFERROR(IF(LEN(VLOOKUP(AH11, QUICKBOOKS_9130357949969096!$J:$K, 2, 0))=0,"",VLOOKUP(AH11, QUICKBOOKS_9130357949969096!$J:$K, 2, 0)),"")</f>
        <v/>
      </c>
    </row>
    <row r="12" spans="1:39">
      <c r="B12" s="30"/>
      <c r="C12" s="33" t="s">
        <v>498</v>
      </c>
      <c r="D12" s="30"/>
      <c r="E12" s="30"/>
      <c r="P12" s="42" t="str">
        <f>IF(W12&lt;&gt;"",MAX(P$1:P11)+1,IF(AND(_xlfn.CONCAT(T12:AM12)&lt;&gt;"", OR(LEFT(_xlfn.CONCAT(T12:AM12),5)&lt;&gt;"FALSE",RIGHT(_xlfn.CONCAT(T12:AM12),5)&lt;&gt;"FALSE")),IF(AND(ISNUMBER(P11),P11&gt;0),P11,0),""))</f>
        <v/>
      </c>
      <c r="Q12" s="47"/>
      <c r="R12" s="42" t="str">
        <f t="shared" si="0"/>
        <v/>
      </c>
      <c r="T12" s="43"/>
      <c r="U12" s="43"/>
      <c r="V12" s="43"/>
      <c r="W12" s="44"/>
      <c r="X12" s="43"/>
      <c r="Y12" s="43"/>
      <c r="Z12" s="43"/>
      <c r="AA12" s="49"/>
      <c r="AB12" s="49"/>
      <c r="AC12" s="43"/>
      <c r="AD12" s="43"/>
      <c r="AE12" s="43"/>
      <c r="AF12" s="43"/>
      <c r="AG12" s="43"/>
      <c r="AH12" s="43"/>
      <c r="AI12" s="43" t="str">
        <f>IFERROR(IF(LEN(VLOOKUP(AC12, QUICKBOOKS_9130357949969096!$A:$B, 2, 0))=0,"",VLOOKUP(AC12, QUICKBOOKS_9130357949969096!$A:$B, 2, 0)),"")</f>
        <v/>
      </c>
      <c r="AJ12" s="43" t="str">
        <f>IFERROR(IF(LEN(VLOOKUP(AE12, QUICKBOOKS_9130357949969096!$C:$E, 3, 0))=0,"",VLOOKUP(AE12, QUICKBOOKS_9130357949969096!$C:$E, 3, 0)),"")</f>
        <v/>
      </c>
      <c r="AK12" s="43" t="str">
        <f>IFERROR(IF(LEN(VLOOKUP(AF12, QUICKBOOKS_9130357949969096!$F:$G, 2, 0))=0,"",VLOOKUP(AF12, QUICKBOOKS_9130357949969096!$F:$G, 2, 0)),"")</f>
        <v/>
      </c>
      <c r="AL12" s="43"/>
      <c r="AM12" s="43" t="str">
        <f>IFERROR(IF(LEN(VLOOKUP(AH12, QUICKBOOKS_9130357949969096!$J:$K, 2, 0))=0,"",VLOOKUP(AH12, QUICKBOOKS_9130357949969096!$J:$K, 2, 0)),"")</f>
        <v/>
      </c>
    </row>
    <row r="13" spans="1:39">
      <c r="B13" s="30"/>
      <c r="C13" s="34" t="s">
        <v>499</v>
      </c>
      <c r="D13" s="30"/>
      <c r="E13" s="30"/>
      <c r="P13" s="42" t="str">
        <f>IF(W13&lt;&gt;"",MAX(P$1:P12)+1,IF(AND(_xlfn.CONCAT(T13:AM13)&lt;&gt;"", OR(LEFT(_xlfn.CONCAT(T13:AM13),5)&lt;&gt;"FALSE",RIGHT(_xlfn.CONCAT(T13:AM13),5)&lt;&gt;"FALSE")),IF(AND(ISNUMBER(P12),P12&gt;0),P12,0),""))</f>
        <v/>
      </c>
      <c r="Q13" s="47"/>
      <c r="R13" s="42" t="str">
        <f t="shared" si="0"/>
        <v/>
      </c>
      <c r="T13" s="43"/>
      <c r="U13" s="43"/>
      <c r="V13" s="43"/>
      <c r="W13" s="44"/>
      <c r="X13" s="43"/>
      <c r="Y13" s="43"/>
      <c r="Z13" s="43"/>
      <c r="AA13" s="49"/>
      <c r="AB13" s="49"/>
      <c r="AC13" s="43"/>
      <c r="AD13" s="43"/>
      <c r="AE13" s="43"/>
      <c r="AF13" s="43"/>
      <c r="AG13" s="43"/>
      <c r="AH13" s="43"/>
      <c r="AI13" s="43" t="str">
        <f>IFERROR(IF(LEN(VLOOKUP(AC13, QUICKBOOKS_9130357949969096!$A:$B, 2, 0))=0,"",VLOOKUP(AC13, QUICKBOOKS_9130357949969096!$A:$B, 2, 0)),"")</f>
        <v/>
      </c>
      <c r="AJ13" s="43" t="str">
        <f>IFERROR(IF(LEN(VLOOKUP(AE13, QUICKBOOKS_9130357949969096!$C:$E, 3, 0))=0,"",VLOOKUP(AE13, QUICKBOOKS_9130357949969096!$C:$E, 3, 0)),"")</f>
        <v/>
      </c>
      <c r="AK13" s="43" t="str">
        <f>IFERROR(IF(LEN(VLOOKUP(AF13, QUICKBOOKS_9130357949969096!$F:$G, 2, 0))=0,"",VLOOKUP(AF13, QUICKBOOKS_9130357949969096!$F:$G, 2, 0)),"")</f>
        <v/>
      </c>
      <c r="AL13" s="43"/>
      <c r="AM13" s="43" t="str">
        <f>IFERROR(IF(LEN(VLOOKUP(AH13, QUICKBOOKS_9130357949969096!$J:$K, 2, 0))=0,"",VLOOKUP(AH13, QUICKBOOKS_9130357949969096!$J:$K, 2, 0)),"")</f>
        <v/>
      </c>
    </row>
    <row r="14" spans="1:39">
      <c r="B14" s="30"/>
      <c r="C14" s="30"/>
      <c r="D14" s="30"/>
      <c r="E14" s="30"/>
      <c r="P14" s="42" t="str">
        <f>IF(W14&lt;&gt;"",MAX(P$1:P13)+1,IF(AND(_xlfn.CONCAT(T14:AM14)&lt;&gt;"", OR(LEFT(_xlfn.CONCAT(T14:AM14),5)&lt;&gt;"FALSE",RIGHT(_xlfn.CONCAT(T14:AM14),5)&lt;&gt;"FALSE")),IF(AND(ISNUMBER(P13),P13&gt;0),P13,0),""))</f>
        <v/>
      </c>
      <c r="Q14" s="47"/>
      <c r="R14" s="42" t="str">
        <f t="shared" si="0"/>
        <v/>
      </c>
      <c r="T14" s="43"/>
      <c r="U14" s="43"/>
      <c r="V14" s="43"/>
      <c r="W14" s="44"/>
      <c r="X14" s="43"/>
      <c r="Y14" s="43"/>
      <c r="Z14" s="43"/>
      <c r="AA14" s="49"/>
      <c r="AB14" s="49"/>
      <c r="AC14" s="43"/>
      <c r="AD14" s="43"/>
      <c r="AE14" s="43"/>
      <c r="AF14" s="43"/>
      <c r="AG14" s="43"/>
      <c r="AH14" s="43"/>
      <c r="AI14" s="43" t="str">
        <f>IFERROR(IF(LEN(VLOOKUP(AC14, QUICKBOOKS_9130357949969096!$A:$B, 2, 0))=0,"",VLOOKUP(AC14, QUICKBOOKS_9130357949969096!$A:$B, 2, 0)),"")</f>
        <v/>
      </c>
      <c r="AJ14" s="43" t="str">
        <f>IFERROR(IF(LEN(VLOOKUP(AE14, QUICKBOOKS_9130357949969096!$C:$E, 3, 0))=0,"",VLOOKUP(AE14, QUICKBOOKS_9130357949969096!$C:$E, 3, 0)),"")</f>
        <v/>
      </c>
      <c r="AK14" s="43" t="str">
        <f>IFERROR(IF(LEN(VLOOKUP(AF14, QUICKBOOKS_9130357949969096!$F:$G, 2, 0))=0,"",VLOOKUP(AF14, QUICKBOOKS_9130357949969096!$F:$G, 2, 0)),"")</f>
        <v/>
      </c>
      <c r="AL14" s="43"/>
      <c r="AM14" s="43" t="str">
        <f>IFERROR(IF(LEN(VLOOKUP(AH14, QUICKBOOKS_9130357949969096!$J:$K, 2, 0))=0,"",VLOOKUP(AH14, QUICKBOOKS_9130357949969096!$J:$K, 2, 0)),"")</f>
        <v/>
      </c>
    </row>
    <row r="15" spans="1:39">
      <c r="B15" s="30"/>
      <c r="C15" s="30"/>
      <c r="D15" s="30"/>
      <c r="E15" s="30"/>
      <c r="P15" s="42" t="str">
        <f>IF(W15&lt;&gt;"",MAX(P$1:P14)+1,IF(AND(_xlfn.CONCAT(T15:AM15)&lt;&gt;"", OR(LEFT(_xlfn.CONCAT(T15:AM15),5)&lt;&gt;"FALSE",RIGHT(_xlfn.CONCAT(T15:AM15),5)&lt;&gt;"FALSE")),IF(AND(ISNUMBER(P14),P14&gt;0),P14,0),""))</f>
        <v/>
      </c>
      <c r="Q15" s="47"/>
      <c r="R15" s="42" t="str">
        <f t="shared" si="0"/>
        <v/>
      </c>
      <c r="T15" s="43"/>
      <c r="U15" s="43"/>
      <c r="V15" s="43"/>
      <c r="W15" s="44"/>
      <c r="X15" s="43"/>
      <c r="Y15" s="43"/>
      <c r="Z15" s="43"/>
      <c r="AA15" s="49"/>
      <c r="AB15" s="49"/>
      <c r="AC15" s="43"/>
      <c r="AD15" s="43"/>
      <c r="AE15" s="43"/>
      <c r="AF15" s="43"/>
      <c r="AG15" s="43"/>
      <c r="AH15" s="43"/>
      <c r="AI15" s="43" t="str">
        <f>IFERROR(IF(LEN(VLOOKUP(AC15, QUICKBOOKS_9130357949969096!$A:$B, 2, 0))=0,"",VLOOKUP(AC15, QUICKBOOKS_9130357949969096!$A:$B, 2, 0)),"")</f>
        <v/>
      </c>
      <c r="AJ15" s="43" t="str">
        <f>IFERROR(IF(LEN(VLOOKUP(AE15, QUICKBOOKS_9130357949969096!$C:$E, 3, 0))=0,"",VLOOKUP(AE15, QUICKBOOKS_9130357949969096!$C:$E, 3, 0)),"")</f>
        <v/>
      </c>
      <c r="AK15" s="43" t="str">
        <f>IFERROR(IF(LEN(VLOOKUP(AF15, QUICKBOOKS_9130357949969096!$F:$G, 2, 0))=0,"",VLOOKUP(AF15, QUICKBOOKS_9130357949969096!$F:$G, 2, 0)),"")</f>
        <v/>
      </c>
      <c r="AL15" s="43"/>
      <c r="AM15" s="43" t="str">
        <f>IFERROR(IF(LEN(VLOOKUP(AH15, QUICKBOOKS_9130357949969096!$J:$K, 2, 0))=0,"",VLOOKUP(AH15, QUICKBOOKS_9130357949969096!$J:$K, 2, 0)),"")</f>
        <v/>
      </c>
    </row>
    <row r="16" spans="1:39">
      <c r="B16" s="30"/>
      <c r="C16" s="30"/>
      <c r="D16" s="30"/>
      <c r="E16" s="30"/>
      <c r="P16" s="42" t="str">
        <f>IF(W16&lt;&gt;"",MAX(P$1:P15)+1,IF(AND(_xlfn.CONCAT(T16:AM16)&lt;&gt;"", OR(LEFT(_xlfn.CONCAT(T16:AM16),5)&lt;&gt;"FALSE",RIGHT(_xlfn.CONCAT(T16:AM16),5)&lt;&gt;"FALSE")),IF(AND(ISNUMBER(P15),P15&gt;0),P15,0),""))</f>
        <v/>
      </c>
      <c r="Q16" s="47"/>
      <c r="R16" s="42" t="str">
        <f t="shared" si="0"/>
        <v/>
      </c>
      <c r="T16" s="43"/>
      <c r="U16" s="43"/>
      <c r="V16" s="43"/>
      <c r="W16" s="44"/>
      <c r="X16" s="43"/>
      <c r="Y16" s="43"/>
      <c r="Z16" s="43"/>
      <c r="AA16" s="49"/>
      <c r="AB16" s="49"/>
      <c r="AC16" s="43"/>
      <c r="AD16" s="43"/>
      <c r="AE16" s="43"/>
      <c r="AF16" s="43"/>
      <c r="AG16" s="43"/>
      <c r="AH16" s="43"/>
      <c r="AI16" s="43" t="str">
        <f>IFERROR(IF(LEN(VLOOKUP(AC16, QUICKBOOKS_9130357949969096!$A:$B, 2, 0))=0,"",VLOOKUP(AC16, QUICKBOOKS_9130357949969096!$A:$B, 2, 0)),"")</f>
        <v/>
      </c>
      <c r="AJ16" s="43" t="str">
        <f>IFERROR(IF(LEN(VLOOKUP(AE16, QUICKBOOKS_9130357949969096!$C:$E, 3, 0))=0,"",VLOOKUP(AE16, QUICKBOOKS_9130357949969096!$C:$E, 3, 0)),"")</f>
        <v/>
      </c>
      <c r="AK16" s="43" t="str">
        <f>IFERROR(IF(LEN(VLOOKUP(AF16, QUICKBOOKS_9130357949969096!$F:$G, 2, 0))=0,"",VLOOKUP(AF16, QUICKBOOKS_9130357949969096!$F:$G, 2, 0)),"")</f>
        <v/>
      </c>
      <c r="AL16" s="43"/>
      <c r="AM16" s="43" t="str">
        <f>IFERROR(IF(LEN(VLOOKUP(AH16, QUICKBOOKS_9130357949969096!$J:$K, 2, 0))=0,"",VLOOKUP(AH16, QUICKBOOKS_9130357949969096!$J:$K, 2, 0)),"")</f>
        <v/>
      </c>
    </row>
    <row r="17" spans="2:39">
      <c r="B17" s="30"/>
      <c r="C17" s="30"/>
      <c r="D17" s="30"/>
      <c r="E17" s="30"/>
      <c r="P17" s="42" t="str">
        <f>IF(W17&lt;&gt;"",MAX(P$1:P16)+1,IF(AND(_xlfn.CONCAT(T17:AM17)&lt;&gt;"", OR(LEFT(_xlfn.CONCAT(T17:AM17),5)&lt;&gt;"FALSE",RIGHT(_xlfn.CONCAT(T17:AM17),5)&lt;&gt;"FALSE")),IF(AND(ISNUMBER(P16),P16&gt;0),P16,0),""))</f>
        <v/>
      </c>
      <c r="Q17" s="47"/>
      <c r="R17" s="42" t="str">
        <f t="shared" si="0"/>
        <v/>
      </c>
      <c r="T17" s="43"/>
      <c r="U17" s="43"/>
      <c r="V17" s="43"/>
      <c r="W17" s="44"/>
      <c r="X17" s="43"/>
      <c r="Y17" s="43"/>
      <c r="Z17" s="43"/>
      <c r="AA17" s="49"/>
      <c r="AB17" s="49"/>
      <c r="AC17" s="43"/>
      <c r="AD17" s="43"/>
      <c r="AE17" s="43"/>
      <c r="AF17" s="43"/>
      <c r="AG17" s="43"/>
      <c r="AH17" s="43"/>
      <c r="AI17" s="43" t="str">
        <f>IFERROR(IF(LEN(VLOOKUP(AC17, QUICKBOOKS_9130357949969096!$A:$B, 2, 0))=0,"",VLOOKUP(AC17, QUICKBOOKS_9130357949969096!$A:$B, 2, 0)),"")</f>
        <v/>
      </c>
      <c r="AJ17" s="43" t="str">
        <f>IFERROR(IF(LEN(VLOOKUP(AE17, QUICKBOOKS_9130357949969096!$C:$E, 3, 0))=0,"",VLOOKUP(AE17, QUICKBOOKS_9130357949969096!$C:$E, 3, 0)),"")</f>
        <v/>
      </c>
      <c r="AK17" s="43" t="str">
        <f>IFERROR(IF(LEN(VLOOKUP(AF17, QUICKBOOKS_9130357949969096!$F:$G, 2, 0))=0,"",VLOOKUP(AF17, QUICKBOOKS_9130357949969096!$F:$G, 2, 0)),"")</f>
        <v/>
      </c>
      <c r="AL17" s="43"/>
      <c r="AM17" s="43" t="str">
        <f>IFERROR(IF(LEN(VLOOKUP(AH17, QUICKBOOKS_9130357949969096!$J:$K, 2, 0))=0,"",VLOOKUP(AH17, QUICKBOOKS_9130357949969096!$J:$K, 2, 0)),"")</f>
        <v/>
      </c>
    </row>
    <row r="18" spans="2:39">
      <c r="B18" s="30"/>
      <c r="C18" s="30"/>
      <c r="D18" s="30"/>
      <c r="E18" s="30"/>
      <c r="P18" s="42" t="str">
        <f>IF(W18&lt;&gt;"",MAX(P$1:P17)+1,IF(AND(_xlfn.CONCAT(T18:AM18)&lt;&gt;"", OR(LEFT(_xlfn.CONCAT(T18:AM18),5)&lt;&gt;"FALSE",RIGHT(_xlfn.CONCAT(T18:AM18),5)&lt;&gt;"FALSE")),IF(AND(ISNUMBER(P17),P17&gt;0),P17,0),""))</f>
        <v/>
      </c>
      <c r="Q18" s="47"/>
      <c r="R18" s="42" t="str">
        <f t="shared" si="0"/>
        <v/>
      </c>
      <c r="T18" s="43"/>
      <c r="U18" s="43"/>
      <c r="V18" s="43"/>
      <c r="W18" s="44"/>
      <c r="X18" s="43"/>
      <c r="Y18" s="43"/>
      <c r="Z18" s="43"/>
      <c r="AA18" s="49"/>
      <c r="AB18" s="49"/>
      <c r="AC18" s="43"/>
      <c r="AD18" s="43"/>
      <c r="AE18" s="43"/>
      <c r="AF18" s="43"/>
      <c r="AG18" s="43"/>
      <c r="AH18" s="43"/>
      <c r="AI18" s="43" t="str">
        <f>IFERROR(IF(LEN(VLOOKUP(AC18, QUICKBOOKS_9130357949969096!$A:$B, 2, 0))=0,"",VLOOKUP(AC18, QUICKBOOKS_9130357949969096!$A:$B, 2, 0)),"")</f>
        <v/>
      </c>
      <c r="AJ18" s="43" t="str">
        <f>IFERROR(IF(LEN(VLOOKUP(AE18, QUICKBOOKS_9130357949969096!$C:$E, 3, 0))=0,"",VLOOKUP(AE18, QUICKBOOKS_9130357949969096!$C:$E, 3, 0)),"")</f>
        <v/>
      </c>
      <c r="AK18" s="43" t="str">
        <f>IFERROR(IF(LEN(VLOOKUP(AF18, QUICKBOOKS_9130357949969096!$F:$G, 2, 0))=0,"",VLOOKUP(AF18, QUICKBOOKS_9130357949969096!$F:$G, 2, 0)),"")</f>
        <v/>
      </c>
      <c r="AL18" s="43"/>
      <c r="AM18" s="43" t="str">
        <f>IFERROR(IF(LEN(VLOOKUP(AH18, QUICKBOOKS_9130357949969096!$J:$K, 2, 0))=0,"",VLOOKUP(AH18, QUICKBOOKS_9130357949969096!$J:$K, 2, 0)),"")</f>
        <v/>
      </c>
    </row>
    <row r="19" spans="2:39">
      <c r="B19" s="30"/>
      <c r="C19" s="30"/>
      <c r="D19" s="30"/>
      <c r="E19" s="30"/>
      <c r="P19" s="42" t="str">
        <f>IF(W19&lt;&gt;"",MAX(P$1:P18)+1,IF(AND(_xlfn.CONCAT(T19:AM19)&lt;&gt;"", OR(LEFT(_xlfn.CONCAT(T19:AM19),5)&lt;&gt;"FALSE",RIGHT(_xlfn.CONCAT(T19:AM19),5)&lt;&gt;"FALSE")),IF(AND(ISNUMBER(P18),P18&gt;0),P18,0),""))</f>
        <v/>
      </c>
      <c r="Q19" s="47"/>
      <c r="R19" s="42" t="str">
        <f t="shared" si="0"/>
        <v/>
      </c>
      <c r="T19" s="43"/>
      <c r="U19" s="43"/>
      <c r="V19" s="43"/>
      <c r="W19" s="44"/>
      <c r="X19" s="43"/>
      <c r="Y19" s="43"/>
      <c r="Z19" s="43"/>
      <c r="AA19" s="49"/>
      <c r="AB19" s="49"/>
      <c r="AC19" s="43"/>
      <c r="AD19" s="43"/>
      <c r="AE19" s="43"/>
      <c r="AF19" s="43"/>
      <c r="AG19" s="43"/>
      <c r="AH19" s="43"/>
      <c r="AI19" s="43" t="str">
        <f>IFERROR(IF(LEN(VLOOKUP(AC19, QUICKBOOKS_9130357949969096!$A:$B, 2, 0))=0,"",VLOOKUP(AC19, QUICKBOOKS_9130357949969096!$A:$B, 2, 0)),"")</f>
        <v/>
      </c>
      <c r="AJ19" s="43" t="str">
        <f>IFERROR(IF(LEN(VLOOKUP(AE19, QUICKBOOKS_9130357949969096!$C:$E, 3, 0))=0,"",VLOOKUP(AE19, QUICKBOOKS_9130357949969096!$C:$E, 3, 0)),"")</f>
        <v/>
      </c>
      <c r="AK19" s="43" t="str">
        <f>IFERROR(IF(LEN(VLOOKUP(AF19, QUICKBOOKS_9130357949969096!$F:$G, 2, 0))=0,"",VLOOKUP(AF19, QUICKBOOKS_9130357949969096!$F:$G, 2, 0)),"")</f>
        <v/>
      </c>
      <c r="AL19" s="43"/>
      <c r="AM19" s="43" t="str">
        <f>IFERROR(IF(LEN(VLOOKUP(AH19, QUICKBOOKS_9130357949969096!$J:$K, 2, 0))=0,"",VLOOKUP(AH19, QUICKBOOKS_9130357949969096!$J:$K, 2, 0)),"")</f>
        <v/>
      </c>
    </row>
    <row r="20" spans="2:39">
      <c r="B20" s="30"/>
      <c r="C20" s="30"/>
      <c r="D20" s="30"/>
      <c r="E20" s="30"/>
      <c r="P20" s="42" t="str">
        <f>IF(W20&lt;&gt;"",MAX(P$1:P19)+1,IF(AND(_xlfn.CONCAT(T20:AM20)&lt;&gt;"", OR(LEFT(_xlfn.CONCAT(T20:AM20),5)&lt;&gt;"FALSE",RIGHT(_xlfn.CONCAT(T20:AM20),5)&lt;&gt;"FALSE")),IF(AND(ISNUMBER(P19),P19&gt;0),P19,0),""))</f>
        <v/>
      </c>
      <c r="Q20" s="47"/>
      <c r="R20" s="42" t="str">
        <f t="shared" si="0"/>
        <v/>
      </c>
      <c r="T20" s="43"/>
      <c r="U20" s="43"/>
      <c r="V20" s="43"/>
      <c r="W20" s="44"/>
      <c r="X20" s="43"/>
      <c r="Y20" s="43"/>
      <c r="Z20" s="43"/>
      <c r="AA20" s="49"/>
      <c r="AB20" s="49"/>
      <c r="AC20" s="43"/>
      <c r="AD20" s="43"/>
      <c r="AE20" s="43"/>
      <c r="AF20" s="43"/>
      <c r="AG20" s="43"/>
      <c r="AH20" s="43"/>
      <c r="AI20" s="43" t="str">
        <f>IFERROR(IF(LEN(VLOOKUP(AC20, QUICKBOOKS_9130357949969096!$A:$B, 2, 0))=0,"",VLOOKUP(AC20, QUICKBOOKS_9130357949969096!$A:$B, 2, 0)),"")</f>
        <v/>
      </c>
      <c r="AJ20" s="43" t="str">
        <f>IFERROR(IF(LEN(VLOOKUP(AE20, QUICKBOOKS_9130357949969096!$C:$E, 3, 0))=0,"",VLOOKUP(AE20, QUICKBOOKS_9130357949969096!$C:$E, 3, 0)),"")</f>
        <v/>
      </c>
      <c r="AK20" s="43" t="str">
        <f>IFERROR(IF(LEN(VLOOKUP(AF20, QUICKBOOKS_9130357949969096!$F:$G, 2, 0))=0,"",VLOOKUP(AF20, QUICKBOOKS_9130357949969096!$F:$G, 2, 0)),"")</f>
        <v/>
      </c>
      <c r="AL20" s="43"/>
      <c r="AM20" s="43" t="str">
        <f>IFERROR(IF(LEN(VLOOKUP(AH20, QUICKBOOKS_9130357949969096!$J:$K, 2, 0))=0,"",VLOOKUP(AH20, QUICKBOOKS_9130357949969096!$J:$K, 2, 0)),"")</f>
        <v/>
      </c>
    </row>
    <row r="21" spans="2:39">
      <c r="B21" s="30"/>
      <c r="C21" s="30"/>
      <c r="D21" s="30"/>
      <c r="E21" s="30"/>
      <c r="P21" s="42" t="str">
        <f>IF(W21&lt;&gt;"",MAX(P$1:P20)+1,IF(AND(_xlfn.CONCAT(T21:AM21)&lt;&gt;"", OR(LEFT(_xlfn.CONCAT(T21:AM21),5)&lt;&gt;"FALSE",RIGHT(_xlfn.CONCAT(T21:AM21),5)&lt;&gt;"FALSE")),IF(AND(ISNUMBER(P20),P20&gt;0),P20,0),""))</f>
        <v/>
      </c>
      <c r="Q21" s="47"/>
      <c r="R21" s="42" t="str">
        <f t="shared" si="0"/>
        <v/>
      </c>
      <c r="T21" s="43"/>
      <c r="U21" s="43"/>
      <c r="V21" s="43"/>
      <c r="W21" s="44"/>
      <c r="X21" s="43"/>
      <c r="Y21" s="43"/>
      <c r="Z21" s="43"/>
      <c r="AA21" s="49"/>
      <c r="AB21" s="49"/>
      <c r="AC21" s="43"/>
      <c r="AD21" s="43"/>
      <c r="AE21" s="43"/>
      <c r="AF21" s="43"/>
      <c r="AG21" s="43"/>
      <c r="AH21" s="43"/>
      <c r="AI21" s="43" t="str">
        <f>IFERROR(IF(LEN(VLOOKUP(AC21, QUICKBOOKS_9130357949969096!$A:$B, 2, 0))=0,"",VLOOKUP(AC21, QUICKBOOKS_9130357949969096!$A:$B, 2, 0)),"")</f>
        <v/>
      </c>
      <c r="AJ21" s="43" t="str">
        <f>IFERROR(IF(LEN(VLOOKUP(AE21, QUICKBOOKS_9130357949969096!$C:$E, 3, 0))=0,"",VLOOKUP(AE21, QUICKBOOKS_9130357949969096!$C:$E, 3, 0)),"")</f>
        <v/>
      </c>
      <c r="AK21" s="43" t="str">
        <f>IFERROR(IF(LEN(VLOOKUP(AF21, QUICKBOOKS_9130357949969096!$F:$G, 2, 0))=0,"",VLOOKUP(AF21, QUICKBOOKS_9130357949969096!$F:$G, 2, 0)),"")</f>
        <v/>
      </c>
      <c r="AL21" s="43"/>
      <c r="AM21" s="43" t="str">
        <f>IFERROR(IF(LEN(VLOOKUP(AH21, QUICKBOOKS_9130357949969096!$J:$K, 2, 0))=0,"",VLOOKUP(AH21, QUICKBOOKS_9130357949969096!$J:$K, 2, 0)),"")</f>
        <v/>
      </c>
    </row>
    <row r="22" spans="2:39">
      <c r="B22" s="30"/>
      <c r="C22" s="30"/>
      <c r="D22" s="30"/>
      <c r="E22" s="30"/>
      <c r="P22" s="42" t="str">
        <f>IF(W22&lt;&gt;"",MAX(P$1:P21)+1,IF(AND(_xlfn.CONCAT(T22:AM22)&lt;&gt;"", OR(LEFT(_xlfn.CONCAT(T22:AM22),5)&lt;&gt;"FALSE",RIGHT(_xlfn.CONCAT(T22:AM22),5)&lt;&gt;"FALSE")),IF(AND(ISNUMBER(P21),P21&gt;0),P21,0),""))</f>
        <v/>
      </c>
      <c r="Q22" s="47"/>
      <c r="R22" s="42" t="str">
        <f t="shared" si="0"/>
        <v/>
      </c>
      <c r="T22" s="43"/>
      <c r="U22" s="43"/>
      <c r="V22" s="43"/>
      <c r="W22" s="44"/>
      <c r="X22" s="43"/>
      <c r="Y22" s="43"/>
      <c r="Z22" s="43"/>
      <c r="AA22" s="49"/>
      <c r="AB22" s="49"/>
      <c r="AC22" s="43"/>
      <c r="AD22" s="43"/>
      <c r="AE22" s="43"/>
      <c r="AF22" s="43"/>
      <c r="AG22" s="43"/>
      <c r="AH22" s="43"/>
      <c r="AI22" s="43" t="str">
        <f>IFERROR(IF(LEN(VLOOKUP(AC22, QUICKBOOKS_9130357949969096!$A:$B, 2, 0))=0,"",VLOOKUP(AC22, QUICKBOOKS_9130357949969096!$A:$B, 2, 0)),"")</f>
        <v/>
      </c>
      <c r="AJ22" s="43" t="str">
        <f>IFERROR(IF(LEN(VLOOKUP(AE22, QUICKBOOKS_9130357949969096!$C:$E, 3, 0))=0,"",VLOOKUP(AE22, QUICKBOOKS_9130357949969096!$C:$E, 3, 0)),"")</f>
        <v/>
      </c>
      <c r="AK22" s="43" t="str">
        <f>IFERROR(IF(LEN(VLOOKUP(AF22, QUICKBOOKS_9130357949969096!$F:$G, 2, 0))=0,"",VLOOKUP(AF22, QUICKBOOKS_9130357949969096!$F:$G, 2, 0)),"")</f>
        <v/>
      </c>
      <c r="AL22" s="43"/>
      <c r="AM22" s="43" t="str">
        <f>IFERROR(IF(LEN(VLOOKUP(AH22, QUICKBOOKS_9130357949969096!$J:$K, 2, 0))=0,"",VLOOKUP(AH22, QUICKBOOKS_9130357949969096!$J:$K, 2, 0)),"")</f>
        <v/>
      </c>
    </row>
    <row r="23" spans="2:39">
      <c r="B23" s="30"/>
      <c r="C23" s="30"/>
      <c r="D23" s="30"/>
      <c r="E23" s="30"/>
      <c r="P23" s="42" t="str">
        <f>IF(W23&lt;&gt;"",MAX(P$1:P22)+1,IF(AND(_xlfn.CONCAT(T23:AM23)&lt;&gt;"", OR(LEFT(_xlfn.CONCAT(T23:AM23),5)&lt;&gt;"FALSE",RIGHT(_xlfn.CONCAT(T23:AM23),5)&lt;&gt;"FALSE")),IF(AND(ISNUMBER(P22),P22&gt;0),P22,0),""))</f>
        <v/>
      </c>
      <c r="Q23" s="47"/>
      <c r="R23" s="42" t="str">
        <f t="shared" si="0"/>
        <v/>
      </c>
      <c r="T23" s="43"/>
      <c r="U23" s="43"/>
      <c r="V23" s="43"/>
      <c r="W23" s="44"/>
      <c r="X23" s="43"/>
      <c r="Y23" s="43"/>
      <c r="Z23" s="43"/>
      <c r="AA23" s="49"/>
      <c r="AB23" s="49"/>
      <c r="AC23" s="43"/>
      <c r="AD23" s="43"/>
      <c r="AE23" s="43"/>
      <c r="AF23" s="43"/>
      <c r="AG23" s="43"/>
      <c r="AH23" s="43"/>
      <c r="AI23" s="43" t="str">
        <f>IFERROR(IF(LEN(VLOOKUP(AC23, QUICKBOOKS_9130357949969096!$A:$B, 2, 0))=0,"",VLOOKUP(AC23, QUICKBOOKS_9130357949969096!$A:$B, 2, 0)),"")</f>
        <v/>
      </c>
      <c r="AJ23" s="43" t="str">
        <f>IFERROR(IF(LEN(VLOOKUP(AE23, QUICKBOOKS_9130357949969096!$C:$E, 3, 0))=0,"",VLOOKUP(AE23, QUICKBOOKS_9130357949969096!$C:$E, 3, 0)),"")</f>
        <v/>
      </c>
      <c r="AK23" s="43" t="str">
        <f>IFERROR(IF(LEN(VLOOKUP(AF23, QUICKBOOKS_9130357949969096!$F:$G, 2, 0))=0,"",VLOOKUP(AF23, QUICKBOOKS_9130357949969096!$F:$G, 2, 0)),"")</f>
        <v/>
      </c>
      <c r="AL23" s="43"/>
      <c r="AM23" s="43" t="str">
        <f>IFERROR(IF(LEN(VLOOKUP(AH23, QUICKBOOKS_9130357949969096!$J:$K, 2, 0))=0,"",VLOOKUP(AH23, QUICKBOOKS_9130357949969096!$J:$K, 2, 0)),"")</f>
        <v/>
      </c>
    </row>
    <row r="24" spans="2:39">
      <c r="B24" s="30"/>
      <c r="C24" s="30"/>
      <c r="D24" s="30"/>
      <c r="E24" s="30"/>
      <c r="P24" s="42" t="str">
        <f>IF(W24&lt;&gt;"",MAX(P$1:P23)+1,IF(AND(_xlfn.CONCAT(T24:AM24)&lt;&gt;"", OR(LEFT(_xlfn.CONCAT(T24:AM24),5)&lt;&gt;"FALSE",RIGHT(_xlfn.CONCAT(T24:AM24),5)&lt;&gt;"FALSE")),IF(AND(ISNUMBER(P23),P23&gt;0),P23,0),""))</f>
        <v/>
      </c>
      <c r="Q24" s="47"/>
      <c r="R24" s="42" t="str">
        <f t="shared" si="0"/>
        <v/>
      </c>
      <c r="T24" s="43"/>
      <c r="U24" s="43"/>
      <c r="V24" s="43"/>
      <c r="W24" s="44"/>
      <c r="X24" s="43"/>
      <c r="Y24" s="43"/>
      <c r="Z24" s="43"/>
      <c r="AA24" s="49"/>
      <c r="AB24" s="49"/>
      <c r="AC24" s="43"/>
      <c r="AD24" s="43"/>
      <c r="AE24" s="43"/>
      <c r="AF24" s="43"/>
      <c r="AG24" s="43"/>
      <c r="AH24" s="43"/>
      <c r="AI24" s="43" t="str">
        <f>IFERROR(IF(LEN(VLOOKUP(AC24, QUICKBOOKS_9130357949969096!$A:$B, 2, 0))=0,"",VLOOKUP(AC24, QUICKBOOKS_9130357949969096!$A:$B, 2, 0)),"")</f>
        <v/>
      </c>
      <c r="AJ24" s="43" t="str">
        <f>IFERROR(IF(LEN(VLOOKUP(AE24, QUICKBOOKS_9130357949969096!$C:$E, 3, 0))=0,"",VLOOKUP(AE24, QUICKBOOKS_9130357949969096!$C:$E, 3, 0)),"")</f>
        <v/>
      </c>
      <c r="AK24" s="43" t="str">
        <f>IFERROR(IF(LEN(VLOOKUP(AF24, QUICKBOOKS_9130357949969096!$F:$G, 2, 0))=0,"",VLOOKUP(AF24, QUICKBOOKS_9130357949969096!$F:$G, 2, 0)),"")</f>
        <v/>
      </c>
      <c r="AL24" s="43"/>
      <c r="AM24" s="43" t="str">
        <f>IFERROR(IF(LEN(VLOOKUP(AH24, QUICKBOOKS_9130357949969096!$J:$K, 2, 0))=0,"",VLOOKUP(AH24, QUICKBOOKS_9130357949969096!$J:$K, 2, 0)),"")</f>
        <v/>
      </c>
    </row>
    <row r="25" spans="2:39">
      <c r="B25" s="30"/>
      <c r="C25" s="30"/>
      <c r="D25" s="30"/>
      <c r="E25" s="30"/>
      <c r="P25" s="42" t="str">
        <f>IF(W25&lt;&gt;"",MAX(P$1:P24)+1,IF(AND(_xlfn.CONCAT(T25:AM25)&lt;&gt;"", OR(LEFT(_xlfn.CONCAT(T25:AM25),5)&lt;&gt;"FALSE",RIGHT(_xlfn.CONCAT(T25:AM25),5)&lt;&gt;"FALSE")),IF(AND(ISNUMBER(P24),P24&gt;0),P24,0),""))</f>
        <v/>
      </c>
      <c r="Q25" s="47"/>
      <c r="R25" s="42" t="str">
        <f t="shared" si="0"/>
        <v/>
      </c>
      <c r="T25" s="43"/>
      <c r="U25" s="43"/>
      <c r="V25" s="43"/>
      <c r="W25" s="44"/>
      <c r="X25" s="43"/>
      <c r="Y25" s="43"/>
      <c r="Z25" s="43"/>
      <c r="AA25" s="49"/>
      <c r="AB25" s="49"/>
      <c r="AC25" s="43"/>
      <c r="AD25" s="43"/>
      <c r="AE25" s="43"/>
      <c r="AF25" s="43"/>
      <c r="AG25" s="43"/>
      <c r="AH25" s="43"/>
      <c r="AI25" s="43" t="str">
        <f>IFERROR(IF(LEN(VLOOKUP(AC25, QUICKBOOKS_9130357949969096!$A:$B, 2, 0))=0,"",VLOOKUP(AC25, QUICKBOOKS_9130357949969096!$A:$B, 2, 0)),"")</f>
        <v/>
      </c>
      <c r="AJ25" s="43" t="str">
        <f>IFERROR(IF(LEN(VLOOKUP(AE25, QUICKBOOKS_9130357949969096!$C:$E, 3, 0))=0,"",VLOOKUP(AE25, QUICKBOOKS_9130357949969096!$C:$E, 3, 0)),"")</f>
        <v/>
      </c>
      <c r="AK25" s="43" t="str">
        <f>IFERROR(IF(LEN(VLOOKUP(AF25, QUICKBOOKS_9130357949969096!$F:$G, 2, 0))=0,"",VLOOKUP(AF25, QUICKBOOKS_9130357949969096!$F:$G, 2, 0)),"")</f>
        <v/>
      </c>
      <c r="AL25" s="43"/>
      <c r="AM25" s="43" t="str">
        <f>IFERROR(IF(LEN(VLOOKUP(AH25, QUICKBOOKS_9130357949969096!$J:$K, 2, 0))=0,"",VLOOKUP(AH25, QUICKBOOKS_9130357949969096!$J:$K, 2, 0)),"")</f>
        <v/>
      </c>
    </row>
    <row r="26" spans="2:39">
      <c r="B26" s="30"/>
      <c r="C26" s="30"/>
      <c r="D26" s="30"/>
      <c r="E26" s="30"/>
      <c r="P26" s="42" t="str">
        <f>IF(W26&lt;&gt;"",MAX(P$1:P25)+1,IF(AND(_xlfn.CONCAT(T26:AM26)&lt;&gt;"", OR(LEFT(_xlfn.CONCAT(T26:AM26),5)&lt;&gt;"FALSE",RIGHT(_xlfn.CONCAT(T26:AM26),5)&lt;&gt;"FALSE")),IF(AND(ISNUMBER(P25),P25&gt;0),P25,0),""))</f>
        <v/>
      </c>
      <c r="Q26" s="47"/>
      <c r="R26" s="42" t="str">
        <f t="shared" si="0"/>
        <v/>
      </c>
      <c r="T26" s="43"/>
      <c r="U26" s="43"/>
      <c r="V26" s="43"/>
      <c r="W26" s="44"/>
      <c r="X26" s="43"/>
      <c r="Y26" s="43"/>
      <c r="Z26" s="43"/>
      <c r="AA26" s="49"/>
      <c r="AB26" s="49"/>
      <c r="AC26" s="43"/>
      <c r="AD26" s="43"/>
      <c r="AE26" s="43"/>
      <c r="AF26" s="43"/>
      <c r="AG26" s="43"/>
      <c r="AH26" s="43"/>
      <c r="AI26" s="43" t="str">
        <f>IFERROR(IF(LEN(VLOOKUP(AC26, QUICKBOOKS_9130357949969096!$A:$B, 2, 0))=0,"",VLOOKUP(AC26, QUICKBOOKS_9130357949969096!$A:$B, 2, 0)),"")</f>
        <v/>
      </c>
      <c r="AJ26" s="43" t="str">
        <f>IFERROR(IF(LEN(VLOOKUP(AE26, QUICKBOOKS_9130357949969096!$C:$E, 3, 0))=0,"",VLOOKUP(AE26, QUICKBOOKS_9130357949969096!$C:$E, 3, 0)),"")</f>
        <v/>
      </c>
      <c r="AK26" s="43" t="str">
        <f>IFERROR(IF(LEN(VLOOKUP(AF26, QUICKBOOKS_9130357949969096!$F:$G, 2, 0))=0,"",VLOOKUP(AF26, QUICKBOOKS_9130357949969096!$F:$G, 2, 0)),"")</f>
        <v/>
      </c>
      <c r="AL26" s="43"/>
      <c r="AM26" s="43" t="str">
        <f>IFERROR(IF(LEN(VLOOKUP(AH26, QUICKBOOKS_9130357949969096!$J:$K, 2, 0))=0,"",VLOOKUP(AH26, QUICKBOOKS_9130357949969096!$J:$K, 2, 0)),"")</f>
        <v/>
      </c>
    </row>
    <row r="27" spans="2:39">
      <c r="B27" s="30"/>
      <c r="C27" s="30"/>
      <c r="D27" s="30"/>
      <c r="E27" s="30"/>
      <c r="P27" s="42" t="str">
        <f>IF(W27&lt;&gt;"",MAX(P$1:P26)+1,IF(AND(_xlfn.CONCAT(T27:AM27)&lt;&gt;"", OR(LEFT(_xlfn.CONCAT(T27:AM27),5)&lt;&gt;"FALSE",RIGHT(_xlfn.CONCAT(T27:AM27),5)&lt;&gt;"FALSE")),IF(AND(ISNUMBER(P26),P26&gt;0),P26,0),""))</f>
        <v/>
      </c>
      <c r="Q27" s="47"/>
      <c r="R27" s="42" t="str">
        <f t="shared" si="0"/>
        <v/>
      </c>
      <c r="T27" s="43"/>
      <c r="U27" s="43"/>
      <c r="V27" s="43"/>
      <c r="W27" s="44"/>
      <c r="X27" s="43"/>
      <c r="Y27" s="43"/>
      <c r="Z27" s="43"/>
      <c r="AA27" s="49"/>
      <c r="AB27" s="49"/>
      <c r="AC27" s="43"/>
      <c r="AD27" s="43"/>
      <c r="AE27" s="43"/>
      <c r="AF27" s="43"/>
      <c r="AG27" s="43"/>
      <c r="AH27" s="43"/>
      <c r="AI27" s="43" t="str">
        <f>IFERROR(IF(LEN(VLOOKUP(AC27, QUICKBOOKS_9130357949969096!$A:$B, 2, 0))=0,"",VLOOKUP(AC27, QUICKBOOKS_9130357949969096!$A:$B, 2, 0)),"")</f>
        <v/>
      </c>
      <c r="AJ27" s="43" t="str">
        <f>IFERROR(IF(LEN(VLOOKUP(AE27, QUICKBOOKS_9130357949969096!$C:$E, 3, 0))=0,"",VLOOKUP(AE27, QUICKBOOKS_9130357949969096!$C:$E, 3, 0)),"")</f>
        <v/>
      </c>
      <c r="AK27" s="43" t="str">
        <f>IFERROR(IF(LEN(VLOOKUP(AF27, QUICKBOOKS_9130357949969096!$F:$G, 2, 0))=0,"",VLOOKUP(AF27, QUICKBOOKS_9130357949969096!$F:$G, 2, 0)),"")</f>
        <v/>
      </c>
      <c r="AL27" s="43"/>
      <c r="AM27" s="43" t="str">
        <f>IFERROR(IF(LEN(VLOOKUP(AH27, QUICKBOOKS_9130357949969096!$J:$K, 2, 0))=0,"",VLOOKUP(AH27, QUICKBOOKS_9130357949969096!$J:$K, 2, 0)),"")</f>
        <v/>
      </c>
    </row>
    <row r="28" spans="2:39">
      <c r="B28" s="30"/>
      <c r="C28" s="30"/>
      <c r="D28" s="30"/>
      <c r="E28" s="30"/>
      <c r="P28" s="42" t="str">
        <f>IF(W28&lt;&gt;"",MAX(P$1:P27)+1,IF(AND(_xlfn.CONCAT(T28:AM28)&lt;&gt;"", OR(LEFT(_xlfn.CONCAT(T28:AM28),5)&lt;&gt;"FALSE",RIGHT(_xlfn.CONCAT(T28:AM28),5)&lt;&gt;"FALSE")),IF(AND(ISNUMBER(P27),P27&gt;0),P27,0),""))</f>
        <v/>
      </c>
      <c r="Q28" s="47"/>
      <c r="R28" s="42" t="str">
        <f t="shared" si="0"/>
        <v/>
      </c>
      <c r="T28" s="43"/>
      <c r="U28" s="43"/>
      <c r="V28" s="43"/>
      <c r="W28" s="44"/>
      <c r="X28" s="43"/>
      <c r="Y28" s="43"/>
      <c r="Z28" s="43"/>
      <c r="AA28" s="49"/>
      <c r="AB28" s="49"/>
      <c r="AC28" s="43"/>
      <c r="AD28" s="43"/>
      <c r="AE28" s="43"/>
      <c r="AF28" s="43"/>
      <c r="AG28" s="43"/>
      <c r="AH28" s="43"/>
      <c r="AI28" s="43" t="str">
        <f>IFERROR(IF(LEN(VLOOKUP(AC28, QUICKBOOKS_9130357949969096!$A:$B, 2, 0))=0,"",VLOOKUP(AC28, QUICKBOOKS_9130357949969096!$A:$B, 2, 0)),"")</f>
        <v/>
      </c>
      <c r="AJ28" s="43" t="str">
        <f>IFERROR(IF(LEN(VLOOKUP(AE28, QUICKBOOKS_9130357949969096!$C:$E, 3, 0))=0,"",VLOOKUP(AE28, QUICKBOOKS_9130357949969096!$C:$E, 3, 0)),"")</f>
        <v/>
      </c>
      <c r="AK28" s="43" t="str">
        <f>IFERROR(IF(LEN(VLOOKUP(AF28, QUICKBOOKS_9130357949969096!$F:$G, 2, 0))=0,"",VLOOKUP(AF28, QUICKBOOKS_9130357949969096!$F:$G, 2, 0)),"")</f>
        <v/>
      </c>
      <c r="AL28" s="43"/>
      <c r="AM28" s="43" t="str">
        <f>IFERROR(IF(LEN(VLOOKUP(AH28, QUICKBOOKS_9130357949969096!$J:$K, 2, 0))=0,"",VLOOKUP(AH28, QUICKBOOKS_9130357949969096!$J:$K, 2, 0)),"")</f>
        <v/>
      </c>
    </row>
    <row r="29" spans="2:39">
      <c r="B29" s="30"/>
      <c r="C29" s="30"/>
      <c r="D29" s="30"/>
      <c r="E29" s="30"/>
      <c r="P29" s="42" t="str">
        <f>IF(W29&lt;&gt;"",MAX(P$1:P28)+1,IF(AND(_xlfn.CONCAT(T29:AM29)&lt;&gt;"", OR(LEFT(_xlfn.CONCAT(T29:AM29),5)&lt;&gt;"FALSE",RIGHT(_xlfn.CONCAT(T29:AM29),5)&lt;&gt;"FALSE")),IF(AND(ISNUMBER(P28),P28&gt;0),P28,0),""))</f>
        <v/>
      </c>
      <c r="Q29" s="47"/>
      <c r="R29" s="42" t="str">
        <f t="shared" si="0"/>
        <v/>
      </c>
      <c r="T29" s="43"/>
      <c r="U29" s="43"/>
      <c r="V29" s="43"/>
      <c r="W29" s="44"/>
      <c r="X29" s="43"/>
      <c r="Y29" s="43"/>
      <c r="Z29" s="43"/>
      <c r="AA29" s="49"/>
      <c r="AB29" s="49"/>
      <c r="AC29" s="43"/>
      <c r="AD29" s="43"/>
      <c r="AE29" s="43"/>
      <c r="AF29" s="43"/>
      <c r="AG29" s="43"/>
      <c r="AH29" s="43"/>
      <c r="AI29" s="43" t="str">
        <f>IFERROR(IF(LEN(VLOOKUP(AC29, QUICKBOOKS_9130357949969096!$A:$B, 2, 0))=0,"",VLOOKUP(AC29, QUICKBOOKS_9130357949969096!$A:$B, 2, 0)),"")</f>
        <v/>
      </c>
      <c r="AJ29" s="43" t="str">
        <f>IFERROR(IF(LEN(VLOOKUP(AE29, QUICKBOOKS_9130357949969096!$C:$E, 3, 0))=0,"",VLOOKUP(AE29, QUICKBOOKS_9130357949969096!$C:$E, 3, 0)),"")</f>
        <v/>
      </c>
      <c r="AK29" s="43" t="str">
        <f>IFERROR(IF(LEN(VLOOKUP(AF29, QUICKBOOKS_9130357949969096!$F:$G, 2, 0))=0,"",VLOOKUP(AF29, QUICKBOOKS_9130357949969096!$F:$G, 2, 0)),"")</f>
        <v/>
      </c>
      <c r="AL29" s="43"/>
      <c r="AM29" s="43" t="str">
        <f>IFERROR(IF(LEN(VLOOKUP(AH29, QUICKBOOKS_9130357949969096!$J:$K, 2, 0))=0,"",VLOOKUP(AH29, QUICKBOOKS_9130357949969096!$J:$K, 2, 0)),"")</f>
        <v/>
      </c>
    </row>
    <row r="30" spans="2:39">
      <c r="B30" s="30"/>
      <c r="C30" s="30"/>
      <c r="D30" s="30"/>
      <c r="E30" s="30"/>
      <c r="P30" s="42" t="str">
        <f>IF(W30&lt;&gt;"",MAX(P$1:P29)+1,IF(AND(_xlfn.CONCAT(T30:AM30)&lt;&gt;"", OR(LEFT(_xlfn.CONCAT(T30:AM30),5)&lt;&gt;"FALSE",RIGHT(_xlfn.CONCAT(T30:AM30),5)&lt;&gt;"FALSE")),IF(AND(ISNUMBER(P29),P29&gt;0),P29,0),""))</f>
        <v/>
      </c>
      <c r="Q30" s="47"/>
      <c r="R30" s="42" t="str">
        <f t="shared" si="0"/>
        <v/>
      </c>
      <c r="T30" s="43"/>
      <c r="U30" s="43"/>
      <c r="V30" s="43"/>
      <c r="W30" s="44"/>
      <c r="X30" s="43"/>
      <c r="Y30" s="43"/>
      <c r="Z30" s="43"/>
      <c r="AA30" s="49"/>
      <c r="AB30" s="49"/>
      <c r="AC30" s="43"/>
      <c r="AD30" s="43"/>
      <c r="AE30" s="43"/>
      <c r="AF30" s="43"/>
      <c r="AG30" s="43"/>
      <c r="AH30" s="43"/>
      <c r="AI30" s="43" t="str">
        <f>IFERROR(IF(LEN(VLOOKUP(AC30, QUICKBOOKS_9130357949969096!$A:$B, 2, 0))=0,"",VLOOKUP(AC30, QUICKBOOKS_9130357949969096!$A:$B, 2, 0)),"")</f>
        <v/>
      </c>
      <c r="AJ30" s="43" t="str">
        <f>IFERROR(IF(LEN(VLOOKUP(AE30, QUICKBOOKS_9130357949969096!$C:$E, 3, 0))=0,"",VLOOKUP(AE30, QUICKBOOKS_9130357949969096!$C:$E, 3, 0)),"")</f>
        <v/>
      </c>
      <c r="AK30" s="43" t="str">
        <f>IFERROR(IF(LEN(VLOOKUP(AF30, QUICKBOOKS_9130357949969096!$F:$G, 2, 0))=0,"",VLOOKUP(AF30, QUICKBOOKS_9130357949969096!$F:$G, 2, 0)),"")</f>
        <v/>
      </c>
      <c r="AL30" s="43"/>
      <c r="AM30" s="43" t="str">
        <f>IFERROR(IF(LEN(VLOOKUP(AH30, QUICKBOOKS_9130357949969096!$J:$K, 2, 0))=0,"",VLOOKUP(AH30, QUICKBOOKS_9130357949969096!$J:$K, 2, 0)),"")</f>
        <v/>
      </c>
    </row>
    <row r="31" spans="2:39">
      <c r="B31" s="30"/>
      <c r="C31" s="30"/>
      <c r="D31" s="30"/>
      <c r="E31" s="30"/>
      <c r="P31" s="42" t="str">
        <f>IF(W31&lt;&gt;"",MAX(P$1:P30)+1,IF(AND(_xlfn.CONCAT(T31:AM31)&lt;&gt;"", OR(LEFT(_xlfn.CONCAT(T31:AM31),5)&lt;&gt;"FALSE",RIGHT(_xlfn.CONCAT(T31:AM31),5)&lt;&gt;"FALSE")),IF(AND(ISNUMBER(P30),P30&gt;0),P30,0),""))</f>
        <v/>
      </c>
      <c r="Q31" s="47"/>
      <c r="R31" s="42" t="str">
        <f t="shared" si="0"/>
        <v/>
      </c>
      <c r="T31" s="43"/>
      <c r="U31" s="43"/>
      <c r="V31" s="43"/>
      <c r="W31" s="44"/>
      <c r="X31" s="43"/>
      <c r="Y31" s="43"/>
      <c r="Z31" s="43"/>
      <c r="AA31" s="49"/>
      <c r="AB31" s="49"/>
      <c r="AC31" s="43"/>
      <c r="AD31" s="43"/>
      <c r="AE31" s="43"/>
      <c r="AF31" s="43"/>
      <c r="AG31" s="43"/>
      <c r="AH31" s="43"/>
      <c r="AI31" s="43" t="str">
        <f>IFERROR(IF(LEN(VLOOKUP(AC31, QUICKBOOKS_9130357949969096!$A:$B, 2, 0))=0,"",VLOOKUP(AC31, QUICKBOOKS_9130357949969096!$A:$B, 2, 0)),"")</f>
        <v/>
      </c>
      <c r="AJ31" s="43" t="str">
        <f>IFERROR(IF(LEN(VLOOKUP(AE31, QUICKBOOKS_9130357949969096!$C:$E, 3, 0))=0,"",VLOOKUP(AE31, QUICKBOOKS_9130357949969096!$C:$E, 3, 0)),"")</f>
        <v/>
      </c>
      <c r="AK31" s="43" t="str">
        <f>IFERROR(IF(LEN(VLOOKUP(AF31, QUICKBOOKS_9130357949969096!$F:$G, 2, 0))=0,"",VLOOKUP(AF31, QUICKBOOKS_9130357949969096!$F:$G, 2, 0)),"")</f>
        <v/>
      </c>
      <c r="AL31" s="43"/>
      <c r="AM31" s="43" t="str">
        <f>IFERROR(IF(LEN(VLOOKUP(AH31, QUICKBOOKS_9130357949969096!$J:$K, 2, 0))=0,"",VLOOKUP(AH31, QUICKBOOKS_9130357949969096!$J:$K, 2, 0)),"")</f>
        <v/>
      </c>
    </row>
    <row r="32" spans="2:39">
      <c r="B32" s="30"/>
      <c r="C32" s="30"/>
      <c r="D32" s="30"/>
      <c r="E32" s="30"/>
      <c r="P32" s="42" t="str">
        <f>IF(W32&lt;&gt;"",MAX(P$1:P31)+1,IF(AND(_xlfn.CONCAT(T32:AM32)&lt;&gt;"", OR(LEFT(_xlfn.CONCAT(T32:AM32),5)&lt;&gt;"FALSE",RIGHT(_xlfn.CONCAT(T32:AM32),5)&lt;&gt;"FALSE")),IF(AND(ISNUMBER(P31),P31&gt;0),P31,0),""))</f>
        <v/>
      </c>
      <c r="Q32" s="47"/>
      <c r="R32" s="42" t="str">
        <f t="shared" si="0"/>
        <v/>
      </c>
      <c r="T32" s="43"/>
      <c r="U32" s="43"/>
      <c r="V32" s="43"/>
      <c r="W32" s="44"/>
      <c r="X32" s="43"/>
      <c r="Y32" s="43"/>
      <c r="Z32" s="43"/>
      <c r="AA32" s="49"/>
      <c r="AB32" s="49"/>
      <c r="AC32" s="43"/>
      <c r="AD32" s="43"/>
      <c r="AE32" s="43"/>
      <c r="AF32" s="43"/>
      <c r="AG32" s="43"/>
      <c r="AH32" s="43"/>
      <c r="AI32" s="43" t="str">
        <f>IFERROR(IF(LEN(VLOOKUP(AC32, QUICKBOOKS_9130357949969096!$A:$B, 2, 0))=0,"",VLOOKUP(AC32, QUICKBOOKS_9130357949969096!$A:$B, 2, 0)),"")</f>
        <v/>
      </c>
      <c r="AJ32" s="43" t="str">
        <f>IFERROR(IF(LEN(VLOOKUP(AE32, QUICKBOOKS_9130357949969096!$C:$E, 3, 0))=0,"",VLOOKUP(AE32, QUICKBOOKS_9130357949969096!$C:$E, 3, 0)),"")</f>
        <v/>
      </c>
      <c r="AK32" s="43" t="str">
        <f>IFERROR(IF(LEN(VLOOKUP(AF32, QUICKBOOKS_9130357949969096!$F:$G, 2, 0))=0,"",VLOOKUP(AF32, QUICKBOOKS_9130357949969096!$F:$G, 2, 0)),"")</f>
        <v/>
      </c>
      <c r="AL32" s="43"/>
      <c r="AM32" s="43" t="str">
        <f>IFERROR(IF(LEN(VLOOKUP(AH32, QUICKBOOKS_9130357949969096!$J:$K, 2, 0))=0,"",VLOOKUP(AH32, QUICKBOOKS_9130357949969096!$J:$K, 2, 0)),"")</f>
        <v/>
      </c>
    </row>
    <row r="33" spans="2:39">
      <c r="B33" s="30"/>
      <c r="C33" s="30"/>
      <c r="D33" s="30"/>
      <c r="E33" s="30"/>
      <c r="P33" s="42" t="str">
        <f>IF(W33&lt;&gt;"",MAX(P$1:P32)+1,IF(AND(_xlfn.CONCAT(T33:AM33)&lt;&gt;"", OR(LEFT(_xlfn.CONCAT(T33:AM33),5)&lt;&gt;"FALSE",RIGHT(_xlfn.CONCAT(T33:AM33),5)&lt;&gt;"FALSE")),IF(AND(ISNUMBER(P32),P32&gt;0),P32,0),""))</f>
        <v/>
      </c>
      <c r="Q33" s="47"/>
      <c r="R33" s="42" t="str">
        <f t="shared" si="0"/>
        <v/>
      </c>
      <c r="T33" s="43"/>
      <c r="U33" s="43"/>
      <c r="V33" s="43"/>
      <c r="W33" s="44"/>
      <c r="X33" s="43"/>
      <c r="Y33" s="43"/>
      <c r="Z33" s="43"/>
      <c r="AA33" s="49"/>
      <c r="AB33" s="49"/>
      <c r="AC33" s="43"/>
      <c r="AD33" s="43"/>
      <c r="AE33" s="43"/>
      <c r="AF33" s="43"/>
      <c r="AG33" s="43"/>
      <c r="AH33" s="43"/>
      <c r="AI33" s="43" t="str">
        <f>IFERROR(IF(LEN(VLOOKUP(AC33, QUICKBOOKS_9130357949969096!$A:$B, 2, 0))=0,"",VLOOKUP(AC33, QUICKBOOKS_9130357949969096!$A:$B, 2, 0)),"")</f>
        <v/>
      </c>
      <c r="AJ33" s="43" t="str">
        <f>IFERROR(IF(LEN(VLOOKUP(AE33, QUICKBOOKS_9130357949969096!$C:$E, 3, 0))=0,"",VLOOKUP(AE33, QUICKBOOKS_9130357949969096!$C:$E, 3, 0)),"")</f>
        <v/>
      </c>
      <c r="AK33" s="43" t="str">
        <f>IFERROR(IF(LEN(VLOOKUP(AF33, QUICKBOOKS_9130357949969096!$F:$G, 2, 0))=0,"",VLOOKUP(AF33, QUICKBOOKS_9130357949969096!$F:$G, 2, 0)),"")</f>
        <v/>
      </c>
      <c r="AL33" s="43"/>
      <c r="AM33" s="43" t="str">
        <f>IFERROR(IF(LEN(VLOOKUP(AH33, QUICKBOOKS_9130357949969096!$J:$K, 2, 0))=0,"",VLOOKUP(AH33, QUICKBOOKS_9130357949969096!$J:$K, 2, 0)),"")</f>
        <v/>
      </c>
    </row>
    <row r="34" spans="2:39">
      <c r="B34" s="30"/>
      <c r="C34" s="30"/>
      <c r="D34" s="30"/>
      <c r="E34" s="30"/>
      <c r="P34" s="42" t="str">
        <f>IF(W34&lt;&gt;"",MAX(P$1:P33)+1,IF(AND(_xlfn.CONCAT(T34:AM34)&lt;&gt;"", OR(LEFT(_xlfn.CONCAT(T34:AM34),5)&lt;&gt;"FALSE",RIGHT(_xlfn.CONCAT(T34:AM34),5)&lt;&gt;"FALSE")),IF(AND(ISNUMBER(P33),P33&gt;0),P33,0),""))</f>
        <v/>
      </c>
      <c r="Q34" s="47"/>
      <c r="R34" s="42" t="str">
        <f t="shared" si="0"/>
        <v/>
      </c>
      <c r="T34" s="43"/>
      <c r="U34" s="43"/>
      <c r="V34" s="43"/>
      <c r="W34" s="44"/>
      <c r="X34" s="43"/>
      <c r="Y34" s="43"/>
      <c r="Z34" s="43"/>
      <c r="AA34" s="49"/>
      <c r="AB34" s="49"/>
      <c r="AC34" s="43"/>
      <c r="AD34" s="43"/>
      <c r="AE34" s="43"/>
      <c r="AF34" s="43"/>
      <c r="AG34" s="43"/>
      <c r="AH34" s="43"/>
      <c r="AI34" s="43" t="str">
        <f>IFERROR(IF(LEN(VLOOKUP(AC34, QUICKBOOKS_9130357949969096!$A:$B, 2, 0))=0,"",VLOOKUP(AC34, QUICKBOOKS_9130357949969096!$A:$B, 2, 0)),"")</f>
        <v/>
      </c>
      <c r="AJ34" s="43" t="str">
        <f>IFERROR(IF(LEN(VLOOKUP(AE34, QUICKBOOKS_9130357949969096!$C:$E, 3, 0))=0,"",VLOOKUP(AE34, QUICKBOOKS_9130357949969096!$C:$E, 3, 0)),"")</f>
        <v/>
      </c>
      <c r="AK34" s="43" t="str">
        <f>IFERROR(IF(LEN(VLOOKUP(AF34, QUICKBOOKS_9130357949969096!$F:$G, 2, 0))=0,"",VLOOKUP(AF34, QUICKBOOKS_9130357949969096!$F:$G, 2, 0)),"")</f>
        <v/>
      </c>
      <c r="AL34" s="43"/>
      <c r="AM34" s="43" t="str">
        <f>IFERROR(IF(LEN(VLOOKUP(AH34, QUICKBOOKS_9130357949969096!$J:$K, 2, 0))=0,"",VLOOKUP(AH34, QUICKBOOKS_9130357949969096!$J:$K, 2, 0)),"")</f>
        <v/>
      </c>
    </row>
    <row r="35" spans="2:39">
      <c r="B35" s="30"/>
      <c r="C35" s="30"/>
      <c r="D35" s="30"/>
      <c r="E35" s="30"/>
      <c r="P35" s="42" t="str">
        <f>IF(W35&lt;&gt;"",MAX(P$1:P34)+1,IF(AND(_xlfn.CONCAT(T35:AM35)&lt;&gt;"", OR(LEFT(_xlfn.CONCAT(T35:AM35),5)&lt;&gt;"FALSE",RIGHT(_xlfn.CONCAT(T35:AM35),5)&lt;&gt;"FALSE")),IF(AND(ISNUMBER(P34),P34&gt;0),P34,0),""))</f>
        <v/>
      </c>
      <c r="Q35" s="47"/>
      <c r="R35" s="42" t="str">
        <f t="shared" si="0"/>
        <v/>
      </c>
      <c r="T35" s="43"/>
      <c r="U35" s="43"/>
      <c r="V35" s="43"/>
      <c r="W35" s="44"/>
      <c r="X35" s="43"/>
      <c r="Y35" s="43"/>
      <c r="Z35" s="43"/>
      <c r="AA35" s="49"/>
      <c r="AB35" s="49"/>
      <c r="AC35" s="43"/>
      <c r="AD35" s="43"/>
      <c r="AE35" s="43"/>
      <c r="AF35" s="43"/>
      <c r="AG35" s="43"/>
      <c r="AH35" s="43"/>
      <c r="AI35" s="43" t="str">
        <f>IFERROR(IF(LEN(VLOOKUP(AC35, QUICKBOOKS_9130357949969096!$A:$B, 2, 0))=0,"",VLOOKUP(AC35, QUICKBOOKS_9130357949969096!$A:$B, 2, 0)),"")</f>
        <v/>
      </c>
      <c r="AJ35" s="43" t="str">
        <f>IFERROR(IF(LEN(VLOOKUP(AE35, QUICKBOOKS_9130357949969096!$C:$E, 3, 0))=0,"",VLOOKUP(AE35, QUICKBOOKS_9130357949969096!$C:$E, 3, 0)),"")</f>
        <v/>
      </c>
      <c r="AK35" s="43" t="str">
        <f>IFERROR(IF(LEN(VLOOKUP(AF35, QUICKBOOKS_9130357949969096!$F:$G, 2, 0))=0,"",VLOOKUP(AF35, QUICKBOOKS_9130357949969096!$F:$G, 2, 0)),"")</f>
        <v/>
      </c>
      <c r="AL35" s="43"/>
      <c r="AM35" s="43" t="str">
        <f>IFERROR(IF(LEN(VLOOKUP(AH35, QUICKBOOKS_9130357949969096!$J:$K, 2, 0))=0,"",VLOOKUP(AH35, QUICKBOOKS_9130357949969096!$J:$K, 2, 0)),"")</f>
        <v/>
      </c>
    </row>
    <row r="36" spans="2:39">
      <c r="B36" s="30"/>
      <c r="C36" s="30"/>
      <c r="D36" s="30"/>
      <c r="E36" s="30"/>
      <c r="P36" s="42" t="str">
        <f>IF(W36&lt;&gt;"",MAX(P$1:P35)+1,IF(AND(_xlfn.CONCAT(T36:AM36)&lt;&gt;"", OR(LEFT(_xlfn.CONCAT(T36:AM36),5)&lt;&gt;"FALSE",RIGHT(_xlfn.CONCAT(T36:AM36),5)&lt;&gt;"FALSE")),IF(AND(ISNUMBER(P35),P35&gt;0),P35,0),""))</f>
        <v/>
      </c>
      <c r="Q36" s="47"/>
      <c r="R36" s="42" t="str">
        <f t="shared" si="0"/>
        <v/>
      </c>
      <c r="T36" s="43"/>
      <c r="U36" s="43"/>
      <c r="V36" s="43"/>
      <c r="W36" s="44"/>
      <c r="X36" s="43"/>
      <c r="Y36" s="43"/>
      <c r="Z36" s="43"/>
      <c r="AA36" s="49"/>
      <c r="AB36" s="49"/>
      <c r="AC36" s="43"/>
      <c r="AD36" s="43"/>
      <c r="AE36" s="43"/>
      <c r="AF36" s="43"/>
      <c r="AG36" s="43"/>
      <c r="AH36" s="43"/>
      <c r="AI36" s="43" t="str">
        <f>IFERROR(IF(LEN(VLOOKUP(AC36, QUICKBOOKS_9130357949969096!$A:$B, 2, 0))=0,"",VLOOKUP(AC36, QUICKBOOKS_9130357949969096!$A:$B, 2, 0)),"")</f>
        <v/>
      </c>
      <c r="AJ36" s="43" t="str">
        <f>IFERROR(IF(LEN(VLOOKUP(AE36, QUICKBOOKS_9130357949969096!$C:$E, 3, 0))=0,"",VLOOKUP(AE36, QUICKBOOKS_9130357949969096!$C:$E, 3, 0)),"")</f>
        <v/>
      </c>
      <c r="AK36" s="43" t="str">
        <f>IFERROR(IF(LEN(VLOOKUP(AF36, QUICKBOOKS_9130357949969096!$F:$G, 2, 0))=0,"",VLOOKUP(AF36, QUICKBOOKS_9130357949969096!$F:$G, 2, 0)),"")</f>
        <v/>
      </c>
      <c r="AL36" s="43"/>
      <c r="AM36" s="43" t="str">
        <f>IFERROR(IF(LEN(VLOOKUP(AH36, QUICKBOOKS_9130357949969096!$J:$K, 2, 0))=0,"",VLOOKUP(AH36, QUICKBOOKS_9130357949969096!$J:$K, 2, 0)),"")</f>
        <v/>
      </c>
    </row>
    <row r="37" spans="2:39">
      <c r="B37" s="30"/>
      <c r="C37" s="30"/>
      <c r="D37" s="30"/>
      <c r="E37" s="30"/>
      <c r="P37" s="42" t="str">
        <f>IF(W37&lt;&gt;"",MAX(P$1:P36)+1,IF(AND(_xlfn.CONCAT(T37:AM37)&lt;&gt;"", OR(LEFT(_xlfn.CONCAT(T37:AM37),5)&lt;&gt;"FALSE",RIGHT(_xlfn.CONCAT(T37:AM37),5)&lt;&gt;"FALSE")),IF(AND(ISNUMBER(P36),P36&gt;0),P36,0),""))</f>
        <v/>
      </c>
      <c r="Q37" s="47"/>
      <c r="R37" s="42" t="str">
        <f t="shared" si="0"/>
        <v/>
      </c>
      <c r="T37" s="43"/>
      <c r="U37" s="43"/>
      <c r="V37" s="43"/>
      <c r="W37" s="44"/>
      <c r="X37" s="43"/>
      <c r="Y37" s="43"/>
      <c r="Z37" s="43"/>
      <c r="AA37" s="49"/>
      <c r="AB37" s="49"/>
      <c r="AC37" s="43"/>
      <c r="AD37" s="43"/>
      <c r="AE37" s="43"/>
      <c r="AF37" s="43"/>
      <c r="AG37" s="43"/>
      <c r="AH37" s="43"/>
      <c r="AI37" s="43" t="str">
        <f>IFERROR(IF(LEN(VLOOKUP(AC37, QUICKBOOKS_9130357949969096!$A:$B, 2, 0))=0,"",VLOOKUP(AC37, QUICKBOOKS_9130357949969096!$A:$B, 2, 0)),"")</f>
        <v/>
      </c>
      <c r="AJ37" s="43" t="str">
        <f>IFERROR(IF(LEN(VLOOKUP(AE37, QUICKBOOKS_9130357949969096!$C:$E, 3, 0))=0,"",VLOOKUP(AE37, QUICKBOOKS_9130357949969096!$C:$E, 3, 0)),"")</f>
        <v/>
      </c>
      <c r="AK37" s="43" t="str">
        <f>IFERROR(IF(LEN(VLOOKUP(AF37, QUICKBOOKS_9130357949969096!$F:$G, 2, 0))=0,"",VLOOKUP(AF37, QUICKBOOKS_9130357949969096!$F:$G, 2, 0)),"")</f>
        <v/>
      </c>
      <c r="AL37" s="43"/>
      <c r="AM37" s="43" t="str">
        <f>IFERROR(IF(LEN(VLOOKUP(AH37, QUICKBOOKS_9130357949969096!$J:$K, 2, 0))=0,"",VLOOKUP(AH37, QUICKBOOKS_9130357949969096!$J:$K, 2, 0)),"")</f>
        <v/>
      </c>
    </row>
    <row r="38" spans="2:39">
      <c r="B38" s="30"/>
      <c r="C38" s="30"/>
      <c r="D38" s="30"/>
      <c r="E38" s="30"/>
      <c r="P38" s="42" t="str">
        <f>IF(W38&lt;&gt;"",MAX(P$1:P37)+1,IF(AND(_xlfn.CONCAT(T38:AM38)&lt;&gt;"", OR(LEFT(_xlfn.CONCAT(T38:AM38),5)&lt;&gt;"FALSE",RIGHT(_xlfn.CONCAT(T38:AM38),5)&lt;&gt;"FALSE")),IF(AND(ISNUMBER(P37),P37&gt;0),P37,0),""))</f>
        <v/>
      </c>
      <c r="Q38" s="47"/>
      <c r="R38" s="42" t="str">
        <f t="shared" si="0"/>
        <v/>
      </c>
      <c r="T38" s="43"/>
      <c r="U38" s="43"/>
      <c r="V38" s="43"/>
      <c r="W38" s="44"/>
      <c r="X38" s="43"/>
      <c r="Y38" s="43"/>
      <c r="Z38" s="43"/>
      <c r="AA38" s="49"/>
      <c r="AB38" s="49"/>
      <c r="AC38" s="43"/>
      <c r="AD38" s="43"/>
      <c r="AE38" s="43"/>
      <c r="AF38" s="43"/>
      <c r="AG38" s="43"/>
      <c r="AH38" s="43"/>
      <c r="AI38" s="43" t="str">
        <f>IFERROR(IF(LEN(VLOOKUP(AC38, QUICKBOOKS_9130357949969096!$A:$B, 2, 0))=0,"",VLOOKUP(AC38, QUICKBOOKS_9130357949969096!$A:$B, 2, 0)),"")</f>
        <v/>
      </c>
      <c r="AJ38" s="43" t="str">
        <f>IFERROR(IF(LEN(VLOOKUP(AE38, QUICKBOOKS_9130357949969096!$C:$E, 3, 0))=0,"",VLOOKUP(AE38, QUICKBOOKS_9130357949969096!$C:$E, 3, 0)),"")</f>
        <v/>
      </c>
      <c r="AK38" s="43" t="str">
        <f>IFERROR(IF(LEN(VLOOKUP(AF38, QUICKBOOKS_9130357949969096!$F:$G, 2, 0))=0,"",VLOOKUP(AF38, QUICKBOOKS_9130357949969096!$F:$G, 2, 0)),"")</f>
        <v/>
      </c>
      <c r="AL38" s="43"/>
      <c r="AM38" s="43" t="str">
        <f>IFERROR(IF(LEN(VLOOKUP(AH38, QUICKBOOKS_9130357949969096!$J:$K, 2, 0))=0,"",VLOOKUP(AH38, QUICKBOOKS_9130357949969096!$J:$K, 2, 0)),"")</f>
        <v/>
      </c>
    </row>
    <row r="39" spans="2:39">
      <c r="B39" s="30"/>
      <c r="C39" s="30"/>
      <c r="D39" s="30"/>
      <c r="E39" s="30"/>
      <c r="P39" s="42" t="str">
        <f>IF(W39&lt;&gt;"",MAX(P$1:P38)+1,IF(AND(_xlfn.CONCAT(T39:AM39)&lt;&gt;"", OR(LEFT(_xlfn.CONCAT(T39:AM39),5)&lt;&gt;"FALSE",RIGHT(_xlfn.CONCAT(T39:AM39),5)&lt;&gt;"FALSE")),IF(AND(ISNUMBER(P38),P38&gt;0),P38,0),""))</f>
        <v/>
      </c>
      <c r="Q39" s="47"/>
      <c r="R39" s="42" t="str">
        <f t="shared" si="0"/>
        <v/>
      </c>
      <c r="T39" s="43"/>
      <c r="U39" s="43"/>
      <c r="V39" s="43"/>
      <c r="W39" s="44"/>
      <c r="X39" s="43"/>
      <c r="Y39" s="43"/>
      <c r="Z39" s="43"/>
      <c r="AA39" s="49"/>
      <c r="AB39" s="49"/>
      <c r="AC39" s="43"/>
      <c r="AD39" s="43"/>
      <c r="AE39" s="43"/>
      <c r="AF39" s="43"/>
      <c r="AG39" s="43"/>
      <c r="AH39" s="43"/>
      <c r="AI39" s="43" t="str">
        <f>IFERROR(IF(LEN(VLOOKUP(AC39, QUICKBOOKS_9130357949969096!$A:$B, 2, 0))=0,"",VLOOKUP(AC39, QUICKBOOKS_9130357949969096!$A:$B, 2, 0)),"")</f>
        <v/>
      </c>
      <c r="AJ39" s="43" t="str">
        <f>IFERROR(IF(LEN(VLOOKUP(AE39, QUICKBOOKS_9130357949969096!$C:$E, 3, 0))=0,"",VLOOKUP(AE39, QUICKBOOKS_9130357949969096!$C:$E, 3, 0)),"")</f>
        <v/>
      </c>
      <c r="AK39" s="43" t="str">
        <f>IFERROR(IF(LEN(VLOOKUP(AF39, QUICKBOOKS_9130357949969096!$F:$G, 2, 0))=0,"",VLOOKUP(AF39, QUICKBOOKS_9130357949969096!$F:$G, 2, 0)),"")</f>
        <v/>
      </c>
      <c r="AL39" s="43"/>
      <c r="AM39" s="43" t="str">
        <f>IFERROR(IF(LEN(VLOOKUP(AH39, QUICKBOOKS_9130357949969096!$J:$K, 2, 0))=0,"",VLOOKUP(AH39, QUICKBOOKS_9130357949969096!$J:$K, 2, 0)),"")</f>
        <v/>
      </c>
    </row>
    <row r="40" spans="2:39">
      <c r="B40" s="30"/>
      <c r="C40" s="30"/>
      <c r="D40" s="30"/>
      <c r="E40" s="30"/>
      <c r="P40" s="42" t="str">
        <f>IF(W40&lt;&gt;"",MAX(P$1:P39)+1,IF(AND(_xlfn.CONCAT(T40:AM40)&lt;&gt;"", OR(LEFT(_xlfn.CONCAT(T40:AM40),5)&lt;&gt;"FALSE",RIGHT(_xlfn.CONCAT(T40:AM40),5)&lt;&gt;"FALSE")),IF(AND(ISNUMBER(P39),P39&gt;0),P39,0),""))</f>
        <v/>
      </c>
      <c r="Q40" s="47"/>
      <c r="R40" s="42" t="str">
        <f t="shared" si="0"/>
        <v/>
      </c>
      <c r="T40" s="43"/>
      <c r="U40" s="43"/>
      <c r="V40" s="43"/>
      <c r="W40" s="44"/>
      <c r="X40" s="43"/>
      <c r="Y40" s="43"/>
      <c r="Z40" s="43"/>
      <c r="AA40" s="49"/>
      <c r="AB40" s="49"/>
      <c r="AC40" s="43"/>
      <c r="AD40" s="43"/>
      <c r="AE40" s="43"/>
      <c r="AF40" s="43"/>
      <c r="AG40" s="43"/>
      <c r="AH40" s="43"/>
      <c r="AI40" s="43" t="str">
        <f>IFERROR(IF(LEN(VLOOKUP(AC40, QUICKBOOKS_9130357949969096!$A:$B, 2, 0))=0,"",VLOOKUP(AC40, QUICKBOOKS_9130357949969096!$A:$B, 2, 0)),"")</f>
        <v/>
      </c>
      <c r="AJ40" s="43" t="str">
        <f>IFERROR(IF(LEN(VLOOKUP(AE40, QUICKBOOKS_9130357949969096!$C:$E, 3, 0))=0,"",VLOOKUP(AE40, QUICKBOOKS_9130357949969096!$C:$E, 3, 0)),"")</f>
        <v/>
      </c>
      <c r="AK40" s="43" t="str">
        <f>IFERROR(IF(LEN(VLOOKUP(AF40, QUICKBOOKS_9130357949969096!$F:$G, 2, 0))=0,"",VLOOKUP(AF40, QUICKBOOKS_9130357949969096!$F:$G, 2, 0)),"")</f>
        <v/>
      </c>
      <c r="AL40" s="43"/>
      <c r="AM40" s="43" t="str">
        <f>IFERROR(IF(LEN(VLOOKUP(AH40, QUICKBOOKS_9130357949969096!$J:$K, 2, 0))=0,"",VLOOKUP(AH40, QUICKBOOKS_9130357949969096!$J:$K, 2, 0)),"")</f>
        <v/>
      </c>
    </row>
    <row r="41" spans="2:39">
      <c r="B41" s="30"/>
      <c r="C41" s="30"/>
      <c r="D41" s="30"/>
      <c r="E41" s="30"/>
      <c r="P41" s="42" t="str">
        <f>IF(W41&lt;&gt;"",MAX(P$1:P40)+1,IF(AND(_xlfn.CONCAT(T41:AM41)&lt;&gt;"", OR(LEFT(_xlfn.CONCAT(T41:AM41),5)&lt;&gt;"FALSE",RIGHT(_xlfn.CONCAT(T41:AM41),5)&lt;&gt;"FALSE")),IF(AND(ISNUMBER(P40),P40&gt;0),P40,0),""))</f>
        <v/>
      </c>
      <c r="Q41" s="47"/>
      <c r="R41" s="42" t="str">
        <f t="shared" si="0"/>
        <v/>
      </c>
      <c r="T41" s="43"/>
      <c r="U41" s="43"/>
      <c r="V41" s="43"/>
      <c r="W41" s="44"/>
      <c r="X41" s="43"/>
      <c r="Y41" s="43"/>
      <c r="Z41" s="43"/>
      <c r="AA41" s="49"/>
      <c r="AB41" s="49"/>
      <c r="AC41" s="43"/>
      <c r="AD41" s="43"/>
      <c r="AE41" s="43"/>
      <c r="AF41" s="43"/>
      <c r="AG41" s="43"/>
      <c r="AH41" s="43"/>
      <c r="AI41" s="43" t="str">
        <f>IFERROR(IF(LEN(VLOOKUP(AC41, QUICKBOOKS_9130357949969096!$A:$B, 2, 0))=0,"",VLOOKUP(AC41, QUICKBOOKS_9130357949969096!$A:$B, 2, 0)),"")</f>
        <v/>
      </c>
      <c r="AJ41" s="43" t="str">
        <f>IFERROR(IF(LEN(VLOOKUP(AE41, QUICKBOOKS_9130357949969096!$C:$E, 3, 0))=0,"",VLOOKUP(AE41, QUICKBOOKS_9130357949969096!$C:$E, 3, 0)),"")</f>
        <v/>
      </c>
      <c r="AK41" s="43" t="str">
        <f>IFERROR(IF(LEN(VLOOKUP(AF41, QUICKBOOKS_9130357949969096!$F:$G, 2, 0))=0,"",VLOOKUP(AF41, QUICKBOOKS_9130357949969096!$F:$G, 2, 0)),"")</f>
        <v/>
      </c>
      <c r="AL41" s="43"/>
      <c r="AM41" s="43" t="str">
        <f>IFERROR(IF(LEN(VLOOKUP(AH41, QUICKBOOKS_9130357949969096!$J:$K, 2, 0))=0,"",VLOOKUP(AH41, QUICKBOOKS_9130357949969096!$J:$K, 2, 0)),"")</f>
        <v/>
      </c>
    </row>
    <row r="42" spans="2:39">
      <c r="B42" s="30"/>
      <c r="C42" s="30"/>
      <c r="D42" s="30"/>
      <c r="E42" s="30"/>
      <c r="P42" s="42" t="str">
        <f>IF(W42&lt;&gt;"",MAX(P$1:P41)+1,IF(AND(_xlfn.CONCAT(T42:AM42)&lt;&gt;"", OR(LEFT(_xlfn.CONCAT(T42:AM42),5)&lt;&gt;"FALSE",RIGHT(_xlfn.CONCAT(T42:AM42),5)&lt;&gt;"FALSE")),IF(AND(ISNUMBER(P41),P41&gt;0),P41,0),""))</f>
        <v/>
      </c>
      <c r="Q42" s="47"/>
      <c r="R42" s="42" t="str">
        <f t="shared" si="0"/>
        <v/>
      </c>
      <c r="T42" s="43"/>
      <c r="U42" s="43"/>
      <c r="V42" s="43"/>
      <c r="W42" s="44"/>
      <c r="X42" s="43"/>
      <c r="Y42" s="43"/>
      <c r="Z42" s="43"/>
      <c r="AA42" s="49"/>
      <c r="AB42" s="49"/>
      <c r="AC42" s="43"/>
      <c r="AD42" s="43"/>
      <c r="AE42" s="43"/>
      <c r="AF42" s="43"/>
      <c r="AG42" s="43"/>
      <c r="AH42" s="43"/>
      <c r="AI42" s="43" t="str">
        <f>IFERROR(IF(LEN(VLOOKUP(AC42, QUICKBOOKS_9130357949969096!$A:$B, 2, 0))=0,"",VLOOKUP(AC42, QUICKBOOKS_9130357949969096!$A:$B, 2, 0)),"")</f>
        <v/>
      </c>
      <c r="AJ42" s="43" t="str">
        <f>IFERROR(IF(LEN(VLOOKUP(AE42, QUICKBOOKS_9130357949969096!$C:$E, 3, 0))=0,"",VLOOKUP(AE42, QUICKBOOKS_9130357949969096!$C:$E, 3, 0)),"")</f>
        <v/>
      </c>
      <c r="AK42" s="43" t="str">
        <f>IFERROR(IF(LEN(VLOOKUP(AF42, QUICKBOOKS_9130357949969096!$F:$G, 2, 0))=0,"",VLOOKUP(AF42, QUICKBOOKS_9130357949969096!$F:$G, 2, 0)),"")</f>
        <v/>
      </c>
      <c r="AL42" s="43"/>
      <c r="AM42" s="43" t="str">
        <f>IFERROR(IF(LEN(VLOOKUP(AH42, QUICKBOOKS_9130357949969096!$J:$K, 2, 0))=0,"",VLOOKUP(AH42, QUICKBOOKS_9130357949969096!$J:$K, 2, 0)),"")</f>
        <v/>
      </c>
    </row>
    <row r="43" spans="2:39">
      <c r="B43" s="30"/>
      <c r="C43" s="30"/>
      <c r="D43" s="30"/>
      <c r="E43" s="30"/>
      <c r="P43" s="42" t="str">
        <f>IF(W43&lt;&gt;"",MAX(P$1:P42)+1,IF(AND(_xlfn.CONCAT(T43:AM43)&lt;&gt;"", OR(LEFT(_xlfn.CONCAT(T43:AM43),5)&lt;&gt;"FALSE",RIGHT(_xlfn.CONCAT(T43:AM43),5)&lt;&gt;"FALSE")),IF(AND(ISNUMBER(P42),P42&gt;0),P42,0),""))</f>
        <v/>
      </c>
      <c r="Q43" s="47"/>
      <c r="R43" s="42" t="str">
        <f t="shared" si="0"/>
        <v/>
      </c>
      <c r="T43" s="43"/>
      <c r="U43" s="43"/>
      <c r="V43" s="43"/>
      <c r="W43" s="44"/>
      <c r="X43" s="43"/>
      <c r="Y43" s="43"/>
      <c r="Z43" s="43"/>
      <c r="AA43" s="49"/>
      <c r="AB43" s="49"/>
      <c r="AC43" s="43"/>
      <c r="AD43" s="43"/>
      <c r="AE43" s="43"/>
      <c r="AF43" s="43"/>
      <c r="AG43" s="43"/>
      <c r="AH43" s="43"/>
      <c r="AI43" s="43" t="str">
        <f>IFERROR(IF(LEN(VLOOKUP(AC43, QUICKBOOKS_9130357949969096!$A:$B, 2, 0))=0,"",VLOOKUP(AC43, QUICKBOOKS_9130357949969096!$A:$B, 2, 0)),"")</f>
        <v/>
      </c>
      <c r="AJ43" s="43" t="str">
        <f>IFERROR(IF(LEN(VLOOKUP(AE43, QUICKBOOKS_9130357949969096!$C:$E, 3, 0))=0,"",VLOOKUP(AE43, QUICKBOOKS_9130357949969096!$C:$E, 3, 0)),"")</f>
        <v/>
      </c>
      <c r="AK43" s="43" t="str">
        <f>IFERROR(IF(LEN(VLOOKUP(AF43, QUICKBOOKS_9130357949969096!$F:$G, 2, 0))=0,"",VLOOKUP(AF43, QUICKBOOKS_9130357949969096!$F:$G, 2, 0)),"")</f>
        <v/>
      </c>
      <c r="AL43" s="43"/>
      <c r="AM43" s="43" t="str">
        <f>IFERROR(IF(LEN(VLOOKUP(AH43, QUICKBOOKS_9130357949969096!$J:$K, 2, 0))=0,"",VLOOKUP(AH43, QUICKBOOKS_9130357949969096!$J:$K, 2, 0)),"")</f>
        <v/>
      </c>
    </row>
    <row r="44" spans="2:39">
      <c r="B44" s="30"/>
      <c r="C44" s="30"/>
      <c r="D44" s="30"/>
      <c r="E44" s="30"/>
      <c r="P44" s="42" t="str">
        <f>IF(W44&lt;&gt;"",MAX(P$1:P43)+1,IF(AND(_xlfn.CONCAT(T44:AM44)&lt;&gt;"", OR(LEFT(_xlfn.CONCAT(T44:AM44),5)&lt;&gt;"FALSE",RIGHT(_xlfn.CONCAT(T44:AM44),5)&lt;&gt;"FALSE")),IF(AND(ISNUMBER(P43),P43&gt;0),P43,0),""))</f>
        <v/>
      </c>
      <c r="Q44" s="47"/>
      <c r="R44" s="42" t="str">
        <f t="shared" si="0"/>
        <v/>
      </c>
      <c r="T44" s="43"/>
      <c r="U44" s="43"/>
      <c r="V44" s="43"/>
      <c r="W44" s="44"/>
      <c r="X44" s="43"/>
      <c r="Y44" s="43"/>
      <c r="Z44" s="43"/>
      <c r="AA44" s="49"/>
      <c r="AB44" s="49"/>
      <c r="AC44" s="43"/>
      <c r="AD44" s="43"/>
      <c r="AE44" s="43"/>
      <c r="AF44" s="43"/>
      <c r="AG44" s="43"/>
      <c r="AH44" s="43"/>
      <c r="AI44" s="43" t="str">
        <f>IFERROR(IF(LEN(VLOOKUP(AC44, QUICKBOOKS_9130357949969096!$A:$B, 2, 0))=0,"",VLOOKUP(AC44, QUICKBOOKS_9130357949969096!$A:$B, 2, 0)),"")</f>
        <v/>
      </c>
      <c r="AJ44" s="43" t="str">
        <f>IFERROR(IF(LEN(VLOOKUP(AE44, QUICKBOOKS_9130357949969096!$C:$E, 3, 0))=0,"",VLOOKUP(AE44, QUICKBOOKS_9130357949969096!$C:$E, 3, 0)),"")</f>
        <v/>
      </c>
      <c r="AK44" s="43" t="str">
        <f>IFERROR(IF(LEN(VLOOKUP(AF44, QUICKBOOKS_9130357949969096!$F:$G, 2, 0))=0,"",VLOOKUP(AF44, QUICKBOOKS_9130357949969096!$F:$G, 2, 0)),"")</f>
        <v/>
      </c>
      <c r="AL44" s="43"/>
      <c r="AM44" s="43" t="str">
        <f>IFERROR(IF(LEN(VLOOKUP(AH44, QUICKBOOKS_9130357949969096!$J:$K, 2, 0))=0,"",VLOOKUP(AH44, QUICKBOOKS_9130357949969096!$J:$K, 2, 0)),"")</f>
        <v/>
      </c>
    </row>
    <row r="45" spans="2:39">
      <c r="B45" s="30"/>
      <c r="C45" s="30"/>
      <c r="D45" s="30"/>
      <c r="E45" s="30"/>
      <c r="P45" s="42" t="str">
        <f>IF(W45&lt;&gt;"",MAX(P$1:P44)+1,IF(AND(_xlfn.CONCAT(T45:AM45)&lt;&gt;"", OR(LEFT(_xlfn.CONCAT(T45:AM45),5)&lt;&gt;"FALSE",RIGHT(_xlfn.CONCAT(T45:AM45),5)&lt;&gt;"FALSE")),IF(AND(ISNUMBER(P44),P44&gt;0),P44,0),""))</f>
        <v/>
      </c>
      <c r="Q45" s="47"/>
      <c r="R45" s="42" t="str">
        <f t="shared" si="0"/>
        <v/>
      </c>
      <c r="T45" s="43"/>
      <c r="U45" s="43"/>
      <c r="V45" s="43"/>
      <c r="W45" s="44"/>
      <c r="X45" s="43"/>
      <c r="Y45" s="43"/>
      <c r="Z45" s="43"/>
      <c r="AA45" s="49"/>
      <c r="AB45" s="49"/>
      <c r="AC45" s="43"/>
      <c r="AD45" s="43"/>
      <c r="AE45" s="43"/>
      <c r="AF45" s="43"/>
      <c r="AG45" s="43"/>
      <c r="AH45" s="43"/>
      <c r="AI45" s="43" t="str">
        <f>IFERROR(IF(LEN(VLOOKUP(AC45, QUICKBOOKS_9130357949969096!$A:$B, 2, 0))=0,"",VLOOKUP(AC45, QUICKBOOKS_9130357949969096!$A:$B, 2, 0)),"")</f>
        <v/>
      </c>
      <c r="AJ45" s="43" t="str">
        <f>IFERROR(IF(LEN(VLOOKUP(AE45, QUICKBOOKS_9130357949969096!$C:$E, 3, 0))=0,"",VLOOKUP(AE45, QUICKBOOKS_9130357949969096!$C:$E, 3, 0)),"")</f>
        <v/>
      </c>
      <c r="AK45" s="43" t="str">
        <f>IFERROR(IF(LEN(VLOOKUP(AF45, QUICKBOOKS_9130357949969096!$F:$G, 2, 0))=0,"",VLOOKUP(AF45, QUICKBOOKS_9130357949969096!$F:$G, 2, 0)),"")</f>
        <v/>
      </c>
      <c r="AL45" s="43"/>
      <c r="AM45" s="43" t="str">
        <f>IFERROR(IF(LEN(VLOOKUP(AH45, QUICKBOOKS_9130357949969096!$J:$K, 2, 0))=0,"",VLOOKUP(AH45, QUICKBOOKS_9130357949969096!$J:$K, 2, 0)),"")</f>
        <v/>
      </c>
    </row>
    <row r="46" spans="2:39">
      <c r="B46" s="30"/>
      <c r="C46" s="30"/>
      <c r="D46" s="30"/>
      <c r="E46" s="30"/>
      <c r="P46" s="42" t="str">
        <f>IF(W46&lt;&gt;"",MAX(P$1:P45)+1,IF(AND(_xlfn.CONCAT(T46:AM46)&lt;&gt;"", OR(LEFT(_xlfn.CONCAT(T46:AM46),5)&lt;&gt;"FALSE",RIGHT(_xlfn.CONCAT(T46:AM46),5)&lt;&gt;"FALSE")),IF(AND(ISNUMBER(P45),P45&gt;0),P45,0),""))</f>
        <v/>
      </c>
      <c r="Q46" s="47"/>
      <c r="R46" s="42" t="str">
        <f t="shared" si="0"/>
        <v/>
      </c>
      <c r="T46" s="43"/>
      <c r="U46" s="43"/>
      <c r="V46" s="43"/>
      <c r="W46" s="44"/>
      <c r="X46" s="43"/>
      <c r="Y46" s="43"/>
      <c r="Z46" s="43"/>
      <c r="AA46" s="49"/>
      <c r="AB46" s="49"/>
      <c r="AC46" s="43"/>
      <c r="AD46" s="43"/>
      <c r="AE46" s="43"/>
      <c r="AF46" s="43"/>
      <c r="AG46" s="43"/>
      <c r="AH46" s="43"/>
      <c r="AI46" s="43" t="str">
        <f>IFERROR(IF(LEN(VLOOKUP(AC46, QUICKBOOKS_9130357949969096!$A:$B, 2, 0))=0,"",VLOOKUP(AC46, QUICKBOOKS_9130357949969096!$A:$B, 2, 0)),"")</f>
        <v/>
      </c>
      <c r="AJ46" s="43" t="str">
        <f>IFERROR(IF(LEN(VLOOKUP(AE46, QUICKBOOKS_9130357949969096!$C:$E, 3, 0))=0,"",VLOOKUP(AE46, QUICKBOOKS_9130357949969096!$C:$E, 3, 0)),"")</f>
        <v/>
      </c>
      <c r="AK46" s="43" t="str">
        <f>IFERROR(IF(LEN(VLOOKUP(AF46, QUICKBOOKS_9130357949969096!$F:$G, 2, 0))=0,"",VLOOKUP(AF46, QUICKBOOKS_9130357949969096!$F:$G, 2, 0)),"")</f>
        <v/>
      </c>
      <c r="AL46" s="43"/>
      <c r="AM46" s="43" t="str">
        <f>IFERROR(IF(LEN(VLOOKUP(AH46, QUICKBOOKS_9130357949969096!$J:$K, 2, 0))=0,"",VLOOKUP(AH46, QUICKBOOKS_9130357949969096!$J:$K, 2, 0)),"")</f>
        <v/>
      </c>
    </row>
    <row r="47" spans="2:39">
      <c r="B47" s="30"/>
      <c r="C47" s="30"/>
      <c r="D47" s="30"/>
      <c r="E47" s="30"/>
      <c r="P47" s="42" t="str">
        <f>IF(W47&lt;&gt;"",MAX(P$1:P46)+1,IF(AND(_xlfn.CONCAT(T47:AM47)&lt;&gt;"", OR(LEFT(_xlfn.CONCAT(T47:AM47),5)&lt;&gt;"FALSE",RIGHT(_xlfn.CONCAT(T47:AM47),5)&lt;&gt;"FALSE")),IF(AND(ISNUMBER(P46),P46&gt;0),P46,0),""))</f>
        <v/>
      </c>
      <c r="Q47" s="47"/>
      <c r="R47" s="42" t="str">
        <f t="shared" si="0"/>
        <v/>
      </c>
      <c r="T47" s="43"/>
      <c r="U47" s="43"/>
      <c r="V47" s="43"/>
      <c r="W47" s="44"/>
      <c r="X47" s="43"/>
      <c r="Y47" s="43"/>
      <c r="Z47" s="43"/>
      <c r="AA47" s="49"/>
      <c r="AB47" s="49"/>
      <c r="AC47" s="43"/>
      <c r="AD47" s="43"/>
      <c r="AE47" s="43"/>
      <c r="AF47" s="43"/>
      <c r="AG47" s="43"/>
      <c r="AH47" s="43"/>
      <c r="AI47" s="43" t="str">
        <f>IFERROR(IF(LEN(VLOOKUP(AC47, QUICKBOOKS_9130357949969096!$A:$B, 2, 0))=0,"",VLOOKUP(AC47, QUICKBOOKS_9130357949969096!$A:$B, 2, 0)),"")</f>
        <v/>
      </c>
      <c r="AJ47" s="43" t="str">
        <f>IFERROR(IF(LEN(VLOOKUP(AE47, QUICKBOOKS_9130357949969096!$C:$E, 3, 0))=0,"",VLOOKUP(AE47, QUICKBOOKS_9130357949969096!$C:$E, 3, 0)),"")</f>
        <v/>
      </c>
      <c r="AK47" s="43" t="str">
        <f>IFERROR(IF(LEN(VLOOKUP(AF47, QUICKBOOKS_9130357949969096!$F:$G, 2, 0))=0,"",VLOOKUP(AF47, QUICKBOOKS_9130357949969096!$F:$G, 2, 0)),"")</f>
        <v/>
      </c>
      <c r="AL47" s="43"/>
      <c r="AM47" s="43" t="str">
        <f>IFERROR(IF(LEN(VLOOKUP(AH47, QUICKBOOKS_9130357949969096!$J:$K, 2, 0))=0,"",VLOOKUP(AH47, QUICKBOOKS_9130357949969096!$J:$K, 2, 0)),"")</f>
        <v/>
      </c>
    </row>
    <row r="48" spans="2:39">
      <c r="B48" s="30"/>
      <c r="C48" s="30"/>
      <c r="D48" s="30"/>
      <c r="E48" s="30"/>
      <c r="P48" s="42" t="str">
        <f>IF(W48&lt;&gt;"",MAX(P$1:P47)+1,IF(AND(_xlfn.CONCAT(T48:AM48)&lt;&gt;"", OR(LEFT(_xlfn.CONCAT(T48:AM48),5)&lt;&gt;"FALSE",RIGHT(_xlfn.CONCAT(T48:AM48),5)&lt;&gt;"FALSE")),IF(AND(ISNUMBER(P47),P47&gt;0),P47,0),""))</f>
        <v/>
      </c>
      <c r="Q48" s="47"/>
      <c r="R48" s="42" t="str">
        <f t="shared" si="0"/>
        <v/>
      </c>
      <c r="T48" s="43"/>
      <c r="U48" s="43"/>
      <c r="V48" s="43"/>
      <c r="W48" s="44"/>
      <c r="X48" s="43"/>
      <c r="Y48" s="43"/>
      <c r="Z48" s="43"/>
      <c r="AA48" s="49"/>
      <c r="AB48" s="49"/>
      <c r="AC48" s="43"/>
      <c r="AD48" s="43"/>
      <c r="AE48" s="43"/>
      <c r="AF48" s="43"/>
      <c r="AG48" s="43"/>
      <c r="AH48" s="43"/>
      <c r="AI48" s="43" t="str">
        <f>IFERROR(IF(LEN(VLOOKUP(AC48, QUICKBOOKS_9130357949969096!$A:$B, 2, 0))=0,"",VLOOKUP(AC48, QUICKBOOKS_9130357949969096!$A:$B, 2, 0)),"")</f>
        <v/>
      </c>
      <c r="AJ48" s="43" t="str">
        <f>IFERROR(IF(LEN(VLOOKUP(AE48, QUICKBOOKS_9130357949969096!$C:$E, 3, 0))=0,"",VLOOKUP(AE48, QUICKBOOKS_9130357949969096!$C:$E, 3, 0)),"")</f>
        <v/>
      </c>
      <c r="AK48" s="43" t="str">
        <f>IFERROR(IF(LEN(VLOOKUP(AF48, QUICKBOOKS_9130357949969096!$F:$G, 2, 0))=0,"",VLOOKUP(AF48, QUICKBOOKS_9130357949969096!$F:$G, 2, 0)),"")</f>
        <v/>
      </c>
      <c r="AL48" s="43"/>
      <c r="AM48" s="43" t="str">
        <f>IFERROR(IF(LEN(VLOOKUP(AH48, QUICKBOOKS_9130357949969096!$J:$K, 2, 0))=0,"",VLOOKUP(AH48, QUICKBOOKS_9130357949969096!$J:$K, 2, 0)),"")</f>
        <v/>
      </c>
    </row>
    <row r="49" spans="2:39">
      <c r="B49" s="30"/>
      <c r="C49" s="30"/>
      <c r="D49" s="30"/>
      <c r="E49" s="30"/>
      <c r="P49" s="42" t="str">
        <f>IF(W49&lt;&gt;"",MAX(P$1:P48)+1,IF(AND(_xlfn.CONCAT(T49:AM49)&lt;&gt;"", OR(LEFT(_xlfn.CONCAT(T49:AM49),5)&lt;&gt;"FALSE",RIGHT(_xlfn.CONCAT(T49:AM49),5)&lt;&gt;"FALSE")),IF(AND(ISNUMBER(P48),P48&gt;0),P48,0),""))</f>
        <v/>
      </c>
      <c r="Q49" s="47"/>
      <c r="R49" s="42" t="str">
        <f t="shared" si="0"/>
        <v/>
      </c>
      <c r="T49" s="43"/>
      <c r="U49" s="43"/>
      <c r="V49" s="43"/>
      <c r="W49" s="44"/>
      <c r="X49" s="43"/>
      <c r="Y49" s="43"/>
      <c r="Z49" s="43"/>
      <c r="AA49" s="49"/>
      <c r="AB49" s="49"/>
      <c r="AC49" s="43"/>
      <c r="AD49" s="43"/>
      <c r="AE49" s="43"/>
      <c r="AF49" s="43"/>
      <c r="AG49" s="43"/>
      <c r="AH49" s="43"/>
      <c r="AI49" s="43" t="str">
        <f>IFERROR(IF(LEN(VLOOKUP(AC49, QUICKBOOKS_9130357949969096!$A:$B, 2, 0))=0,"",VLOOKUP(AC49, QUICKBOOKS_9130357949969096!$A:$B, 2, 0)),"")</f>
        <v/>
      </c>
      <c r="AJ49" s="43" t="str">
        <f>IFERROR(IF(LEN(VLOOKUP(AE49, QUICKBOOKS_9130357949969096!$C:$E, 3, 0))=0,"",VLOOKUP(AE49, QUICKBOOKS_9130357949969096!$C:$E, 3, 0)),"")</f>
        <v/>
      </c>
      <c r="AK49" s="43" t="str">
        <f>IFERROR(IF(LEN(VLOOKUP(AF49, QUICKBOOKS_9130357949969096!$F:$G, 2, 0))=0,"",VLOOKUP(AF49, QUICKBOOKS_9130357949969096!$F:$G, 2, 0)),"")</f>
        <v/>
      </c>
      <c r="AL49" s="43"/>
      <c r="AM49" s="43" t="str">
        <f>IFERROR(IF(LEN(VLOOKUP(AH49, QUICKBOOKS_9130357949969096!$J:$K, 2, 0))=0,"",VLOOKUP(AH49, QUICKBOOKS_9130357949969096!$J:$K, 2, 0)),"")</f>
        <v/>
      </c>
    </row>
    <row r="50" spans="2:39">
      <c r="B50" s="30"/>
      <c r="C50" s="30"/>
      <c r="D50" s="30"/>
      <c r="E50" s="30"/>
      <c r="P50" s="42" t="str">
        <f>IF(W50&lt;&gt;"",MAX(P$1:P49)+1,IF(AND(_xlfn.CONCAT(T50:AM50)&lt;&gt;"", OR(LEFT(_xlfn.CONCAT(T50:AM50),5)&lt;&gt;"FALSE",RIGHT(_xlfn.CONCAT(T50:AM50),5)&lt;&gt;"FALSE")),IF(AND(ISNUMBER(P49),P49&gt;0),P49,0),""))</f>
        <v/>
      </c>
      <c r="Q50" s="47"/>
      <c r="R50" s="42" t="str">
        <f t="shared" si="0"/>
        <v/>
      </c>
      <c r="T50" s="43"/>
      <c r="U50" s="43"/>
      <c r="V50" s="43"/>
      <c r="W50" s="44"/>
      <c r="X50" s="43"/>
      <c r="Y50" s="43"/>
      <c r="Z50" s="43"/>
      <c r="AA50" s="49"/>
      <c r="AB50" s="49"/>
      <c r="AC50" s="43"/>
      <c r="AD50" s="43"/>
      <c r="AE50" s="43"/>
      <c r="AF50" s="43"/>
      <c r="AG50" s="43"/>
      <c r="AH50" s="43"/>
      <c r="AI50" s="43" t="str">
        <f>IFERROR(IF(LEN(VLOOKUP(AC50, QUICKBOOKS_9130357949969096!$A:$B, 2, 0))=0,"",VLOOKUP(AC50, QUICKBOOKS_9130357949969096!$A:$B, 2, 0)),"")</f>
        <v/>
      </c>
      <c r="AJ50" s="43" t="str">
        <f>IFERROR(IF(LEN(VLOOKUP(AE50, QUICKBOOKS_9130357949969096!$C:$E, 3, 0))=0,"",VLOOKUP(AE50, QUICKBOOKS_9130357949969096!$C:$E, 3, 0)),"")</f>
        <v/>
      </c>
      <c r="AK50" s="43" t="str">
        <f>IFERROR(IF(LEN(VLOOKUP(AF50, QUICKBOOKS_9130357949969096!$F:$G, 2, 0))=0,"",VLOOKUP(AF50, QUICKBOOKS_9130357949969096!$F:$G, 2, 0)),"")</f>
        <v/>
      </c>
      <c r="AL50" s="43"/>
      <c r="AM50" s="43" t="str">
        <f>IFERROR(IF(LEN(VLOOKUP(AH50, QUICKBOOKS_9130357949969096!$J:$K, 2, 0))=0,"",VLOOKUP(AH50, QUICKBOOKS_9130357949969096!$J:$K, 2, 0)),"")</f>
        <v/>
      </c>
    </row>
    <row r="51" spans="2:39">
      <c r="B51" s="30"/>
      <c r="C51" s="30"/>
      <c r="D51" s="30"/>
      <c r="E51" s="30"/>
      <c r="P51" s="42" t="str">
        <f>IF(W51&lt;&gt;"",MAX(P$1:P50)+1,IF(AND(_xlfn.CONCAT(T51:AM51)&lt;&gt;"", OR(LEFT(_xlfn.CONCAT(T51:AM51),5)&lt;&gt;"FALSE",RIGHT(_xlfn.CONCAT(T51:AM51),5)&lt;&gt;"FALSE")),IF(AND(ISNUMBER(P50),P50&gt;0),P50,0),""))</f>
        <v/>
      </c>
      <c r="Q51" s="47"/>
      <c r="R51" s="42" t="str">
        <f t="shared" si="0"/>
        <v/>
      </c>
      <c r="T51" s="43"/>
      <c r="U51" s="43"/>
      <c r="V51" s="43"/>
      <c r="W51" s="44"/>
      <c r="X51" s="43"/>
      <c r="Y51" s="43"/>
      <c r="Z51" s="43"/>
      <c r="AA51" s="49"/>
      <c r="AB51" s="49"/>
      <c r="AC51" s="43"/>
      <c r="AD51" s="43"/>
      <c r="AE51" s="43"/>
      <c r="AF51" s="43"/>
      <c r="AG51" s="43"/>
      <c r="AH51" s="43"/>
      <c r="AI51" s="43" t="str">
        <f>IFERROR(IF(LEN(VLOOKUP(AC51, QUICKBOOKS_9130357949969096!$A:$B, 2, 0))=0,"",VLOOKUP(AC51, QUICKBOOKS_9130357949969096!$A:$B, 2, 0)),"")</f>
        <v/>
      </c>
      <c r="AJ51" s="43" t="str">
        <f>IFERROR(IF(LEN(VLOOKUP(AE51, QUICKBOOKS_9130357949969096!$C:$E, 3, 0))=0,"",VLOOKUP(AE51, QUICKBOOKS_9130357949969096!$C:$E, 3, 0)),"")</f>
        <v/>
      </c>
      <c r="AK51" s="43" t="str">
        <f>IFERROR(IF(LEN(VLOOKUP(AF51, QUICKBOOKS_9130357949969096!$F:$G, 2, 0))=0,"",VLOOKUP(AF51, QUICKBOOKS_9130357949969096!$F:$G, 2, 0)),"")</f>
        <v/>
      </c>
      <c r="AL51" s="43"/>
      <c r="AM51" s="43" t="str">
        <f>IFERROR(IF(LEN(VLOOKUP(AH51, QUICKBOOKS_9130357949969096!$J:$K, 2, 0))=0,"",VLOOKUP(AH51, QUICKBOOKS_9130357949969096!$J:$K, 2, 0)),"")</f>
        <v/>
      </c>
    </row>
    <row r="52" spans="2:39">
      <c r="B52" s="30"/>
      <c r="C52" s="30"/>
      <c r="D52" s="30"/>
      <c r="E52" s="30"/>
      <c r="P52" s="42" t="str">
        <f>IF(W52&lt;&gt;"",MAX(P$1:P51)+1,IF(AND(_xlfn.CONCAT(T52:AM52)&lt;&gt;"", OR(LEFT(_xlfn.CONCAT(T52:AM52),5)&lt;&gt;"FALSE",RIGHT(_xlfn.CONCAT(T52:AM52),5)&lt;&gt;"FALSE")),IF(AND(ISNUMBER(P51),P51&gt;0),P51,0),""))</f>
        <v/>
      </c>
      <c r="Q52" s="47"/>
      <c r="R52" s="42" t="str">
        <f t="shared" si="0"/>
        <v/>
      </c>
      <c r="T52" s="43"/>
      <c r="U52" s="43"/>
      <c r="V52" s="43"/>
      <c r="W52" s="44"/>
      <c r="X52" s="43"/>
      <c r="Y52" s="43"/>
      <c r="Z52" s="43"/>
      <c r="AA52" s="49"/>
      <c r="AB52" s="49"/>
      <c r="AC52" s="43"/>
      <c r="AD52" s="43"/>
      <c r="AE52" s="43"/>
      <c r="AF52" s="43"/>
      <c r="AG52" s="43"/>
      <c r="AH52" s="43"/>
      <c r="AI52" s="43" t="str">
        <f>IFERROR(IF(LEN(VLOOKUP(AC52, QUICKBOOKS_9130357949969096!$A:$B, 2, 0))=0,"",VLOOKUP(AC52, QUICKBOOKS_9130357949969096!$A:$B, 2, 0)),"")</f>
        <v/>
      </c>
      <c r="AJ52" s="43" t="str">
        <f>IFERROR(IF(LEN(VLOOKUP(AE52, QUICKBOOKS_9130357949969096!$C:$E, 3, 0))=0,"",VLOOKUP(AE52, QUICKBOOKS_9130357949969096!$C:$E, 3, 0)),"")</f>
        <v/>
      </c>
      <c r="AK52" s="43" t="str">
        <f>IFERROR(IF(LEN(VLOOKUP(AF52, QUICKBOOKS_9130357949969096!$F:$G, 2, 0))=0,"",VLOOKUP(AF52, QUICKBOOKS_9130357949969096!$F:$G, 2, 0)),"")</f>
        <v/>
      </c>
      <c r="AL52" s="43"/>
      <c r="AM52" s="43" t="str">
        <f>IFERROR(IF(LEN(VLOOKUP(AH52, QUICKBOOKS_9130357949969096!$J:$K, 2, 0))=0,"",VLOOKUP(AH52, QUICKBOOKS_9130357949969096!$J:$K, 2, 0)),"")</f>
        <v/>
      </c>
    </row>
    <row r="53" spans="2:39">
      <c r="B53" s="30"/>
      <c r="C53" s="30"/>
      <c r="D53" s="30"/>
      <c r="E53" s="30"/>
      <c r="P53" s="42" t="str">
        <f>IF(W53&lt;&gt;"",MAX(P$1:P52)+1,IF(AND(_xlfn.CONCAT(T53:AM53)&lt;&gt;"", OR(LEFT(_xlfn.CONCAT(T53:AM53),5)&lt;&gt;"FALSE",RIGHT(_xlfn.CONCAT(T53:AM53),5)&lt;&gt;"FALSE")),IF(AND(ISNUMBER(P52),P52&gt;0),P52,0),""))</f>
        <v/>
      </c>
      <c r="Q53" s="47"/>
      <c r="R53" s="42" t="str">
        <f t="shared" si="0"/>
        <v/>
      </c>
      <c r="T53" s="43"/>
      <c r="U53" s="43"/>
      <c r="V53" s="43"/>
      <c r="W53" s="44"/>
      <c r="X53" s="43"/>
      <c r="Y53" s="43"/>
      <c r="Z53" s="43"/>
      <c r="AA53" s="49"/>
      <c r="AB53" s="49"/>
      <c r="AC53" s="43"/>
      <c r="AD53" s="43"/>
      <c r="AE53" s="43"/>
      <c r="AF53" s="43"/>
      <c r="AG53" s="43"/>
      <c r="AH53" s="43"/>
      <c r="AI53" s="43" t="str">
        <f>IFERROR(IF(LEN(VLOOKUP(AC53, QUICKBOOKS_9130357949969096!$A:$B, 2, 0))=0,"",VLOOKUP(AC53, QUICKBOOKS_9130357949969096!$A:$B, 2, 0)),"")</f>
        <v/>
      </c>
      <c r="AJ53" s="43" t="str">
        <f>IFERROR(IF(LEN(VLOOKUP(AE53, QUICKBOOKS_9130357949969096!$C:$E, 3, 0))=0,"",VLOOKUP(AE53, QUICKBOOKS_9130357949969096!$C:$E, 3, 0)),"")</f>
        <v/>
      </c>
      <c r="AK53" s="43" t="str">
        <f>IFERROR(IF(LEN(VLOOKUP(AF53, QUICKBOOKS_9130357949969096!$F:$G, 2, 0))=0,"",VLOOKUP(AF53, QUICKBOOKS_9130357949969096!$F:$G, 2, 0)),"")</f>
        <v/>
      </c>
      <c r="AL53" s="43"/>
      <c r="AM53" s="43" t="str">
        <f>IFERROR(IF(LEN(VLOOKUP(AH53, QUICKBOOKS_9130357949969096!$J:$K, 2, 0))=0,"",VLOOKUP(AH53, QUICKBOOKS_9130357949969096!$J:$K, 2, 0)),"")</f>
        <v/>
      </c>
    </row>
    <row r="54" spans="2:39">
      <c r="B54" s="30"/>
      <c r="C54" s="30"/>
      <c r="D54" s="30"/>
      <c r="E54" s="30"/>
      <c r="P54" s="42" t="str">
        <f>IF(W54&lt;&gt;"",MAX(P$1:P53)+1,IF(AND(_xlfn.CONCAT(T54:AM54)&lt;&gt;"", OR(LEFT(_xlfn.CONCAT(T54:AM54),5)&lt;&gt;"FALSE",RIGHT(_xlfn.CONCAT(T54:AM54),5)&lt;&gt;"FALSE")),IF(AND(ISNUMBER(P53),P53&gt;0),P53,0),""))</f>
        <v/>
      </c>
      <c r="Q54" s="47"/>
      <c r="R54" s="42" t="str">
        <f t="shared" si="0"/>
        <v/>
      </c>
      <c r="T54" s="43"/>
      <c r="U54" s="43"/>
      <c r="V54" s="43"/>
      <c r="W54" s="44"/>
      <c r="X54" s="43"/>
      <c r="Y54" s="43"/>
      <c r="Z54" s="43"/>
      <c r="AA54" s="49"/>
      <c r="AB54" s="49"/>
      <c r="AC54" s="43"/>
      <c r="AD54" s="43"/>
      <c r="AE54" s="43"/>
      <c r="AF54" s="43"/>
      <c r="AG54" s="43"/>
      <c r="AH54" s="43"/>
      <c r="AI54" s="43" t="str">
        <f>IFERROR(IF(LEN(VLOOKUP(AC54, QUICKBOOKS_9130357949969096!$A:$B, 2, 0))=0,"",VLOOKUP(AC54, QUICKBOOKS_9130357949969096!$A:$B, 2, 0)),"")</f>
        <v/>
      </c>
      <c r="AJ54" s="43" t="str">
        <f>IFERROR(IF(LEN(VLOOKUP(AE54, QUICKBOOKS_9130357949969096!$C:$E, 3, 0))=0,"",VLOOKUP(AE54, QUICKBOOKS_9130357949969096!$C:$E, 3, 0)),"")</f>
        <v/>
      </c>
      <c r="AK54" s="43" t="str">
        <f>IFERROR(IF(LEN(VLOOKUP(AF54, QUICKBOOKS_9130357949969096!$F:$G, 2, 0))=0,"",VLOOKUP(AF54, QUICKBOOKS_9130357949969096!$F:$G, 2, 0)),"")</f>
        <v/>
      </c>
      <c r="AL54" s="43"/>
      <c r="AM54" s="43" t="str">
        <f>IFERROR(IF(LEN(VLOOKUP(AH54, QUICKBOOKS_9130357949969096!$J:$K, 2, 0))=0,"",VLOOKUP(AH54, QUICKBOOKS_9130357949969096!$J:$K, 2, 0)),"")</f>
        <v/>
      </c>
    </row>
    <row r="55" spans="2:39">
      <c r="B55" s="30"/>
      <c r="C55" s="30"/>
      <c r="D55" s="30"/>
      <c r="E55" s="30"/>
      <c r="P55" s="42" t="str">
        <f>IF(W55&lt;&gt;"",MAX(P$1:P54)+1,IF(AND(_xlfn.CONCAT(T55:AM55)&lt;&gt;"", OR(LEFT(_xlfn.CONCAT(T55:AM55),5)&lt;&gt;"FALSE",RIGHT(_xlfn.CONCAT(T55:AM55),5)&lt;&gt;"FALSE")),IF(AND(ISNUMBER(P54),P54&gt;0),P54,0),""))</f>
        <v/>
      </c>
      <c r="Q55" s="47"/>
      <c r="R55" s="42" t="str">
        <f t="shared" si="0"/>
        <v/>
      </c>
      <c r="T55" s="43"/>
      <c r="U55" s="43"/>
      <c r="V55" s="43"/>
      <c r="W55" s="44"/>
      <c r="X55" s="43"/>
      <c r="Y55" s="43"/>
      <c r="Z55" s="43"/>
      <c r="AA55" s="49"/>
      <c r="AB55" s="49"/>
      <c r="AC55" s="43"/>
      <c r="AD55" s="43"/>
      <c r="AE55" s="43"/>
      <c r="AF55" s="43"/>
      <c r="AG55" s="43"/>
      <c r="AH55" s="43"/>
      <c r="AI55" s="43" t="str">
        <f>IFERROR(IF(LEN(VLOOKUP(AC55, QUICKBOOKS_9130357949969096!$A:$B, 2, 0))=0,"",VLOOKUP(AC55, QUICKBOOKS_9130357949969096!$A:$B, 2, 0)),"")</f>
        <v/>
      </c>
      <c r="AJ55" s="43" t="str">
        <f>IFERROR(IF(LEN(VLOOKUP(AE55, QUICKBOOKS_9130357949969096!$C:$E, 3, 0))=0,"",VLOOKUP(AE55, QUICKBOOKS_9130357949969096!$C:$E, 3, 0)),"")</f>
        <v/>
      </c>
      <c r="AK55" s="43" t="str">
        <f>IFERROR(IF(LEN(VLOOKUP(AF55, QUICKBOOKS_9130357949969096!$F:$G, 2, 0))=0,"",VLOOKUP(AF55, QUICKBOOKS_9130357949969096!$F:$G, 2, 0)),"")</f>
        <v/>
      </c>
      <c r="AL55" s="43"/>
      <c r="AM55" s="43" t="str">
        <f>IFERROR(IF(LEN(VLOOKUP(AH55, QUICKBOOKS_9130357949969096!$J:$K, 2, 0))=0,"",VLOOKUP(AH55, QUICKBOOKS_9130357949969096!$J:$K, 2, 0)),"")</f>
        <v/>
      </c>
    </row>
    <row r="56" spans="2:39">
      <c r="B56" s="30"/>
      <c r="C56" s="30"/>
      <c r="D56" s="30"/>
      <c r="E56" s="30"/>
      <c r="P56" s="42" t="str">
        <f>IF(W56&lt;&gt;"",MAX(P$1:P55)+1,IF(AND(_xlfn.CONCAT(T56:AM56)&lt;&gt;"", OR(LEFT(_xlfn.CONCAT(T56:AM56),5)&lt;&gt;"FALSE",RIGHT(_xlfn.CONCAT(T56:AM56),5)&lt;&gt;"FALSE")),IF(AND(ISNUMBER(P55),P55&gt;0),P55,0),""))</f>
        <v/>
      </c>
      <c r="Q56" s="47"/>
      <c r="R56" s="42" t="str">
        <f t="shared" si="0"/>
        <v/>
      </c>
      <c r="T56" s="43"/>
      <c r="U56" s="43"/>
      <c r="V56" s="43"/>
      <c r="W56" s="44"/>
      <c r="X56" s="43"/>
      <c r="Y56" s="43"/>
      <c r="Z56" s="43"/>
      <c r="AA56" s="49"/>
      <c r="AB56" s="49"/>
      <c r="AC56" s="43"/>
      <c r="AD56" s="43"/>
      <c r="AE56" s="43"/>
      <c r="AF56" s="43"/>
      <c r="AG56" s="43"/>
      <c r="AH56" s="43"/>
      <c r="AI56" s="43" t="str">
        <f>IFERROR(IF(LEN(VLOOKUP(AC56, QUICKBOOKS_9130357949969096!$A:$B, 2, 0))=0,"",VLOOKUP(AC56, QUICKBOOKS_9130357949969096!$A:$B, 2, 0)),"")</f>
        <v/>
      </c>
      <c r="AJ56" s="43" t="str">
        <f>IFERROR(IF(LEN(VLOOKUP(AE56, QUICKBOOKS_9130357949969096!$C:$E, 3, 0))=0,"",VLOOKUP(AE56, QUICKBOOKS_9130357949969096!$C:$E, 3, 0)),"")</f>
        <v/>
      </c>
      <c r="AK56" s="43" t="str">
        <f>IFERROR(IF(LEN(VLOOKUP(AF56, QUICKBOOKS_9130357949969096!$F:$G, 2, 0))=0,"",VLOOKUP(AF56, QUICKBOOKS_9130357949969096!$F:$G, 2, 0)),"")</f>
        <v/>
      </c>
      <c r="AL56" s="43"/>
      <c r="AM56" s="43" t="str">
        <f>IFERROR(IF(LEN(VLOOKUP(AH56, QUICKBOOKS_9130357949969096!$J:$K, 2, 0))=0,"",VLOOKUP(AH56, QUICKBOOKS_9130357949969096!$J:$K, 2, 0)),"")</f>
        <v/>
      </c>
    </row>
    <row r="57" spans="2:39">
      <c r="B57" s="30"/>
      <c r="C57" s="30"/>
      <c r="D57" s="30"/>
      <c r="E57" s="30"/>
      <c r="P57" s="42" t="str">
        <f>IF(W57&lt;&gt;"",MAX(P$1:P56)+1,IF(AND(_xlfn.CONCAT(T57:AM57)&lt;&gt;"", OR(LEFT(_xlfn.CONCAT(T57:AM57),5)&lt;&gt;"FALSE",RIGHT(_xlfn.CONCAT(T57:AM57),5)&lt;&gt;"FALSE")),IF(AND(ISNUMBER(P56),P56&gt;0),P56,0),""))</f>
        <v/>
      </c>
      <c r="Q57" s="47"/>
      <c r="R57" s="42" t="str">
        <f t="shared" si="0"/>
        <v/>
      </c>
      <c r="T57" s="43"/>
      <c r="U57" s="43"/>
      <c r="V57" s="43"/>
      <c r="W57" s="44"/>
      <c r="X57" s="43"/>
      <c r="Y57" s="43"/>
      <c r="Z57" s="43"/>
      <c r="AA57" s="49"/>
      <c r="AB57" s="49"/>
      <c r="AC57" s="43"/>
      <c r="AD57" s="43"/>
      <c r="AE57" s="43"/>
      <c r="AF57" s="43"/>
      <c r="AG57" s="43"/>
      <c r="AH57" s="43"/>
      <c r="AI57" s="43" t="str">
        <f>IFERROR(IF(LEN(VLOOKUP(AC57, QUICKBOOKS_9130357949969096!$A:$B, 2, 0))=0,"",VLOOKUP(AC57, QUICKBOOKS_9130357949969096!$A:$B, 2, 0)),"")</f>
        <v/>
      </c>
      <c r="AJ57" s="43" t="str">
        <f>IFERROR(IF(LEN(VLOOKUP(AE57, QUICKBOOKS_9130357949969096!$C:$E, 3, 0))=0,"",VLOOKUP(AE57, QUICKBOOKS_9130357949969096!$C:$E, 3, 0)),"")</f>
        <v/>
      </c>
      <c r="AK57" s="43" t="str">
        <f>IFERROR(IF(LEN(VLOOKUP(AF57, QUICKBOOKS_9130357949969096!$F:$G, 2, 0))=0,"",VLOOKUP(AF57, QUICKBOOKS_9130357949969096!$F:$G, 2, 0)),"")</f>
        <v/>
      </c>
      <c r="AL57" s="43"/>
      <c r="AM57" s="43" t="str">
        <f>IFERROR(IF(LEN(VLOOKUP(AH57, QUICKBOOKS_9130357949969096!$J:$K, 2, 0))=0,"",VLOOKUP(AH57, QUICKBOOKS_9130357949969096!$J:$K, 2, 0)),"")</f>
        <v/>
      </c>
    </row>
    <row r="58" spans="2:39">
      <c r="B58" s="30"/>
      <c r="C58" s="30"/>
      <c r="D58" s="30"/>
      <c r="E58" s="30"/>
      <c r="P58" s="42" t="str">
        <f>IF(W58&lt;&gt;"",MAX(P$1:P57)+1,IF(AND(_xlfn.CONCAT(T58:AM58)&lt;&gt;"", OR(LEFT(_xlfn.CONCAT(T58:AM58),5)&lt;&gt;"FALSE",RIGHT(_xlfn.CONCAT(T58:AM58),5)&lt;&gt;"FALSE")),IF(AND(ISNUMBER(P57),P57&gt;0),P57,0),""))</f>
        <v/>
      </c>
      <c r="Q58" s="47"/>
      <c r="R58" s="42" t="str">
        <f t="shared" si="0"/>
        <v/>
      </c>
      <c r="T58" s="43"/>
      <c r="U58" s="43"/>
      <c r="V58" s="43"/>
      <c r="W58" s="44"/>
      <c r="X58" s="43"/>
      <c r="Y58" s="43"/>
      <c r="Z58" s="43"/>
      <c r="AA58" s="49"/>
      <c r="AB58" s="49"/>
      <c r="AC58" s="43"/>
      <c r="AD58" s="43"/>
      <c r="AE58" s="43"/>
      <c r="AF58" s="43"/>
      <c r="AG58" s="43"/>
      <c r="AH58" s="43"/>
      <c r="AI58" s="43" t="str">
        <f>IFERROR(IF(LEN(VLOOKUP(AC58, QUICKBOOKS_9130357949969096!$A:$B, 2, 0))=0,"",VLOOKUP(AC58, QUICKBOOKS_9130357949969096!$A:$B, 2, 0)),"")</f>
        <v/>
      </c>
      <c r="AJ58" s="43" t="str">
        <f>IFERROR(IF(LEN(VLOOKUP(AE58, QUICKBOOKS_9130357949969096!$C:$E, 3, 0))=0,"",VLOOKUP(AE58, QUICKBOOKS_9130357949969096!$C:$E, 3, 0)),"")</f>
        <v/>
      </c>
      <c r="AK58" s="43" t="str">
        <f>IFERROR(IF(LEN(VLOOKUP(AF58, QUICKBOOKS_9130357949969096!$F:$G, 2, 0))=0,"",VLOOKUP(AF58, QUICKBOOKS_9130357949969096!$F:$G, 2, 0)),"")</f>
        <v/>
      </c>
      <c r="AL58" s="43"/>
      <c r="AM58" s="43" t="str">
        <f>IFERROR(IF(LEN(VLOOKUP(AH58, QUICKBOOKS_9130357949969096!$J:$K, 2, 0))=0,"",VLOOKUP(AH58, QUICKBOOKS_9130357949969096!$J:$K, 2, 0)),"")</f>
        <v/>
      </c>
    </row>
    <row r="59" spans="2:39">
      <c r="B59" s="30"/>
      <c r="C59" s="30"/>
      <c r="D59" s="30"/>
      <c r="E59" s="30"/>
      <c r="P59" s="42" t="str">
        <f>IF(W59&lt;&gt;"",MAX(P$1:P58)+1,IF(AND(_xlfn.CONCAT(T59:AM59)&lt;&gt;"", OR(LEFT(_xlfn.CONCAT(T59:AM59),5)&lt;&gt;"FALSE",RIGHT(_xlfn.CONCAT(T59:AM59),5)&lt;&gt;"FALSE")),IF(AND(ISNUMBER(P58),P58&gt;0),P58,0),""))</f>
        <v/>
      </c>
      <c r="Q59" s="47"/>
      <c r="R59" s="42" t="str">
        <f t="shared" si="0"/>
        <v/>
      </c>
      <c r="T59" s="43"/>
      <c r="U59" s="43"/>
      <c r="V59" s="43"/>
      <c r="W59" s="44"/>
      <c r="X59" s="43"/>
      <c r="Y59" s="43"/>
      <c r="Z59" s="43"/>
      <c r="AA59" s="49"/>
      <c r="AB59" s="49"/>
      <c r="AC59" s="43"/>
      <c r="AD59" s="43"/>
      <c r="AE59" s="43"/>
      <c r="AF59" s="43"/>
      <c r="AG59" s="43"/>
      <c r="AH59" s="43"/>
      <c r="AI59" s="43" t="str">
        <f>IFERROR(IF(LEN(VLOOKUP(AC59, QUICKBOOKS_9130357949969096!$A:$B, 2, 0))=0,"",VLOOKUP(AC59, QUICKBOOKS_9130357949969096!$A:$B, 2, 0)),"")</f>
        <v/>
      </c>
      <c r="AJ59" s="43" t="str">
        <f>IFERROR(IF(LEN(VLOOKUP(AE59, QUICKBOOKS_9130357949969096!$C:$E, 3, 0))=0,"",VLOOKUP(AE59, QUICKBOOKS_9130357949969096!$C:$E, 3, 0)),"")</f>
        <v/>
      </c>
      <c r="AK59" s="43" t="str">
        <f>IFERROR(IF(LEN(VLOOKUP(AF59, QUICKBOOKS_9130357949969096!$F:$G, 2, 0))=0,"",VLOOKUP(AF59, QUICKBOOKS_9130357949969096!$F:$G, 2, 0)),"")</f>
        <v/>
      </c>
      <c r="AL59" s="43"/>
      <c r="AM59" s="43" t="str">
        <f>IFERROR(IF(LEN(VLOOKUP(AH59, QUICKBOOKS_9130357949969096!$J:$K, 2, 0))=0,"",VLOOKUP(AH59, QUICKBOOKS_9130357949969096!$J:$K, 2, 0)),"")</f>
        <v/>
      </c>
    </row>
    <row r="60" spans="2:39">
      <c r="B60" s="30"/>
      <c r="C60" s="30"/>
      <c r="D60" s="30"/>
      <c r="E60" s="30"/>
      <c r="P60" s="42" t="str">
        <f>IF(W60&lt;&gt;"",MAX(P$1:P59)+1,IF(AND(_xlfn.CONCAT(T60:AM60)&lt;&gt;"", OR(LEFT(_xlfn.CONCAT(T60:AM60),5)&lt;&gt;"FALSE",RIGHT(_xlfn.CONCAT(T60:AM60),5)&lt;&gt;"FALSE")),IF(AND(ISNUMBER(P59),P59&gt;0),P59,0),""))</f>
        <v/>
      </c>
      <c r="Q60" s="47"/>
      <c r="R60" s="42" t="str">
        <f t="shared" si="0"/>
        <v/>
      </c>
      <c r="T60" s="43"/>
      <c r="U60" s="43"/>
      <c r="V60" s="43"/>
      <c r="W60" s="44"/>
      <c r="X60" s="43"/>
      <c r="Y60" s="43"/>
      <c r="Z60" s="43"/>
      <c r="AA60" s="49"/>
      <c r="AB60" s="49"/>
      <c r="AC60" s="43"/>
      <c r="AD60" s="43"/>
      <c r="AE60" s="43"/>
      <c r="AF60" s="43"/>
      <c r="AG60" s="43"/>
      <c r="AH60" s="43"/>
      <c r="AI60" s="43" t="str">
        <f>IFERROR(IF(LEN(VLOOKUP(AC60, QUICKBOOKS_9130357949969096!$A:$B, 2, 0))=0,"",VLOOKUP(AC60, QUICKBOOKS_9130357949969096!$A:$B, 2, 0)),"")</f>
        <v/>
      </c>
      <c r="AJ60" s="43" t="str">
        <f>IFERROR(IF(LEN(VLOOKUP(AE60, QUICKBOOKS_9130357949969096!$C:$E, 3, 0))=0,"",VLOOKUP(AE60, QUICKBOOKS_9130357949969096!$C:$E, 3, 0)),"")</f>
        <v/>
      </c>
      <c r="AK60" s="43" t="str">
        <f>IFERROR(IF(LEN(VLOOKUP(AF60, QUICKBOOKS_9130357949969096!$F:$G, 2, 0))=0,"",VLOOKUP(AF60, QUICKBOOKS_9130357949969096!$F:$G, 2, 0)),"")</f>
        <v/>
      </c>
      <c r="AL60" s="43"/>
      <c r="AM60" s="43" t="str">
        <f>IFERROR(IF(LEN(VLOOKUP(AH60, QUICKBOOKS_9130357949969096!$J:$K, 2, 0))=0,"",VLOOKUP(AH60, QUICKBOOKS_9130357949969096!$J:$K, 2, 0)),"")</f>
        <v/>
      </c>
    </row>
    <row r="61" spans="2:39">
      <c r="B61" s="30"/>
      <c r="C61" s="30"/>
      <c r="D61" s="30"/>
      <c r="E61" s="30"/>
      <c r="P61" s="42" t="str">
        <f>IF(W61&lt;&gt;"",MAX(P$1:P60)+1,IF(AND(_xlfn.CONCAT(T61:AM61)&lt;&gt;"", OR(LEFT(_xlfn.CONCAT(T61:AM61),5)&lt;&gt;"FALSE",RIGHT(_xlfn.CONCAT(T61:AM61),5)&lt;&gt;"FALSE")),IF(AND(ISNUMBER(P60),P60&gt;0),P60,0),""))</f>
        <v/>
      </c>
      <c r="Q61" s="47"/>
      <c r="R61" s="42" t="str">
        <f t="shared" si="0"/>
        <v/>
      </c>
      <c r="T61" s="43"/>
      <c r="U61" s="43"/>
      <c r="V61" s="43"/>
      <c r="W61" s="44"/>
      <c r="X61" s="43"/>
      <c r="Y61" s="43"/>
      <c r="Z61" s="43"/>
      <c r="AA61" s="49"/>
      <c r="AB61" s="49"/>
      <c r="AC61" s="43"/>
      <c r="AD61" s="43"/>
      <c r="AE61" s="43"/>
      <c r="AF61" s="43"/>
      <c r="AG61" s="43"/>
      <c r="AH61" s="43"/>
      <c r="AI61" s="43" t="str">
        <f>IFERROR(IF(LEN(VLOOKUP(AC61, QUICKBOOKS_9130357949969096!$A:$B, 2, 0))=0,"",VLOOKUP(AC61, QUICKBOOKS_9130357949969096!$A:$B, 2, 0)),"")</f>
        <v/>
      </c>
      <c r="AJ61" s="43" t="str">
        <f>IFERROR(IF(LEN(VLOOKUP(AE61, QUICKBOOKS_9130357949969096!$C:$E, 3, 0))=0,"",VLOOKUP(AE61, QUICKBOOKS_9130357949969096!$C:$E, 3, 0)),"")</f>
        <v/>
      </c>
      <c r="AK61" s="43" t="str">
        <f>IFERROR(IF(LEN(VLOOKUP(AF61, QUICKBOOKS_9130357949969096!$F:$G, 2, 0))=0,"",VLOOKUP(AF61, QUICKBOOKS_9130357949969096!$F:$G, 2, 0)),"")</f>
        <v/>
      </c>
      <c r="AL61" s="43"/>
      <c r="AM61" s="43" t="str">
        <f>IFERROR(IF(LEN(VLOOKUP(AH61, QUICKBOOKS_9130357949969096!$J:$K, 2, 0))=0,"",VLOOKUP(AH61, QUICKBOOKS_9130357949969096!$J:$K, 2, 0)),"")</f>
        <v/>
      </c>
    </row>
    <row r="62" spans="2:39">
      <c r="B62" s="30"/>
      <c r="C62" s="30"/>
      <c r="D62" s="30"/>
      <c r="E62" s="30"/>
      <c r="P62" s="42" t="str">
        <f>IF(W62&lt;&gt;"",MAX(P$1:P61)+1,IF(AND(_xlfn.CONCAT(T62:AM62)&lt;&gt;"", OR(LEFT(_xlfn.CONCAT(T62:AM62),5)&lt;&gt;"FALSE",RIGHT(_xlfn.CONCAT(T62:AM62),5)&lt;&gt;"FALSE")),IF(AND(ISNUMBER(P61),P61&gt;0),P61,0),""))</f>
        <v/>
      </c>
      <c r="Q62" s="47"/>
      <c r="R62" s="42" t="str">
        <f t="shared" si="0"/>
        <v/>
      </c>
      <c r="T62" s="43"/>
      <c r="U62" s="43"/>
      <c r="V62" s="43"/>
      <c r="W62" s="44"/>
      <c r="X62" s="43"/>
      <c r="Y62" s="43"/>
      <c r="Z62" s="43"/>
      <c r="AA62" s="49"/>
      <c r="AB62" s="49"/>
      <c r="AC62" s="43"/>
      <c r="AD62" s="43"/>
      <c r="AE62" s="43"/>
      <c r="AF62" s="43"/>
      <c r="AG62" s="43"/>
      <c r="AH62" s="43"/>
      <c r="AI62" s="43" t="str">
        <f>IFERROR(IF(LEN(VLOOKUP(AC62, QUICKBOOKS_9130357949969096!$A:$B, 2, 0))=0,"",VLOOKUP(AC62, QUICKBOOKS_9130357949969096!$A:$B, 2, 0)),"")</f>
        <v/>
      </c>
      <c r="AJ62" s="43" t="str">
        <f>IFERROR(IF(LEN(VLOOKUP(AE62, QUICKBOOKS_9130357949969096!$C:$E, 3, 0))=0,"",VLOOKUP(AE62, QUICKBOOKS_9130357949969096!$C:$E, 3, 0)),"")</f>
        <v/>
      </c>
      <c r="AK62" s="43" t="str">
        <f>IFERROR(IF(LEN(VLOOKUP(AF62, QUICKBOOKS_9130357949969096!$F:$G, 2, 0))=0,"",VLOOKUP(AF62, QUICKBOOKS_9130357949969096!$F:$G, 2, 0)),"")</f>
        <v/>
      </c>
      <c r="AL62" s="43"/>
      <c r="AM62" s="43" t="str">
        <f>IFERROR(IF(LEN(VLOOKUP(AH62, QUICKBOOKS_9130357949969096!$J:$K, 2, 0))=0,"",VLOOKUP(AH62, QUICKBOOKS_9130357949969096!$J:$K, 2, 0)),"")</f>
        <v/>
      </c>
    </row>
    <row r="63" spans="2:39">
      <c r="B63" s="30"/>
      <c r="C63" s="30"/>
      <c r="D63" s="30"/>
      <c r="E63" s="30"/>
      <c r="P63" s="42" t="str">
        <f>IF(W63&lt;&gt;"",MAX(P$1:P62)+1,IF(AND(_xlfn.CONCAT(T63:AM63)&lt;&gt;"", OR(LEFT(_xlfn.CONCAT(T63:AM63),5)&lt;&gt;"FALSE",RIGHT(_xlfn.CONCAT(T63:AM63),5)&lt;&gt;"FALSE")),IF(AND(ISNUMBER(P62),P62&gt;0),P62,0),""))</f>
        <v/>
      </c>
      <c r="Q63" s="47"/>
      <c r="R63" s="42" t="str">
        <f t="shared" si="0"/>
        <v/>
      </c>
      <c r="T63" s="43"/>
      <c r="U63" s="43"/>
      <c r="V63" s="43"/>
      <c r="W63" s="44"/>
      <c r="X63" s="43"/>
      <c r="Y63" s="43"/>
      <c r="Z63" s="43"/>
      <c r="AA63" s="49"/>
      <c r="AB63" s="49"/>
      <c r="AC63" s="43"/>
      <c r="AD63" s="43"/>
      <c r="AE63" s="43"/>
      <c r="AF63" s="43"/>
      <c r="AG63" s="43"/>
      <c r="AH63" s="43"/>
      <c r="AI63" s="43" t="str">
        <f>IFERROR(IF(LEN(VLOOKUP(AC63, QUICKBOOKS_9130357949969096!$A:$B, 2, 0))=0,"",VLOOKUP(AC63, QUICKBOOKS_9130357949969096!$A:$B, 2, 0)),"")</f>
        <v/>
      </c>
      <c r="AJ63" s="43" t="str">
        <f>IFERROR(IF(LEN(VLOOKUP(AE63, QUICKBOOKS_9130357949969096!$C:$E, 3, 0))=0,"",VLOOKUP(AE63, QUICKBOOKS_9130357949969096!$C:$E, 3, 0)),"")</f>
        <v/>
      </c>
      <c r="AK63" s="43" t="str">
        <f>IFERROR(IF(LEN(VLOOKUP(AF63, QUICKBOOKS_9130357949969096!$F:$G, 2, 0))=0,"",VLOOKUP(AF63, QUICKBOOKS_9130357949969096!$F:$G, 2, 0)),"")</f>
        <v/>
      </c>
      <c r="AL63" s="43"/>
      <c r="AM63" s="43" t="str">
        <f>IFERROR(IF(LEN(VLOOKUP(AH63, QUICKBOOKS_9130357949969096!$J:$K, 2, 0))=0,"",VLOOKUP(AH63, QUICKBOOKS_9130357949969096!$J:$K, 2, 0)),"")</f>
        <v/>
      </c>
    </row>
    <row r="64" spans="2:39">
      <c r="B64" s="30"/>
      <c r="C64" s="30"/>
      <c r="D64" s="30"/>
      <c r="E64" s="30"/>
      <c r="P64" s="42" t="str">
        <f>IF(W64&lt;&gt;"",MAX(P$1:P63)+1,IF(AND(_xlfn.CONCAT(T64:AM64)&lt;&gt;"", OR(LEFT(_xlfn.CONCAT(T64:AM64),5)&lt;&gt;"FALSE",RIGHT(_xlfn.CONCAT(T64:AM64),5)&lt;&gt;"FALSE")),IF(AND(ISNUMBER(P63),P63&gt;0),P63,0),""))</f>
        <v/>
      </c>
      <c r="Q64" s="47"/>
      <c r="R64" s="42" t="str">
        <f t="shared" si="0"/>
        <v/>
      </c>
      <c r="T64" s="43"/>
      <c r="U64" s="43"/>
      <c r="V64" s="43"/>
      <c r="W64" s="44"/>
      <c r="X64" s="43"/>
      <c r="Y64" s="43"/>
      <c r="Z64" s="43"/>
      <c r="AA64" s="49"/>
      <c r="AB64" s="49"/>
      <c r="AC64" s="43"/>
      <c r="AD64" s="43"/>
      <c r="AE64" s="43"/>
      <c r="AF64" s="43"/>
      <c r="AG64" s="43"/>
      <c r="AH64" s="43"/>
      <c r="AI64" s="43" t="str">
        <f>IFERROR(IF(LEN(VLOOKUP(AC64, QUICKBOOKS_9130357949969096!$A:$B, 2, 0))=0,"",VLOOKUP(AC64, QUICKBOOKS_9130357949969096!$A:$B, 2, 0)),"")</f>
        <v/>
      </c>
      <c r="AJ64" s="43" t="str">
        <f>IFERROR(IF(LEN(VLOOKUP(AE64, QUICKBOOKS_9130357949969096!$C:$E, 3, 0))=0,"",VLOOKUP(AE64, QUICKBOOKS_9130357949969096!$C:$E, 3, 0)),"")</f>
        <v/>
      </c>
      <c r="AK64" s="43" t="str">
        <f>IFERROR(IF(LEN(VLOOKUP(AF64, QUICKBOOKS_9130357949969096!$F:$G, 2, 0))=0,"",VLOOKUP(AF64, QUICKBOOKS_9130357949969096!$F:$G, 2, 0)),"")</f>
        <v/>
      </c>
      <c r="AL64" s="43"/>
      <c r="AM64" s="43" t="str">
        <f>IFERROR(IF(LEN(VLOOKUP(AH64, QUICKBOOKS_9130357949969096!$J:$K, 2, 0))=0,"",VLOOKUP(AH64, QUICKBOOKS_9130357949969096!$J:$K, 2, 0)),"")</f>
        <v/>
      </c>
    </row>
    <row r="65" spans="2:39">
      <c r="B65" s="30"/>
      <c r="C65" s="30"/>
      <c r="D65" s="30"/>
      <c r="E65" s="30"/>
      <c r="P65" s="42" t="str">
        <f>IF(W65&lt;&gt;"",MAX(P$1:P64)+1,IF(AND(_xlfn.CONCAT(T65:AM65)&lt;&gt;"", OR(LEFT(_xlfn.CONCAT(T65:AM65),5)&lt;&gt;"FALSE",RIGHT(_xlfn.CONCAT(T65:AM65),5)&lt;&gt;"FALSE")),IF(AND(ISNUMBER(P64),P64&gt;0),P64,0),""))</f>
        <v/>
      </c>
      <c r="Q65" s="47"/>
      <c r="R65" s="42" t="str">
        <f t="shared" si="0"/>
        <v/>
      </c>
      <c r="T65" s="43"/>
      <c r="U65" s="43"/>
      <c r="V65" s="43"/>
      <c r="W65" s="44"/>
      <c r="X65" s="43"/>
      <c r="Y65" s="43"/>
      <c r="Z65" s="43"/>
      <c r="AA65" s="49"/>
      <c r="AB65" s="49"/>
      <c r="AC65" s="43"/>
      <c r="AD65" s="43"/>
      <c r="AE65" s="43"/>
      <c r="AF65" s="43"/>
      <c r="AG65" s="43"/>
      <c r="AH65" s="43"/>
      <c r="AI65" s="43" t="str">
        <f>IFERROR(IF(LEN(VLOOKUP(AC65, QUICKBOOKS_9130357949969096!$A:$B, 2, 0))=0,"",VLOOKUP(AC65, QUICKBOOKS_9130357949969096!$A:$B, 2, 0)),"")</f>
        <v/>
      </c>
      <c r="AJ65" s="43" t="str">
        <f>IFERROR(IF(LEN(VLOOKUP(AE65, QUICKBOOKS_9130357949969096!$C:$E, 3, 0))=0,"",VLOOKUP(AE65, QUICKBOOKS_9130357949969096!$C:$E, 3, 0)),"")</f>
        <v/>
      </c>
      <c r="AK65" s="43" t="str">
        <f>IFERROR(IF(LEN(VLOOKUP(AF65, QUICKBOOKS_9130357949969096!$F:$G, 2, 0))=0,"",VLOOKUP(AF65, QUICKBOOKS_9130357949969096!$F:$G, 2, 0)),"")</f>
        <v/>
      </c>
      <c r="AL65" s="43"/>
      <c r="AM65" s="43" t="str">
        <f>IFERROR(IF(LEN(VLOOKUP(AH65, QUICKBOOKS_9130357949969096!$J:$K, 2, 0))=0,"",VLOOKUP(AH65, QUICKBOOKS_9130357949969096!$J:$K, 2, 0)),"")</f>
        <v/>
      </c>
    </row>
    <row r="66" spans="2:39">
      <c r="B66" s="30"/>
      <c r="C66" s="30"/>
      <c r="D66" s="30"/>
      <c r="E66" s="30"/>
      <c r="P66" s="42" t="str">
        <f>IF(W66&lt;&gt;"",MAX(P$1:P65)+1,IF(AND(_xlfn.CONCAT(T66:AM66)&lt;&gt;"", OR(LEFT(_xlfn.CONCAT(T66:AM66),5)&lt;&gt;"FALSE",RIGHT(_xlfn.CONCAT(T66:AM66),5)&lt;&gt;"FALSE")),IF(AND(ISNUMBER(P65),P65&gt;0),P65,0),""))</f>
        <v/>
      </c>
      <c r="Q66" s="47"/>
      <c r="R66" s="42" t="str">
        <f t="shared" si="0"/>
        <v/>
      </c>
      <c r="T66" s="43"/>
      <c r="U66" s="43"/>
      <c r="V66" s="43"/>
      <c r="W66" s="44"/>
      <c r="X66" s="43"/>
      <c r="Y66" s="43"/>
      <c r="Z66" s="43"/>
      <c r="AA66" s="49"/>
      <c r="AB66" s="49"/>
      <c r="AC66" s="43"/>
      <c r="AD66" s="43"/>
      <c r="AE66" s="43"/>
      <c r="AF66" s="43"/>
      <c r="AG66" s="43"/>
      <c r="AH66" s="43"/>
      <c r="AI66" s="43" t="str">
        <f>IFERROR(IF(LEN(VLOOKUP(AC66, QUICKBOOKS_9130357949969096!$A:$B, 2, 0))=0,"",VLOOKUP(AC66, QUICKBOOKS_9130357949969096!$A:$B, 2, 0)),"")</f>
        <v/>
      </c>
      <c r="AJ66" s="43" t="str">
        <f>IFERROR(IF(LEN(VLOOKUP(AE66, QUICKBOOKS_9130357949969096!$C:$E, 3, 0))=0,"",VLOOKUP(AE66, QUICKBOOKS_9130357949969096!$C:$E, 3, 0)),"")</f>
        <v/>
      </c>
      <c r="AK66" s="43" t="str">
        <f>IFERROR(IF(LEN(VLOOKUP(AF66, QUICKBOOKS_9130357949969096!$F:$G, 2, 0))=0,"",VLOOKUP(AF66, QUICKBOOKS_9130357949969096!$F:$G, 2, 0)),"")</f>
        <v/>
      </c>
      <c r="AL66" s="43"/>
      <c r="AM66" s="43" t="str">
        <f>IFERROR(IF(LEN(VLOOKUP(AH66, QUICKBOOKS_9130357949969096!$J:$K, 2, 0))=0,"",VLOOKUP(AH66, QUICKBOOKS_9130357949969096!$J:$K, 2, 0)),"")</f>
        <v/>
      </c>
    </row>
    <row r="67" spans="2:39">
      <c r="B67" s="30"/>
      <c r="C67" s="30"/>
      <c r="D67" s="30"/>
      <c r="E67" s="30"/>
      <c r="P67" s="42" t="str">
        <f>IF(W67&lt;&gt;"",MAX(P$1:P66)+1,IF(AND(_xlfn.CONCAT(T67:AM67)&lt;&gt;"", OR(LEFT(_xlfn.CONCAT(T67:AM67),5)&lt;&gt;"FALSE",RIGHT(_xlfn.CONCAT(T67:AM67),5)&lt;&gt;"FALSE")),IF(AND(ISNUMBER(P66),P66&gt;0),P66,0),""))</f>
        <v/>
      </c>
      <c r="Q67" s="47"/>
      <c r="R67" s="42" t="str">
        <f t="shared" ref="R67:R130" si="1">IF(T67&lt;&gt;"",IF(Q67&lt;&gt;"","Edited","Synced"),IF(P67="","",IF(OR(AC67 = "",AI67 = ""),"Invalid","New")))</f>
        <v/>
      </c>
      <c r="T67" s="43"/>
      <c r="U67" s="43"/>
      <c r="V67" s="43"/>
      <c r="W67" s="44"/>
      <c r="X67" s="43"/>
      <c r="Y67" s="43"/>
      <c r="Z67" s="43"/>
      <c r="AA67" s="49"/>
      <c r="AB67" s="49"/>
      <c r="AC67" s="43"/>
      <c r="AD67" s="43"/>
      <c r="AE67" s="43"/>
      <c r="AF67" s="43"/>
      <c r="AG67" s="43"/>
      <c r="AH67" s="43"/>
      <c r="AI67" s="43" t="str">
        <f>IFERROR(IF(LEN(VLOOKUP(AC67, QUICKBOOKS_9130357949969096!$A:$B, 2, 0))=0,"",VLOOKUP(AC67, QUICKBOOKS_9130357949969096!$A:$B, 2, 0)),"")</f>
        <v/>
      </c>
      <c r="AJ67" s="43" t="str">
        <f>IFERROR(IF(LEN(VLOOKUP(AE67, QUICKBOOKS_9130357949969096!$C:$E, 3, 0))=0,"",VLOOKUP(AE67, QUICKBOOKS_9130357949969096!$C:$E, 3, 0)),"")</f>
        <v/>
      </c>
      <c r="AK67" s="43" t="str">
        <f>IFERROR(IF(LEN(VLOOKUP(AF67, QUICKBOOKS_9130357949969096!$F:$G, 2, 0))=0,"",VLOOKUP(AF67, QUICKBOOKS_9130357949969096!$F:$G, 2, 0)),"")</f>
        <v/>
      </c>
      <c r="AL67" s="43"/>
      <c r="AM67" s="43" t="str">
        <f>IFERROR(IF(LEN(VLOOKUP(AH67, QUICKBOOKS_9130357949969096!$J:$K, 2, 0))=0,"",VLOOKUP(AH67, QUICKBOOKS_9130357949969096!$J:$K, 2, 0)),"")</f>
        <v/>
      </c>
    </row>
    <row r="68" spans="2:39">
      <c r="B68" s="30"/>
      <c r="C68" s="30"/>
      <c r="D68" s="30"/>
      <c r="E68" s="30"/>
      <c r="P68" s="42" t="str">
        <f>IF(W68&lt;&gt;"",MAX(P$1:P67)+1,IF(AND(_xlfn.CONCAT(T68:AM68)&lt;&gt;"", OR(LEFT(_xlfn.CONCAT(T68:AM68),5)&lt;&gt;"FALSE",RIGHT(_xlfn.CONCAT(T68:AM68),5)&lt;&gt;"FALSE")),IF(AND(ISNUMBER(P67),P67&gt;0),P67,0),""))</f>
        <v/>
      </c>
      <c r="Q68" s="47"/>
      <c r="R68" s="42" t="str">
        <f t="shared" si="1"/>
        <v/>
      </c>
      <c r="T68" s="43"/>
      <c r="U68" s="43"/>
      <c r="V68" s="43"/>
      <c r="W68" s="44"/>
      <c r="X68" s="43"/>
      <c r="Y68" s="43"/>
      <c r="Z68" s="43"/>
      <c r="AA68" s="49"/>
      <c r="AB68" s="49"/>
      <c r="AC68" s="43"/>
      <c r="AD68" s="43"/>
      <c r="AE68" s="43"/>
      <c r="AF68" s="43"/>
      <c r="AG68" s="43"/>
      <c r="AH68" s="43"/>
      <c r="AI68" s="43" t="str">
        <f>IFERROR(IF(LEN(VLOOKUP(AC68, QUICKBOOKS_9130357949969096!$A:$B, 2, 0))=0,"",VLOOKUP(AC68, QUICKBOOKS_9130357949969096!$A:$B, 2, 0)),"")</f>
        <v/>
      </c>
      <c r="AJ68" s="43" t="str">
        <f>IFERROR(IF(LEN(VLOOKUP(AE68, QUICKBOOKS_9130357949969096!$C:$E, 3, 0))=0,"",VLOOKUP(AE68, QUICKBOOKS_9130357949969096!$C:$E, 3, 0)),"")</f>
        <v/>
      </c>
      <c r="AK68" s="43" t="str">
        <f>IFERROR(IF(LEN(VLOOKUP(AF68, QUICKBOOKS_9130357949969096!$F:$G, 2, 0))=0,"",VLOOKUP(AF68, QUICKBOOKS_9130357949969096!$F:$G, 2, 0)),"")</f>
        <v/>
      </c>
      <c r="AL68" s="43"/>
      <c r="AM68" s="43" t="str">
        <f>IFERROR(IF(LEN(VLOOKUP(AH68, QUICKBOOKS_9130357949969096!$J:$K, 2, 0))=0,"",VLOOKUP(AH68, QUICKBOOKS_9130357949969096!$J:$K, 2, 0)),"")</f>
        <v/>
      </c>
    </row>
    <row r="69" spans="2:39">
      <c r="B69" s="30"/>
      <c r="C69" s="30"/>
      <c r="D69" s="30"/>
      <c r="E69" s="30"/>
      <c r="P69" s="42" t="str">
        <f>IF(W69&lt;&gt;"",MAX(P$1:P68)+1,IF(AND(_xlfn.CONCAT(T69:AM69)&lt;&gt;"", OR(LEFT(_xlfn.CONCAT(T69:AM69),5)&lt;&gt;"FALSE",RIGHT(_xlfn.CONCAT(T69:AM69),5)&lt;&gt;"FALSE")),IF(AND(ISNUMBER(P68),P68&gt;0),P68,0),""))</f>
        <v/>
      </c>
      <c r="Q69" s="47"/>
      <c r="R69" s="42" t="str">
        <f t="shared" si="1"/>
        <v/>
      </c>
      <c r="T69" s="43"/>
      <c r="U69" s="43"/>
      <c r="V69" s="43"/>
      <c r="W69" s="44"/>
      <c r="X69" s="43"/>
      <c r="Y69" s="43"/>
      <c r="Z69" s="43"/>
      <c r="AA69" s="49"/>
      <c r="AB69" s="49"/>
      <c r="AC69" s="43"/>
      <c r="AD69" s="43"/>
      <c r="AE69" s="43"/>
      <c r="AF69" s="43"/>
      <c r="AG69" s="43"/>
      <c r="AH69" s="43"/>
      <c r="AI69" s="43" t="str">
        <f>IFERROR(IF(LEN(VLOOKUP(AC69, QUICKBOOKS_9130357949969096!$A:$B, 2, 0))=0,"",VLOOKUP(AC69, QUICKBOOKS_9130357949969096!$A:$B, 2, 0)),"")</f>
        <v/>
      </c>
      <c r="AJ69" s="43" t="str">
        <f>IFERROR(IF(LEN(VLOOKUP(AE69, QUICKBOOKS_9130357949969096!$C:$E, 3, 0))=0,"",VLOOKUP(AE69, QUICKBOOKS_9130357949969096!$C:$E, 3, 0)),"")</f>
        <v/>
      </c>
      <c r="AK69" s="43" t="str">
        <f>IFERROR(IF(LEN(VLOOKUP(AF69, QUICKBOOKS_9130357949969096!$F:$G, 2, 0))=0,"",VLOOKUP(AF69, QUICKBOOKS_9130357949969096!$F:$G, 2, 0)),"")</f>
        <v/>
      </c>
      <c r="AL69" s="43"/>
      <c r="AM69" s="43" t="str">
        <f>IFERROR(IF(LEN(VLOOKUP(AH69, QUICKBOOKS_9130357949969096!$J:$K, 2, 0))=0,"",VLOOKUP(AH69, QUICKBOOKS_9130357949969096!$J:$K, 2, 0)),"")</f>
        <v/>
      </c>
    </row>
    <row r="70" spans="2:39">
      <c r="B70" s="30"/>
      <c r="C70" s="30"/>
      <c r="D70" s="30"/>
      <c r="E70" s="30"/>
      <c r="P70" s="42" t="str">
        <f>IF(W70&lt;&gt;"",MAX(P$1:P69)+1,IF(AND(_xlfn.CONCAT(T70:AM70)&lt;&gt;"", OR(LEFT(_xlfn.CONCAT(T70:AM70),5)&lt;&gt;"FALSE",RIGHT(_xlfn.CONCAT(T70:AM70),5)&lt;&gt;"FALSE")),IF(AND(ISNUMBER(P69),P69&gt;0),P69,0),""))</f>
        <v/>
      </c>
      <c r="Q70" s="47"/>
      <c r="R70" s="42" t="str">
        <f t="shared" si="1"/>
        <v/>
      </c>
      <c r="T70" s="43"/>
      <c r="U70" s="43"/>
      <c r="V70" s="43"/>
      <c r="W70" s="44"/>
      <c r="X70" s="43"/>
      <c r="Y70" s="43"/>
      <c r="Z70" s="43"/>
      <c r="AA70" s="49"/>
      <c r="AB70" s="49"/>
      <c r="AC70" s="43"/>
      <c r="AD70" s="43"/>
      <c r="AE70" s="43"/>
      <c r="AF70" s="43"/>
      <c r="AG70" s="43"/>
      <c r="AH70" s="43"/>
      <c r="AI70" s="43" t="str">
        <f>IFERROR(IF(LEN(VLOOKUP(AC70, QUICKBOOKS_9130357949969096!$A:$B, 2, 0))=0,"",VLOOKUP(AC70, QUICKBOOKS_9130357949969096!$A:$B, 2, 0)),"")</f>
        <v/>
      </c>
      <c r="AJ70" s="43" t="str">
        <f>IFERROR(IF(LEN(VLOOKUP(AE70, QUICKBOOKS_9130357949969096!$C:$E, 3, 0))=0,"",VLOOKUP(AE70, QUICKBOOKS_9130357949969096!$C:$E, 3, 0)),"")</f>
        <v/>
      </c>
      <c r="AK70" s="43" t="str">
        <f>IFERROR(IF(LEN(VLOOKUP(AF70, QUICKBOOKS_9130357949969096!$F:$G, 2, 0))=0,"",VLOOKUP(AF70, QUICKBOOKS_9130357949969096!$F:$G, 2, 0)),"")</f>
        <v/>
      </c>
      <c r="AL70" s="43"/>
      <c r="AM70" s="43" t="str">
        <f>IFERROR(IF(LEN(VLOOKUP(AH70, QUICKBOOKS_9130357949969096!$J:$K, 2, 0))=0,"",VLOOKUP(AH70, QUICKBOOKS_9130357949969096!$J:$K, 2, 0)),"")</f>
        <v/>
      </c>
    </row>
    <row r="71" spans="2:39">
      <c r="B71" s="30"/>
      <c r="C71" s="30"/>
      <c r="D71" s="30"/>
      <c r="E71" s="30"/>
      <c r="P71" s="42" t="str">
        <f>IF(W71&lt;&gt;"",MAX(P$1:P70)+1,IF(AND(_xlfn.CONCAT(T71:AM71)&lt;&gt;"", OR(LEFT(_xlfn.CONCAT(T71:AM71),5)&lt;&gt;"FALSE",RIGHT(_xlfn.CONCAT(T71:AM71),5)&lt;&gt;"FALSE")),IF(AND(ISNUMBER(P70),P70&gt;0),P70,0),""))</f>
        <v/>
      </c>
      <c r="Q71" s="47"/>
      <c r="R71" s="42" t="str">
        <f t="shared" si="1"/>
        <v/>
      </c>
      <c r="T71" s="43"/>
      <c r="U71" s="43"/>
      <c r="V71" s="43"/>
      <c r="W71" s="44"/>
      <c r="X71" s="43"/>
      <c r="Y71" s="43"/>
      <c r="Z71" s="43"/>
      <c r="AA71" s="49"/>
      <c r="AB71" s="49"/>
      <c r="AC71" s="43"/>
      <c r="AD71" s="43"/>
      <c r="AE71" s="43"/>
      <c r="AF71" s="43"/>
      <c r="AG71" s="43"/>
      <c r="AH71" s="43"/>
      <c r="AI71" s="43" t="str">
        <f>IFERROR(IF(LEN(VLOOKUP(AC71, QUICKBOOKS_9130357949969096!$A:$B, 2, 0))=0,"",VLOOKUP(AC71, QUICKBOOKS_9130357949969096!$A:$B, 2, 0)),"")</f>
        <v/>
      </c>
      <c r="AJ71" s="43" t="str">
        <f>IFERROR(IF(LEN(VLOOKUP(AE71, QUICKBOOKS_9130357949969096!$C:$E, 3, 0))=0,"",VLOOKUP(AE71, QUICKBOOKS_9130357949969096!$C:$E, 3, 0)),"")</f>
        <v/>
      </c>
      <c r="AK71" s="43" t="str">
        <f>IFERROR(IF(LEN(VLOOKUP(AF71, QUICKBOOKS_9130357949969096!$F:$G, 2, 0))=0,"",VLOOKUP(AF71, QUICKBOOKS_9130357949969096!$F:$G, 2, 0)),"")</f>
        <v/>
      </c>
      <c r="AL71" s="43"/>
      <c r="AM71" s="43" t="str">
        <f>IFERROR(IF(LEN(VLOOKUP(AH71, QUICKBOOKS_9130357949969096!$J:$K, 2, 0))=0,"",VLOOKUP(AH71, QUICKBOOKS_9130357949969096!$J:$K, 2, 0)),"")</f>
        <v/>
      </c>
    </row>
    <row r="72" spans="2:39">
      <c r="B72" s="30"/>
      <c r="C72" s="30"/>
      <c r="D72" s="30"/>
      <c r="E72" s="30"/>
      <c r="P72" s="42" t="str">
        <f>IF(W72&lt;&gt;"",MAX(P$1:P71)+1,IF(AND(_xlfn.CONCAT(T72:AM72)&lt;&gt;"", OR(LEFT(_xlfn.CONCAT(T72:AM72),5)&lt;&gt;"FALSE",RIGHT(_xlfn.CONCAT(T72:AM72),5)&lt;&gt;"FALSE")),IF(AND(ISNUMBER(P71),P71&gt;0),P71,0),""))</f>
        <v/>
      </c>
      <c r="Q72" s="47"/>
      <c r="R72" s="42" t="str">
        <f t="shared" si="1"/>
        <v/>
      </c>
      <c r="T72" s="43"/>
      <c r="U72" s="43"/>
      <c r="V72" s="43"/>
      <c r="W72" s="44"/>
      <c r="X72" s="43"/>
      <c r="Y72" s="43"/>
      <c r="Z72" s="43"/>
      <c r="AA72" s="49"/>
      <c r="AB72" s="49"/>
      <c r="AC72" s="43"/>
      <c r="AD72" s="43"/>
      <c r="AE72" s="43"/>
      <c r="AF72" s="43"/>
      <c r="AG72" s="43"/>
      <c r="AH72" s="43"/>
      <c r="AI72" s="43" t="str">
        <f>IFERROR(IF(LEN(VLOOKUP(AC72, QUICKBOOKS_9130357949969096!$A:$B, 2, 0))=0,"",VLOOKUP(AC72, QUICKBOOKS_9130357949969096!$A:$B, 2, 0)),"")</f>
        <v/>
      </c>
      <c r="AJ72" s="43" t="str">
        <f>IFERROR(IF(LEN(VLOOKUP(AE72, QUICKBOOKS_9130357949969096!$C:$E, 3, 0))=0,"",VLOOKUP(AE72, QUICKBOOKS_9130357949969096!$C:$E, 3, 0)),"")</f>
        <v/>
      </c>
      <c r="AK72" s="43" t="str">
        <f>IFERROR(IF(LEN(VLOOKUP(AF72, QUICKBOOKS_9130357949969096!$F:$G, 2, 0))=0,"",VLOOKUP(AF72, QUICKBOOKS_9130357949969096!$F:$G, 2, 0)),"")</f>
        <v/>
      </c>
      <c r="AL72" s="43"/>
      <c r="AM72" s="43" t="str">
        <f>IFERROR(IF(LEN(VLOOKUP(AH72, QUICKBOOKS_9130357949969096!$J:$K, 2, 0))=0,"",VLOOKUP(AH72, QUICKBOOKS_9130357949969096!$J:$K, 2, 0)),"")</f>
        <v/>
      </c>
    </row>
    <row r="73" spans="2:39">
      <c r="B73" s="30"/>
      <c r="C73" s="30"/>
      <c r="D73" s="30"/>
      <c r="E73" s="30"/>
      <c r="P73" s="42" t="str">
        <f>IF(W73&lt;&gt;"",MAX(P$1:P72)+1,IF(AND(_xlfn.CONCAT(T73:AM73)&lt;&gt;"", OR(LEFT(_xlfn.CONCAT(T73:AM73),5)&lt;&gt;"FALSE",RIGHT(_xlfn.CONCAT(T73:AM73),5)&lt;&gt;"FALSE")),IF(AND(ISNUMBER(P72),P72&gt;0),P72,0),""))</f>
        <v/>
      </c>
      <c r="Q73" s="47"/>
      <c r="R73" s="42" t="str">
        <f t="shared" si="1"/>
        <v/>
      </c>
      <c r="T73" s="43"/>
      <c r="U73" s="43"/>
      <c r="V73" s="43"/>
      <c r="W73" s="44"/>
      <c r="X73" s="43"/>
      <c r="Y73" s="43"/>
      <c r="Z73" s="43"/>
      <c r="AA73" s="49"/>
      <c r="AB73" s="49"/>
      <c r="AC73" s="43"/>
      <c r="AD73" s="43"/>
      <c r="AE73" s="43"/>
      <c r="AF73" s="43"/>
      <c r="AG73" s="43"/>
      <c r="AH73" s="43"/>
      <c r="AI73" s="43" t="str">
        <f>IFERROR(IF(LEN(VLOOKUP(AC73, QUICKBOOKS_9130357949969096!$A:$B, 2, 0))=0,"",VLOOKUP(AC73, QUICKBOOKS_9130357949969096!$A:$B, 2, 0)),"")</f>
        <v/>
      </c>
      <c r="AJ73" s="43" t="str">
        <f>IFERROR(IF(LEN(VLOOKUP(AE73, QUICKBOOKS_9130357949969096!$C:$E, 3, 0))=0,"",VLOOKUP(AE73, QUICKBOOKS_9130357949969096!$C:$E, 3, 0)),"")</f>
        <v/>
      </c>
      <c r="AK73" s="43" t="str">
        <f>IFERROR(IF(LEN(VLOOKUP(AF73, QUICKBOOKS_9130357949969096!$F:$G, 2, 0))=0,"",VLOOKUP(AF73, QUICKBOOKS_9130357949969096!$F:$G, 2, 0)),"")</f>
        <v/>
      </c>
      <c r="AL73" s="43"/>
      <c r="AM73" s="43" t="str">
        <f>IFERROR(IF(LEN(VLOOKUP(AH73, QUICKBOOKS_9130357949969096!$J:$K, 2, 0))=0,"",VLOOKUP(AH73, QUICKBOOKS_9130357949969096!$J:$K, 2, 0)),"")</f>
        <v/>
      </c>
    </row>
    <row r="74" spans="2:39">
      <c r="B74" s="30"/>
      <c r="C74" s="30"/>
      <c r="D74" s="30"/>
      <c r="E74" s="30"/>
      <c r="P74" s="42" t="str">
        <f>IF(W74&lt;&gt;"",MAX(P$1:P73)+1,IF(AND(_xlfn.CONCAT(T74:AM74)&lt;&gt;"", OR(LEFT(_xlfn.CONCAT(T74:AM74),5)&lt;&gt;"FALSE",RIGHT(_xlfn.CONCAT(T74:AM74),5)&lt;&gt;"FALSE")),IF(AND(ISNUMBER(P73),P73&gt;0),P73,0),""))</f>
        <v/>
      </c>
      <c r="Q74" s="47"/>
      <c r="R74" s="42" t="str">
        <f t="shared" si="1"/>
        <v/>
      </c>
      <c r="T74" s="43"/>
      <c r="U74" s="43"/>
      <c r="V74" s="43"/>
      <c r="W74" s="44"/>
      <c r="X74" s="43"/>
      <c r="Y74" s="43"/>
      <c r="Z74" s="43"/>
      <c r="AA74" s="49"/>
      <c r="AB74" s="49"/>
      <c r="AC74" s="43"/>
      <c r="AD74" s="43"/>
      <c r="AE74" s="43"/>
      <c r="AF74" s="43"/>
      <c r="AG74" s="43"/>
      <c r="AH74" s="43"/>
      <c r="AI74" s="43" t="str">
        <f>IFERROR(IF(LEN(VLOOKUP(AC74, QUICKBOOKS_9130357949969096!$A:$B, 2, 0))=0,"",VLOOKUP(AC74, QUICKBOOKS_9130357949969096!$A:$B, 2, 0)),"")</f>
        <v/>
      </c>
      <c r="AJ74" s="43" t="str">
        <f>IFERROR(IF(LEN(VLOOKUP(AE74, QUICKBOOKS_9130357949969096!$C:$E, 3, 0))=0,"",VLOOKUP(AE74, QUICKBOOKS_9130357949969096!$C:$E, 3, 0)),"")</f>
        <v/>
      </c>
      <c r="AK74" s="43" t="str">
        <f>IFERROR(IF(LEN(VLOOKUP(AF74, QUICKBOOKS_9130357949969096!$F:$G, 2, 0))=0,"",VLOOKUP(AF74, QUICKBOOKS_9130357949969096!$F:$G, 2, 0)),"")</f>
        <v/>
      </c>
      <c r="AL74" s="43"/>
      <c r="AM74" s="43" t="str">
        <f>IFERROR(IF(LEN(VLOOKUP(AH74, QUICKBOOKS_9130357949969096!$J:$K, 2, 0))=0,"",VLOOKUP(AH74, QUICKBOOKS_9130357949969096!$J:$K, 2, 0)),"")</f>
        <v/>
      </c>
    </row>
    <row r="75" spans="2:39">
      <c r="B75" s="30"/>
      <c r="C75" s="30"/>
      <c r="D75" s="30"/>
      <c r="E75" s="30"/>
      <c r="P75" s="42" t="str">
        <f>IF(W75&lt;&gt;"",MAX(P$1:P74)+1,IF(AND(_xlfn.CONCAT(T75:AM75)&lt;&gt;"", OR(LEFT(_xlfn.CONCAT(T75:AM75),5)&lt;&gt;"FALSE",RIGHT(_xlfn.CONCAT(T75:AM75),5)&lt;&gt;"FALSE")),IF(AND(ISNUMBER(P74),P74&gt;0),P74,0),""))</f>
        <v/>
      </c>
      <c r="Q75" s="47"/>
      <c r="R75" s="42" t="str">
        <f t="shared" si="1"/>
        <v/>
      </c>
      <c r="T75" s="43"/>
      <c r="U75" s="43"/>
      <c r="V75" s="43"/>
      <c r="W75" s="44"/>
      <c r="X75" s="43"/>
      <c r="Y75" s="43"/>
      <c r="Z75" s="43"/>
      <c r="AA75" s="49"/>
      <c r="AB75" s="49"/>
      <c r="AC75" s="43"/>
      <c r="AD75" s="43"/>
      <c r="AE75" s="43"/>
      <c r="AF75" s="43"/>
      <c r="AG75" s="43"/>
      <c r="AH75" s="43"/>
      <c r="AI75" s="43" t="str">
        <f>IFERROR(IF(LEN(VLOOKUP(AC75, QUICKBOOKS_9130357949969096!$A:$B, 2, 0))=0,"",VLOOKUP(AC75, QUICKBOOKS_9130357949969096!$A:$B, 2, 0)),"")</f>
        <v/>
      </c>
      <c r="AJ75" s="43" t="str">
        <f>IFERROR(IF(LEN(VLOOKUP(AE75, QUICKBOOKS_9130357949969096!$C:$E, 3, 0))=0,"",VLOOKUP(AE75, QUICKBOOKS_9130357949969096!$C:$E, 3, 0)),"")</f>
        <v/>
      </c>
      <c r="AK75" s="43" t="str">
        <f>IFERROR(IF(LEN(VLOOKUP(AF75, QUICKBOOKS_9130357949969096!$F:$G, 2, 0))=0,"",VLOOKUP(AF75, QUICKBOOKS_9130357949969096!$F:$G, 2, 0)),"")</f>
        <v/>
      </c>
      <c r="AL75" s="43"/>
      <c r="AM75" s="43" t="str">
        <f>IFERROR(IF(LEN(VLOOKUP(AH75, QUICKBOOKS_9130357949969096!$J:$K, 2, 0))=0,"",VLOOKUP(AH75, QUICKBOOKS_9130357949969096!$J:$K, 2, 0)),"")</f>
        <v/>
      </c>
    </row>
    <row r="76" spans="2:39">
      <c r="B76" s="30"/>
      <c r="C76" s="30"/>
      <c r="D76" s="30"/>
      <c r="E76" s="30"/>
      <c r="P76" s="42" t="str">
        <f>IF(W76&lt;&gt;"",MAX(P$1:P75)+1,IF(AND(_xlfn.CONCAT(T76:AM76)&lt;&gt;"", OR(LEFT(_xlfn.CONCAT(T76:AM76),5)&lt;&gt;"FALSE",RIGHT(_xlfn.CONCAT(T76:AM76),5)&lt;&gt;"FALSE")),IF(AND(ISNUMBER(P75),P75&gt;0),P75,0),""))</f>
        <v/>
      </c>
      <c r="Q76" s="47"/>
      <c r="R76" s="42" t="str">
        <f t="shared" si="1"/>
        <v/>
      </c>
      <c r="T76" s="43"/>
      <c r="U76" s="43"/>
      <c r="V76" s="43"/>
      <c r="W76" s="44"/>
      <c r="X76" s="43"/>
      <c r="Y76" s="43"/>
      <c r="Z76" s="43"/>
      <c r="AA76" s="49"/>
      <c r="AB76" s="49"/>
      <c r="AC76" s="43"/>
      <c r="AD76" s="43"/>
      <c r="AE76" s="43"/>
      <c r="AF76" s="43"/>
      <c r="AG76" s="43"/>
      <c r="AH76" s="43"/>
      <c r="AI76" s="43" t="str">
        <f>IFERROR(IF(LEN(VLOOKUP(AC76, QUICKBOOKS_9130357949969096!$A:$B, 2, 0))=0,"",VLOOKUP(AC76, QUICKBOOKS_9130357949969096!$A:$B, 2, 0)),"")</f>
        <v/>
      </c>
      <c r="AJ76" s="43" t="str">
        <f>IFERROR(IF(LEN(VLOOKUP(AE76, QUICKBOOKS_9130357949969096!$C:$E, 3, 0))=0,"",VLOOKUP(AE76, QUICKBOOKS_9130357949969096!$C:$E, 3, 0)),"")</f>
        <v/>
      </c>
      <c r="AK76" s="43" t="str">
        <f>IFERROR(IF(LEN(VLOOKUP(AF76, QUICKBOOKS_9130357949969096!$F:$G, 2, 0))=0,"",VLOOKUP(AF76, QUICKBOOKS_9130357949969096!$F:$G, 2, 0)),"")</f>
        <v/>
      </c>
      <c r="AL76" s="43"/>
      <c r="AM76" s="43" t="str">
        <f>IFERROR(IF(LEN(VLOOKUP(AH76, QUICKBOOKS_9130357949969096!$J:$K, 2, 0))=0,"",VLOOKUP(AH76, QUICKBOOKS_9130357949969096!$J:$K, 2, 0)),"")</f>
        <v/>
      </c>
    </row>
    <row r="77" spans="2:39">
      <c r="B77" s="30"/>
      <c r="C77" s="30"/>
      <c r="D77" s="30"/>
      <c r="E77" s="30"/>
      <c r="P77" s="42" t="str">
        <f>IF(W77&lt;&gt;"",MAX(P$1:P76)+1,IF(AND(_xlfn.CONCAT(T77:AM77)&lt;&gt;"", OR(LEFT(_xlfn.CONCAT(T77:AM77),5)&lt;&gt;"FALSE",RIGHT(_xlfn.CONCAT(T77:AM77),5)&lt;&gt;"FALSE")),IF(AND(ISNUMBER(P76),P76&gt;0),P76,0),""))</f>
        <v/>
      </c>
      <c r="Q77" s="47"/>
      <c r="R77" s="42" t="str">
        <f t="shared" si="1"/>
        <v/>
      </c>
      <c r="T77" s="43"/>
      <c r="U77" s="43"/>
      <c r="V77" s="43"/>
      <c r="W77" s="44"/>
      <c r="X77" s="43"/>
      <c r="Y77" s="43"/>
      <c r="Z77" s="43"/>
      <c r="AA77" s="49"/>
      <c r="AB77" s="49"/>
      <c r="AC77" s="43"/>
      <c r="AD77" s="43"/>
      <c r="AE77" s="43"/>
      <c r="AF77" s="43"/>
      <c r="AG77" s="43"/>
      <c r="AH77" s="43"/>
      <c r="AI77" s="43" t="str">
        <f>IFERROR(IF(LEN(VLOOKUP(AC77, QUICKBOOKS_9130357949969096!$A:$B, 2, 0))=0,"",VLOOKUP(AC77, QUICKBOOKS_9130357949969096!$A:$B, 2, 0)),"")</f>
        <v/>
      </c>
      <c r="AJ77" s="43" t="str">
        <f>IFERROR(IF(LEN(VLOOKUP(AE77, QUICKBOOKS_9130357949969096!$C:$E, 3, 0))=0,"",VLOOKUP(AE77, QUICKBOOKS_9130357949969096!$C:$E, 3, 0)),"")</f>
        <v/>
      </c>
      <c r="AK77" s="43" t="str">
        <f>IFERROR(IF(LEN(VLOOKUP(AF77, QUICKBOOKS_9130357949969096!$F:$G, 2, 0))=0,"",VLOOKUP(AF77, QUICKBOOKS_9130357949969096!$F:$G, 2, 0)),"")</f>
        <v/>
      </c>
      <c r="AL77" s="43"/>
      <c r="AM77" s="43" t="str">
        <f>IFERROR(IF(LEN(VLOOKUP(AH77, QUICKBOOKS_9130357949969096!$J:$K, 2, 0))=0,"",VLOOKUP(AH77, QUICKBOOKS_9130357949969096!$J:$K, 2, 0)),"")</f>
        <v/>
      </c>
    </row>
    <row r="78" spans="2:39">
      <c r="B78" s="30"/>
      <c r="C78" s="30"/>
      <c r="D78" s="30"/>
      <c r="E78" s="30"/>
      <c r="P78" s="42" t="str">
        <f>IF(W78&lt;&gt;"",MAX(P$1:P77)+1,IF(AND(_xlfn.CONCAT(T78:AM78)&lt;&gt;"", OR(LEFT(_xlfn.CONCAT(T78:AM78),5)&lt;&gt;"FALSE",RIGHT(_xlfn.CONCAT(T78:AM78),5)&lt;&gt;"FALSE")),IF(AND(ISNUMBER(P77),P77&gt;0),P77,0),""))</f>
        <v/>
      </c>
      <c r="Q78" s="47"/>
      <c r="R78" s="42" t="str">
        <f t="shared" si="1"/>
        <v/>
      </c>
      <c r="T78" s="43"/>
      <c r="U78" s="43"/>
      <c r="V78" s="43"/>
      <c r="W78" s="44"/>
      <c r="X78" s="43"/>
      <c r="Y78" s="43"/>
      <c r="Z78" s="43"/>
      <c r="AA78" s="49"/>
      <c r="AB78" s="49"/>
      <c r="AC78" s="43"/>
      <c r="AD78" s="43"/>
      <c r="AE78" s="43"/>
      <c r="AF78" s="43"/>
      <c r="AG78" s="43"/>
      <c r="AH78" s="43"/>
      <c r="AI78" s="43" t="str">
        <f>IFERROR(IF(LEN(VLOOKUP(AC78, QUICKBOOKS_9130357949969096!$A:$B, 2, 0))=0,"",VLOOKUP(AC78, QUICKBOOKS_9130357949969096!$A:$B, 2, 0)),"")</f>
        <v/>
      </c>
      <c r="AJ78" s="43" t="str">
        <f>IFERROR(IF(LEN(VLOOKUP(AE78, QUICKBOOKS_9130357949969096!$C:$E, 3, 0))=0,"",VLOOKUP(AE78, QUICKBOOKS_9130357949969096!$C:$E, 3, 0)),"")</f>
        <v/>
      </c>
      <c r="AK78" s="43" t="str">
        <f>IFERROR(IF(LEN(VLOOKUP(AF78, QUICKBOOKS_9130357949969096!$F:$G, 2, 0))=0,"",VLOOKUP(AF78, QUICKBOOKS_9130357949969096!$F:$G, 2, 0)),"")</f>
        <v/>
      </c>
      <c r="AL78" s="43"/>
      <c r="AM78" s="43" t="str">
        <f>IFERROR(IF(LEN(VLOOKUP(AH78, QUICKBOOKS_9130357949969096!$J:$K, 2, 0))=0,"",VLOOKUP(AH78, QUICKBOOKS_9130357949969096!$J:$K, 2, 0)),"")</f>
        <v/>
      </c>
    </row>
    <row r="79" spans="2:39">
      <c r="B79" s="30"/>
      <c r="C79" s="30"/>
      <c r="D79" s="30"/>
      <c r="E79" s="30"/>
      <c r="P79" s="42" t="str">
        <f>IF(W79&lt;&gt;"",MAX(P$1:P78)+1,IF(AND(_xlfn.CONCAT(T79:AM79)&lt;&gt;"", OR(LEFT(_xlfn.CONCAT(T79:AM79),5)&lt;&gt;"FALSE",RIGHT(_xlfn.CONCAT(T79:AM79),5)&lt;&gt;"FALSE")),IF(AND(ISNUMBER(P78),P78&gt;0),P78,0),""))</f>
        <v/>
      </c>
      <c r="Q79" s="47"/>
      <c r="R79" s="42" t="str">
        <f t="shared" si="1"/>
        <v/>
      </c>
      <c r="T79" s="43"/>
      <c r="U79" s="43"/>
      <c r="V79" s="43"/>
      <c r="W79" s="44"/>
      <c r="X79" s="43"/>
      <c r="Y79" s="43"/>
      <c r="Z79" s="43"/>
      <c r="AA79" s="49"/>
      <c r="AB79" s="49"/>
      <c r="AC79" s="43"/>
      <c r="AD79" s="43"/>
      <c r="AE79" s="43"/>
      <c r="AF79" s="43"/>
      <c r="AG79" s="43"/>
      <c r="AH79" s="43"/>
      <c r="AI79" s="43" t="str">
        <f>IFERROR(IF(LEN(VLOOKUP(AC79, QUICKBOOKS_9130357949969096!$A:$B, 2, 0))=0,"",VLOOKUP(AC79, QUICKBOOKS_9130357949969096!$A:$B, 2, 0)),"")</f>
        <v/>
      </c>
      <c r="AJ79" s="43" t="str">
        <f>IFERROR(IF(LEN(VLOOKUP(AE79, QUICKBOOKS_9130357949969096!$C:$E, 3, 0))=0,"",VLOOKUP(AE79, QUICKBOOKS_9130357949969096!$C:$E, 3, 0)),"")</f>
        <v/>
      </c>
      <c r="AK79" s="43" t="str">
        <f>IFERROR(IF(LEN(VLOOKUP(AF79, QUICKBOOKS_9130357949969096!$F:$G, 2, 0))=0,"",VLOOKUP(AF79, QUICKBOOKS_9130357949969096!$F:$G, 2, 0)),"")</f>
        <v/>
      </c>
      <c r="AL79" s="43"/>
      <c r="AM79" s="43" t="str">
        <f>IFERROR(IF(LEN(VLOOKUP(AH79, QUICKBOOKS_9130357949969096!$J:$K, 2, 0))=0,"",VLOOKUP(AH79, QUICKBOOKS_9130357949969096!$J:$K, 2, 0)),"")</f>
        <v/>
      </c>
    </row>
    <row r="80" spans="2:39">
      <c r="B80" s="30"/>
      <c r="C80" s="30"/>
      <c r="D80" s="30"/>
      <c r="E80" s="30"/>
      <c r="P80" s="42" t="str">
        <f>IF(W80&lt;&gt;"",MAX(P$1:P79)+1,IF(AND(_xlfn.CONCAT(T80:AM80)&lt;&gt;"", OR(LEFT(_xlfn.CONCAT(T80:AM80),5)&lt;&gt;"FALSE",RIGHT(_xlfn.CONCAT(T80:AM80),5)&lt;&gt;"FALSE")),IF(AND(ISNUMBER(P79),P79&gt;0),P79,0),""))</f>
        <v/>
      </c>
      <c r="Q80" s="47"/>
      <c r="R80" s="42" t="str">
        <f t="shared" si="1"/>
        <v/>
      </c>
      <c r="T80" s="43"/>
      <c r="U80" s="43"/>
      <c r="V80" s="43"/>
      <c r="W80" s="44"/>
      <c r="X80" s="43"/>
      <c r="Y80" s="43"/>
      <c r="Z80" s="43"/>
      <c r="AA80" s="49"/>
      <c r="AB80" s="49"/>
      <c r="AC80" s="43"/>
      <c r="AD80" s="43"/>
      <c r="AE80" s="43"/>
      <c r="AF80" s="43"/>
      <c r="AG80" s="43"/>
      <c r="AH80" s="43"/>
      <c r="AI80" s="43" t="str">
        <f>IFERROR(IF(LEN(VLOOKUP(AC80, QUICKBOOKS_9130357949969096!$A:$B, 2, 0))=0,"",VLOOKUP(AC80, QUICKBOOKS_9130357949969096!$A:$B, 2, 0)),"")</f>
        <v/>
      </c>
      <c r="AJ80" s="43" t="str">
        <f>IFERROR(IF(LEN(VLOOKUP(AE80, QUICKBOOKS_9130357949969096!$C:$E, 3, 0))=0,"",VLOOKUP(AE80, QUICKBOOKS_9130357949969096!$C:$E, 3, 0)),"")</f>
        <v/>
      </c>
      <c r="AK80" s="43" t="str">
        <f>IFERROR(IF(LEN(VLOOKUP(AF80, QUICKBOOKS_9130357949969096!$F:$G, 2, 0))=0,"",VLOOKUP(AF80, QUICKBOOKS_9130357949969096!$F:$G, 2, 0)),"")</f>
        <v/>
      </c>
      <c r="AL80" s="43"/>
      <c r="AM80" s="43" t="str">
        <f>IFERROR(IF(LEN(VLOOKUP(AH80, QUICKBOOKS_9130357949969096!$J:$K, 2, 0))=0,"",VLOOKUP(AH80, QUICKBOOKS_9130357949969096!$J:$K, 2, 0)),"")</f>
        <v/>
      </c>
    </row>
    <row r="81" spans="2:39">
      <c r="B81" s="30"/>
      <c r="C81" s="30"/>
      <c r="D81" s="30"/>
      <c r="E81" s="30"/>
      <c r="P81" s="42" t="str">
        <f>IF(W81&lt;&gt;"",MAX(P$1:P80)+1,IF(AND(_xlfn.CONCAT(T81:AM81)&lt;&gt;"", OR(LEFT(_xlfn.CONCAT(T81:AM81),5)&lt;&gt;"FALSE",RIGHT(_xlfn.CONCAT(T81:AM81),5)&lt;&gt;"FALSE")),IF(AND(ISNUMBER(P80),P80&gt;0),P80,0),""))</f>
        <v/>
      </c>
      <c r="Q81" s="47"/>
      <c r="R81" s="42" t="str">
        <f t="shared" si="1"/>
        <v/>
      </c>
      <c r="T81" s="43"/>
      <c r="U81" s="43"/>
      <c r="V81" s="43"/>
      <c r="W81" s="44"/>
      <c r="X81" s="43"/>
      <c r="Y81" s="43"/>
      <c r="Z81" s="43"/>
      <c r="AA81" s="49"/>
      <c r="AB81" s="49"/>
      <c r="AC81" s="43"/>
      <c r="AD81" s="43"/>
      <c r="AE81" s="43"/>
      <c r="AF81" s="43"/>
      <c r="AG81" s="43"/>
      <c r="AH81" s="43"/>
      <c r="AI81" s="43" t="str">
        <f>IFERROR(IF(LEN(VLOOKUP(AC81, QUICKBOOKS_9130357949969096!$A:$B, 2, 0))=0,"",VLOOKUP(AC81, QUICKBOOKS_9130357949969096!$A:$B, 2, 0)),"")</f>
        <v/>
      </c>
      <c r="AJ81" s="43" t="str">
        <f>IFERROR(IF(LEN(VLOOKUP(AE81, QUICKBOOKS_9130357949969096!$C:$E, 3, 0))=0,"",VLOOKUP(AE81, QUICKBOOKS_9130357949969096!$C:$E, 3, 0)),"")</f>
        <v/>
      </c>
      <c r="AK81" s="43" t="str">
        <f>IFERROR(IF(LEN(VLOOKUP(AF81, QUICKBOOKS_9130357949969096!$F:$G, 2, 0))=0,"",VLOOKUP(AF81, QUICKBOOKS_9130357949969096!$F:$G, 2, 0)),"")</f>
        <v/>
      </c>
      <c r="AL81" s="43"/>
      <c r="AM81" s="43" t="str">
        <f>IFERROR(IF(LEN(VLOOKUP(AH81, QUICKBOOKS_9130357949969096!$J:$K, 2, 0))=0,"",VLOOKUP(AH81, QUICKBOOKS_9130357949969096!$J:$K, 2, 0)),"")</f>
        <v/>
      </c>
    </row>
    <row r="82" spans="2:39">
      <c r="B82" s="30"/>
      <c r="C82" s="30"/>
      <c r="D82" s="30"/>
      <c r="E82" s="30"/>
      <c r="P82" s="42" t="str">
        <f>IF(W82&lt;&gt;"",MAX(P$1:P81)+1,IF(AND(_xlfn.CONCAT(T82:AM82)&lt;&gt;"", OR(LEFT(_xlfn.CONCAT(T82:AM82),5)&lt;&gt;"FALSE",RIGHT(_xlfn.CONCAT(T82:AM82),5)&lt;&gt;"FALSE")),IF(AND(ISNUMBER(P81),P81&gt;0),P81,0),""))</f>
        <v/>
      </c>
      <c r="Q82" s="47"/>
      <c r="R82" s="42" t="str">
        <f t="shared" si="1"/>
        <v/>
      </c>
      <c r="T82" s="43"/>
      <c r="U82" s="43"/>
      <c r="V82" s="43"/>
      <c r="W82" s="44"/>
      <c r="X82" s="43"/>
      <c r="Y82" s="43"/>
      <c r="Z82" s="43"/>
      <c r="AA82" s="49"/>
      <c r="AB82" s="49"/>
      <c r="AC82" s="43"/>
      <c r="AD82" s="43"/>
      <c r="AE82" s="43"/>
      <c r="AF82" s="43"/>
      <c r="AG82" s="43"/>
      <c r="AH82" s="43"/>
      <c r="AI82" s="43" t="str">
        <f>IFERROR(IF(LEN(VLOOKUP(AC82, QUICKBOOKS_9130357949969096!$A:$B, 2, 0))=0,"",VLOOKUP(AC82, QUICKBOOKS_9130357949969096!$A:$B, 2, 0)),"")</f>
        <v/>
      </c>
      <c r="AJ82" s="43" t="str">
        <f>IFERROR(IF(LEN(VLOOKUP(AE82, QUICKBOOKS_9130357949969096!$C:$E, 3, 0))=0,"",VLOOKUP(AE82, QUICKBOOKS_9130357949969096!$C:$E, 3, 0)),"")</f>
        <v/>
      </c>
      <c r="AK82" s="43" t="str">
        <f>IFERROR(IF(LEN(VLOOKUP(AF82, QUICKBOOKS_9130357949969096!$F:$G, 2, 0))=0,"",VLOOKUP(AF82, QUICKBOOKS_9130357949969096!$F:$G, 2, 0)),"")</f>
        <v/>
      </c>
      <c r="AL82" s="43"/>
      <c r="AM82" s="43" t="str">
        <f>IFERROR(IF(LEN(VLOOKUP(AH82, QUICKBOOKS_9130357949969096!$J:$K, 2, 0))=0,"",VLOOKUP(AH82, QUICKBOOKS_9130357949969096!$J:$K, 2, 0)),"")</f>
        <v/>
      </c>
    </row>
    <row r="83" spans="2:39">
      <c r="B83" s="30"/>
      <c r="C83" s="30"/>
      <c r="D83" s="30"/>
      <c r="E83" s="30"/>
      <c r="P83" s="42" t="str">
        <f>IF(W83&lt;&gt;"",MAX(P$1:P82)+1,IF(AND(_xlfn.CONCAT(T83:AM83)&lt;&gt;"", OR(LEFT(_xlfn.CONCAT(T83:AM83),5)&lt;&gt;"FALSE",RIGHT(_xlfn.CONCAT(T83:AM83),5)&lt;&gt;"FALSE")),IF(AND(ISNUMBER(P82),P82&gt;0),P82,0),""))</f>
        <v/>
      </c>
      <c r="Q83" s="47"/>
      <c r="R83" s="42" t="str">
        <f t="shared" si="1"/>
        <v/>
      </c>
      <c r="T83" s="43"/>
      <c r="U83" s="43"/>
      <c r="V83" s="43"/>
      <c r="W83" s="44"/>
      <c r="X83" s="43"/>
      <c r="Y83" s="43"/>
      <c r="Z83" s="43"/>
      <c r="AA83" s="49"/>
      <c r="AB83" s="49"/>
      <c r="AC83" s="43"/>
      <c r="AD83" s="43"/>
      <c r="AE83" s="43"/>
      <c r="AF83" s="43"/>
      <c r="AG83" s="43"/>
      <c r="AH83" s="43"/>
      <c r="AI83" s="43" t="str">
        <f>IFERROR(IF(LEN(VLOOKUP(AC83, QUICKBOOKS_9130357949969096!$A:$B, 2, 0))=0,"",VLOOKUP(AC83, QUICKBOOKS_9130357949969096!$A:$B, 2, 0)),"")</f>
        <v/>
      </c>
      <c r="AJ83" s="43" t="str">
        <f>IFERROR(IF(LEN(VLOOKUP(AE83, QUICKBOOKS_9130357949969096!$C:$E, 3, 0))=0,"",VLOOKUP(AE83, QUICKBOOKS_9130357949969096!$C:$E, 3, 0)),"")</f>
        <v/>
      </c>
      <c r="AK83" s="43" t="str">
        <f>IFERROR(IF(LEN(VLOOKUP(AF83, QUICKBOOKS_9130357949969096!$F:$G, 2, 0))=0,"",VLOOKUP(AF83, QUICKBOOKS_9130357949969096!$F:$G, 2, 0)),"")</f>
        <v/>
      </c>
      <c r="AL83" s="43"/>
      <c r="AM83" s="43" t="str">
        <f>IFERROR(IF(LEN(VLOOKUP(AH83, QUICKBOOKS_9130357949969096!$J:$K, 2, 0))=0,"",VLOOKUP(AH83, QUICKBOOKS_9130357949969096!$J:$K, 2, 0)),"")</f>
        <v/>
      </c>
    </row>
    <row r="84" spans="2:39">
      <c r="B84" s="30"/>
      <c r="C84" s="30"/>
      <c r="D84" s="30"/>
      <c r="E84" s="30"/>
      <c r="P84" s="42" t="str">
        <f>IF(W84&lt;&gt;"",MAX(P$1:P83)+1,IF(AND(_xlfn.CONCAT(T84:AM84)&lt;&gt;"", OR(LEFT(_xlfn.CONCAT(T84:AM84),5)&lt;&gt;"FALSE",RIGHT(_xlfn.CONCAT(T84:AM84),5)&lt;&gt;"FALSE")),IF(AND(ISNUMBER(P83),P83&gt;0),P83,0),""))</f>
        <v/>
      </c>
      <c r="Q84" s="47"/>
      <c r="R84" s="42" t="str">
        <f t="shared" si="1"/>
        <v/>
      </c>
      <c r="T84" s="43"/>
      <c r="U84" s="43"/>
      <c r="V84" s="43"/>
      <c r="W84" s="44"/>
      <c r="X84" s="43"/>
      <c r="Y84" s="43"/>
      <c r="Z84" s="43"/>
      <c r="AA84" s="49"/>
      <c r="AB84" s="49"/>
      <c r="AC84" s="43"/>
      <c r="AD84" s="43"/>
      <c r="AE84" s="43"/>
      <c r="AF84" s="43"/>
      <c r="AG84" s="43"/>
      <c r="AH84" s="43"/>
      <c r="AI84" s="43" t="str">
        <f>IFERROR(IF(LEN(VLOOKUP(AC84, QUICKBOOKS_9130357949969096!$A:$B, 2, 0))=0,"",VLOOKUP(AC84, QUICKBOOKS_9130357949969096!$A:$B, 2, 0)),"")</f>
        <v/>
      </c>
      <c r="AJ84" s="43" t="str">
        <f>IFERROR(IF(LEN(VLOOKUP(AE84, QUICKBOOKS_9130357949969096!$C:$E, 3, 0))=0,"",VLOOKUP(AE84, QUICKBOOKS_9130357949969096!$C:$E, 3, 0)),"")</f>
        <v/>
      </c>
      <c r="AK84" s="43" t="str">
        <f>IFERROR(IF(LEN(VLOOKUP(AF84, QUICKBOOKS_9130357949969096!$F:$G, 2, 0))=0,"",VLOOKUP(AF84, QUICKBOOKS_9130357949969096!$F:$G, 2, 0)),"")</f>
        <v/>
      </c>
      <c r="AL84" s="43"/>
      <c r="AM84" s="43" t="str">
        <f>IFERROR(IF(LEN(VLOOKUP(AH84, QUICKBOOKS_9130357949969096!$J:$K, 2, 0))=0,"",VLOOKUP(AH84, QUICKBOOKS_9130357949969096!$J:$K, 2, 0)),"")</f>
        <v/>
      </c>
    </row>
    <row r="85" spans="2:39">
      <c r="B85" s="30"/>
      <c r="C85" s="30"/>
      <c r="D85" s="30"/>
      <c r="E85" s="30"/>
      <c r="P85" s="42" t="str">
        <f>IF(W85&lt;&gt;"",MAX(P$1:P84)+1,IF(AND(_xlfn.CONCAT(T85:AM85)&lt;&gt;"", OR(LEFT(_xlfn.CONCAT(T85:AM85),5)&lt;&gt;"FALSE",RIGHT(_xlfn.CONCAT(T85:AM85),5)&lt;&gt;"FALSE")),IF(AND(ISNUMBER(P84),P84&gt;0),P84,0),""))</f>
        <v/>
      </c>
      <c r="Q85" s="47"/>
      <c r="R85" s="42" t="str">
        <f t="shared" si="1"/>
        <v/>
      </c>
      <c r="T85" s="43"/>
      <c r="U85" s="43"/>
      <c r="V85" s="43"/>
      <c r="W85" s="44"/>
      <c r="X85" s="43"/>
      <c r="Y85" s="43"/>
      <c r="Z85" s="43"/>
      <c r="AA85" s="49"/>
      <c r="AB85" s="49"/>
      <c r="AC85" s="43"/>
      <c r="AD85" s="43"/>
      <c r="AE85" s="43"/>
      <c r="AF85" s="43"/>
      <c r="AG85" s="43"/>
      <c r="AH85" s="43"/>
      <c r="AI85" s="43" t="str">
        <f>IFERROR(IF(LEN(VLOOKUP(AC85, QUICKBOOKS_9130357949969096!$A:$B, 2, 0))=0,"",VLOOKUP(AC85, QUICKBOOKS_9130357949969096!$A:$B, 2, 0)),"")</f>
        <v/>
      </c>
      <c r="AJ85" s="43" t="str">
        <f>IFERROR(IF(LEN(VLOOKUP(AE85, QUICKBOOKS_9130357949969096!$C:$E, 3, 0))=0,"",VLOOKUP(AE85, QUICKBOOKS_9130357949969096!$C:$E, 3, 0)),"")</f>
        <v/>
      </c>
      <c r="AK85" s="43" t="str">
        <f>IFERROR(IF(LEN(VLOOKUP(AF85, QUICKBOOKS_9130357949969096!$F:$G, 2, 0))=0,"",VLOOKUP(AF85, QUICKBOOKS_9130357949969096!$F:$G, 2, 0)),"")</f>
        <v/>
      </c>
      <c r="AL85" s="43"/>
      <c r="AM85" s="43" t="str">
        <f>IFERROR(IF(LEN(VLOOKUP(AH85, QUICKBOOKS_9130357949969096!$J:$K, 2, 0))=0,"",VLOOKUP(AH85, QUICKBOOKS_9130357949969096!$J:$K, 2, 0)),"")</f>
        <v/>
      </c>
    </row>
    <row r="86" spans="2:39">
      <c r="B86" s="30"/>
      <c r="C86" s="30"/>
      <c r="D86" s="30"/>
      <c r="E86" s="30"/>
      <c r="P86" s="42" t="str">
        <f>IF(W86&lt;&gt;"",MAX(P$1:P85)+1,IF(AND(_xlfn.CONCAT(T86:AM86)&lt;&gt;"", OR(LEFT(_xlfn.CONCAT(T86:AM86),5)&lt;&gt;"FALSE",RIGHT(_xlfn.CONCAT(T86:AM86),5)&lt;&gt;"FALSE")),IF(AND(ISNUMBER(P85),P85&gt;0),P85,0),""))</f>
        <v/>
      </c>
      <c r="Q86" s="47"/>
      <c r="R86" s="42" t="str">
        <f t="shared" si="1"/>
        <v/>
      </c>
      <c r="T86" s="43"/>
      <c r="U86" s="43"/>
      <c r="V86" s="43"/>
      <c r="W86" s="44"/>
      <c r="X86" s="43"/>
      <c r="Y86" s="43"/>
      <c r="Z86" s="43"/>
      <c r="AA86" s="49"/>
      <c r="AB86" s="49"/>
      <c r="AC86" s="43"/>
      <c r="AD86" s="43"/>
      <c r="AE86" s="43"/>
      <c r="AF86" s="43"/>
      <c r="AG86" s="43"/>
      <c r="AH86" s="43"/>
      <c r="AI86" s="43" t="str">
        <f>IFERROR(IF(LEN(VLOOKUP(AC86, QUICKBOOKS_9130357949969096!$A:$B, 2, 0))=0,"",VLOOKUP(AC86, QUICKBOOKS_9130357949969096!$A:$B, 2, 0)),"")</f>
        <v/>
      </c>
      <c r="AJ86" s="43" t="str">
        <f>IFERROR(IF(LEN(VLOOKUP(AE86, QUICKBOOKS_9130357949969096!$C:$E, 3, 0))=0,"",VLOOKUP(AE86, QUICKBOOKS_9130357949969096!$C:$E, 3, 0)),"")</f>
        <v/>
      </c>
      <c r="AK86" s="43" t="str">
        <f>IFERROR(IF(LEN(VLOOKUP(AF86, QUICKBOOKS_9130357949969096!$F:$G, 2, 0))=0,"",VLOOKUP(AF86, QUICKBOOKS_9130357949969096!$F:$G, 2, 0)),"")</f>
        <v/>
      </c>
      <c r="AL86" s="43"/>
      <c r="AM86" s="43" t="str">
        <f>IFERROR(IF(LEN(VLOOKUP(AH86, QUICKBOOKS_9130357949969096!$J:$K, 2, 0))=0,"",VLOOKUP(AH86, QUICKBOOKS_9130357949969096!$J:$K, 2, 0)),"")</f>
        <v/>
      </c>
    </row>
    <row r="87" spans="2:39">
      <c r="B87" s="30"/>
      <c r="C87" s="30"/>
      <c r="D87" s="30"/>
      <c r="E87" s="30"/>
      <c r="P87" s="42" t="str">
        <f>IF(W87&lt;&gt;"",MAX(P$1:P86)+1,IF(AND(_xlfn.CONCAT(T87:AM87)&lt;&gt;"", OR(LEFT(_xlfn.CONCAT(T87:AM87),5)&lt;&gt;"FALSE",RIGHT(_xlfn.CONCAT(T87:AM87),5)&lt;&gt;"FALSE")),IF(AND(ISNUMBER(P86),P86&gt;0),P86,0),""))</f>
        <v/>
      </c>
      <c r="Q87" s="47"/>
      <c r="R87" s="42" t="str">
        <f t="shared" si="1"/>
        <v/>
      </c>
      <c r="T87" s="43"/>
      <c r="U87" s="43"/>
      <c r="V87" s="43"/>
      <c r="W87" s="44"/>
      <c r="X87" s="43"/>
      <c r="Y87" s="43"/>
      <c r="Z87" s="43"/>
      <c r="AA87" s="49"/>
      <c r="AB87" s="49"/>
      <c r="AC87" s="43"/>
      <c r="AD87" s="43"/>
      <c r="AE87" s="43"/>
      <c r="AF87" s="43"/>
      <c r="AG87" s="43"/>
      <c r="AH87" s="43"/>
      <c r="AI87" s="43" t="str">
        <f>IFERROR(IF(LEN(VLOOKUP(AC87, QUICKBOOKS_9130357949969096!$A:$B, 2, 0))=0,"",VLOOKUP(AC87, QUICKBOOKS_9130357949969096!$A:$B, 2, 0)),"")</f>
        <v/>
      </c>
      <c r="AJ87" s="43" t="str">
        <f>IFERROR(IF(LEN(VLOOKUP(AE87, QUICKBOOKS_9130357949969096!$C:$E, 3, 0))=0,"",VLOOKUP(AE87, QUICKBOOKS_9130357949969096!$C:$E, 3, 0)),"")</f>
        <v/>
      </c>
      <c r="AK87" s="43" t="str">
        <f>IFERROR(IF(LEN(VLOOKUP(AF87, QUICKBOOKS_9130357949969096!$F:$G, 2, 0))=0,"",VLOOKUP(AF87, QUICKBOOKS_9130357949969096!$F:$G, 2, 0)),"")</f>
        <v/>
      </c>
      <c r="AL87" s="43"/>
      <c r="AM87" s="43" t="str">
        <f>IFERROR(IF(LEN(VLOOKUP(AH87, QUICKBOOKS_9130357949969096!$J:$K, 2, 0))=0,"",VLOOKUP(AH87, QUICKBOOKS_9130357949969096!$J:$K, 2, 0)),"")</f>
        <v/>
      </c>
    </row>
    <row r="88" spans="2:39">
      <c r="B88" s="30"/>
      <c r="C88" s="30"/>
      <c r="D88" s="30"/>
      <c r="E88" s="30"/>
      <c r="P88" s="42" t="str">
        <f>IF(W88&lt;&gt;"",MAX(P$1:P87)+1,IF(AND(_xlfn.CONCAT(T88:AM88)&lt;&gt;"", OR(LEFT(_xlfn.CONCAT(T88:AM88),5)&lt;&gt;"FALSE",RIGHT(_xlfn.CONCAT(T88:AM88),5)&lt;&gt;"FALSE")),IF(AND(ISNUMBER(P87),P87&gt;0),P87,0),""))</f>
        <v/>
      </c>
      <c r="Q88" s="47"/>
      <c r="R88" s="42" t="str">
        <f t="shared" si="1"/>
        <v/>
      </c>
      <c r="T88" s="43"/>
      <c r="U88" s="43"/>
      <c r="V88" s="43"/>
      <c r="W88" s="44"/>
      <c r="X88" s="43"/>
      <c r="Y88" s="43"/>
      <c r="Z88" s="43"/>
      <c r="AA88" s="49"/>
      <c r="AB88" s="49"/>
      <c r="AC88" s="43"/>
      <c r="AD88" s="43"/>
      <c r="AE88" s="43"/>
      <c r="AF88" s="43"/>
      <c r="AG88" s="43"/>
      <c r="AH88" s="43"/>
      <c r="AI88" s="43" t="str">
        <f>IFERROR(IF(LEN(VLOOKUP(AC88, QUICKBOOKS_9130357949969096!$A:$B, 2, 0))=0,"",VLOOKUP(AC88, QUICKBOOKS_9130357949969096!$A:$B, 2, 0)),"")</f>
        <v/>
      </c>
      <c r="AJ88" s="43" t="str">
        <f>IFERROR(IF(LEN(VLOOKUP(AE88, QUICKBOOKS_9130357949969096!$C:$E, 3, 0))=0,"",VLOOKUP(AE88, QUICKBOOKS_9130357949969096!$C:$E, 3, 0)),"")</f>
        <v/>
      </c>
      <c r="AK88" s="43" t="str">
        <f>IFERROR(IF(LEN(VLOOKUP(AF88, QUICKBOOKS_9130357949969096!$F:$G, 2, 0))=0,"",VLOOKUP(AF88, QUICKBOOKS_9130357949969096!$F:$G, 2, 0)),"")</f>
        <v/>
      </c>
      <c r="AL88" s="43"/>
      <c r="AM88" s="43" t="str">
        <f>IFERROR(IF(LEN(VLOOKUP(AH88, QUICKBOOKS_9130357949969096!$J:$K, 2, 0))=0,"",VLOOKUP(AH88, QUICKBOOKS_9130357949969096!$J:$K, 2, 0)),"")</f>
        <v/>
      </c>
    </row>
    <row r="89" spans="2:39">
      <c r="B89" s="30"/>
      <c r="C89" s="30"/>
      <c r="D89" s="30"/>
      <c r="E89" s="30"/>
      <c r="P89" s="42" t="str">
        <f>IF(W89&lt;&gt;"",MAX(P$1:P88)+1,IF(AND(_xlfn.CONCAT(T89:AM89)&lt;&gt;"", OR(LEFT(_xlfn.CONCAT(T89:AM89),5)&lt;&gt;"FALSE",RIGHT(_xlfn.CONCAT(T89:AM89),5)&lt;&gt;"FALSE")),IF(AND(ISNUMBER(P88),P88&gt;0),P88,0),""))</f>
        <v/>
      </c>
      <c r="Q89" s="47"/>
      <c r="R89" s="42" t="str">
        <f t="shared" si="1"/>
        <v/>
      </c>
      <c r="T89" s="43"/>
      <c r="U89" s="43"/>
      <c r="V89" s="43"/>
      <c r="W89" s="44"/>
      <c r="X89" s="43"/>
      <c r="Y89" s="43"/>
      <c r="Z89" s="43"/>
      <c r="AA89" s="49"/>
      <c r="AB89" s="49"/>
      <c r="AC89" s="43"/>
      <c r="AD89" s="43"/>
      <c r="AE89" s="43"/>
      <c r="AF89" s="43"/>
      <c r="AG89" s="43"/>
      <c r="AH89" s="43"/>
      <c r="AI89" s="43" t="str">
        <f>IFERROR(IF(LEN(VLOOKUP(AC89, QUICKBOOKS_9130357949969096!$A:$B, 2, 0))=0,"",VLOOKUP(AC89, QUICKBOOKS_9130357949969096!$A:$B, 2, 0)),"")</f>
        <v/>
      </c>
      <c r="AJ89" s="43" t="str">
        <f>IFERROR(IF(LEN(VLOOKUP(AE89, QUICKBOOKS_9130357949969096!$C:$E, 3, 0))=0,"",VLOOKUP(AE89, QUICKBOOKS_9130357949969096!$C:$E, 3, 0)),"")</f>
        <v/>
      </c>
      <c r="AK89" s="43" t="str">
        <f>IFERROR(IF(LEN(VLOOKUP(AF89, QUICKBOOKS_9130357949969096!$F:$G, 2, 0))=0,"",VLOOKUP(AF89, QUICKBOOKS_9130357949969096!$F:$G, 2, 0)),"")</f>
        <v/>
      </c>
      <c r="AL89" s="43"/>
      <c r="AM89" s="43" t="str">
        <f>IFERROR(IF(LEN(VLOOKUP(AH89, QUICKBOOKS_9130357949969096!$J:$K, 2, 0))=0,"",VLOOKUP(AH89, QUICKBOOKS_9130357949969096!$J:$K, 2, 0)),"")</f>
        <v/>
      </c>
    </row>
    <row r="90" spans="2:39">
      <c r="B90" s="30"/>
      <c r="C90" s="30"/>
      <c r="D90" s="30"/>
      <c r="E90" s="30"/>
      <c r="P90" s="42" t="str">
        <f>IF(W90&lt;&gt;"",MAX(P$1:P89)+1,IF(AND(_xlfn.CONCAT(T90:AM90)&lt;&gt;"", OR(LEFT(_xlfn.CONCAT(T90:AM90),5)&lt;&gt;"FALSE",RIGHT(_xlfn.CONCAT(T90:AM90),5)&lt;&gt;"FALSE")),IF(AND(ISNUMBER(P89),P89&gt;0),P89,0),""))</f>
        <v/>
      </c>
      <c r="Q90" s="47"/>
      <c r="R90" s="42" t="str">
        <f t="shared" si="1"/>
        <v/>
      </c>
      <c r="T90" s="43"/>
      <c r="U90" s="43"/>
      <c r="V90" s="43"/>
      <c r="W90" s="44"/>
      <c r="X90" s="43"/>
      <c r="Y90" s="43"/>
      <c r="Z90" s="43"/>
      <c r="AA90" s="49"/>
      <c r="AB90" s="49"/>
      <c r="AC90" s="43"/>
      <c r="AD90" s="43"/>
      <c r="AE90" s="43"/>
      <c r="AF90" s="43"/>
      <c r="AG90" s="43"/>
      <c r="AH90" s="43"/>
      <c r="AI90" s="43" t="str">
        <f>IFERROR(IF(LEN(VLOOKUP(AC90, QUICKBOOKS_9130357949969096!$A:$B, 2, 0))=0,"",VLOOKUP(AC90, QUICKBOOKS_9130357949969096!$A:$B, 2, 0)),"")</f>
        <v/>
      </c>
      <c r="AJ90" s="43" t="str">
        <f>IFERROR(IF(LEN(VLOOKUP(AE90, QUICKBOOKS_9130357949969096!$C:$E, 3, 0))=0,"",VLOOKUP(AE90, QUICKBOOKS_9130357949969096!$C:$E, 3, 0)),"")</f>
        <v/>
      </c>
      <c r="AK90" s="43" t="str">
        <f>IFERROR(IF(LEN(VLOOKUP(AF90, QUICKBOOKS_9130357949969096!$F:$G, 2, 0))=0,"",VLOOKUP(AF90, QUICKBOOKS_9130357949969096!$F:$G, 2, 0)),"")</f>
        <v/>
      </c>
      <c r="AL90" s="43"/>
      <c r="AM90" s="43" t="str">
        <f>IFERROR(IF(LEN(VLOOKUP(AH90, QUICKBOOKS_9130357949969096!$J:$K, 2, 0))=0,"",VLOOKUP(AH90, QUICKBOOKS_9130357949969096!$J:$K, 2, 0)),"")</f>
        <v/>
      </c>
    </row>
    <row r="91" spans="2:39">
      <c r="B91" s="30"/>
      <c r="C91" s="30"/>
      <c r="D91" s="30"/>
      <c r="E91" s="30"/>
      <c r="P91" s="42" t="str">
        <f>IF(W91&lt;&gt;"",MAX(P$1:P90)+1,IF(AND(_xlfn.CONCAT(T91:AM91)&lt;&gt;"", OR(LEFT(_xlfn.CONCAT(T91:AM91),5)&lt;&gt;"FALSE",RIGHT(_xlfn.CONCAT(T91:AM91),5)&lt;&gt;"FALSE")),IF(AND(ISNUMBER(P90),P90&gt;0),P90,0),""))</f>
        <v/>
      </c>
      <c r="Q91" s="47"/>
      <c r="R91" s="42" t="str">
        <f t="shared" si="1"/>
        <v/>
      </c>
      <c r="T91" s="43"/>
      <c r="U91" s="43"/>
      <c r="V91" s="43"/>
      <c r="W91" s="44"/>
      <c r="X91" s="43"/>
      <c r="Y91" s="43"/>
      <c r="Z91" s="43"/>
      <c r="AA91" s="49"/>
      <c r="AB91" s="49"/>
      <c r="AC91" s="43"/>
      <c r="AD91" s="43"/>
      <c r="AE91" s="43"/>
      <c r="AF91" s="43"/>
      <c r="AG91" s="43"/>
      <c r="AH91" s="43"/>
      <c r="AI91" s="43" t="str">
        <f>IFERROR(IF(LEN(VLOOKUP(AC91, QUICKBOOKS_9130357949969096!$A:$B, 2, 0))=0,"",VLOOKUP(AC91, QUICKBOOKS_9130357949969096!$A:$B, 2, 0)),"")</f>
        <v/>
      </c>
      <c r="AJ91" s="43" t="str">
        <f>IFERROR(IF(LEN(VLOOKUP(AE91, QUICKBOOKS_9130357949969096!$C:$E, 3, 0))=0,"",VLOOKUP(AE91, QUICKBOOKS_9130357949969096!$C:$E, 3, 0)),"")</f>
        <v/>
      </c>
      <c r="AK91" s="43" t="str">
        <f>IFERROR(IF(LEN(VLOOKUP(AF91, QUICKBOOKS_9130357949969096!$F:$G, 2, 0))=0,"",VLOOKUP(AF91, QUICKBOOKS_9130357949969096!$F:$G, 2, 0)),"")</f>
        <v/>
      </c>
      <c r="AL91" s="43"/>
      <c r="AM91" s="43" t="str">
        <f>IFERROR(IF(LEN(VLOOKUP(AH91, QUICKBOOKS_9130357949969096!$J:$K, 2, 0))=0,"",VLOOKUP(AH91, QUICKBOOKS_9130357949969096!$J:$K, 2, 0)),"")</f>
        <v/>
      </c>
    </row>
    <row r="92" spans="2:39">
      <c r="B92" s="30"/>
      <c r="C92" s="30"/>
      <c r="D92" s="30"/>
      <c r="E92" s="30"/>
      <c r="P92" s="42" t="str">
        <f>IF(W92&lt;&gt;"",MAX(P$1:P91)+1,IF(AND(_xlfn.CONCAT(T92:AM92)&lt;&gt;"", OR(LEFT(_xlfn.CONCAT(T92:AM92),5)&lt;&gt;"FALSE",RIGHT(_xlfn.CONCAT(T92:AM92),5)&lt;&gt;"FALSE")),IF(AND(ISNUMBER(P91),P91&gt;0),P91,0),""))</f>
        <v/>
      </c>
      <c r="Q92" s="47"/>
      <c r="R92" s="42" t="str">
        <f t="shared" si="1"/>
        <v/>
      </c>
      <c r="T92" s="43"/>
      <c r="U92" s="43"/>
      <c r="V92" s="43"/>
      <c r="W92" s="44"/>
      <c r="X92" s="43"/>
      <c r="Y92" s="43"/>
      <c r="Z92" s="43"/>
      <c r="AA92" s="49"/>
      <c r="AB92" s="49"/>
      <c r="AC92" s="43"/>
      <c r="AD92" s="43"/>
      <c r="AE92" s="43"/>
      <c r="AF92" s="43"/>
      <c r="AG92" s="43"/>
      <c r="AH92" s="43"/>
      <c r="AI92" s="43" t="str">
        <f>IFERROR(IF(LEN(VLOOKUP(AC92, QUICKBOOKS_9130357949969096!$A:$B, 2, 0))=0,"",VLOOKUP(AC92, QUICKBOOKS_9130357949969096!$A:$B, 2, 0)),"")</f>
        <v/>
      </c>
      <c r="AJ92" s="43" t="str">
        <f>IFERROR(IF(LEN(VLOOKUP(AE92, QUICKBOOKS_9130357949969096!$C:$E, 3, 0))=0,"",VLOOKUP(AE92, QUICKBOOKS_9130357949969096!$C:$E, 3, 0)),"")</f>
        <v/>
      </c>
      <c r="AK92" s="43" t="str">
        <f>IFERROR(IF(LEN(VLOOKUP(AF92, QUICKBOOKS_9130357949969096!$F:$G, 2, 0))=0,"",VLOOKUP(AF92, QUICKBOOKS_9130357949969096!$F:$G, 2, 0)),"")</f>
        <v/>
      </c>
      <c r="AL92" s="43"/>
      <c r="AM92" s="43" t="str">
        <f>IFERROR(IF(LEN(VLOOKUP(AH92, QUICKBOOKS_9130357949969096!$J:$K, 2, 0))=0,"",VLOOKUP(AH92, QUICKBOOKS_9130357949969096!$J:$K, 2, 0)),"")</f>
        <v/>
      </c>
    </row>
    <row r="93" spans="2:39">
      <c r="B93" s="30"/>
      <c r="C93" s="30"/>
      <c r="D93" s="30"/>
      <c r="E93" s="30"/>
      <c r="P93" s="42" t="str">
        <f>IF(W93&lt;&gt;"",MAX(P$1:P92)+1,IF(AND(_xlfn.CONCAT(T93:AM93)&lt;&gt;"", OR(LEFT(_xlfn.CONCAT(T93:AM93),5)&lt;&gt;"FALSE",RIGHT(_xlfn.CONCAT(T93:AM93),5)&lt;&gt;"FALSE")),IF(AND(ISNUMBER(P92),P92&gt;0),P92,0),""))</f>
        <v/>
      </c>
      <c r="Q93" s="47"/>
      <c r="R93" s="42" t="str">
        <f t="shared" si="1"/>
        <v/>
      </c>
      <c r="T93" s="43"/>
      <c r="U93" s="43"/>
      <c r="V93" s="43"/>
      <c r="W93" s="44"/>
      <c r="X93" s="43"/>
      <c r="Y93" s="43"/>
      <c r="Z93" s="43"/>
      <c r="AA93" s="49"/>
      <c r="AB93" s="49"/>
      <c r="AC93" s="43"/>
      <c r="AD93" s="43"/>
      <c r="AE93" s="43"/>
      <c r="AF93" s="43"/>
      <c r="AG93" s="43"/>
      <c r="AH93" s="43"/>
      <c r="AI93" s="43" t="str">
        <f>IFERROR(IF(LEN(VLOOKUP(AC93, QUICKBOOKS_9130357949969096!$A:$B, 2, 0))=0,"",VLOOKUP(AC93, QUICKBOOKS_9130357949969096!$A:$B, 2, 0)),"")</f>
        <v/>
      </c>
      <c r="AJ93" s="43" t="str">
        <f>IFERROR(IF(LEN(VLOOKUP(AE93, QUICKBOOKS_9130357949969096!$C:$E, 3, 0))=0,"",VLOOKUP(AE93, QUICKBOOKS_9130357949969096!$C:$E, 3, 0)),"")</f>
        <v/>
      </c>
      <c r="AK93" s="43" t="str">
        <f>IFERROR(IF(LEN(VLOOKUP(AF93, QUICKBOOKS_9130357949969096!$F:$G, 2, 0))=0,"",VLOOKUP(AF93, QUICKBOOKS_9130357949969096!$F:$G, 2, 0)),"")</f>
        <v/>
      </c>
      <c r="AL93" s="43"/>
      <c r="AM93" s="43" t="str">
        <f>IFERROR(IF(LEN(VLOOKUP(AH93, QUICKBOOKS_9130357949969096!$J:$K, 2, 0))=0,"",VLOOKUP(AH93, QUICKBOOKS_9130357949969096!$J:$K, 2, 0)),"")</f>
        <v/>
      </c>
    </row>
    <row r="94" spans="2:39">
      <c r="B94" s="30"/>
      <c r="C94" s="30"/>
      <c r="D94" s="30"/>
      <c r="E94" s="30"/>
      <c r="P94" s="42" t="str">
        <f>IF(W94&lt;&gt;"",MAX(P$1:P93)+1,IF(AND(_xlfn.CONCAT(T94:AM94)&lt;&gt;"", OR(LEFT(_xlfn.CONCAT(T94:AM94),5)&lt;&gt;"FALSE",RIGHT(_xlfn.CONCAT(T94:AM94),5)&lt;&gt;"FALSE")),IF(AND(ISNUMBER(P93),P93&gt;0),P93,0),""))</f>
        <v/>
      </c>
      <c r="Q94" s="47"/>
      <c r="R94" s="42" t="str">
        <f t="shared" si="1"/>
        <v/>
      </c>
      <c r="T94" s="43"/>
      <c r="U94" s="43"/>
      <c r="V94" s="43"/>
      <c r="W94" s="44"/>
      <c r="X94" s="43"/>
      <c r="Y94" s="43"/>
      <c r="Z94" s="43"/>
      <c r="AA94" s="49"/>
      <c r="AB94" s="49"/>
      <c r="AC94" s="43"/>
      <c r="AD94" s="43"/>
      <c r="AE94" s="43"/>
      <c r="AF94" s="43"/>
      <c r="AG94" s="43"/>
      <c r="AH94" s="43"/>
      <c r="AI94" s="43" t="str">
        <f>IFERROR(IF(LEN(VLOOKUP(AC94, QUICKBOOKS_9130357949969096!$A:$B, 2, 0))=0,"",VLOOKUP(AC94, QUICKBOOKS_9130357949969096!$A:$B, 2, 0)),"")</f>
        <v/>
      </c>
      <c r="AJ94" s="43" t="str">
        <f>IFERROR(IF(LEN(VLOOKUP(AE94, QUICKBOOKS_9130357949969096!$C:$E, 3, 0))=0,"",VLOOKUP(AE94, QUICKBOOKS_9130357949969096!$C:$E, 3, 0)),"")</f>
        <v/>
      </c>
      <c r="AK94" s="43" t="str">
        <f>IFERROR(IF(LEN(VLOOKUP(AF94, QUICKBOOKS_9130357949969096!$F:$G, 2, 0))=0,"",VLOOKUP(AF94, QUICKBOOKS_9130357949969096!$F:$G, 2, 0)),"")</f>
        <v/>
      </c>
      <c r="AL94" s="43"/>
      <c r="AM94" s="43" t="str">
        <f>IFERROR(IF(LEN(VLOOKUP(AH94, QUICKBOOKS_9130357949969096!$J:$K, 2, 0))=0,"",VLOOKUP(AH94, QUICKBOOKS_9130357949969096!$J:$K, 2, 0)),"")</f>
        <v/>
      </c>
    </row>
    <row r="95" spans="2:39">
      <c r="B95" s="30"/>
      <c r="C95" s="30"/>
      <c r="D95" s="30"/>
      <c r="E95" s="30"/>
      <c r="P95" s="42" t="str">
        <f>IF(W95&lt;&gt;"",MAX(P$1:P94)+1,IF(AND(_xlfn.CONCAT(T95:AM95)&lt;&gt;"", OR(LEFT(_xlfn.CONCAT(T95:AM95),5)&lt;&gt;"FALSE",RIGHT(_xlfn.CONCAT(T95:AM95),5)&lt;&gt;"FALSE")),IF(AND(ISNUMBER(P94),P94&gt;0),P94,0),""))</f>
        <v/>
      </c>
      <c r="Q95" s="47"/>
      <c r="R95" s="42" t="str">
        <f t="shared" si="1"/>
        <v/>
      </c>
      <c r="T95" s="43"/>
      <c r="U95" s="43"/>
      <c r="V95" s="43"/>
      <c r="W95" s="44"/>
      <c r="X95" s="43"/>
      <c r="Y95" s="43"/>
      <c r="Z95" s="43"/>
      <c r="AA95" s="49"/>
      <c r="AB95" s="49"/>
      <c r="AC95" s="43"/>
      <c r="AD95" s="43"/>
      <c r="AE95" s="43"/>
      <c r="AF95" s="43"/>
      <c r="AG95" s="43"/>
      <c r="AH95" s="43"/>
      <c r="AI95" s="43" t="str">
        <f>IFERROR(IF(LEN(VLOOKUP(AC95, QUICKBOOKS_9130357949969096!$A:$B, 2, 0))=0,"",VLOOKUP(AC95, QUICKBOOKS_9130357949969096!$A:$B, 2, 0)),"")</f>
        <v/>
      </c>
      <c r="AJ95" s="43" t="str">
        <f>IFERROR(IF(LEN(VLOOKUP(AE95, QUICKBOOKS_9130357949969096!$C:$E, 3, 0))=0,"",VLOOKUP(AE95, QUICKBOOKS_9130357949969096!$C:$E, 3, 0)),"")</f>
        <v/>
      </c>
      <c r="AK95" s="43" t="str">
        <f>IFERROR(IF(LEN(VLOOKUP(AF95, QUICKBOOKS_9130357949969096!$F:$G, 2, 0))=0,"",VLOOKUP(AF95, QUICKBOOKS_9130357949969096!$F:$G, 2, 0)),"")</f>
        <v/>
      </c>
      <c r="AL95" s="43"/>
      <c r="AM95" s="43" t="str">
        <f>IFERROR(IF(LEN(VLOOKUP(AH95, QUICKBOOKS_9130357949969096!$J:$K, 2, 0))=0,"",VLOOKUP(AH95, QUICKBOOKS_9130357949969096!$J:$K, 2, 0)),"")</f>
        <v/>
      </c>
    </row>
    <row r="96" spans="2:39">
      <c r="B96" s="30"/>
      <c r="C96" s="30"/>
      <c r="D96" s="30"/>
      <c r="E96" s="30"/>
      <c r="P96" s="42" t="str">
        <f>IF(W96&lt;&gt;"",MAX(P$1:P95)+1,IF(AND(_xlfn.CONCAT(T96:AM96)&lt;&gt;"", OR(LEFT(_xlfn.CONCAT(T96:AM96),5)&lt;&gt;"FALSE",RIGHT(_xlfn.CONCAT(T96:AM96),5)&lt;&gt;"FALSE")),IF(AND(ISNUMBER(P95),P95&gt;0),P95,0),""))</f>
        <v/>
      </c>
      <c r="Q96" s="47"/>
      <c r="R96" s="42" t="str">
        <f t="shared" si="1"/>
        <v/>
      </c>
      <c r="T96" s="43"/>
      <c r="U96" s="43"/>
      <c r="V96" s="43"/>
      <c r="W96" s="44"/>
      <c r="X96" s="43"/>
      <c r="Y96" s="43"/>
      <c r="Z96" s="43"/>
      <c r="AA96" s="49"/>
      <c r="AB96" s="49"/>
      <c r="AC96" s="43"/>
      <c r="AD96" s="43"/>
      <c r="AE96" s="43"/>
      <c r="AF96" s="43"/>
      <c r="AG96" s="43"/>
      <c r="AH96" s="43"/>
      <c r="AI96" s="43" t="str">
        <f>IFERROR(IF(LEN(VLOOKUP(AC96, QUICKBOOKS_9130357949969096!$A:$B, 2, 0))=0,"",VLOOKUP(AC96, QUICKBOOKS_9130357949969096!$A:$B, 2, 0)),"")</f>
        <v/>
      </c>
      <c r="AJ96" s="43" t="str">
        <f>IFERROR(IF(LEN(VLOOKUP(AE96, QUICKBOOKS_9130357949969096!$C:$E, 3, 0))=0,"",VLOOKUP(AE96, QUICKBOOKS_9130357949969096!$C:$E, 3, 0)),"")</f>
        <v/>
      </c>
      <c r="AK96" s="43" t="str">
        <f>IFERROR(IF(LEN(VLOOKUP(AF96, QUICKBOOKS_9130357949969096!$F:$G, 2, 0))=0,"",VLOOKUP(AF96, QUICKBOOKS_9130357949969096!$F:$G, 2, 0)),"")</f>
        <v/>
      </c>
      <c r="AL96" s="43"/>
      <c r="AM96" s="43" t="str">
        <f>IFERROR(IF(LEN(VLOOKUP(AH96, QUICKBOOKS_9130357949969096!$J:$K, 2, 0))=0,"",VLOOKUP(AH96, QUICKBOOKS_9130357949969096!$J:$K, 2, 0)),"")</f>
        <v/>
      </c>
    </row>
    <row r="97" spans="2:39">
      <c r="B97" s="30"/>
      <c r="C97" s="30"/>
      <c r="D97" s="30"/>
      <c r="E97" s="30"/>
      <c r="P97" s="42" t="str">
        <f>IF(W97&lt;&gt;"",MAX(P$1:P96)+1,IF(AND(_xlfn.CONCAT(T97:AM97)&lt;&gt;"", OR(LEFT(_xlfn.CONCAT(T97:AM97),5)&lt;&gt;"FALSE",RIGHT(_xlfn.CONCAT(T97:AM97),5)&lt;&gt;"FALSE")),IF(AND(ISNUMBER(P96),P96&gt;0),P96,0),""))</f>
        <v/>
      </c>
      <c r="Q97" s="47"/>
      <c r="R97" s="42" t="str">
        <f t="shared" si="1"/>
        <v/>
      </c>
      <c r="T97" s="43"/>
      <c r="U97" s="43"/>
      <c r="V97" s="43"/>
      <c r="W97" s="44"/>
      <c r="X97" s="43"/>
      <c r="Y97" s="43"/>
      <c r="Z97" s="43"/>
      <c r="AA97" s="49"/>
      <c r="AB97" s="49"/>
      <c r="AC97" s="43"/>
      <c r="AD97" s="43"/>
      <c r="AE97" s="43"/>
      <c r="AF97" s="43"/>
      <c r="AG97" s="43"/>
      <c r="AH97" s="43"/>
      <c r="AI97" s="43" t="str">
        <f>IFERROR(IF(LEN(VLOOKUP(AC97, QUICKBOOKS_9130357949969096!$A:$B, 2, 0))=0,"",VLOOKUP(AC97, QUICKBOOKS_9130357949969096!$A:$B, 2, 0)),"")</f>
        <v/>
      </c>
      <c r="AJ97" s="43" t="str">
        <f>IFERROR(IF(LEN(VLOOKUP(AE97, QUICKBOOKS_9130357949969096!$C:$E, 3, 0))=0,"",VLOOKUP(AE97, QUICKBOOKS_9130357949969096!$C:$E, 3, 0)),"")</f>
        <v/>
      </c>
      <c r="AK97" s="43" t="str">
        <f>IFERROR(IF(LEN(VLOOKUP(AF97, QUICKBOOKS_9130357949969096!$F:$G, 2, 0))=0,"",VLOOKUP(AF97, QUICKBOOKS_9130357949969096!$F:$G, 2, 0)),"")</f>
        <v/>
      </c>
      <c r="AL97" s="43"/>
      <c r="AM97" s="43" t="str">
        <f>IFERROR(IF(LEN(VLOOKUP(AH97, QUICKBOOKS_9130357949969096!$J:$K, 2, 0))=0,"",VLOOKUP(AH97, QUICKBOOKS_9130357949969096!$J:$K, 2, 0)),"")</f>
        <v/>
      </c>
    </row>
    <row r="98" spans="2:39">
      <c r="B98" s="30"/>
      <c r="C98" s="30"/>
      <c r="D98" s="30"/>
      <c r="E98" s="30"/>
      <c r="P98" s="42" t="str">
        <f>IF(W98&lt;&gt;"",MAX(P$1:P97)+1,IF(AND(_xlfn.CONCAT(T98:AM98)&lt;&gt;"", OR(LEFT(_xlfn.CONCAT(T98:AM98),5)&lt;&gt;"FALSE",RIGHT(_xlfn.CONCAT(T98:AM98),5)&lt;&gt;"FALSE")),IF(AND(ISNUMBER(P97),P97&gt;0),P97,0),""))</f>
        <v/>
      </c>
      <c r="Q98" s="47"/>
      <c r="R98" s="42" t="str">
        <f t="shared" si="1"/>
        <v/>
      </c>
      <c r="T98" s="43"/>
      <c r="U98" s="43"/>
      <c r="V98" s="43"/>
      <c r="W98" s="44"/>
      <c r="X98" s="43"/>
      <c r="Y98" s="43"/>
      <c r="Z98" s="43"/>
      <c r="AA98" s="49"/>
      <c r="AB98" s="49"/>
      <c r="AC98" s="43"/>
      <c r="AD98" s="43"/>
      <c r="AE98" s="43"/>
      <c r="AF98" s="43"/>
      <c r="AG98" s="43"/>
      <c r="AH98" s="43"/>
      <c r="AI98" s="43" t="str">
        <f>IFERROR(IF(LEN(VLOOKUP(AC98, QUICKBOOKS_9130357949969096!$A:$B, 2, 0))=0,"",VLOOKUP(AC98, QUICKBOOKS_9130357949969096!$A:$B, 2, 0)),"")</f>
        <v/>
      </c>
      <c r="AJ98" s="43" t="str">
        <f>IFERROR(IF(LEN(VLOOKUP(AE98, QUICKBOOKS_9130357949969096!$C:$E, 3, 0))=0,"",VLOOKUP(AE98, QUICKBOOKS_9130357949969096!$C:$E, 3, 0)),"")</f>
        <v/>
      </c>
      <c r="AK98" s="43" t="str">
        <f>IFERROR(IF(LEN(VLOOKUP(AF98, QUICKBOOKS_9130357949969096!$F:$G, 2, 0))=0,"",VLOOKUP(AF98, QUICKBOOKS_9130357949969096!$F:$G, 2, 0)),"")</f>
        <v/>
      </c>
      <c r="AL98" s="43"/>
      <c r="AM98" s="43" t="str">
        <f>IFERROR(IF(LEN(VLOOKUP(AH98, QUICKBOOKS_9130357949969096!$J:$K, 2, 0))=0,"",VLOOKUP(AH98, QUICKBOOKS_9130357949969096!$J:$K, 2, 0)),"")</f>
        <v/>
      </c>
    </row>
    <row r="99" spans="2:39">
      <c r="B99" s="30"/>
      <c r="C99" s="30"/>
      <c r="D99" s="30"/>
      <c r="E99" s="30"/>
      <c r="P99" s="42" t="str">
        <f>IF(W99&lt;&gt;"",MAX(P$1:P98)+1,IF(AND(_xlfn.CONCAT(T99:AM99)&lt;&gt;"", OR(LEFT(_xlfn.CONCAT(T99:AM99),5)&lt;&gt;"FALSE",RIGHT(_xlfn.CONCAT(T99:AM99),5)&lt;&gt;"FALSE")),IF(AND(ISNUMBER(P98),P98&gt;0),P98,0),""))</f>
        <v/>
      </c>
      <c r="Q99" s="47"/>
      <c r="R99" s="42" t="str">
        <f t="shared" si="1"/>
        <v/>
      </c>
      <c r="T99" s="43"/>
      <c r="U99" s="43"/>
      <c r="V99" s="43"/>
      <c r="W99" s="44"/>
      <c r="X99" s="43"/>
      <c r="Y99" s="43"/>
      <c r="Z99" s="43"/>
      <c r="AA99" s="49"/>
      <c r="AB99" s="49"/>
      <c r="AC99" s="43"/>
      <c r="AD99" s="43"/>
      <c r="AE99" s="43"/>
      <c r="AF99" s="43"/>
      <c r="AG99" s="43"/>
      <c r="AH99" s="43"/>
      <c r="AI99" s="43" t="str">
        <f>IFERROR(IF(LEN(VLOOKUP(AC99, QUICKBOOKS_9130357949969096!$A:$B, 2, 0))=0,"",VLOOKUP(AC99, QUICKBOOKS_9130357949969096!$A:$B, 2, 0)),"")</f>
        <v/>
      </c>
      <c r="AJ99" s="43" t="str">
        <f>IFERROR(IF(LEN(VLOOKUP(AE99, QUICKBOOKS_9130357949969096!$C:$E, 3, 0))=0,"",VLOOKUP(AE99, QUICKBOOKS_9130357949969096!$C:$E, 3, 0)),"")</f>
        <v/>
      </c>
      <c r="AK99" s="43" t="str">
        <f>IFERROR(IF(LEN(VLOOKUP(AF99, QUICKBOOKS_9130357949969096!$F:$G, 2, 0))=0,"",VLOOKUP(AF99, QUICKBOOKS_9130357949969096!$F:$G, 2, 0)),"")</f>
        <v/>
      </c>
      <c r="AL99" s="43"/>
      <c r="AM99" s="43" t="str">
        <f>IFERROR(IF(LEN(VLOOKUP(AH99, QUICKBOOKS_9130357949969096!$J:$K, 2, 0))=0,"",VLOOKUP(AH99, QUICKBOOKS_9130357949969096!$J:$K, 2, 0)),"")</f>
        <v/>
      </c>
    </row>
    <row r="100" spans="2:39">
      <c r="B100" s="30"/>
      <c r="C100" s="30"/>
      <c r="D100" s="30"/>
      <c r="E100" s="30"/>
      <c r="P100" s="42" t="str">
        <f>IF(W100&lt;&gt;"",MAX(P$1:P99)+1,IF(AND(_xlfn.CONCAT(T100:AM100)&lt;&gt;"", OR(LEFT(_xlfn.CONCAT(T100:AM100),5)&lt;&gt;"FALSE",RIGHT(_xlfn.CONCAT(T100:AM100),5)&lt;&gt;"FALSE")),IF(AND(ISNUMBER(P99),P99&gt;0),P99,0),""))</f>
        <v/>
      </c>
      <c r="Q100" s="47"/>
      <c r="R100" s="42" t="str">
        <f t="shared" si="1"/>
        <v/>
      </c>
      <c r="T100" s="43"/>
      <c r="U100" s="43"/>
      <c r="V100" s="43"/>
      <c r="W100" s="44"/>
      <c r="X100" s="43"/>
      <c r="Y100" s="43"/>
      <c r="Z100" s="43"/>
      <c r="AA100" s="49"/>
      <c r="AB100" s="49"/>
      <c r="AC100" s="43"/>
      <c r="AD100" s="43"/>
      <c r="AE100" s="43"/>
      <c r="AF100" s="43"/>
      <c r="AG100" s="43"/>
      <c r="AH100" s="43"/>
      <c r="AI100" s="43" t="str">
        <f>IFERROR(IF(LEN(VLOOKUP(AC100, QUICKBOOKS_9130357949969096!$A:$B, 2, 0))=0,"",VLOOKUP(AC100, QUICKBOOKS_9130357949969096!$A:$B, 2, 0)),"")</f>
        <v/>
      </c>
      <c r="AJ100" s="43" t="str">
        <f>IFERROR(IF(LEN(VLOOKUP(AE100, QUICKBOOKS_9130357949969096!$C:$E, 3, 0))=0,"",VLOOKUP(AE100, QUICKBOOKS_9130357949969096!$C:$E, 3, 0)),"")</f>
        <v/>
      </c>
      <c r="AK100" s="43" t="str">
        <f>IFERROR(IF(LEN(VLOOKUP(AF100, QUICKBOOKS_9130357949969096!$F:$G, 2, 0))=0,"",VLOOKUP(AF100, QUICKBOOKS_9130357949969096!$F:$G, 2, 0)),"")</f>
        <v/>
      </c>
      <c r="AL100" s="43"/>
      <c r="AM100" s="43" t="str">
        <f>IFERROR(IF(LEN(VLOOKUP(AH100, QUICKBOOKS_9130357949969096!$J:$K, 2, 0))=0,"",VLOOKUP(AH100, QUICKBOOKS_9130357949969096!$J:$K, 2, 0)),"")</f>
        <v/>
      </c>
    </row>
    <row r="101" spans="2:39">
      <c r="B101" s="30"/>
      <c r="C101" s="30"/>
      <c r="D101" s="30"/>
      <c r="E101" s="30"/>
      <c r="P101" s="42" t="str">
        <f>IF(W101&lt;&gt;"",MAX(P$1:P100)+1,IF(AND(_xlfn.CONCAT(T101:AM101)&lt;&gt;"", OR(LEFT(_xlfn.CONCAT(T101:AM101),5)&lt;&gt;"FALSE",RIGHT(_xlfn.CONCAT(T101:AM101),5)&lt;&gt;"FALSE")),IF(AND(ISNUMBER(P100),P100&gt;0),P100,0),""))</f>
        <v/>
      </c>
      <c r="Q101" s="47"/>
      <c r="R101" s="42" t="str">
        <f t="shared" si="1"/>
        <v/>
      </c>
      <c r="T101" s="43"/>
      <c r="U101" s="43"/>
      <c r="V101" s="43"/>
      <c r="W101" s="44"/>
      <c r="X101" s="43"/>
      <c r="Y101" s="43"/>
      <c r="Z101" s="43"/>
      <c r="AA101" s="49"/>
      <c r="AB101" s="49"/>
      <c r="AC101" s="43"/>
      <c r="AD101" s="43"/>
      <c r="AE101" s="43"/>
      <c r="AF101" s="43"/>
      <c r="AG101" s="43"/>
      <c r="AH101" s="43"/>
      <c r="AI101" s="43" t="str">
        <f>IFERROR(IF(LEN(VLOOKUP(AC101, QUICKBOOKS_9130357949969096!$A:$B, 2, 0))=0,"",VLOOKUP(AC101, QUICKBOOKS_9130357949969096!$A:$B, 2, 0)),"")</f>
        <v/>
      </c>
      <c r="AJ101" s="43" t="str">
        <f>IFERROR(IF(LEN(VLOOKUP(AE101, QUICKBOOKS_9130357949969096!$C:$E, 3, 0))=0,"",VLOOKUP(AE101, QUICKBOOKS_9130357949969096!$C:$E, 3, 0)),"")</f>
        <v/>
      </c>
      <c r="AK101" s="43" t="str">
        <f>IFERROR(IF(LEN(VLOOKUP(AF101, QUICKBOOKS_9130357949969096!$F:$G, 2, 0))=0,"",VLOOKUP(AF101, QUICKBOOKS_9130357949969096!$F:$G, 2, 0)),"")</f>
        <v/>
      </c>
      <c r="AL101" s="43"/>
      <c r="AM101" s="43" t="str">
        <f>IFERROR(IF(LEN(VLOOKUP(AH101, QUICKBOOKS_9130357949969096!$J:$K, 2, 0))=0,"",VLOOKUP(AH101, QUICKBOOKS_9130357949969096!$J:$K, 2, 0)),"")</f>
        <v/>
      </c>
    </row>
    <row r="102" spans="2:39">
      <c r="B102" s="30"/>
      <c r="C102" s="30"/>
      <c r="D102" s="30"/>
      <c r="E102" s="30"/>
      <c r="P102" s="42" t="str">
        <f>IF(W102&lt;&gt;"",MAX(P$1:P101)+1,IF(AND(_xlfn.CONCAT(T102:AM102)&lt;&gt;"", OR(LEFT(_xlfn.CONCAT(T102:AM102),5)&lt;&gt;"FALSE",RIGHT(_xlfn.CONCAT(T102:AM102),5)&lt;&gt;"FALSE")),IF(AND(ISNUMBER(P101),P101&gt;0),P101,0),""))</f>
        <v/>
      </c>
      <c r="Q102" s="47"/>
      <c r="R102" s="42" t="str">
        <f t="shared" si="1"/>
        <v/>
      </c>
      <c r="T102" s="43"/>
      <c r="U102" s="43"/>
      <c r="V102" s="43"/>
      <c r="W102" s="44"/>
      <c r="X102" s="43"/>
      <c r="Y102" s="43"/>
      <c r="Z102" s="43"/>
      <c r="AA102" s="49"/>
      <c r="AB102" s="49"/>
      <c r="AC102" s="43"/>
      <c r="AD102" s="43"/>
      <c r="AE102" s="43"/>
      <c r="AF102" s="43"/>
      <c r="AG102" s="43"/>
      <c r="AH102" s="43"/>
      <c r="AI102" s="43" t="str">
        <f>IFERROR(IF(LEN(VLOOKUP(AC102, QUICKBOOKS_9130357949969096!$A:$B, 2, 0))=0,"",VLOOKUP(AC102, QUICKBOOKS_9130357949969096!$A:$B, 2, 0)),"")</f>
        <v/>
      </c>
      <c r="AJ102" s="43" t="str">
        <f>IFERROR(IF(LEN(VLOOKUP(AE102, QUICKBOOKS_9130357949969096!$C:$E, 3, 0))=0,"",VLOOKUP(AE102, QUICKBOOKS_9130357949969096!$C:$E, 3, 0)),"")</f>
        <v/>
      </c>
      <c r="AK102" s="43" t="str">
        <f>IFERROR(IF(LEN(VLOOKUP(AF102, QUICKBOOKS_9130357949969096!$F:$G, 2, 0))=0,"",VLOOKUP(AF102, QUICKBOOKS_9130357949969096!$F:$G, 2, 0)),"")</f>
        <v/>
      </c>
      <c r="AL102" s="43"/>
      <c r="AM102" s="43" t="str">
        <f>IFERROR(IF(LEN(VLOOKUP(AH102, QUICKBOOKS_9130357949969096!$J:$K, 2, 0))=0,"",VLOOKUP(AH102, QUICKBOOKS_9130357949969096!$J:$K, 2, 0)),"")</f>
        <v/>
      </c>
    </row>
    <row r="103" spans="2:39">
      <c r="B103" s="30"/>
      <c r="C103" s="30"/>
      <c r="D103" s="30"/>
      <c r="E103" s="30"/>
      <c r="P103" s="42" t="str">
        <f>IF(W103&lt;&gt;"",MAX(P$1:P102)+1,IF(AND(_xlfn.CONCAT(T103:AM103)&lt;&gt;"", OR(LEFT(_xlfn.CONCAT(T103:AM103),5)&lt;&gt;"FALSE",RIGHT(_xlfn.CONCAT(T103:AM103),5)&lt;&gt;"FALSE")),IF(AND(ISNUMBER(P102),P102&gt;0),P102,0),""))</f>
        <v/>
      </c>
      <c r="Q103" s="47"/>
      <c r="R103" s="42" t="str">
        <f t="shared" si="1"/>
        <v/>
      </c>
      <c r="T103" s="43"/>
      <c r="U103" s="43"/>
      <c r="V103" s="43"/>
      <c r="W103" s="44"/>
      <c r="X103" s="43"/>
      <c r="Y103" s="43"/>
      <c r="Z103" s="43"/>
      <c r="AA103" s="49"/>
      <c r="AB103" s="49"/>
      <c r="AC103" s="43"/>
      <c r="AD103" s="43"/>
      <c r="AE103" s="43"/>
      <c r="AF103" s="43"/>
      <c r="AG103" s="43"/>
      <c r="AH103" s="43"/>
      <c r="AI103" s="43" t="str">
        <f>IFERROR(IF(LEN(VLOOKUP(AC103, QUICKBOOKS_9130357949969096!$A:$B, 2, 0))=0,"",VLOOKUP(AC103, QUICKBOOKS_9130357949969096!$A:$B, 2, 0)),"")</f>
        <v/>
      </c>
      <c r="AJ103" s="43" t="str">
        <f>IFERROR(IF(LEN(VLOOKUP(AE103, QUICKBOOKS_9130357949969096!$C:$E, 3, 0))=0,"",VLOOKUP(AE103, QUICKBOOKS_9130357949969096!$C:$E, 3, 0)),"")</f>
        <v/>
      </c>
      <c r="AK103" s="43" t="str">
        <f>IFERROR(IF(LEN(VLOOKUP(AF103, QUICKBOOKS_9130357949969096!$F:$G, 2, 0))=0,"",VLOOKUP(AF103, QUICKBOOKS_9130357949969096!$F:$G, 2, 0)),"")</f>
        <v/>
      </c>
      <c r="AL103" s="43"/>
      <c r="AM103" s="43" t="str">
        <f>IFERROR(IF(LEN(VLOOKUP(AH103, QUICKBOOKS_9130357949969096!$J:$K, 2, 0))=0,"",VLOOKUP(AH103, QUICKBOOKS_9130357949969096!$J:$K, 2, 0)),"")</f>
        <v/>
      </c>
    </row>
    <row r="104" spans="2:39">
      <c r="B104" s="30"/>
      <c r="C104" s="30"/>
      <c r="D104" s="30"/>
      <c r="E104" s="30"/>
      <c r="P104" s="42" t="str">
        <f>IF(W104&lt;&gt;"",MAX(P$1:P103)+1,IF(AND(_xlfn.CONCAT(T104:AM104)&lt;&gt;"", OR(LEFT(_xlfn.CONCAT(T104:AM104),5)&lt;&gt;"FALSE",RIGHT(_xlfn.CONCAT(T104:AM104),5)&lt;&gt;"FALSE")),IF(AND(ISNUMBER(P103),P103&gt;0),P103,0),""))</f>
        <v/>
      </c>
      <c r="Q104" s="47"/>
      <c r="R104" s="42" t="str">
        <f t="shared" si="1"/>
        <v/>
      </c>
      <c r="T104" s="43"/>
      <c r="U104" s="43"/>
      <c r="V104" s="43"/>
      <c r="W104" s="44"/>
      <c r="X104" s="43"/>
      <c r="Y104" s="43"/>
      <c r="Z104" s="43"/>
      <c r="AA104" s="49"/>
      <c r="AB104" s="49"/>
      <c r="AC104" s="43"/>
      <c r="AD104" s="43"/>
      <c r="AE104" s="43"/>
      <c r="AF104" s="43"/>
      <c r="AG104" s="43"/>
      <c r="AH104" s="43"/>
      <c r="AI104" s="43" t="str">
        <f>IFERROR(IF(LEN(VLOOKUP(AC104, QUICKBOOKS_9130357949969096!$A:$B, 2, 0))=0,"",VLOOKUP(AC104, QUICKBOOKS_9130357949969096!$A:$B, 2, 0)),"")</f>
        <v/>
      </c>
      <c r="AJ104" s="43" t="str">
        <f>IFERROR(IF(LEN(VLOOKUP(AE104, QUICKBOOKS_9130357949969096!$C:$E, 3, 0))=0,"",VLOOKUP(AE104, QUICKBOOKS_9130357949969096!$C:$E, 3, 0)),"")</f>
        <v/>
      </c>
      <c r="AK104" s="43" t="str">
        <f>IFERROR(IF(LEN(VLOOKUP(AF104, QUICKBOOKS_9130357949969096!$F:$G, 2, 0))=0,"",VLOOKUP(AF104, QUICKBOOKS_9130357949969096!$F:$G, 2, 0)),"")</f>
        <v/>
      </c>
      <c r="AL104" s="43"/>
      <c r="AM104" s="43" t="str">
        <f>IFERROR(IF(LEN(VLOOKUP(AH104, QUICKBOOKS_9130357949969096!$J:$K, 2, 0))=0,"",VLOOKUP(AH104, QUICKBOOKS_9130357949969096!$J:$K, 2, 0)),"")</f>
        <v/>
      </c>
    </row>
    <row r="105" spans="2:39">
      <c r="B105" s="30"/>
      <c r="C105" s="30"/>
      <c r="D105" s="30"/>
      <c r="E105" s="30"/>
      <c r="P105" s="42" t="str">
        <f>IF(W105&lt;&gt;"",MAX(P$1:P104)+1,IF(AND(_xlfn.CONCAT(T105:AM105)&lt;&gt;"", OR(LEFT(_xlfn.CONCAT(T105:AM105),5)&lt;&gt;"FALSE",RIGHT(_xlfn.CONCAT(T105:AM105),5)&lt;&gt;"FALSE")),IF(AND(ISNUMBER(P104),P104&gt;0),P104,0),""))</f>
        <v/>
      </c>
      <c r="Q105" s="47"/>
      <c r="R105" s="42" t="str">
        <f t="shared" si="1"/>
        <v/>
      </c>
      <c r="T105" s="43"/>
      <c r="U105" s="43"/>
      <c r="V105" s="43"/>
      <c r="W105" s="44"/>
      <c r="X105" s="43"/>
      <c r="Y105" s="43"/>
      <c r="Z105" s="43"/>
      <c r="AA105" s="49"/>
      <c r="AB105" s="49"/>
      <c r="AC105" s="43"/>
      <c r="AD105" s="43"/>
      <c r="AE105" s="43"/>
      <c r="AF105" s="43"/>
      <c r="AG105" s="43"/>
      <c r="AH105" s="43"/>
      <c r="AI105" s="43" t="str">
        <f>IFERROR(IF(LEN(VLOOKUP(AC105, QUICKBOOKS_9130357949969096!$A:$B, 2, 0))=0,"",VLOOKUP(AC105, QUICKBOOKS_9130357949969096!$A:$B, 2, 0)),"")</f>
        <v/>
      </c>
      <c r="AJ105" s="43" t="str">
        <f>IFERROR(IF(LEN(VLOOKUP(AE105, QUICKBOOKS_9130357949969096!$C:$E, 3, 0))=0,"",VLOOKUP(AE105, QUICKBOOKS_9130357949969096!$C:$E, 3, 0)),"")</f>
        <v/>
      </c>
      <c r="AK105" s="43" t="str">
        <f>IFERROR(IF(LEN(VLOOKUP(AF105, QUICKBOOKS_9130357949969096!$F:$G, 2, 0))=0,"",VLOOKUP(AF105, QUICKBOOKS_9130357949969096!$F:$G, 2, 0)),"")</f>
        <v/>
      </c>
      <c r="AL105" s="43"/>
      <c r="AM105" s="43" t="str">
        <f>IFERROR(IF(LEN(VLOOKUP(AH105, QUICKBOOKS_9130357949969096!$J:$K, 2, 0))=0,"",VLOOKUP(AH105, QUICKBOOKS_9130357949969096!$J:$K, 2, 0)),"")</f>
        <v/>
      </c>
    </row>
    <row r="106" spans="2:39">
      <c r="B106" s="30"/>
      <c r="C106" s="30"/>
      <c r="D106" s="30"/>
      <c r="E106" s="30"/>
      <c r="P106" s="42" t="str">
        <f>IF(W106&lt;&gt;"",MAX(P$1:P105)+1,IF(AND(_xlfn.CONCAT(T106:AM106)&lt;&gt;"", OR(LEFT(_xlfn.CONCAT(T106:AM106),5)&lt;&gt;"FALSE",RIGHT(_xlfn.CONCAT(T106:AM106),5)&lt;&gt;"FALSE")),IF(AND(ISNUMBER(P105),P105&gt;0),P105,0),""))</f>
        <v/>
      </c>
      <c r="Q106" s="47"/>
      <c r="R106" s="42" t="str">
        <f t="shared" si="1"/>
        <v/>
      </c>
      <c r="T106" s="43"/>
      <c r="U106" s="43"/>
      <c r="V106" s="43"/>
      <c r="W106" s="44"/>
      <c r="X106" s="43"/>
      <c r="Y106" s="43"/>
      <c r="Z106" s="43"/>
      <c r="AA106" s="49"/>
      <c r="AB106" s="49"/>
      <c r="AC106" s="43"/>
      <c r="AD106" s="43"/>
      <c r="AE106" s="43"/>
      <c r="AF106" s="43"/>
      <c r="AG106" s="43"/>
      <c r="AH106" s="43"/>
      <c r="AI106" s="43" t="str">
        <f>IFERROR(IF(LEN(VLOOKUP(AC106, QUICKBOOKS_9130357949969096!$A:$B, 2, 0))=0,"",VLOOKUP(AC106, QUICKBOOKS_9130357949969096!$A:$B, 2, 0)),"")</f>
        <v/>
      </c>
      <c r="AJ106" s="43" t="str">
        <f>IFERROR(IF(LEN(VLOOKUP(AE106, QUICKBOOKS_9130357949969096!$C:$E, 3, 0))=0,"",VLOOKUP(AE106, QUICKBOOKS_9130357949969096!$C:$E, 3, 0)),"")</f>
        <v/>
      </c>
      <c r="AK106" s="43" t="str">
        <f>IFERROR(IF(LEN(VLOOKUP(AF106, QUICKBOOKS_9130357949969096!$F:$G, 2, 0))=0,"",VLOOKUP(AF106, QUICKBOOKS_9130357949969096!$F:$G, 2, 0)),"")</f>
        <v/>
      </c>
      <c r="AL106" s="43"/>
      <c r="AM106" s="43" t="str">
        <f>IFERROR(IF(LEN(VLOOKUP(AH106, QUICKBOOKS_9130357949969096!$J:$K, 2, 0))=0,"",VLOOKUP(AH106, QUICKBOOKS_9130357949969096!$J:$K, 2, 0)),"")</f>
        <v/>
      </c>
    </row>
    <row r="107" spans="2:39">
      <c r="B107" s="30"/>
      <c r="C107" s="30"/>
      <c r="D107" s="30"/>
      <c r="E107" s="30"/>
      <c r="P107" s="42" t="str">
        <f>IF(W107&lt;&gt;"",MAX(P$1:P106)+1,IF(AND(_xlfn.CONCAT(T107:AM107)&lt;&gt;"", OR(LEFT(_xlfn.CONCAT(T107:AM107),5)&lt;&gt;"FALSE",RIGHT(_xlfn.CONCAT(T107:AM107),5)&lt;&gt;"FALSE")),IF(AND(ISNUMBER(P106),P106&gt;0),P106,0),""))</f>
        <v/>
      </c>
      <c r="Q107" s="47"/>
      <c r="R107" s="42" t="str">
        <f t="shared" si="1"/>
        <v/>
      </c>
      <c r="T107" s="43"/>
      <c r="U107" s="43"/>
      <c r="V107" s="43"/>
      <c r="W107" s="44"/>
      <c r="X107" s="43"/>
      <c r="Y107" s="43"/>
      <c r="Z107" s="43"/>
      <c r="AA107" s="49"/>
      <c r="AB107" s="49"/>
      <c r="AC107" s="43"/>
      <c r="AD107" s="43"/>
      <c r="AE107" s="43"/>
      <c r="AF107" s="43"/>
      <c r="AG107" s="43"/>
      <c r="AH107" s="43"/>
      <c r="AI107" s="43" t="str">
        <f>IFERROR(IF(LEN(VLOOKUP(AC107, QUICKBOOKS_9130357949969096!$A:$B, 2, 0))=0,"",VLOOKUP(AC107, QUICKBOOKS_9130357949969096!$A:$B, 2, 0)),"")</f>
        <v/>
      </c>
      <c r="AJ107" s="43" t="str">
        <f>IFERROR(IF(LEN(VLOOKUP(AE107, QUICKBOOKS_9130357949969096!$C:$E, 3, 0))=0,"",VLOOKUP(AE107, QUICKBOOKS_9130357949969096!$C:$E, 3, 0)),"")</f>
        <v/>
      </c>
      <c r="AK107" s="43" t="str">
        <f>IFERROR(IF(LEN(VLOOKUP(AF107, QUICKBOOKS_9130357949969096!$F:$G, 2, 0))=0,"",VLOOKUP(AF107, QUICKBOOKS_9130357949969096!$F:$G, 2, 0)),"")</f>
        <v/>
      </c>
      <c r="AL107" s="43"/>
      <c r="AM107" s="43" t="str">
        <f>IFERROR(IF(LEN(VLOOKUP(AH107, QUICKBOOKS_9130357949969096!$J:$K, 2, 0))=0,"",VLOOKUP(AH107, QUICKBOOKS_9130357949969096!$J:$K, 2, 0)),"")</f>
        <v/>
      </c>
    </row>
    <row r="108" spans="2:39">
      <c r="B108" s="30"/>
      <c r="C108" s="30"/>
      <c r="D108" s="30"/>
      <c r="E108" s="30"/>
      <c r="P108" s="42" t="str">
        <f>IF(W108&lt;&gt;"",MAX(P$1:P107)+1,IF(AND(_xlfn.CONCAT(T108:AM108)&lt;&gt;"", OR(LEFT(_xlfn.CONCAT(T108:AM108),5)&lt;&gt;"FALSE",RIGHT(_xlfn.CONCAT(T108:AM108),5)&lt;&gt;"FALSE")),IF(AND(ISNUMBER(P107),P107&gt;0),P107,0),""))</f>
        <v/>
      </c>
      <c r="Q108" s="47"/>
      <c r="R108" s="42" t="str">
        <f t="shared" si="1"/>
        <v/>
      </c>
      <c r="T108" s="43"/>
      <c r="U108" s="43"/>
      <c r="V108" s="43"/>
      <c r="W108" s="44"/>
      <c r="X108" s="43"/>
      <c r="Y108" s="43"/>
      <c r="Z108" s="43"/>
      <c r="AA108" s="49"/>
      <c r="AB108" s="49"/>
      <c r="AC108" s="43"/>
      <c r="AD108" s="43"/>
      <c r="AE108" s="43"/>
      <c r="AF108" s="43"/>
      <c r="AG108" s="43"/>
      <c r="AH108" s="43"/>
      <c r="AI108" s="43" t="str">
        <f>IFERROR(IF(LEN(VLOOKUP(AC108, QUICKBOOKS_9130357949969096!$A:$B, 2, 0))=0,"",VLOOKUP(AC108, QUICKBOOKS_9130357949969096!$A:$B, 2, 0)),"")</f>
        <v/>
      </c>
      <c r="AJ108" s="43" t="str">
        <f>IFERROR(IF(LEN(VLOOKUP(AE108, QUICKBOOKS_9130357949969096!$C:$E, 3, 0))=0,"",VLOOKUP(AE108, QUICKBOOKS_9130357949969096!$C:$E, 3, 0)),"")</f>
        <v/>
      </c>
      <c r="AK108" s="43" t="str">
        <f>IFERROR(IF(LEN(VLOOKUP(AF108, QUICKBOOKS_9130357949969096!$F:$G, 2, 0))=0,"",VLOOKUP(AF108, QUICKBOOKS_9130357949969096!$F:$G, 2, 0)),"")</f>
        <v/>
      </c>
      <c r="AL108" s="43"/>
      <c r="AM108" s="43" t="str">
        <f>IFERROR(IF(LEN(VLOOKUP(AH108, QUICKBOOKS_9130357949969096!$J:$K, 2, 0))=0,"",VLOOKUP(AH108, QUICKBOOKS_9130357949969096!$J:$K, 2, 0)),"")</f>
        <v/>
      </c>
    </row>
    <row r="109" spans="2:39">
      <c r="B109" s="30"/>
      <c r="C109" s="30"/>
      <c r="D109" s="30"/>
      <c r="E109" s="30"/>
      <c r="P109" s="42" t="str">
        <f>IF(W109&lt;&gt;"",MAX(P$1:P108)+1,IF(AND(_xlfn.CONCAT(T109:AM109)&lt;&gt;"", OR(LEFT(_xlfn.CONCAT(T109:AM109),5)&lt;&gt;"FALSE",RIGHT(_xlfn.CONCAT(T109:AM109),5)&lt;&gt;"FALSE")),IF(AND(ISNUMBER(P108),P108&gt;0),P108,0),""))</f>
        <v/>
      </c>
      <c r="Q109" s="47"/>
      <c r="R109" s="42" t="str">
        <f t="shared" si="1"/>
        <v/>
      </c>
      <c r="T109" s="43"/>
      <c r="U109" s="43"/>
      <c r="V109" s="43"/>
      <c r="W109" s="44"/>
      <c r="X109" s="43"/>
      <c r="Y109" s="43"/>
      <c r="Z109" s="43"/>
      <c r="AA109" s="49"/>
      <c r="AB109" s="49"/>
      <c r="AC109" s="43"/>
      <c r="AD109" s="43"/>
      <c r="AE109" s="43"/>
      <c r="AF109" s="43"/>
      <c r="AG109" s="43"/>
      <c r="AH109" s="43"/>
      <c r="AI109" s="43" t="str">
        <f>IFERROR(IF(LEN(VLOOKUP(AC109, QUICKBOOKS_9130357949969096!$A:$B, 2, 0))=0,"",VLOOKUP(AC109, QUICKBOOKS_9130357949969096!$A:$B, 2, 0)),"")</f>
        <v/>
      </c>
      <c r="AJ109" s="43" t="str">
        <f>IFERROR(IF(LEN(VLOOKUP(AE109, QUICKBOOKS_9130357949969096!$C:$E, 3, 0))=0,"",VLOOKUP(AE109, QUICKBOOKS_9130357949969096!$C:$E, 3, 0)),"")</f>
        <v/>
      </c>
      <c r="AK109" s="43" t="str">
        <f>IFERROR(IF(LEN(VLOOKUP(AF109, QUICKBOOKS_9130357949969096!$F:$G, 2, 0))=0,"",VLOOKUP(AF109, QUICKBOOKS_9130357949969096!$F:$G, 2, 0)),"")</f>
        <v/>
      </c>
      <c r="AL109" s="43"/>
      <c r="AM109" s="43" t="str">
        <f>IFERROR(IF(LEN(VLOOKUP(AH109, QUICKBOOKS_9130357949969096!$J:$K, 2, 0))=0,"",VLOOKUP(AH109, QUICKBOOKS_9130357949969096!$J:$K, 2, 0)),"")</f>
        <v/>
      </c>
    </row>
    <row r="110" spans="2:39">
      <c r="B110" s="30"/>
      <c r="C110" s="30"/>
      <c r="D110" s="30"/>
      <c r="E110" s="30"/>
      <c r="P110" s="42" t="str">
        <f>IF(W110&lt;&gt;"",MAX(P$1:P109)+1,IF(AND(_xlfn.CONCAT(T110:AM110)&lt;&gt;"", OR(LEFT(_xlfn.CONCAT(T110:AM110),5)&lt;&gt;"FALSE",RIGHT(_xlfn.CONCAT(T110:AM110),5)&lt;&gt;"FALSE")),IF(AND(ISNUMBER(P109),P109&gt;0),P109,0),""))</f>
        <v/>
      </c>
      <c r="Q110" s="47"/>
      <c r="R110" s="42" t="str">
        <f t="shared" si="1"/>
        <v/>
      </c>
      <c r="T110" s="43"/>
      <c r="U110" s="43"/>
      <c r="V110" s="43"/>
      <c r="W110" s="44"/>
      <c r="X110" s="43"/>
      <c r="Y110" s="43"/>
      <c r="Z110" s="43"/>
      <c r="AA110" s="49"/>
      <c r="AB110" s="49"/>
      <c r="AC110" s="43"/>
      <c r="AD110" s="43"/>
      <c r="AE110" s="43"/>
      <c r="AF110" s="43"/>
      <c r="AG110" s="43"/>
      <c r="AH110" s="43"/>
      <c r="AI110" s="43" t="str">
        <f>IFERROR(IF(LEN(VLOOKUP(AC110, QUICKBOOKS_9130357949969096!$A:$B, 2, 0))=0,"",VLOOKUP(AC110, QUICKBOOKS_9130357949969096!$A:$B, 2, 0)),"")</f>
        <v/>
      </c>
      <c r="AJ110" s="43" t="str">
        <f>IFERROR(IF(LEN(VLOOKUP(AE110, QUICKBOOKS_9130357949969096!$C:$E, 3, 0))=0,"",VLOOKUP(AE110, QUICKBOOKS_9130357949969096!$C:$E, 3, 0)),"")</f>
        <v/>
      </c>
      <c r="AK110" s="43" t="str">
        <f>IFERROR(IF(LEN(VLOOKUP(AF110, QUICKBOOKS_9130357949969096!$F:$G, 2, 0))=0,"",VLOOKUP(AF110, QUICKBOOKS_9130357949969096!$F:$G, 2, 0)),"")</f>
        <v/>
      </c>
      <c r="AL110" s="43"/>
      <c r="AM110" s="43" t="str">
        <f>IFERROR(IF(LEN(VLOOKUP(AH110, QUICKBOOKS_9130357949969096!$J:$K, 2, 0))=0,"",VLOOKUP(AH110, QUICKBOOKS_9130357949969096!$J:$K, 2, 0)),"")</f>
        <v/>
      </c>
    </row>
    <row r="111" spans="2:39">
      <c r="B111" s="30"/>
      <c r="C111" s="30"/>
      <c r="D111" s="30"/>
      <c r="E111" s="30"/>
      <c r="P111" s="42" t="str">
        <f>IF(W111&lt;&gt;"",MAX(P$1:P110)+1,IF(AND(_xlfn.CONCAT(T111:AM111)&lt;&gt;"", OR(LEFT(_xlfn.CONCAT(T111:AM111),5)&lt;&gt;"FALSE",RIGHT(_xlfn.CONCAT(T111:AM111),5)&lt;&gt;"FALSE")),IF(AND(ISNUMBER(P110),P110&gt;0),P110,0),""))</f>
        <v/>
      </c>
      <c r="Q111" s="47"/>
      <c r="R111" s="42" t="str">
        <f t="shared" si="1"/>
        <v/>
      </c>
      <c r="T111" s="43"/>
      <c r="U111" s="43"/>
      <c r="V111" s="43"/>
      <c r="W111" s="44"/>
      <c r="X111" s="43"/>
      <c r="Y111" s="43"/>
      <c r="Z111" s="43"/>
      <c r="AA111" s="49"/>
      <c r="AB111" s="49"/>
      <c r="AC111" s="43"/>
      <c r="AD111" s="43"/>
      <c r="AE111" s="43"/>
      <c r="AF111" s="43"/>
      <c r="AG111" s="43"/>
      <c r="AH111" s="43"/>
      <c r="AI111" s="43" t="str">
        <f>IFERROR(IF(LEN(VLOOKUP(AC111, QUICKBOOKS_9130357949969096!$A:$B, 2, 0))=0,"",VLOOKUP(AC111, QUICKBOOKS_9130357949969096!$A:$B, 2, 0)),"")</f>
        <v/>
      </c>
      <c r="AJ111" s="43" t="str">
        <f>IFERROR(IF(LEN(VLOOKUP(AE111, QUICKBOOKS_9130357949969096!$C:$E, 3, 0))=0,"",VLOOKUP(AE111, QUICKBOOKS_9130357949969096!$C:$E, 3, 0)),"")</f>
        <v/>
      </c>
      <c r="AK111" s="43" t="str">
        <f>IFERROR(IF(LEN(VLOOKUP(AF111, QUICKBOOKS_9130357949969096!$F:$G, 2, 0))=0,"",VLOOKUP(AF111, QUICKBOOKS_9130357949969096!$F:$G, 2, 0)),"")</f>
        <v/>
      </c>
      <c r="AL111" s="43"/>
      <c r="AM111" s="43" t="str">
        <f>IFERROR(IF(LEN(VLOOKUP(AH111, QUICKBOOKS_9130357949969096!$J:$K, 2, 0))=0,"",VLOOKUP(AH111, QUICKBOOKS_9130357949969096!$J:$K, 2, 0)),"")</f>
        <v/>
      </c>
    </row>
    <row r="112" spans="2:39">
      <c r="B112" s="30"/>
      <c r="C112" s="30"/>
      <c r="D112" s="30"/>
      <c r="E112" s="30"/>
      <c r="P112" s="42" t="str">
        <f>IF(W112&lt;&gt;"",MAX(P$1:P111)+1,IF(AND(_xlfn.CONCAT(T112:AM112)&lt;&gt;"", OR(LEFT(_xlfn.CONCAT(T112:AM112),5)&lt;&gt;"FALSE",RIGHT(_xlfn.CONCAT(T112:AM112),5)&lt;&gt;"FALSE")),IF(AND(ISNUMBER(P111),P111&gt;0),P111,0),""))</f>
        <v/>
      </c>
      <c r="Q112" s="47"/>
      <c r="R112" s="42" t="str">
        <f t="shared" si="1"/>
        <v/>
      </c>
      <c r="T112" s="43"/>
      <c r="U112" s="43"/>
      <c r="V112" s="43"/>
      <c r="W112" s="44"/>
      <c r="X112" s="43"/>
      <c r="Y112" s="43"/>
      <c r="Z112" s="43"/>
      <c r="AA112" s="49"/>
      <c r="AB112" s="49"/>
      <c r="AC112" s="43"/>
      <c r="AD112" s="43"/>
      <c r="AE112" s="43"/>
      <c r="AF112" s="43"/>
      <c r="AG112" s="43"/>
      <c r="AH112" s="43"/>
      <c r="AI112" s="43" t="str">
        <f>IFERROR(IF(LEN(VLOOKUP(AC112, QUICKBOOKS_9130357949969096!$A:$B, 2, 0))=0,"",VLOOKUP(AC112, QUICKBOOKS_9130357949969096!$A:$B, 2, 0)),"")</f>
        <v/>
      </c>
      <c r="AJ112" s="43" t="str">
        <f>IFERROR(IF(LEN(VLOOKUP(AE112, QUICKBOOKS_9130357949969096!$C:$E, 3, 0))=0,"",VLOOKUP(AE112, QUICKBOOKS_9130357949969096!$C:$E, 3, 0)),"")</f>
        <v/>
      </c>
      <c r="AK112" s="43" t="str">
        <f>IFERROR(IF(LEN(VLOOKUP(AF112, QUICKBOOKS_9130357949969096!$F:$G, 2, 0))=0,"",VLOOKUP(AF112, QUICKBOOKS_9130357949969096!$F:$G, 2, 0)),"")</f>
        <v/>
      </c>
      <c r="AL112" s="43"/>
      <c r="AM112" s="43" t="str">
        <f>IFERROR(IF(LEN(VLOOKUP(AH112, QUICKBOOKS_9130357949969096!$J:$K, 2, 0))=0,"",VLOOKUP(AH112, QUICKBOOKS_9130357949969096!$J:$K, 2, 0)),"")</f>
        <v/>
      </c>
    </row>
    <row r="113" spans="2:39">
      <c r="B113" s="30"/>
      <c r="C113" s="30"/>
      <c r="D113" s="30"/>
      <c r="E113" s="30"/>
      <c r="P113" s="42" t="str">
        <f>IF(W113&lt;&gt;"",MAX(P$1:P112)+1,IF(AND(_xlfn.CONCAT(T113:AM113)&lt;&gt;"", OR(LEFT(_xlfn.CONCAT(T113:AM113),5)&lt;&gt;"FALSE",RIGHT(_xlfn.CONCAT(T113:AM113),5)&lt;&gt;"FALSE")),IF(AND(ISNUMBER(P112),P112&gt;0),P112,0),""))</f>
        <v/>
      </c>
      <c r="Q113" s="47"/>
      <c r="R113" s="42" t="str">
        <f t="shared" si="1"/>
        <v/>
      </c>
      <c r="T113" s="43"/>
      <c r="U113" s="43"/>
      <c r="V113" s="43"/>
      <c r="W113" s="44"/>
      <c r="X113" s="43"/>
      <c r="Y113" s="43"/>
      <c r="Z113" s="43"/>
      <c r="AA113" s="49"/>
      <c r="AB113" s="49"/>
      <c r="AC113" s="43"/>
      <c r="AD113" s="43"/>
      <c r="AE113" s="43"/>
      <c r="AF113" s="43"/>
      <c r="AG113" s="43"/>
      <c r="AH113" s="43"/>
      <c r="AI113" s="43" t="str">
        <f>IFERROR(IF(LEN(VLOOKUP(AC113, QUICKBOOKS_9130357949969096!$A:$B, 2, 0))=0,"",VLOOKUP(AC113, QUICKBOOKS_9130357949969096!$A:$B, 2, 0)),"")</f>
        <v/>
      </c>
      <c r="AJ113" s="43" t="str">
        <f>IFERROR(IF(LEN(VLOOKUP(AE113, QUICKBOOKS_9130357949969096!$C:$E, 3, 0))=0,"",VLOOKUP(AE113, QUICKBOOKS_9130357949969096!$C:$E, 3, 0)),"")</f>
        <v/>
      </c>
      <c r="AK113" s="43" t="str">
        <f>IFERROR(IF(LEN(VLOOKUP(AF113, QUICKBOOKS_9130357949969096!$F:$G, 2, 0))=0,"",VLOOKUP(AF113, QUICKBOOKS_9130357949969096!$F:$G, 2, 0)),"")</f>
        <v/>
      </c>
      <c r="AL113" s="43"/>
      <c r="AM113" s="43" t="str">
        <f>IFERROR(IF(LEN(VLOOKUP(AH113, QUICKBOOKS_9130357949969096!$J:$K, 2, 0))=0,"",VLOOKUP(AH113, QUICKBOOKS_9130357949969096!$J:$K, 2, 0)),"")</f>
        <v/>
      </c>
    </row>
    <row r="114" spans="2:39">
      <c r="B114" s="30"/>
      <c r="C114" s="30"/>
      <c r="D114" s="30"/>
      <c r="E114" s="30"/>
      <c r="P114" s="42" t="str">
        <f>IF(W114&lt;&gt;"",MAX(P$1:P113)+1,IF(AND(_xlfn.CONCAT(T114:AM114)&lt;&gt;"", OR(LEFT(_xlfn.CONCAT(T114:AM114),5)&lt;&gt;"FALSE",RIGHT(_xlfn.CONCAT(T114:AM114),5)&lt;&gt;"FALSE")),IF(AND(ISNUMBER(P113),P113&gt;0),P113,0),""))</f>
        <v/>
      </c>
      <c r="Q114" s="47"/>
      <c r="R114" s="42" t="str">
        <f t="shared" si="1"/>
        <v/>
      </c>
      <c r="T114" s="43"/>
      <c r="U114" s="43"/>
      <c r="V114" s="43"/>
      <c r="W114" s="44"/>
      <c r="X114" s="43"/>
      <c r="Y114" s="43"/>
      <c r="Z114" s="43"/>
      <c r="AA114" s="49"/>
      <c r="AB114" s="49"/>
      <c r="AC114" s="43"/>
      <c r="AD114" s="43"/>
      <c r="AE114" s="43"/>
      <c r="AF114" s="43"/>
      <c r="AG114" s="43"/>
      <c r="AH114" s="43"/>
      <c r="AI114" s="43" t="str">
        <f>IFERROR(IF(LEN(VLOOKUP(AC114, QUICKBOOKS_9130357949969096!$A:$B, 2, 0))=0,"",VLOOKUP(AC114, QUICKBOOKS_9130357949969096!$A:$B, 2, 0)),"")</f>
        <v/>
      </c>
      <c r="AJ114" s="43" t="str">
        <f>IFERROR(IF(LEN(VLOOKUP(AE114, QUICKBOOKS_9130357949969096!$C:$E, 3, 0))=0,"",VLOOKUP(AE114, QUICKBOOKS_9130357949969096!$C:$E, 3, 0)),"")</f>
        <v/>
      </c>
      <c r="AK114" s="43" t="str">
        <f>IFERROR(IF(LEN(VLOOKUP(AF114, QUICKBOOKS_9130357949969096!$F:$G, 2, 0))=0,"",VLOOKUP(AF114, QUICKBOOKS_9130357949969096!$F:$G, 2, 0)),"")</f>
        <v/>
      </c>
      <c r="AL114" s="43"/>
      <c r="AM114" s="43" t="str">
        <f>IFERROR(IF(LEN(VLOOKUP(AH114, QUICKBOOKS_9130357949969096!$J:$K, 2, 0))=0,"",VLOOKUP(AH114, QUICKBOOKS_9130357949969096!$J:$K, 2, 0)),"")</f>
        <v/>
      </c>
    </row>
    <row r="115" spans="2:39">
      <c r="B115" s="30"/>
      <c r="C115" s="30"/>
      <c r="D115" s="30"/>
      <c r="E115" s="30"/>
      <c r="P115" s="42" t="str">
        <f>IF(W115&lt;&gt;"",MAX(P$1:P114)+1,IF(AND(_xlfn.CONCAT(T115:AM115)&lt;&gt;"", OR(LEFT(_xlfn.CONCAT(T115:AM115),5)&lt;&gt;"FALSE",RIGHT(_xlfn.CONCAT(T115:AM115),5)&lt;&gt;"FALSE")),IF(AND(ISNUMBER(P114),P114&gt;0),P114,0),""))</f>
        <v/>
      </c>
      <c r="Q115" s="47"/>
      <c r="R115" s="42" t="str">
        <f t="shared" si="1"/>
        <v/>
      </c>
      <c r="T115" s="43"/>
      <c r="U115" s="43"/>
      <c r="V115" s="43"/>
      <c r="W115" s="44"/>
      <c r="X115" s="43"/>
      <c r="Y115" s="43"/>
      <c r="Z115" s="43"/>
      <c r="AA115" s="49"/>
      <c r="AB115" s="49"/>
      <c r="AC115" s="43"/>
      <c r="AD115" s="43"/>
      <c r="AE115" s="43"/>
      <c r="AF115" s="43"/>
      <c r="AG115" s="43"/>
      <c r="AH115" s="43"/>
      <c r="AI115" s="43" t="str">
        <f>IFERROR(IF(LEN(VLOOKUP(AC115, QUICKBOOKS_9130357949969096!$A:$B, 2, 0))=0,"",VLOOKUP(AC115, QUICKBOOKS_9130357949969096!$A:$B, 2, 0)),"")</f>
        <v/>
      </c>
      <c r="AJ115" s="43" t="str">
        <f>IFERROR(IF(LEN(VLOOKUP(AE115, QUICKBOOKS_9130357949969096!$C:$E, 3, 0))=0,"",VLOOKUP(AE115, QUICKBOOKS_9130357949969096!$C:$E, 3, 0)),"")</f>
        <v/>
      </c>
      <c r="AK115" s="43" t="str">
        <f>IFERROR(IF(LEN(VLOOKUP(AF115, QUICKBOOKS_9130357949969096!$F:$G, 2, 0))=0,"",VLOOKUP(AF115, QUICKBOOKS_9130357949969096!$F:$G, 2, 0)),"")</f>
        <v/>
      </c>
      <c r="AL115" s="43"/>
      <c r="AM115" s="43" t="str">
        <f>IFERROR(IF(LEN(VLOOKUP(AH115, QUICKBOOKS_9130357949969096!$J:$K, 2, 0))=0,"",VLOOKUP(AH115, QUICKBOOKS_9130357949969096!$J:$K, 2, 0)),"")</f>
        <v/>
      </c>
    </row>
    <row r="116" spans="2:39">
      <c r="B116" s="30"/>
      <c r="C116" s="30"/>
      <c r="D116" s="30"/>
      <c r="E116" s="30"/>
      <c r="P116" s="42" t="str">
        <f>IF(W116&lt;&gt;"",MAX(P$1:P115)+1,IF(AND(_xlfn.CONCAT(T116:AM116)&lt;&gt;"", OR(LEFT(_xlfn.CONCAT(T116:AM116),5)&lt;&gt;"FALSE",RIGHT(_xlfn.CONCAT(T116:AM116),5)&lt;&gt;"FALSE")),IF(AND(ISNUMBER(P115),P115&gt;0),P115,0),""))</f>
        <v/>
      </c>
      <c r="Q116" s="47"/>
      <c r="R116" s="42" t="str">
        <f t="shared" si="1"/>
        <v/>
      </c>
      <c r="T116" s="43"/>
      <c r="U116" s="43"/>
      <c r="V116" s="43"/>
      <c r="W116" s="44"/>
      <c r="X116" s="43"/>
      <c r="Y116" s="43"/>
      <c r="Z116" s="43"/>
      <c r="AA116" s="49"/>
      <c r="AB116" s="49"/>
      <c r="AC116" s="43"/>
      <c r="AD116" s="43"/>
      <c r="AE116" s="43"/>
      <c r="AF116" s="43"/>
      <c r="AG116" s="43"/>
      <c r="AH116" s="43"/>
      <c r="AI116" s="43" t="str">
        <f>IFERROR(IF(LEN(VLOOKUP(AC116, QUICKBOOKS_9130357949969096!$A:$B, 2, 0))=0,"",VLOOKUP(AC116, QUICKBOOKS_9130357949969096!$A:$B, 2, 0)),"")</f>
        <v/>
      </c>
      <c r="AJ116" s="43" t="str">
        <f>IFERROR(IF(LEN(VLOOKUP(AE116, QUICKBOOKS_9130357949969096!$C:$E, 3, 0))=0,"",VLOOKUP(AE116, QUICKBOOKS_9130357949969096!$C:$E, 3, 0)),"")</f>
        <v/>
      </c>
      <c r="AK116" s="43" t="str">
        <f>IFERROR(IF(LEN(VLOOKUP(AF116, QUICKBOOKS_9130357949969096!$F:$G, 2, 0))=0,"",VLOOKUP(AF116, QUICKBOOKS_9130357949969096!$F:$G, 2, 0)),"")</f>
        <v/>
      </c>
      <c r="AL116" s="43"/>
      <c r="AM116" s="43" t="str">
        <f>IFERROR(IF(LEN(VLOOKUP(AH116, QUICKBOOKS_9130357949969096!$J:$K, 2, 0))=0,"",VLOOKUP(AH116, QUICKBOOKS_9130357949969096!$J:$K, 2, 0)),"")</f>
        <v/>
      </c>
    </row>
    <row r="117" spans="2:39">
      <c r="B117" s="30"/>
      <c r="C117" s="30"/>
      <c r="D117" s="30"/>
      <c r="E117" s="30"/>
      <c r="P117" s="42" t="str">
        <f>IF(W117&lt;&gt;"",MAX(P$1:P116)+1,IF(AND(_xlfn.CONCAT(T117:AM117)&lt;&gt;"", OR(LEFT(_xlfn.CONCAT(T117:AM117),5)&lt;&gt;"FALSE",RIGHT(_xlfn.CONCAT(T117:AM117),5)&lt;&gt;"FALSE")),IF(AND(ISNUMBER(P116),P116&gt;0),P116,0),""))</f>
        <v/>
      </c>
      <c r="Q117" s="47"/>
      <c r="R117" s="42" t="str">
        <f t="shared" si="1"/>
        <v/>
      </c>
      <c r="T117" s="43"/>
      <c r="U117" s="43"/>
      <c r="V117" s="43"/>
      <c r="W117" s="44"/>
      <c r="X117" s="43"/>
      <c r="Y117" s="43"/>
      <c r="Z117" s="43"/>
      <c r="AA117" s="49"/>
      <c r="AB117" s="49"/>
      <c r="AC117" s="43"/>
      <c r="AD117" s="43"/>
      <c r="AE117" s="43"/>
      <c r="AF117" s="43"/>
      <c r="AG117" s="43"/>
      <c r="AH117" s="43"/>
      <c r="AI117" s="43" t="str">
        <f>IFERROR(IF(LEN(VLOOKUP(AC117, QUICKBOOKS_9130357949969096!$A:$B, 2, 0))=0,"",VLOOKUP(AC117, QUICKBOOKS_9130357949969096!$A:$B, 2, 0)),"")</f>
        <v/>
      </c>
      <c r="AJ117" s="43" t="str">
        <f>IFERROR(IF(LEN(VLOOKUP(AE117, QUICKBOOKS_9130357949969096!$C:$E, 3, 0))=0,"",VLOOKUP(AE117, QUICKBOOKS_9130357949969096!$C:$E, 3, 0)),"")</f>
        <v/>
      </c>
      <c r="AK117" s="43" t="str">
        <f>IFERROR(IF(LEN(VLOOKUP(AF117, QUICKBOOKS_9130357949969096!$F:$G, 2, 0))=0,"",VLOOKUP(AF117, QUICKBOOKS_9130357949969096!$F:$G, 2, 0)),"")</f>
        <v/>
      </c>
      <c r="AL117" s="43"/>
      <c r="AM117" s="43" t="str">
        <f>IFERROR(IF(LEN(VLOOKUP(AH117, QUICKBOOKS_9130357949969096!$J:$K, 2, 0))=0,"",VLOOKUP(AH117, QUICKBOOKS_9130357949969096!$J:$K, 2, 0)),"")</f>
        <v/>
      </c>
    </row>
    <row r="118" spans="2:39">
      <c r="B118" s="30"/>
      <c r="C118" s="30"/>
      <c r="D118" s="30"/>
      <c r="E118" s="30"/>
      <c r="P118" s="42" t="str">
        <f>IF(W118&lt;&gt;"",MAX(P$1:P117)+1,IF(AND(_xlfn.CONCAT(T118:AM118)&lt;&gt;"", OR(LEFT(_xlfn.CONCAT(T118:AM118),5)&lt;&gt;"FALSE",RIGHT(_xlfn.CONCAT(T118:AM118),5)&lt;&gt;"FALSE")),IF(AND(ISNUMBER(P117),P117&gt;0),P117,0),""))</f>
        <v/>
      </c>
      <c r="Q118" s="47"/>
      <c r="R118" s="42" t="str">
        <f t="shared" si="1"/>
        <v/>
      </c>
      <c r="T118" s="43"/>
      <c r="U118" s="43"/>
      <c r="V118" s="43"/>
      <c r="W118" s="44"/>
      <c r="X118" s="43"/>
      <c r="Y118" s="43"/>
      <c r="Z118" s="43"/>
      <c r="AA118" s="49"/>
      <c r="AB118" s="49"/>
      <c r="AC118" s="43"/>
      <c r="AD118" s="43"/>
      <c r="AE118" s="43"/>
      <c r="AF118" s="43"/>
      <c r="AG118" s="43"/>
      <c r="AH118" s="43"/>
      <c r="AI118" s="43" t="str">
        <f>IFERROR(IF(LEN(VLOOKUP(AC118, QUICKBOOKS_9130357949969096!$A:$B, 2, 0))=0,"",VLOOKUP(AC118, QUICKBOOKS_9130357949969096!$A:$B, 2, 0)),"")</f>
        <v/>
      </c>
      <c r="AJ118" s="43" t="str">
        <f>IFERROR(IF(LEN(VLOOKUP(AE118, QUICKBOOKS_9130357949969096!$C:$E, 3, 0))=0,"",VLOOKUP(AE118, QUICKBOOKS_9130357949969096!$C:$E, 3, 0)),"")</f>
        <v/>
      </c>
      <c r="AK118" s="43" t="str">
        <f>IFERROR(IF(LEN(VLOOKUP(AF118, QUICKBOOKS_9130357949969096!$F:$G, 2, 0))=0,"",VLOOKUP(AF118, QUICKBOOKS_9130357949969096!$F:$G, 2, 0)),"")</f>
        <v/>
      </c>
      <c r="AL118" s="43"/>
      <c r="AM118" s="43" t="str">
        <f>IFERROR(IF(LEN(VLOOKUP(AH118, QUICKBOOKS_9130357949969096!$J:$K, 2, 0))=0,"",VLOOKUP(AH118, QUICKBOOKS_9130357949969096!$J:$K, 2, 0)),"")</f>
        <v/>
      </c>
    </row>
    <row r="119" spans="2:39">
      <c r="B119" s="30"/>
      <c r="C119" s="30"/>
      <c r="D119" s="30"/>
      <c r="E119" s="30"/>
      <c r="P119" s="42" t="str">
        <f>IF(W119&lt;&gt;"",MAX(P$1:P118)+1,IF(AND(_xlfn.CONCAT(T119:AM119)&lt;&gt;"", OR(LEFT(_xlfn.CONCAT(T119:AM119),5)&lt;&gt;"FALSE",RIGHT(_xlfn.CONCAT(T119:AM119),5)&lt;&gt;"FALSE")),IF(AND(ISNUMBER(P118),P118&gt;0),P118,0),""))</f>
        <v/>
      </c>
      <c r="Q119" s="47"/>
      <c r="R119" s="42" t="str">
        <f t="shared" si="1"/>
        <v/>
      </c>
      <c r="T119" s="43"/>
      <c r="U119" s="43"/>
      <c r="V119" s="43"/>
      <c r="W119" s="44"/>
      <c r="X119" s="43"/>
      <c r="Y119" s="43"/>
      <c r="Z119" s="43"/>
      <c r="AA119" s="49"/>
      <c r="AB119" s="49"/>
      <c r="AC119" s="43"/>
      <c r="AD119" s="43"/>
      <c r="AE119" s="43"/>
      <c r="AF119" s="43"/>
      <c r="AG119" s="43"/>
      <c r="AH119" s="43"/>
      <c r="AI119" s="43" t="str">
        <f>IFERROR(IF(LEN(VLOOKUP(AC119, QUICKBOOKS_9130357949969096!$A:$B, 2, 0))=0,"",VLOOKUP(AC119, QUICKBOOKS_9130357949969096!$A:$B, 2, 0)),"")</f>
        <v/>
      </c>
      <c r="AJ119" s="43" t="str">
        <f>IFERROR(IF(LEN(VLOOKUP(AE119, QUICKBOOKS_9130357949969096!$C:$E, 3, 0))=0,"",VLOOKUP(AE119, QUICKBOOKS_9130357949969096!$C:$E, 3, 0)),"")</f>
        <v/>
      </c>
      <c r="AK119" s="43" t="str">
        <f>IFERROR(IF(LEN(VLOOKUP(AF119, QUICKBOOKS_9130357949969096!$F:$G, 2, 0))=0,"",VLOOKUP(AF119, QUICKBOOKS_9130357949969096!$F:$G, 2, 0)),"")</f>
        <v/>
      </c>
      <c r="AL119" s="43"/>
      <c r="AM119" s="43" t="str">
        <f>IFERROR(IF(LEN(VLOOKUP(AH119, QUICKBOOKS_9130357949969096!$J:$K, 2, 0))=0,"",VLOOKUP(AH119, QUICKBOOKS_9130357949969096!$J:$K, 2, 0)),"")</f>
        <v/>
      </c>
    </row>
    <row r="120" spans="2:39">
      <c r="B120" s="30"/>
      <c r="C120" s="30"/>
      <c r="D120" s="30"/>
      <c r="E120" s="30"/>
      <c r="P120" s="42" t="str">
        <f>IF(W120&lt;&gt;"",MAX(P$1:P119)+1,IF(AND(_xlfn.CONCAT(T120:AM120)&lt;&gt;"", OR(LEFT(_xlfn.CONCAT(T120:AM120),5)&lt;&gt;"FALSE",RIGHT(_xlfn.CONCAT(T120:AM120),5)&lt;&gt;"FALSE")),IF(AND(ISNUMBER(P119),P119&gt;0),P119,0),""))</f>
        <v/>
      </c>
      <c r="Q120" s="47"/>
      <c r="R120" s="42" t="str">
        <f t="shared" si="1"/>
        <v/>
      </c>
      <c r="T120" s="43"/>
      <c r="U120" s="43"/>
      <c r="V120" s="43"/>
      <c r="W120" s="44"/>
      <c r="X120" s="43"/>
      <c r="Y120" s="43"/>
      <c r="Z120" s="43"/>
      <c r="AA120" s="49"/>
      <c r="AB120" s="49"/>
      <c r="AC120" s="43"/>
      <c r="AD120" s="43"/>
      <c r="AE120" s="43"/>
      <c r="AF120" s="43"/>
      <c r="AG120" s="43"/>
      <c r="AH120" s="43"/>
      <c r="AI120" s="43" t="str">
        <f>IFERROR(IF(LEN(VLOOKUP(AC120, QUICKBOOKS_9130357949969096!$A:$B, 2, 0))=0,"",VLOOKUP(AC120, QUICKBOOKS_9130357949969096!$A:$B, 2, 0)),"")</f>
        <v/>
      </c>
      <c r="AJ120" s="43" t="str">
        <f>IFERROR(IF(LEN(VLOOKUP(AE120, QUICKBOOKS_9130357949969096!$C:$E, 3, 0))=0,"",VLOOKUP(AE120, QUICKBOOKS_9130357949969096!$C:$E, 3, 0)),"")</f>
        <v/>
      </c>
      <c r="AK120" s="43" t="str">
        <f>IFERROR(IF(LEN(VLOOKUP(AF120, QUICKBOOKS_9130357949969096!$F:$G, 2, 0))=0,"",VLOOKUP(AF120, QUICKBOOKS_9130357949969096!$F:$G, 2, 0)),"")</f>
        <v/>
      </c>
      <c r="AL120" s="43"/>
      <c r="AM120" s="43" t="str">
        <f>IFERROR(IF(LEN(VLOOKUP(AH120, QUICKBOOKS_9130357949969096!$J:$K, 2, 0))=0,"",VLOOKUP(AH120, QUICKBOOKS_9130357949969096!$J:$K, 2, 0)),"")</f>
        <v/>
      </c>
    </row>
    <row r="121" spans="2:39">
      <c r="B121" s="30"/>
      <c r="C121" s="30"/>
      <c r="D121" s="30"/>
      <c r="E121" s="30"/>
      <c r="P121" s="42" t="str">
        <f>IF(W121&lt;&gt;"",MAX(P$1:P120)+1,IF(AND(_xlfn.CONCAT(T121:AM121)&lt;&gt;"", OR(LEFT(_xlfn.CONCAT(T121:AM121),5)&lt;&gt;"FALSE",RIGHT(_xlfn.CONCAT(T121:AM121),5)&lt;&gt;"FALSE")),IF(AND(ISNUMBER(P120),P120&gt;0),P120,0),""))</f>
        <v/>
      </c>
      <c r="Q121" s="47"/>
      <c r="R121" s="42" t="str">
        <f t="shared" si="1"/>
        <v/>
      </c>
      <c r="T121" s="43"/>
      <c r="U121" s="43"/>
      <c r="V121" s="43"/>
      <c r="W121" s="44"/>
      <c r="X121" s="43"/>
      <c r="Y121" s="43"/>
      <c r="Z121" s="43"/>
      <c r="AA121" s="49"/>
      <c r="AB121" s="49"/>
      <c r="AC121" s="43"/>
      <c r="AD121" s="43"/>
      <c r="AE121" s="43"/>
      <c r="AF121" s="43"/>
      <c r="AG121" s="43"/>
      <c r="AH121" s="43"/>
      <c r="AI121" s="43" t="str">
        <f>IFERROR(IF(LEN(VLOOKUP(AC121, QUICKBOOKS_9130357949969096!$A:$B, 2, 0))=0,"",VLOOKUP(AC121, QUICKBOOKS_9130357949969096!$A:$B, 2, 0)),"")</f>
        <v/>
      </c>
      <c r="AJ121" s="43" t="str">
        <f>IFERROR(IF(LEN(VLOOKUP(AE121, QUICKBOOKS_9130357949969096!$C:$E, 3, 0))=0,"",VLOOKUP(AE121, QUICKBOOKS_9130357949969096!$C:$E, 3, 0)),"")</f>
        <v/>
      </c>
      <c r="AK121" s="43" t="str">
        <f>IFERROR(IF(LEN(VLOOKUP(AF121, QUICKBOOKS_9130357949969096!$F:$G, 2, 0))=0,"",VLOOKUP(AF121, QUICKBOOKS_9130357949969096!$F:$G, 2, 0)),"")</f>
        <v/>
      </c>
      <c r="AL121" s="43"/>
      <c r="AM121" s="43" t="str">
        <f>IFERROR(IF(LEN(VLOOKUP(AH121, QUICKBOOKS_9130357949969096!$J:$K, 2, 0))=0,"",VLOOKUP(AH121, QUICKBOOKS_9130357949969096!$J:$K, 2, 0)),"")</f>
        <v/>
      </c>
    </row>
    <row r="122" spans="2:39">
      <c r="B122" s="30"/>
      <c r="C122" s="30"/>
      <c r="D122" s="30"/>
      <c r="E122" s="30"/>
      <c r="P122" s="42" t="str">
        <f>IF(W122&lt;&gt;"",MAX(P$1:P121)+1,IF(AND(_xlfn.CONCAT(T122:AM122)&lt;&gt;"", OR(LEFT(_xlfn.CONCAT(T122:AM122),5)&lt;&gt;"FALSE",RIGHT(_xlfn.CONCAT(T122:AM122),5)&lt;&gt;"FALSE")),IF(AND(ISNUMBER(P121),P121&gt;0),P121,0),""))</f>
        <v/>
      </c>
      <c r="Q122" s="47"/>
      <c r="R122" s="42" t="str">
        <f t="shared" si="1"/>
        <v/>
      </c>
      <c r="T122" s="43"/>
      <c r="U122" s="43"/>
      <c r="V122" s="43"/>
      <c r="W122" s="44"/>
      <c r="X122" s="43"/>
      <c r="Y122" s="43"/>
      <c r="Z122" s="43"/>
      <c r="AA122" s="49"/>
      <c r="AB122" s="49"/>
      <c r="AC122" s="43"/>
      <c r="AD122" s="43"/>
      <c r="AE122" s="43"/>
      <c r="AF122" s="43"/>
      <c r="AG122" s="43"/>
      <c r="AH122" s="43"/>
      <c r="AI122" s="43" t="str">
        <f>IFERROR(IF(LEN(VLOOKUP(AC122, QUICKBOOKS_9130357949969096!$A:$B, 2, 0))=0,"",VLOOKUP(AC122, QUICKBOOKS_9130357949969096!$A:$B, 2, 0)),"")</f>
        <v/>
      </c>
      <c r="AJ122" s="43" t="str">
        <f>IFERROR(IF(LEN(VLOOKUP(AE122, QUICKBOOKS_9130357949969096!$C:$E, 3, 0))=0,"",VLOOKUP(AE122, QUICKBOOKS_9130357949969096!$C:$E, 3, 0)),"")</f>
        <v/>
      </c>
      <c r="AK122" s="43" t="str">
        <f>IFERROR(IF(LEN(VLOOKUP(AF122, QUICKBOOKS_9130357949969096!$F:$G, 2, 0))=0,"",VLOOKUP(AF122, QUICKBOOKS_9130357949969096!$F:$G, 2, 0)),"")</f>
        <v/>
      </c>
      <c r="AL122" s="43"/>
      <c r="AM122" s="43" t="str">
        <f>IFERROR(IF(LEN(VLOOKUP(AH122, QUICKBOOKS_9130357949969096!$J:$K, 2, 0))=0,"",VLOOKUP(AH122, QUICKBOOKS_9130357949969096!$J:$K, 2, 0)),"")</f>
        <v/>
      </c>
    </row>
    <row r="123" spans="2:39">
      <c r="B123" s="30"/>
      <c r="C123" s="30"/>
      <c r="D123" s="30"/>
      <c r="E123" s="30"/>
      <c r="P123" s="42" t="str">
        <f>IF(W123&lt;&gt;"",MAX(P$1:P122)+1,IF(AND(_xlfn.CONCAT(T123:AM123)&lt;&gt;"", OR(LEFT(_xlfn.CONCAT(T123:AM123),5)&lt;&gt;"FALSE",RIGHT(_xlfn.CONCAT(T123:AM123),5)&lt;&gt;"FALSE")),IF(AND(ISNUMBER(P122),P122&gt;0),P122,0),""))</f>
        <v/>
      </c>
      <c r="Q123" s="47"/>
      <c r="R123" s="42" t="str">
        <f t="shared" si="1"/>
        <v/>
      </c>
      <c r="T123" s="43"/>
      <c r="U123" s="43"/>
      <c r="V123" s="43"/>
      <c r="W123" s="44"/>
      <c r="X123" s="43"/>
      <c r="Y123" s="43"/>
      <c r="Z123" s="43"/>
      <c r="AA123" s="49"/>
      <c r="AB123" s="49"/>
      <c r="AC123" s="43"/>
      <c r="AD123" s="43"/>
      <c r="AE123" s="43"/>
      <c r="AF123" s="43"/>
      <c r="AG123" s="43"/>
      <c r="AH123" s="43"/>
      <c r="AI123" s="43" t="str">
        <f>IFERROR(IF(LEN(VLOOKUP(AC123, QUICKBOOKS_9130357949969096!$A:$B, 2, 0))=0,"",VLOOKUP(AC123, QUICKBOOKS_9130357949969096!$A:$B, 2, 0)),"")</f>
        <v/>
      </c>
      <c r="AJ123" s="43" t="str">
        <f>IFERROR(IF(LEN(VLOOKUP(AE123, QUICKBOOKS_9130357949969096!$C:$E, 3, 0))=0,"",VLOOKUP(AE123, QUICKBOOKS_9130357949969096!$C:$E, 3, 0)),"")</f>
        <v/>
      </c>
      <c r="AK123" s="43" t="str">
        <f>IFERROR(IF(LEN(VLOOKUP(AF123, QUICKBOOKS_9130357949969096!$F:$G, 2, 0))=0,"",VLOOKUP(AF123, QUICKBOOKS_9130357949969096!$F:$G, 2, 0)),"")</f>
        <v/>
      </c>
      <c r="AL123" s="43"/>
      <c r="AM123" s="43" t="str">
        <f>IFERROR(IF(LEN(VLOOKUP(AH123, QUICKBOOKS_9130357949969096!$J:$K, 2, 0))=0,"",VLOOKUP(AH123, QUICKBOOKS_9130357949969096!$J:$K, 2, 0)),"")</f>
        <v/>
      </c>
    </row>
    <row r="124" spans="2:39">
      <c r="B124" s="30"/>
      <c r="C124" s="30"/>
      <c r="D124" s="30"/>
      <c r="E124" s="30"/>
      <c r="P124" s="42" t="str">
        <f>IF(W124&lt;&gt;"",MAX(P$1:P123)+1,IF(AND(_xlfn.CONCAT(T124:AM124)&lt;&gt;"", OR(LEFT(_xlfn.CONCAT(T124:AM124),5)&lt;&gt;"FALSE",RIGHT(_xlfn.CONCAT(T124:AM124),5)&lt;&gt;"FALSE")),IF(AND(ISNUMBER(P123),P123&gt;0),P123,0),""))</f>
        <v/>
      </c>
      <c r="Q124" s="47"/>
      <c r="R124" s="42" t="str">
        <f t="shared" si="1"/>
        <v/>
      </c>
      <c r="T124" s="43"/>
      <c r="U124" s="43"/>
      <c r="V124" s="43"/>
      <c r="W124" s="44"/>
      <c r="X124" s="43"/>
      <c r="Y124" s="43"/>
      <c r="Z124" s="43"/>
      <c r="AA124" s="49"/>
      <c r="AB124" s="49"/>
      <c r="AC124" s="43"/>
      <c r="AD124" s="43"/>
      <c r="AE124" s="43"/>
      <c r="AF124" s="43"/>
      <c r="AG124" s="43"/>
      <c r="AH124" s="43"/>
      <c r="AI124" s="43" t="str">
        <f>IFERROR(IF(LEN(VLOOKUP(AC124, QUICKBOOKS_9130357949969096!$A:$B, 2, 0))=0,"",VLOOKUP(AC124, QUICKBOOKS_9130357949969096!$A:$B, 2, 0)),"")</f>
        <v/>
      </c>
      <c r="AJ124" s="43" t="str">
        <f>IFERROR(IF(LEN(VLOOKUP(AE124, QUICKBOOKS_9130357949969096!$C:$E, 3, 0))=0,"",VLOOKUP(AE124, QUICKBOOKS_9130357949969096!$C:$E, 3, 0)),"")</f>
        <v/>
      </c>
      <c r="AK124" s="43" t="str">
        <f>IFERROR(IF(LEN(VLOOKUP(AF124, QUICKBOOKS_9130357949969096!$F:$G, 2, 0))=0,"",VLOOKUP(AF124, QUICKBOOKS_9130357949969096!$F:$G, 2, 0)),"")</f>
        <v/>
      </c>
      <c r="AL124" s="43"/>
      <c r="AM124" s="43" t="str">
        <f>IFERROR(IF(LEN(VLOOKUP(AH124, QUICKBOOKS_9130357949969096!$J:$K, 2, 0))=0,"",VLOOKUP(AH124, QUICKBOOKS_9130357949969096!$J:$K, 2, 0)),"")</f>
        <v/>
      </c>
    </row>
    <row r="125" spans="2:39">
      <c r="B125" s="30"/>
      <c r="C125" s="30"/>
      <c r="D125" s="30"/>
      <c r="E125" s="30"/>
      <c r="P125" s="42" t="str">
        <f>IF(W125&lt;&gt;"",MAX(P$1:P124)+1,IF(AND(_xlfn.CONCAT(T125:AM125)&lt;&gt;"", OR(LEFT(_xlfn.CONCAT(T125:AM125),5)&lt;&gt;"FALSE",RIGHT(_xlfn.CONCAT(T125:AM125),5)&lt;&gt;"FALSE")),IF(AND(ISNUMBER(P124),P124&gt;0),P124,0),""))</f>
        <v/>
      </c>
      <c r="Q125" s="47"/>
      <c r="R125" s="42" t="str">
        <f t="shared" si="1"/>
        <v/>
      </c>
      <c r="T125" s="43"/>
      <c r="U125" s="43"/>
      <c r="V125" s="43"/>
      <c r="W125" s="44"/>
      <c r="X125" s="43"/>
      <c r="Y125" s="43"/>
      <c r="Z125" s="43"/>
      <c r="AA125" s="49"/>
      <c r="AB125" s="49"/>
      <c r="AC125" s="43"/>
      <c r="AD125" s="43"/>
      <c r="AE125" s="43"/>
      <c r="AF125" s="43"/>
      <c r="AG125" s="43"/>
      <c r="AH125" s="43"/>
      <c r="AI125" s="43" t="str">
        <f>IFERROR(IF(LEN(VLOOKUP(AC125, QUICKBOOKS_9130357949969096!$A:$B, 2, 0))=0,"",VLOOKUP(AC125, QUICKBOOKS_9130357949969096!$A:$B, 2, 0)),"")</f>
        <v/>
      </c>
      <c r="AJ125" s="43" t="str">
        <f>IFERROR(IF(LEN(VLOOKUP(AE125, QUICKBOOKS_9130357949969096!$C:$E, 3, 0))=0,"",VLOOKUP(AE125, QUICKBOOKS_9130357949969096!$C:$E, 3, 0)),"")</f>
        <v/>
      </c>
      <c r="AK125" s="43" t="str">
        <f>IFERROR(IF(LEN(VLOOKUP(AF125, QUICKBOOKS_9130357949969096!$F:$G, 2, 0))=0,"",VLOOKUP(AF125, QUICKBOOKS_9130357949969096!$F:$G, 2, 0)),"")</f>
        <v/>
      </c>
      <c r="AL125" s="43"/>
      <c r="AM125" s="43" t="str">
        <f>IFERROR(IF(LEN(VLOOKUP(AH125, QUICKBOOKS_9130357949969096!$J:$K, 2, 0))=0,"",VLOOKUP(AH125, QUICKBOOKS_9130357949969096!$J:$K, 2, 0)),"")</f>
        <v/>
      </c>
    </row>
    <row r="126" spans="2:39">
      <c r="B126" s="30"/>
      <c r="C126" s="30"/>
      <c r="D126" s="30"/>
      <c r="E126" s="30"/>
      <c r="P126" s="42" t="str">
        <f>IF(W126&lt;&gt;"",MAX(P$1:P125)+1,IF(AND(_xlfn.CONCAT(T126:AM126)&lt;&gt;"", OR(LEFT(_xlfn.CONCAT(T126:AM126),5)&lt;&gt;"FALSE",RIGHT(_xlfn.CONCAT(T126:AM126),5)&lt;&gt;"FALSE")),IF(AND(ISNUMBER(P125),P125&gt;0),P125,0),""))</f>
        <v/>
      </c>
      <c r="Q126" s="47"/>
      <c r="R126" s="42" t="str">
        <f t="shared" si="1"/>
        <v/>
      </c>
      <c r="T126" s="43"/>
      <c r="U126" s="43"/>
      <c r="V126" s="43"/>
      <c r="W126" s="44"/>
      <c r="X126" s="43"/>
      <c r="Y126" s="43"/>
      <c r="Z126" s="43"/>
      <c r="AA126" s="49"/>
      <c r="AB126" s="49"/>
      <c r="AC126" s="43"/>
      <c r="AD126" s="43"/>
      <c r="AE126" s="43"/>
      <c r="AF126" s="43"/>
      <c r="AG126" s="43"/>
      <c r="AH126" s="43"/>
      <c r="AI126" s="43" t="str">
        <f>IFERROR(IF(LEN(VLOOKUP(AC126, QUICKBOOKS_9130357949969096!$A:$B, 2, 0))=0,"",VLOOKUP(AC126, QUICKBOOKS_9130357949969096!$A:$B, 2, 0)),"")</f>
        <v/>
      </c>
      <c r="AJ126" s="43" t="str">
        <f>IFERROR(IF(LEN(VLOOKUP(AE126, QUICKBOOKS_9130357949969096!$C:$E, 3, 0))=0,"",VLOOKUP(AE126, QUICKBOOKS_9130357949969096!$C:$E, 3, 0)),"")</f>
        <v/>
      </c>
      <c r="AK126" s="43" t="str">
        <f>IFERROR(IF(LEN(VLOOKUP(AF126, QUICKBOOKS_9130357949969096!$F:$G, 2, 0))=0,"",VLOOKUP(AF126, QUICKBOOKS_9130357949969096!$F:$G, 2, 0)),"")</f>
        <v/>
      </c>
      <c r="AL126" s="43"/>
      <c r="AM126" s="43" t="str">
        <f>IFERROR(IF(LEN(VLOOKUP(AH126, QUICKBOOKS_9130357949969096!$J:$K, 2, 0))=0,"",VLOOKUP(AH126, QUICKBOOKS_9130357949969096!$J:$K, 2, 0)),"")</f>
        <v/>
      </c>
    </row>
    <row r="127" spans="2:39">
      <c r="B127" s="30"/>
      <c r="C127" s="30"/>
      <c r="D127" s="30"/>
      <c r="E127" s="30"/>
      <c r="P127" s="42" t="str">
        <f>IF(W127&lt;&gt;"",MAX(P$1:P126)+1,IF(AND(_xlfn.CONCAT(T127:AM127)&lt;&gt;"", OR(LEFT(_xlfn.CONCAT(T127:AM127),5)&lt;&gt;"FALSE",RIGHT(_xlfn.CONCAT(T127:AM127),5)&lt;&gt;"FALSE")),IF(AND(ISNUMBER(P126),P126&gt;0),P126,0),""))</f>
        <v/>
      </c>
      <c r="Q127" s="47"/>
      <c r="R127" s="42" t="str">
        <f t="shared" si="1"/>
        <v/>
      </c>
      <c r="T127" s="43"/>
      <c r="U127" s="43"/>
      <c r="V127" s="43"/>
      <c r="W127" s="44"/>
      <c r="X127" s="43"/>
      <c r="Y127" s="43"/>
      <c r="Z127" s="43"/>
      <c r="AA127" s="49"/>
      <c r="AB127" s="49"/>
      <c r="AC127" s="43"/>
      <c r="AD127" s="43"/>
      <c r="AE127" s="43"/>
      <c r="AF127" s="43"/>
      <c r="AG127" s="43"/>
      <c r="AH127" s="43"/>
      <c r="AI127" s="43" t="str">
        <f>IFERROR(IF(LEN(VLOOKUP(AC127, QUICKBOOKS_9130357949969096!$A:$B, 2, 0))=0,"",VLOOKUP(AC127, QUICKBOOKS_9130357949969096!$A:$B, 2, 0)),"")</f>
        <v/>
      </c>
      <c r="AJ127" s="43" t="str">
        <f>IFERROR(IF(LEN(VLOOKUP(AE127, QUICKBOOKS_9130357949969096!$C:$E, 3, 0))=0,"",VLOOKUP(AE127, QUICKBOOKS_9130357949969096!$C:$E, 3, 0)),"")</f>
        <v/>
      </c>
      <c r="AK127" s="43" t="str">
        <f>IFERROR(IF(LEN(VLOOKUP(AF127, QUICKBOOKS_9130357949969096!$F:$G, 2, 0))=0,"",VLOOKUP(AF127, QUICKBOOKS_9130357949969096!$F:$G, 2, 0)),"")</f>
        <v/>
      </c>
      <c r="AL127" s="43"/>
      <c r="AM127" s="43" t="str">
        <f>IFERROR(IF(LEN(VLOOKUP(AH127, QUICKBOOKS_9130357949969096!$J:$K, 2, 0))=0,"",VLOOKUP(AH127, QUICKBOOKS_9130357949969096!$J:$K, 2, 0)),"")</f>
        <v/>
      </c>
    </row>
    <row r="128" spans="2:39">
      <c r="B128" s="30"/>
      <c r="C128" s="30"/>
      <c r="D128" s="30"/>
      <c r="E128" s="30"/>
      <c r="P128" s="42" t="str">
        <f>IF(W128&lt;&gt;"",MAX(P$1:P127)+1,IF(AND(_xlfn.CONCAT(T128:AM128)&lt;&gt;"", OR(LEFT(_xlfn.CONCAT(T128:AM128),5)&lt;&gt;"FALSE",RIGHT(_xlfn.CONCAT(T128:AM128),5)&lt;&gt;"FALSE")),IF(AND(ISNUMBER(P127),P127&gt;0),P127,0),""))</f>
        <v/>
      </c>
      <c r="Q128" s="47"/>
      <c r="R128" s="42" t="str">
        <f t="shared" si="1"/>
        <v/>
      </c>
      <c r="T128" s="43"/>
      <c r="U128" s="43"/>
      <c r="V128" s="43"/>
      <c r="W128" s="44"/>
      <c r="X128" s="43"/>
      <c r="Y128" s="43"/>
      <c r="Z128" s="43"/>
      <c r="AA128" s="49"/>
      <c r="AB128" s="49"/>
      <c r="AC128" s="43"/>
      <c r="AD128" s="43"/>
      <c r="AE128" s="43"/>
      <c r="AF128" s="43"/>
      <c r="AG128" s="43"/>
      <c r="AH128" s="43"/>
      <c r="AI128" s="43" t="str">
        <f>IFERROR(IF(LEN(VLOOKUP(AC128, QUICKBOOKS_9130357949969096!$A:$B, 2, 0))=0,"",VLOOKUP(AC128, QUICKBOOKS_9130357949969096!$A:$B, 2, 0)),"")</f>
        <v/>
      </c>
      <c r="AJ128" s="43" t="str">
        <f>IFERROR(IF(LEN(VLOOKUP(AE128, QUICKBOOKS_9130357949969096!$C:$E, 3, 0))=0,"",VLOOKUP(AE128, QUICKBOOKS_9130357949969096!$C:$E, 3, 0)),"")</f>
        <v/>
      </c>
      <c r="AK128" s="43" t="str">
        <f>IFERROR(IF(LEN(VLOOKUP(AF128, QUICKBOOKS_9130357949969096!$F:$G, 2, 0))=0,"",VLOOKUP(AF128, QUICKBOOKS_9130357949969096!$F:$G, 2, 0)),"")</f>
        <v/>
      </c>
      <c r="AL128" s="43"/>
      <c r="AM128" s="43" t="str">
        <f>IFERROR(IF(LEN(VLOOKUP(AH128, QUICKBOOKS_9130357949969096!$J:$K, 2, 0))=0,"",VLOOKUP(AH128, QUICKBOOKS_9130357949969096!$J:$K, 2, 0)),"")</f>
        <v/>
      </c>
    </row>
    <row r="129" spans="2:39">
      <c r="B129" s="30"/>
      <c r="C129" s="30"/>
      <c r="D129" s="30"/>
      <c r="E129" s="30"/>
      <c r="P129" s="42" t="str">
        <f>IF(W129&lt;&gt;"",MAX(P$1:P128)+1,IF(AND(_xlfn.CONCAT(T129:AM129)&lt;&gt;"", OR(LEFT(_xlfn.CONCAT(T129:AM129),5)&lt;&gt;"FALSE",RIGHT(_xlfn.CONCAT(T129:AM129),5)&lt;&gt;"FALSE")),IF(AND(ISNUMBER(P128),P128&gt;0),P128,0),""))</f>
        <v/>
      </c>
      <c r="Q129" s="47"/>
      <c r="R129" s="42" t="str">
        <f t="shared" si="1"/>
        <v/>
      </c>
      <c r="T129" s="43"/>
      <c r="U129" s="43"/>
      <c r="V129" s="43"/>
      <c r="W129" s="44"/>
      <c r="X129" s="43"/>
      <c r="Y129" s="43"/>
      <c r="Z129" s="43"/>
      <c r="AA129" s="49"/>
      <c r="AB129" s="49"/>
      <c r="AC129" s="43"/>
      <c r="AD129" s="43"/>
      <c r="AE129" s="43"/>
      <c r="AF129" s="43"/>
      <c r="AG129" s="43"/>
      <c r="AH129" s="43"/>
      <c r="AI129" s="43" t="str">
        <f>IFERROR(IF(LEN(VLOOKUP(AC129, QUICKBOOKS_9130357949969096!$A:$B, 2, 0))=0,"",VLOOKUP(AC129, QUICKBOOKS_9130357949969096!$A:$B, 2, 0)),"")</f>
        <v/>
      </c>
      <c r="AJ129" s="43" t="str">
        <f>IFERROR(IF(LEN(VLOOKUP(AE129, QUICKBOOKS_9130357949969096!$C:$E, 3, 0))=0,"",VLOOKUP(AE129, QUICKBOOKS_9130357949969096!$C:$E, 3, 0)),"")</f>
        <v/>
      </c>
      <c r="AK129" s="43" t="str">
        <f>IFERROR(IF(LEN(VLOOKUP(AF129, QUICKBOOKS_9130357949969096!$F:$G, 2, 0))=0,"",VLOOKUP(AF129, QUICKBOOKS_9130357949969096!$F:$G, 2, 0)),"")</f>
        <v/>
      </c>
      <c r="AL129" s="43"/>
      <c r="AM129" s="43" t="str">
        <f>IFERROR(IF(LEN(VLOOKUP(AH129, QUICKBOOKS_9130357949969096!$J:$K, 2, 0))=0,"",VLOOKUP(AH129, QUICKBOOKS_9130357949969096!$J:$K, 2, 0)),"")</f>
        <v/>
      </c>
    </row>
    <row r="130" spans="2:39">
      <c r="B130" s="30"/>
      <c r="C130" s="30"/>
      <c r="D130" s="30"/>
      <c r="E130" s="30"/>
      <c r="P130" s="42" t="str">
        <f>IF(W130&lt;&gt;"",MAX(P$1:P129)+1,IF(AND(_xlfn.CONCAT(T130:AM130)&lt;&gt;"", OR(LEFT(_xlfn.CONCAT(T130:AM130),5)&lt;&gt;"FALSE",RIGHT(_xlfn.CONCAT(T130:AM130),5)&lt;&gt;"FALSE")),IF(AND(ISNUMBER(P129),P129&gt;0),P129,0),""))</f>
        <v/>
      </c>
      <c r="Q130" s="47"/>
      <c r="R130" s="42" t="str">
        <f t="shared" si="1"/>
        <v/>
      </c>
      <c r="T130" s="43"/>
      <c r="U130" s="43"/>
      <c r="V130" s="43"/>
      <c r="W130" s="44"/>
      <c r="X130" s="43"/>
      <c r="Y130" s="43"/>
      <c r="Z130" s="43"/>
      <c r="AA130" s="49"/>
      <c r="AB130" s="49"/>
      <c r="AC130" s="43"/>
      <c r="AD130" s="43"/>
      <c r="AE130" s="43"/>
      <c r="AF130" s="43"/>
      <c r="AG130" s="43"/>
      <c r="AH130" s="43"/>
      <c r="AI130" s="43" t="str">
        <f>IFERROR(IF(LEN(VLOOKUP(AC130, QUICKBOOKS_9130357949969096!$A:$B, 2, 0))=0,"",VLOOKUP(AC130, QUICKBOOKS_9130357949969096!$A:$B, 2, 0)),"")</f>
        <v/>
      </c>
      <c r="AJ130" s="43" t="str">
        <f>IFERROR(IF(LEN(VLOOKUP(AE130, QUICKBOOKS_9130357949969096!$C:$E, 3, 0))=0,"",VLOOKUP(AE130, QUICKBOOKS_9130357949969096!$C:$E, 3, 0)),"")</f>
        <v/>
      </c>
      <c r="AK130" s="43" t="str">
        <f>IFERROR(IF(LEN(VLOOKUP(AF130, QUICKBOOKS_9130357949969096!$F:$G, 2, 0))=0,"",VLOOKUP(AF130, QUICKBOOKS_9130357949969096!$F:$G, 2, 0)),"")</f>
        <v/>
      </c>
      <c r="AL130" s="43"/>
      <c r="AM130" s="43" t="str">
        <f>IFERROR(IF(LEN(VLOOKUP(AH130, QUICKBOOKS_9130357949969096!$J:$K, 2, 0))=0,"",VLOOKUP(AH130, QUICKBOOKS_9130357949969096!$J:$K, 2, 0)),"")</f>
        <v/>
      </c>
    </row>
    <row r="131" spans="2:39">
      <c r="B131" s="30"/>
      <c r="C131" s="30"/>
      <c r="D131" s="30"/>
      <c r="E131" s="30"/>
      <c r="P131" s="42" t="str">
        <f>IF(W131&lt;&gt;"",MAX(P$1:P130)+1,IF(AND(_xlfn.CONCAT(T131:AM131)&lt;&gt;"", OR(LEFT(_xlfn.CONCAT(T131:AM131),5)&lt;&gt;"FALSE",RIGHT(_xlfn.CONCAT(T131:AM131),5)&lt;&gt;"FALSE")),IF(AND(ISNUMBER(P130),P130&gt;0),P130,0),""))</f>
        <v/>
      </c>
      <c r="Q131" s="47"/>
      <c r="R131" s="42" t="str">
        <f t="shared" ref="R131:R194" si="2">IF(T131&lt;&gt;"",IF(Q131&lt;&gt;"","Edited","Synced"),IF(P131="","",IF(OR(AC131 = "",AI131 = ""),"Invalid","New")))</f>
        <v/>
      </c>
      <c r="T131" s="43"/>
      <c r="U131" s="43"/>
      <c r="V131" s="43"/>
      <c r="W131" s="44"/>
      <c r="X131" s="43"/>
      <c r="Y131" s="43"/>
      <c r="Z131" s="43"/>
      <c r="AA131" s="49"/>
      <c r="AB131" s="49"/>
      <c r="AC131" s="43"/>
      <c r="AD131" s="43"/>
      <c r="AE131" s="43"/>
      <c r="AF131" s="43"/>
      <c r="AG131" s="43"/>
      <c r="AH131" s="43"/>
      <c r="AI131" s="43" t="str">
        <f>IFERROR(IF(LEN(VLOOKUP(AC131, QUICKBOOKS_9130357949969096!$A:$B, 2, 0))=0,"",VLOOKUP(AC131, QUICKBOOKS_9130357949969096!$A:$B, 2, 0)),"")</f>
        <v/>
      </c>
      <c r="AJ131" s="43" t="str">
        <f>IFERROR(IF(LEN(VLOOKUP(AE131, QUICKBOOKS_9130357949969096!$C:$E, 3, 0))=0,"",VLOOKUP(AE131, QUICKBOOKS_9130357949969096!$C:$E, 3, 0)),"")</f>
        <v/>
      </c>
      <c r="AK131" s="43" t="str">
        <f>IFERROR(IF(LEN(VLOOKUP(AF131, QUICKBOOKS_9130357949969096!$F:$G, 2, 0))=0,"",VLOOKUP(AF131, QUICKBOOKS_9130357949969096!$F:$G, 2, 0)),"")</f>
        <v/>
      </c>
      <c r="AL131" s="43"/>
      <c r="AM131" s="43" t="str">
        <f>IFERROR(IF(LEN(VLOOKUP(AH131, QUICKBOOKS_9130357949969096!$J:$K, 2, 0))=0,"",VLOOKUP(AH131, QUICKBOOKS_9130357949969096!$J:$K, 2, 0)),"")</f>
        <v/>
      </c>
    </row>
    <row r="132" spans="2:39">
      <c r="B132" s="30"/>
      <c r="C132" s="30"/>
      <c r="D132" s="30"/>
      <c r="E132" s="30"/>
      <c r="P132" s="42" t="str">
        <f>IF(W132&lt;&gt;"",MAX(P$1:P131)+1,IF(AND(_xlfn.CONCAT(T132:AM132)&lt;&gt;"", OR(LEFT(_xlfn.CONCAT(T132:AM132),5)&lt;&gt;"FALSE",RIGHT(_xlfn.CONCAT(T132:AM132),5)&lt;&gt;"FALSE")),IF(AND(ISNUMBER(P131),P131&gt;0),P131,0),""))</f>
        <v/>
      </c>
      <c r="Q132" s="47"/>
      <c r="R132" s="42" t="str">
        <f t="shared" si="2"/>
        <v/>
      </c>
      <c r="T132" s="43"/>
      <c r="U132" s="43"/>
      <c r="V132" s="43"/>
      <c r="W132" s="44"/>
      <c r="X132" s="43"/>
      <c r="Y132" s="43"/>
      <c r="Z132" s="43"/>
      <c r="AA132" s="49"/>
      <c r="AB132" s="49"/>
      <c r="AC132" s="43"/>
      <c r="AD132" s="43"/>
      <c r="AE132" s="43"/>
      <c r="AF132" s="43"/>
      <c r="AG132" s="43"/>
      <c r="AH132" s="43"/>
      <c r="AI132" s="43" t="str">
        <f>IFERROR(IF(LEN(VLOOKUP(AC132, QUICKBOOKS_9130357949969096!$A:$B, 2, 0))=0,"",VLOOKUP(AC132, QUICKBOOKS_9130357949969096!$A:$B, 2, 0)),"")</f>
        <v/>
      </c>
      <c r="AJ132" s="43" t="str">
        <f>IFERROR(IF(LEN(VLOOKUP(AE132, QUICKBOOKS_9130357949969096!$C:$E, 3, 0))=0,"",VLOOKUP(AE132, QUICKBOOKS_9130357949969096!$C:$E, 3, 0)),"")</f>
        <v/>
      </c>
      <c r="AK132" s="43" t="str">
        <f>IFERROR(IF(LEN(VLOOKUP(AF132, QUICKBOOKS_9130357949969096!$F:$G, 2, 0))=0,"",VLOOKUP(AF132, QUICKBOOKS_9130357949969096!$F:$G, 2, 0)),"")</f>
        <v/>
      </c>
      <c r="AL132" s="43"/>
      <c r="AM132" s="43" t="str">
        <f>IFERROR(IF(LEN(VLOOKUP(AH132, QUICKBOOKS_9130357949969096!$J:$K, 2, 0))=0,"",VLOOKUP(AH132, QUICKBOOKS_9130357949969096!$J:$K, 2, 0)),"")</f>
        <v/>
      </c>
    </row>
    <row r="133" spans="2:39">
      <c r="B133" s="30"/>
      <c r="C133" s="30"/>
      <c r="D133" s="30"/>
      <c r="E133" s="30"/>
      <c r="P133" s="42" t="str">
        <f>IF(W133&lt;&gt;"",MAX(P$1:P132)+1,IF(AND(_xlfn.CONCAT(T133:AM133)&lt;&gt;"", OR(LEFT(_xlfn.CONCAT(T133:AM133),5)&lt;&gt;"FALSE",RIGHT(_xlfn.CONCAT(T133:AM133),5)&lt;&gt;"FALSE")),IF(AND(ISNUMBER(P132),P132&gt;0),P132,0),""))</f>
        <v/>
      </c>
      <c r="Q133" s="47"/>
      <c r="R133" s="42" t="str">
        <f t="shared" si="2"/>
        <v/>
      </c>
      <c r="T133" s="43"/>
      <c r="U133" s="43"/>
      <c r="V133" s="43"/>
      <c r="W133" s="44"/>
      <c r="X133" s="43"/>
      <c r="Y133" s="43"/>
      <c r="Z133" s="43"/>
      <c r="AA133" s="49"/>
      <c r="AB133" s="49"/>
      <c r="AC133" s="43"/>
      <c r="AD133" s="43"/>
      <c r="AE133" s="43"/>
      <c r="AF133" s="43"/>
      <c r="AG133" s="43"/>
      <c r="AH133" s="43"/>
      <c r="AI133" s="43" t="str">
        <f>IFERROR(IF(LEN(VLOOKUP(AC133, QUICKBOOKS_9130357949969096!$A:$B, 2, 0))=0,"",VLOOKUP(AC133, QUICKBOOKS_9130357949969096!$A:$B, 2, 0)),"")</f>
        <v/>
      </c>
      <c r="AJ133" s="43" t="str">
        <f>IFERROR(IF(LEN(VLOOKUP(AE133, QUICKBOOKS_9130357949969096!$C:$E, 3, 0))=0,"",VLOOKUP(AE133, QUICKBOOKS_9130357949969096!$C:$E, 3, 0)),"")</f>
        <v/>
      </c>
      <c r="AK133" s="43" t="str">
        <f>IFERROR(IF(LEN(VLOOKUP(AF133, QUICKBOOKS_9130357949969096!$F:$G, 2, 0))=0,"",VLOOKUP(AF133, QUICKBOOKS_9130357949969096!$F:$G, 2, 0)),"")</f>
        <v/>
      </c>
      <c r="AL133" s="43"/>
      <c r="AM133" s="43" t="str">
        <f>IFERROR(IF(LEN(VLOOKUP(AH133, QUICKBOOKS_9130357949969096!$J:$K, 2, 0))=0,"",VLOOKUP(AH133, QUICKBOOKS_9130357949969096!$J:$K, 2, 0)),"")</f>
        <v/>
      </c>
    </row>
    <row r="134" spans="2:39">
      <c r="B134" s="30"/>
      <c r="C134" s="30"/>
      <c r="D134" s="30"/>
      <c r="E134" s="30"/>
      <c r="P134" s="42" t="str">
        <f>IF(W134&lt;&gt;"",MAX(P$1:P133)+1,IF(AND(_xlfn.CONCAT(T134:AM134)&lt;&gt;"", OR(LEFT(_xlfn.CONCAT(T134:AM134),5)&lt;&gt;"FALSE",RIGHT(_xlfn.CONCAT(T134:AM134),5)&lt;&gt;"FALSE")),IF(AND(ISNUMBER(P133),P133&gt;0),P133,0),""))</f>
        <v/>
      </c>
      <c r="Q134" s="47"/>
      <c r="R134" s="42" t="str">
        <f t="shared" si="2"/>
        <v/>
      </c>
      <c r="T134" s="43"/>
      <c r="U134" s="43"/>
      <c r="V134" s="43"/>
      <c r="W134" s="44"/>
      <c r="X134" s="43"/>
      <c r="Y134" s="43"/>
      <c r="Z134" s="43"/>
      <c r="AA134" s="49"/>
      <c r="AB134" s="49"/>
      <c r="AC134" s="43"/>
      <c r="AD134" s="43"/>
      <c r="AE134" s="43"/>
      <c r="AF134" s="43"/>
      <c r="AG134" s="43"/>
      <c r="AH134" s="43"/>
      <c r="AI134" s="43" t="str">
        <f>IFERROR(IF(LEN(VLOOKUP(AC134, QUICKBOOKS_9130357949969096!$A:$B, 2, 0))=0,"",VLOOKUP(AC134, QUICKBOOKS_9130357949969096!$A:$B, 2, 0)),"")</f>
        <v/>
      </c>
      <c r="AJ134" s="43" t="str">
        <f>IFERROR(IF(LEN(VLOOKUP(AE134, QUICKBOOKS_9130357949969096!$C:$E, 3, 0))=0,"",VLOOKUP(AE134, QUICKBOOKS_9130357949969096!$C:$E, 3, 0)),"")</f>
        <v/>
      </c>
      <c r="AK134" s="43" t="str">
        <f>IFERROR(IF(LEN(VLOOKUP(AF134, QUICKBOOKS_9130357949969096!$F:$G, 2, 0))=0,"",VLOOKUP(AF134, QUICKBOOKS_9130357949969096!$F:$G, 2, 0)),"")</f>
        <v/>
      </c>
      <c r="AL134" s="43"/>
      <c r="AM134" s="43" t="str">
        <f>IFERROR(IF(LEN(VLOOKUP(AH134, QUICKBOOKS_9130357949969096!$J:$K, 2, 0))=0,"",VLOOKUP(AH134, QUICKBOOKS_9130357949969096!$J:$K, 2, 0)),"")</f>
        <v/>
      </c>
    </row>
    <row r="135" spans="2:39">
      <c r="B135" s="30"/>
      <c r="C135" s="30"/>
      <c r="D135" s="30"/>
      <c r="E135" s="30"/>
      <c r="P135" s="42" t="str">
        <f>IF(W135&lt;&gt;"",MAX(P$1:P134)+1,IF(AND(_xlfn.CONCAT(T135:AM135)&lt;&gt;"", OR(LEFT(_xlfn.CONCAT(T135:AM135),5)&lt;&gt;"FALSE",RIGHT(_xlfn.CONCAT(T135:AM135),5)&lt;&gt;"FALSE")),IF(AND(ISNUMBER(P134),P134&gt;0),P134,0),""))</f>
        <v/>
      </c>
      <c r="Q135" s="47"/>
      <c r="R135" s="42" t="str">
        <f t="shared" si="2"/>
        <v/>
      </c>
      <c r="T135" s="43"/>
      <c r="U135" s="43"/>
      <c r="V135" s="43"/>
      <c r="W135" s="44"/>
      <c r="X135" s="43"/>
      <c r="Y135" s="43"/>
      <c r="Z135" s="43"/>
      <c r="AA135" s="49"/>
      <c r="AB135" s="49"/>
      <c r="AC135" s="43"/>
      <c r="AD135" s="43"/>
      <c r="AE135" s="43"/>
      <c r="AF135" s="43"/>
      <c r="AG135" s="43"/>
      <c r="AH135" s="43"/>
      <c r="AI135" s="43" t="str">
        <f>IFERROR(IF(LEN(VLOOKUP(AC135, QUICKBOOKS_9130357949969096!$A:$B, 2, 0))=0,"",VLOOKUP(AC135, QUICKBOOKS_9130357949969096!$A:$B, 2, 0)),"")</f>
        <v/>
      </c>
      <c r="AJ135" s="43" t="str">
        <f>IFERROR(IF(LEN(VLOOKUP(AE135, QUICKBOOKS_9130357949969096!$C:$E, 3, 0))=0,"",VLOOKUP(AE135, QUICKBOOKS_9130357949969096!$C:$E, 3, 0)),"")</f>
        <v/>
      </c>
      <c r="AK135" s="43" t="str">
        <f>IFERROR(IF(LEN(VLOOKUP(AF135, QUICKBOOKS_9130357949969096!$F:$G, 2, 0))=0,"",VLOOKUP(AF135, QUICKBOOKS_9130357949969096!$F:$G, 2, 0)),"")</f>
        <v/>
      </c>
      <c r="AL135" s="43"/>
      <c r="AM135" s="43" t="str">
        <f>IFERROR(IF(LEN(VLOOKUP(AH135, QUICKBOOKS_9130357949969096!$J:$K, 2, 0))=0,"",VLOOKUP(AH135, QUICKBOOKS_9130357949969096!$J:$K, 2, 0)),"")</f>
        <v/>
      </c>
    </row>
    <row r="136" spans="2:39">
      <c r="B136" s="30"/>
      <c r="C136" s="30"/>
      <c r="D136" s="30"/>
      <c r="E136" s="30"/>
      <c r="P136" s="42" t="str">
        <f>IF(W136&lt;&gt;"",MAX(P$1:P135)+1,IF(AND(_xlfn.CONCAT(T136:AM136)&lt;&gt;"", OR(LEFT(_xlfn.CONCAT(T136:AM136),5)&lt;&gt;"FALSE",RIGHT(_xlfn.CONCAT(T136:AM136),5)&lt;&gt;"FALSE")),IF(AND(ISNUMBER(P135),P135&gt;0),P135,0),""))</f>
        <v/>
      </c>
      <c r="Q136" s="47"/>
      <c r="R136" s="42" t="str">
        <f t="shared" si="2"/>
        <v/>
      </c>
      <c r="T136" s="43"/>
      <c r="U136" s="43"/>
      <c r="V136" s="43"/>
      <c r="W136" s="44"/>
      <c r="X136" s="43"/>
      <c r="Y136" s="43"/>
      <c r="Z136" s="43"/>
      <c r="AA136" s="49"/>
      <c r="AB136" s="49"/>
      <c r="AC136" s="43"/>
      <c r="AD136" s="43"/>
      <c r="AE136" s="43"/>
      <c r="AF136" s="43"/>
      <c r="AG136" s="43"/>
      <c r="AH136" s="43"/>
      <c r="AI136" s="43" t="str">
        <f>IFERROR(IF(LEN(VLOOKUP(AC136, QUICKBOOKS_9130357949969096!$A:$B, 2, 0))=0,"",VLOOKUP(AC136, QUICKBOOKS_9130357949969096!$A:$B, 2, 0)),"")</f>
        <v/>
      </c>
      <c r="AJ136" s="43" t="str">
        <f>IFERROR(IF(LEN(VLOOKUP(AE136, QUICKBOOKS_9130357949969096!$C:$E, 3, 0))=0,"",VLOOKUP(AE136, QUICKBOOKS_9130357949969096!$C:$E, 3, 0)),"")</f>
        <v/>
      </c>
      <c r="AK136" s="43" t="str">
        <f>IFERROR(IF(LEN(VLOOKUP(AF136, QUICKBOOKS_9130357949969096!$F:$G, 2, 0))=0,"",VLOOKUP(AF136, QUICKBOOKS_9130357949969096!$F:$G, 2, 0)),"")</f>
        <v/>
      </c>
      <c r="AL136" s="43"/>
      <c r="AM136" s="43" t="str">
        <f>IFERROR(IF(LEN(VLOOKUP(AH136, QUICKBOOKS_9130357949969096!$J:$K, 2, 0))=0,"",VLOOKUP(AH136, QUICKBOOKS_9130357949969096!$J:$K, 2, 0)),"")</f>
        <v/>
      </c>
    </row>
    <row r="137" spans="2:39">
      <c r="B137" s="30"/>
      <c r="C137" s="30"/>
      <c r="D137" s="30"/>
      <c r="E137" s="30"/>
      <c r="P137" s="42" t="str">
        <f>IF(W137&lt;&gt;"",MAX(P$1:P136)+1,IF(AND(_xlfn.CONCAT(T137:AM137)&lt;&gt;"", OR(LEFT(_xlfn.CONCAT(T137:AM137),5)&lt;&gt;"FALSE",RIGHT(_xlfn.CONCAT(T137:AM137),5)&lt;&gt;"FALSE")),IF(AND(ISNUMBER(P136),P136&gt;0),P136,0),""))</f>
        <v/>
      </c>
      <c r="Q137" s="47"/>
      <c r="R137" s="42" t="str">
        <f t="shared" si="2"/>
        <v/>
      </c>
      <c r="T137" s="43"/>
      <c r="U137" s="43"/>
      <c r="V137" s="43"/>
      <c r="W137" s="44"/>
      <c r="X137" s="43"/>
      <c r="Y137" s="43"/>
      <c r="Z137" s="43"/>
      <c r="AA137" s="49"/>
      <c r="AB137" s="49"/>
      <c r="AC137" s="43"/>
      <c r="AD137" s="43"/>
      <c r="AE137" s="43"/>
      <c r="AF137" s="43"/>
      <c r="AG137" s="43"/>
      <c r="AH137" s="43"/>
      <c r="AI137" s="43" t="str">
        <f>IFERROR(IF(LEN(VLOOKUP(AC137, QUICKBOOKS_9130357949969096!$A:$B, 2, 0))=0,"",VLOOKUP(AC137, QUICKBOOKS_9130357949969096!$A:$B, 2, 0)),"")</f>
        <v/>
      </c>
      <c r="AJ137" s="43" t="str">
        <f>IFERROR(IF(LEN(VLOOKUP(AE137, QUICKBOOKS_9130357949969096!$C:$E, 3, 0))=0,"",VLOOKUP(AE137, QUICKBOOKS_9130357949969096!$C:$E, 3, 0)),"")</f>
        <v/>
      </c>
      <c r="AK137" s="43" t="str">
        <f>IFERROR(IF(LEN(VLOOKUP(AF137, QUICKBOOKS_9130357949969096!$F:$G, 2, 0))=0,"",VLOOKUP(AF137, QUICKBOOKS_9130357949969096!$F:$G, 2, 0)),"")</f>
        <v/>
      </c>
      <c r="AL137" s="43"/>
      <c r="AM137" s="43" t="str">
        <f>IFERROR(IF(LEN(VLOOKUP(AH137, QUICKBOOKS_9130357949969096!$J:$K, 2, 0))=0,"",VLOOKUP(AH137, QUICKBOOKS_9130357949969096!$J:$K, 2, 0)),"")</f>
        <v/>
      </c>
    </row>
    <row r="138" spans="2:39">
      <c r="B138" s="30"/>
      <c r="C138" s="30"/>
      <c r="D138" s="30"/>
      <c r="E138" s="30"/>
      <c r="P138" s="42" t="str">
        <f>IF(W138&lt;&gt;"",MAX(P$1:P137)+1,IF(AND(_xlfn.CONCAT(T138:AM138)&lt;&gt;"", OR(LEFT(_xlfn.CONCAT(T138:AM138),5)&lt;&gt;"FALSE",RIGHT(_xlfn.CONCAT(T138:AM138),5)&lt;&gt;"FALSE")),IF(AND(ISNUMBER(P137),P137&gt;0),P137,0),""))</f>
        <v/>
      </c>
      <c r="Q138" s="47"/>
      <c r="R138" s="42" t="str">
        <f t="shared" si="2"/>
        <v/>
      </c>
      <c r="T138" s="43"/>
      <c r="U138" s="43"/>
      <c r="V138" s="43"/>
      <c r="W138" s="44"/>
      <c r="X138" s="43"/>
      <c r="Y138" s="43"/>
      <c r="Z138" s="43"/>
      <c r="AA138" s="49"/>
      <c r="AB138" s="49"/>
      <c r="AC138" s="43"/>
      <c r="AD138" s="43"/>
      <c r="AE138" s="43"/>
      <c r="AF138" s="43"/>
      <c r="AG138" s="43"/>
      <c r="AH138" s="43"/>
      <c r="AI138" s="43" t="str">
        <f>IFERROR(IF(LEN(VLOOKUP(AC138, QUICKBOOKS_9130357949969096!$A:$B, 2, 0))=0,"",VLOOKUP(AC138, QUICKBOOKS_9130357949969096!$A:$B, 2, 0)),"")</f>
        <v/>
      </c>
      <c r="AJ138" s="43" t="str">
        <f>IFERROR(IF(LEN(VLOOKUP(AE138, QUICKBOOKS_9130357949969096!$C:$E, 3, 0))=0,"",VLOOKUP(AE138, QUICKBOOKS_9130357949969096!$C:$E, 3, 0)),"")</f>
        <v/>
      </c>
      <c r="AK138" s="43" t="str">
        <f>IFERROR(IF(LEN(VLOOKUP(AF138, QUICKBOOKS_9130357949969096!$F:$G, 2, 0))=0,"",VLOOKUP(AF138, QUICKBOOKS_9130357949969096!$F:$G, 2, 0)),"")</f>
        <v/>
      </c>
      <c r="AL138" s="43"/>
      <c r="AM138" s="43" t="str">
        <f>IFERROR(IF(LEN(VLOOKUP(AH138, QUICKBOOKS_9130357949969096!$J:$K, 2, 0))=0,"",VLOOKUP(AH138, QUICKBOOKS_9130357949969096!$J:$K, 2, 0)),"")</f>
        <v/>
      </c>
    </row>
    <row r="139" spans="2:39">
      <c r="B139" s="30"/>
      <c r="C139" s="30"/>
      <c r="D139" s="30"/>
      <c r="E139" s="30"/>
      <c r="P139" s="42" t="str">
        <f>IF(W139&lt;&gt;"",MAX(P$1:P138)+1,IF(AND(_xlfn.CONCAT(T139:AM139)&lt;&gt;"", OR(LEFT(_xlfn.CONCAT(T139:AM139),5)&lt;&gt;"FALSE",RIGHT(_xlfn.CONCAT(T139:AM139),5)&lt;&gt;"FALSE")),IF(AND(ISNUMBER(P138),P138&gt;0),P138,0),""))</f>
        <v/>
      </c>
      <c r="Q139" s="47"/>
      <c r="R139" s="42" t="str">
        <f t="shared" si="2"/>
        <v/>
      </c>
      <c r="T139" s="43"/>
      <c r="U139" s="43"/>
      <c r="V139" s="43"/>
      <c r="W139" s="44"/>
      <c r="X139" s="43"/>
      <c r="Y139" s="43"/>
      <c r="Z139" s="43"/>
      <c r="AA139" s="49"/>
      <c r="AB139" s="49"/>
      <c r="AC139" s="43"/>
      <c r="AD139" s="43"/>
      <c r="AE139" s="43"/>
      <c r="AF139" s="43"/>
      <c r="AG139" s="43"/>
      <c r="AH139" s="43"/>
      <c r="AI139" s="43" t="str">
        <f>IFERROR(IF(LEN(VLOOKUP(AC139, QUICKBOOKS_9130357949969096!$A:$B, 2, 0))=0,"",VLOOKUP(AC139, QUICKBOOKS_9130357949969096!$A:$B, 2, 0)),"")</f>
        <v/>
      </c>
      <c r="AJ139" s="43" t="str">
        <f>IFERROR(IF(LEN(VLOOKUP(AE139, QUICKBOOKS_9130357949969096!$C:$E, 3, 0))=0,"",VLOOKUP(AE139, QUICKBOOKS_9130357949969096!$C:$E, 3, 0)),"")</f>
        <v/>
      </c>
      <c r="AK139" s="43" t="str">
        <f>IFERROR(IF(LEN(VLOOKUP(AF139, QUICKBOOKS_9130357949969096!$F:$G, 2, 0))=0,"",VLOOKUP(AF139, QUICKBOOKS_9130357949969096!$F:$G, 2, 0)),"")</f>
        <v/>
      </c>
      <c r="AL139" s="43"/>
      <c r="AM139" s="43" t="str">
        <f>IFERROR(IF(LEN(VLOOKUP(AH139, QUICKBOOKS_9130357949969096!$J:$K, 2, 0))=0,"",VLOOKUP(AH139, QUICKBOOKS_9130357949969096!$J:$K, 2, 0)),"")</f>
        <v/>
      </c>
    </row>
    <row r="140" spans="2:39">
      <c r="B140" s="30"/>
      <c r="C140" s="30"/>
      <c r="D140" s="30"/>
      <c r="E140" s="30"/>
      <c r="P140" s="42" t="str">
        <f>IF(W140&lt;&gt;"",MAX(P$1:P139)+1,IF(AND(_xlfn.CONCAT(T140:AM140)&lt;&gt;"", OR(LEFT(_xlfn.CONCAT(T140:AM140),5)&lt;&gt;"FALSE",RIGHT(_xlfn.CONCAT(T140:AM140),5)&lt;&gt;"FALSE")),IF(AND(ISNUMBER(P139),P139&gt;0),P139,0),""))</f>
        <v/>
      </c>
      <c r="Q140" s="47"/>
      <c r="R140" s="42" t="str">
        <f t="shared" si="2"/>
        <v/>
      </c>
      <c r="T140" s="43"/>
      <c r="U140" s="43"/>
      <c r="V140" s="43"/>
      <c r="W140" s="44"/>
      <c r="X140" s="43"/>
      <c r="Y140" s="43"/>
      <c r="Z140" s="43"/>
      <c r="AA140" s="49"/>
      <c r="AB140" s="49"/>
      <c r="AC140" s="43"/>
      <c r="AD140" s="43"/>
      <c r="AE140" s="43"/>
      <c r="AF140" s="43"/>
      <c r="AG140" s="43"/>
      <c r="AH140" s="43"/>
      <c r="AI140" s="43" t="str">
        <f>IFERROR(IF(LEN(VLOOKUP(AC140, QUICKBOOKS_9130357949969096!$A:$B, 2, 0))=0,"",VLOOKUP(AC140, QUICKBOOKS_9130357949969096!$A:$B, 2, 0)),"")</f>
        <v/>
      </c>
      <c r="AJ140" s="43" t="str">
        <f>IFERROR(IF(LEN(VLOOKUP(AE140, QUICKBOOKS_9130357949969096!$C:$E, 3, 0))=0,"",VLOOKUP(AE140, QUICKBOOKS_9130357949969096!$C:$E, 3, 0)),"")</f>
        <v/>
      </c>
      <c r="AK140" s="43" t="str">
        <f>IFERROR(IF(LEN(VLOOKUP(AF140, QUICKBOOKS_9130357949969096!$F:$G, 2, 0))=0,"",VLOOKUP(AF140, QUICKBOOKS_9130357949969096!$F:$G, 2, 0)),"")</f>
        <v/>
      </c>
      <c r="AL140" s="43"/>
      <c r="AM140" s="43" t="str">
        <f>IFERROR(IF(LEN(VLOOKUP(AH140, QUICKBOOKS_9130357949969096!$J:$K, 2, 0))=0,"",VLOOKUP(AH140, QUICKBOOKS_9130357949969096!$J:$K, 2, 0)),"")</f>
        <v/>
      </c>
    </row>
    <row r="141" spans="2:39">
      <c r="B141" s="30"/>
      <c r="C141" s="30"/>
      <c r="D141" s="30"/>
      <c r="E141" s="30"/>
      <c r="P141" s="42" t="str">
        <f>IF(W141&lt;&gt;"",MAX(P$1:P140)+1,IF(AND(_xlfn.CONCAT(T141:AM141)&lt;&gt;"", OR(LEFT(_xlfn.CONCAT(T141:AM141),5)&lt;&gt;"FALSE",RIGHT(_xlfn.CONCAT(T141:AM141),5)&lt;&gt;"FALSE")),IF(AND(ISNUMBER(P140),P140&gt;0),P140,0),""))</f>
        <v/>
      </c>
      <c r="Q141" s="47"/>
      <c r="R141" s="42" t="str">
        <f t="shared" si="2"/>
        <v/>
      </c>
      <c r="T141" s="43"/>
      <c r="U141" s="43"/>
      <c r="V141" s="43"/>
      <c r="W141" s="44"/>
      <c r="X141" s="43"/>
      <c r="Y141" s="43"/>
      <c r="Z141" s="43"/>
      <c r="AA141" s="49"/>
      <c r="AB141" s="49"/>
      <c r="AC141" s="43"/>
      <c r="AD141" s="43"/>
      <c r="AE141" s="43"/>
      <c r="AF141" s="43"/>
      <c r="AG141" s="43"/>
      <c r="AH141" s="43"/>
      <c r="AI141" s="43" t="str">
        <f>IFERROR(IF(LEN(VLOOKUP(AC141, QUICKBOOKS_9130357949969096!$A:$B, 2, 0))=0,"",VLOOKUP(AC141, QUICKBOOKS_9130357949969096!$A:$B, 2, 0)),"")</f>
        <v/>
      </c>
      <c r="AJ141" s="43" t="str">
        <f>IFERROR(IF(LEN(VLOOKUP(AE141, QUICKBOOKS_9130357949969096!$C:$E, 3, 0))=0,"",VLOOKUP(AE141, QUICKBOOKS_9130357949969096!$C:$E, 3, 0)),"")</f>
        <v/>
      </c>
      <c r="AK141" s="43" t="str">
        <f>IFERROR(IF(LEN(VLOOKUP(AF141, QUICKBOOKS_9130357949969096!$F:$G, 2, 0))=0,"",VLOOKUP(AF141, QUICKBOOKS_9130357949969096!$F:$G, 2, 0)),"")</f>
        <v/>
      </c>
      <c r="AL141" s="43"/>
      <c r="AM141" s="43" t="str">
        <f>IFERROR(IF(LEN(VLOOKUP(AH141, QUICKBOOKS_9130357949969096!$J:$K, 2, 0))=0,"",VLOOKUP(AH141, QUICKBOOKS_9130357949969096!$J:$K, 2, 0)),"")</f>
        <v/>
      </c>
    </row>
    <row r="142" spans="2:39">
      <c r="B142" s="30"/>
      <c r="C142" s="30"/>
      <c r="D142" s="30"/>
      <c r="E142" s="30"/>
      <c r="P142" s="42" t="str">
        <f>IF(W142&lt;&gt;"",MAX(P$1:P141)+1,IF(AND(_xlfn.CONCAT(T142:AM142)&lt;&gt;"", OR(LEFT(_xlfn.CONCAT(T142:AM142),5)&lt;&gt;"FALSE",RIGHT(_xlfn.CONCAT(T142:AM142),5)&lt;&gt;"FALSE")),IF(AND(ISNUMBER(P141),P141&gt;0),P141,0),""))</f>
        <v/>
      </c>
      <c r="Q142" s="47"/>
      <c r="R142" s="42" t="str">
        <f t="shared" si="2"/>
        <v/>
      </c>
      <c r="T142" s="43"/>
      <c r="U142" s="43"/>
      <c r="V142" s="43"/>
      <c r="W142" s="44"/>
      <c r="X142" s="43"/>
      <c r="Y142" s="43"/>
      <c r="Z142" s="43"/>
      <c r="AA142" s="49"/>
      <c r="AB142" s="49"/>
      <c r="AC142" s="43"/>
      <c r="AD142" s="43"/>
      <c r="AE142" s="43"/>
      <c r="AF142" s="43"/>
      <c r="AG142" s="43"/>
      <c r="AH142" s="43"/>
      <c r="AI142" s="43" t="str">
        <f>IFERROR(IF(LEN(VLOOKUP(AC142, QUICKBOOKS_9130357949969096!$A:$B, 2, 0))=0,"",VLOOKUP(AC142, QUICKBOOKS_9130357949969096!$A:$B, 2, 0)),"")</f>
        <v/>
      </c>
      <c r="AJ142" s="43" t="str">
        <f>IFERROR(IF(LEN(VLOOKUP(AE142, QUICKBOOKS_9130357949969096!$C:$E, 3, 0))=0,"",VLOOKUP(AE142, QUICKBOOKS_9130357949969096!$C:$E, 3, 0)),"")</f>
        <v/>
      </c>
      <c r="AK142" s="43" t="str">
        <f>IFERROR(IF(LEN(VLOOKUP(AF142, QUICKBOOKS_9130357949969096!$F:$G, 2, 0))=0,"",VLOOKUP(AF142, QUICKBOOKS_9130357949969096!$F:$G, 2, 0)),"")</f>
        <v/>
      </c>
      <c r="AL142" s="43"/>
      <c r="AM142" s="43" t="str">
        <f>IFERROR(IF(LEN(VLOOKUP(AH142, QUICKBOOKS_9130357949969096!$J:$K, 2, 0))=0,"",VLOOKUP(AH142, QUICKBOOKS_9130357949969096!$J:$K, 2, 0)),"")</f>
        <v/>
      </c>
    </row>
    <row r="143" spans="2:39">
      <c r="B143" s="30"/>
      <c r="C143" s="30"/>
      <c r="D143" s="30"/>
      <c r="E143" s="30"/>
      <c r="P143" s="42" t="str">
        <f>IF(W143&lt;&gt;"",MAX(P$1:P142)+1,IF(AND(_xlfn.CONCAT(T143:AM143)&lt;&gt;"", OR(LEFT(_xlfn.CONCAT(T143:AM143),5)&lt;&gt;"FALSE",RIGHT(_xlfn.CONCAT(T143:AM143),5)&lt;&gt;"FALSE")),IF(AND(ISNUMBER(P142),P142&gt;0),P142,0),""))</f>
        <v/>
      </c>
      <c r="Q143" s="47"/>
      <c r="R143" s="42" t="str">
        <f t="shared" si="2"/>
        <v/>
      </c>
      <c r="T143" s="43"/>
      <c r="U143" s="43"/>
      <c r="V143" s="43"/>
      <c r="W143" s="44"/>
      <c r="X143" s="43"/>
      <c r="Y143" s="43"/>
      <c r="Z143" s="43"/>
      <c r="AA143" s="49"/>
      <c r="AB143" s="49"/>
      <c r="AC143" s="43"/>
      <c r="AD143" s="43"/>
      <c r="AE143" s="43"/>
      <c r="AF143" s="43"/>
      <c r="AG143" s="43"/>
      <c r="AH143" s="43"/>
      <c r="AI143" s="43" t="str">
        <f>IFERROR(IF(LEN(VLOOKUP(AC143, QUICKBOOKS_9130357949969096!$A:$B, 2, 0))=0,"",VLOOKUP(AC143, QUICKBOOKS_9130357949969096!$A:$B, 2, 0)),"")</f>
        <v/>
      </c>
      <c r="AJ143" s="43" t="str">
        <f>IFERROR(IF(LEN(VLOOKUP(AE143, QUICKBOOKS_9130357949969096!$C:$E, 3, 0))=0,"",VLOOKUP(AE143, QUICKBOOKS_9130357949969096!$C:$E, 3, 0)),"")</f>
        <v/>
      </c>
      <c r="AK143" s="43" t="str">
        <f>IFERROR(IF(LEN(VLOOKUP(AF143, QUICKBOOKS_9130357949969096!$F:$G, 2, 0))=0,"",VLOOKUP(AF143, QUICKBOOKS_9130357949969096!$F:$G, 2, 0)),"")</f>
        <v/>
      </c>
      <c r="AL143" s="43"/>
      <c r="AM143" s="43" t="str">
        <f>IFERROR(IF(LEN(VLOOKUP(AH143, QUICKBOOKS_9130357949969096!$J:$K, 2, 0))=0,"",VLOOKUP(AH143, QUICKBOOKS_9130357949969096!$J:$K, 2, 0)),"")</f>
        <v/>
      </c>
    </row>
    <row r="144" spans="2:39">
      <c r="B144" s="30"/>
      <c r="C144" s="30"/>
      <c r="D144" s="30"/>
      <c r="E144" s="30"/>
      <c r="P144" s="42" t="str">
        <f>IF(W144&lt;&gt;"",MAX(P$1:P143)+1,IF(AND(_xlfn.CONCAT(T144:AM144)&lt;&gt;"", OR(LEFT(_xlfn.CONCAT(T144:AM144),5)&lt;&gt;"FALSE",RIGHT(_xlfn.CONCAT(T144:AM144),5)&lt;&gt;"FALSE")),IF(AND(ISNUMBER(P143),P143&gt;0),P143,0),""))</f>
        <v/>
      </c>
      <c r="Q144" s="47"/>
      <c r="R144" s="42" t="str">
        <f t="shared" si="2"/>
        <v/>
      </c>
      <c r="T144" s="43"/>
      <c r="U144" s="43"/>
      <c r="V144" s="43"/>
      <c r="W144" s="44"/>
      <c r="X144" s="43"/>
      <c r="Y144" s="43"/>
      <c r="Z144" s="43"/>
      <c r="AA144" s="49"/>
      <c r="AB144" s="49"/>
      <c r="AC144" s="43"/>
      <c r="AD144" s="43"/>
      <c r="AE144" s="43"/>
      <c r="AF144" s="43"/>
      <c r="AG144" s="43"/>
      <c r="AH144" s="43"/>
      <c r="AI144" s="43" t="str">
        <f>IFERROR(IF(LEN(VLOOKUP(AC144, QUICKBOOKS_9130357949969096!$A:$B, 2, 0))=0,"",VLOOKUP(AC144, QUICKBOOKS_9130357949969096!$A:$B, 2, 0)),"")</f>
        <v/>
      </c>
      <c r="AJ144" s="43" t="str">
        <f>IFERROR(IF(LEN(VLOOKUP(AE144, QUICKBOOKS_9130357949969096!$C:$E, 3, 0))=0,"",VLOOKUP(AE144, QUICKBOOKS_9130357949969096!$C:$E, 3, 0)),"")</f>
        <v/>
      </c>
      <c r="AK144" s="43" t="str">
        <f>IFERROR(IF(LEN(VLOOKUP(AF144, QUICKBOOKS_9130357949969096!$F:$G, 2, 0))=0,"",VLOOKUP(AF144, QUICKBOOKS_9130357949969096!$F:$G, 2, 0)),"")</f>
        <v/>
      </c>
      <c r="AL144" s="43"/>
      <c r="AM144" s="43" t="str">
        <f>IFERROR(IF(LEN(VLOOKUP(AH144, QUICKBOOKS_9130357949969096!$J:$K, 2, 0))=0,"",VLOOKUP(AH144, QUICKBOOKS_9130357949969096!$J:$K, 2, 0)),"")</f>
        <v/>
      </c>
    </row>
    <row r="145" spans="2:39">
      <c r="B145" s="30"/>
      <c r="C145" s="30"/>
      <c r="D145" s="30"/>
      <c r="E145" s="30"/>
      <c r="P145" s="42" t="str">
        <f>IF(W145&lt;&gt;"",MAX(P$1:P144)+1,IF(AND(_xlfn.CONCAT(T145:AM145)&lt;&gt;"", OR(LEFT(_xlfn.CONCAT(T145:AM145),5)&lt;&gt;"FALSE",RIGHT(_xlfn.CONCAT(T145:AM145),5)&lt;&gt;"FALSE")),IF(AND(ISNUMBER(P144),P144&gt;0),P144,0),""))</f>
        <v/>
      </c>
      <c r="Q145" s="47"/>
      <c r="R145" s="42" t="str">
        <f t="shared" si="2"/>
        <v/>
      </c>
      <c r="T145" s="43"/>
      <c r="U145" s="43"/>
      <c r="V145" s="43"/>
      <c r="W145" s="44"/>
      <c r="X145" s="43"/>
      <c r="Y145" s="43"/>
      <c r="Z145" s="43"/>
      <c r="AA145" s="49"/>
      <c r="AB145" s="49"/>
      <c r="AC145" s="43"/>
      <c r="AD145" s="43"/>
      <c r="AE145" s="43"/>
      <c r="AF145" s="43"/>
      <c r="AG145" s="43"/>
      <c r="AH145" s="43"/>
      <c r="AI145" s="43" t="str">
        <f>IFERROR(IF(LEN(VLOOKUP(AC145, QUICKBOOKS_9130357949969096!$A:$B, 2, 0))=0,"",VLOOKUP(AC145, QUICKBOOKS_9130357949969096!$A:$B, 2, 0)),"")</f>
        <v/>
      </c>
      <c r="AJ145" s="43" t="str">
        <f>IFERROR(IF(LEN(VLOOKUP(AE145, QUICKBOOKS_9130357949969096!$C:$E, 3, 0))=0,"",VLOOKUP(AE145, QUICKBOOKS_9130357949969096!$C:$E, 3, 0)),"")</f>
        <v/>
      </c>
      <c r="AK145" s="43" t="str">
        <f>IFERROR(IF(LEN(VLOOKUP(AF145, QUICKBOOKS_9130357949969096!$F:$G, 2, 0))=0,"",VLOOKUP(AF145, QUICKBOOKS_9130357949969096!$F:$G, 2, 0)),"")</f>
        <v/>
      </c>
      <c r="AL145" s="43"/>
      <c r="AM145" s="43" t="str">
        <f>IFERROR(IF(LEN(VLOOKUP(AH145, QUICKBOOKS_9130357949969096!$J:$K, 2, 0))=0,"",VLOOKUP(AH145, QUICKBOOKS_9130357949969096!$J:$K, 2, 0)),"")</f>
        <v/>
      </c>
    </row>
    <row r="146" spans="2:39">
      <c r="B146" s="30"/>
      <c r="C146" s="30"/>
      <c r="D146" s="30"/>
      <c r="E146" s="30"/>
      <c r="P146" s="42" t="str">
        <f>IF(W146&lt;&gt;"",MAX(P$1:P145)+1,IF(AND(_xlfn.CONCAT(T146:AM146)&lt;&gt;"", OR(LEFT(_xlfn.CONCAT(T146:AM146),5)&lt;&gt;"FALSE",RIGHT(_xlfn.CONCAT(T146:AM146),5)&lt;&gt;"FALSE")),IF(AND(ISNUMBER(P145),P145&gt;0),P145,0),""))</f>
        <v/>
      </c>
      <c r="Q146" s="47"/>
      <c r="R146" s="42" t="str">
        <f t="shared" si="2"/>
        <v/>
      </c>
      <c r="T146" s="43"/>
      <c r="U146" s="43"/>
      <c r="V146" s="43"/>
      <c r="W146" s="44"/>
      <c r="X146" s="43"/>
      <c r="Y146" s="43"/>
      <c r="Z146" s="43"/>
      <c r="AA146" s="49"/>
      <c r="AB146" s="49"/>
      <c r="AC146" s="43"/>
      <c r="AD146" s="43"/>
      <c r="AE146" s="43"/>
      <c r="AF146" s="43"/>
      <c r="AG146" s="43"/>
      <c r="AH146" s="43"/>
      <c r="AI146" s="43" t="str">
        <f>IFERROR(IF(LEN(VLOOKUP(AC146, QUICKBOOKS_9130357949969096!$A:$B, 2, 0))=0,"",VLOOKUP(AC146, QUICKBOOKS_9130357949969096!$A:$B, 2, 0)),"")</f>
        <v/>
      </c>
      <c r="AJ146" s="43" t="str">
        <f>IFERROR(IF(LEN(VLOOKUP(AE146, QUICKBOOKS_9130357949969096!$C:$E, 3, 0))=0,"",VLOOKUP(AE146, QUICKBOOKS_9130357949969096!$C:$E, 3, 0)),"")</f>
        <v/>
      </c>
      <c r="AK146" s="43" t="str">
        <f>IFERROR(IF(LEN(VLOOKUP(AF146, QUICKBOOKS_9130357949969096!$F:$G, 2, 0))=0,"",VLOOKUP(AF146, QUICKBOOKS_9130357949969096!$F:$G, 2, 0)),"")</f>
        <v/>
      </c>
      <c r="AL146" s="43"/>
      <c r="AM146" s="43" t="str">
        <f>IFERROR(IF(LEN(VLOOKUP(AH146, QUICKBOOKS_9130357949969096!$J:$K, 2, 0))=0,"",VLOOKUP(AH146, QUICKBOOKS_9130357949969096!$J:$K, 2, 0)),"")</f>
        <v/>
      </c>
    </row>
    <row r="147" spans="2:39">
      <c r="B147" s="30"/>
      <c r="C147" s="30"/>
      <c r="D147" s="30"/>
      <c r="E147" s="30"/>
      <c r="P147" s="42" t="str">
        <f>IF(W147&lt;&gt;"",MAX(P$1:P146)+1,IF(AND(_xlfn.CONCAT(T147:AM147)&lt;&gt;"", OR(LEFT(_xlfn.CONCAT(T147:AM147),5)&lt;&gt;"FALSE",RIGHT(_xlfn.CONCAT(T147:AM147),5)&lt;&gt;"FALSE")),IF(AND(ISNUMBER(P146),P146&gt;0),P146,0),""))</f>
        <v/>
      </c>
      <c r="Q147" s="47"/>
      <c r="R147" s="42" t="str">
        <f t="shared" si="2"/>
        <v/>
      </c>
      <c r="T147" s="43"/>
      <c r="U147" s="43"/>
      <c r="V147" s="43"/>
      <c r="W147" s="44"/>
      <c r="X147" s="43"/>
      <c r="Y147" s="43"/>
      <c r="Z147" s="43"/>
      <c r="AA147" s="49"/>
      <c r="AB147" s="49"/>
      <c r="AC147" s="43"/>
      <c r="AD147" s="43"/>
      <c r="AE147" s="43"/>
      <c r="AF147" s="43"/>
      <c r="AG147" s="43"/>
      <c r="AH147" s="43"/>
      <c r="AI147" s="43" t="str">
        <f>IFERROR(IF(LEN(VLOOKUP(AC147, QUICKBOOKS_9130357949969096!$A:$B, 2, 0))=0,"",VLOOKUP(AC147, QUICKBOOKS_9130357949969096!$A:$B, 2, 0)),"")</f>
        <v/>
      </c>
      <c r="AJ147" s="43" t="str">
        <f>IFERROR(IF(LEN(VLOOKUP(AE147, QUICKBOOKS_9130357949969096!$C:$E, 3, 0))=0,"",VLOOKUP(AE147, QUICKBOOKS_9130357949969096!$C:$E, 3, 0)),"")</f>
        <v/>
      </c>
      <c r="AK147" s="43" t="str">
        <f>IFERROR(IF(LEN(VLOOKUP(AF147, QUICKBOOKS_9130357949969096!$F:$G, 2, 0))=0,"",VLOOKUP(AF147, QUICKBOOKS_9130357949969096!$F:$G, 2, 0)),"")</f>
        <v/>
      </c>
      <c r="AL147" s="43"/>
      <c r="AM147" s="43" t="str">
        <f>IFERROR(IF(LEN(VLOOKUP(AH147, QUICKBOOKS_9130357949969096!$J:$K, 2, 0))=0,"",VLOOKUP(AH147, QUICKBOOKS_9130357949969096!$J:$K, 2, 0)),"")</f>
        <v/>
      </c>
    </row>
    <row r="148" spans="2:39">
      <c r="B148" s="30"/>
      <c r="C148" s="30"/>
      <c r="D148" s="30"/>
      <c r="E148" s="30"/>
      <c r="P148" s="42" t="str">
        <f>IF(W148&lt;&gt;"",MAX(P$1:P147)+1,IF(AND(_xlfn.CONCAT(T148:AM148)&lt;&gt;"", OR(LEFT(_xlfn.CONCAT(T148:AM148),5)&lt;&gt;"FALSE",RIGHT(_xlfn.CONCAT(T148:AM148),5)&lt;&gt;"FALSE")),IF(AND(ISNUMBER(P147),P147&gt;0),P147,0),""))</f>
        <v/>
      </c>
      <c r="Q148" s="47"/>
      <c r="R148" s="42" t="str">
        <f t="shared" si="2"/>
        <v/>
      </c>
      <c r="T148" s="43"/>
      <c r="U148" s="43"/>
      <c r="V148" s="43"/>
      <c r="W148" s="44"/>
      <c r="X148" s="43"/>
      <c r="Y148" s="43"/>
      <c r="Z148" s="43"/>
      <c r="AA148" s="49"/>
      <c r="AB148" s="49"/>
      <c r="AC148" s="43"/>
      <c r="AD148" s="43"/>
      <c r="AE148" s="43"/>
      <c r="AF148" s="43"/>
      <c r="AG148" s="43"/>
      <c r="AH148" s="43"/>
      <c r="AI148" s="43" t="str">
        <f>IFERROR(IF(LEN(VLOOKUP(AC148, QUICKBOOKS_9130357949969096!$A:$B, 2, 0))=0,"",VLOOKUP(AC148, QUICKBOOKS_9130357949969096!$A:$B, 2, 0)),"")</f>
        <v/>
      </c>
      <c r="AJ148" s="43" t="str">
        <f>IFERROR(IF(LEN(VLOOKUP(AE148, QUICKBOOKS_9130357949969096!$C:$E, 3, 0))=0,"",VLOOKUP(AE148, QUICKBOOKS_9130357949969096!$C:$E, 3, 0)),"")</f>
        <v/>
      </c>
      <c r="AK148" s="43" t="str">
        <f>IFERROR(IF(LEN(VLOOKUP(AF148, QUICKBOOKS_9130357949969096!$F:$G, 2, 0))=0,"",VLOOKUP(AF148, QUICKBOOKS_9130357949969096!$F:$G, 2, 0)),"")</f>
        <v/>
      </c>
      <c r="AL148" s="43"/>
      <c r="AM148" s="43" t="str">
        <f>IFERROR(IF(LEN(VLOOKUP(AH148, QUICKBOOKS_9130357949969096!$J:$K, 2, 0))=0,"",VLOOKUP(AH148, QUICKBOOKS_9130357949969096!$J:$K, 2, 0)),"")</f>
        <v/>
      </c>
    </row>
    <row r="149" spans="2:39">
      <c r="B149" s="30"/>
      <c r="C149" s="30"/>
      <c r="D149" s="30"/>
      <c r="E149" s="30"/>
      <c r="P149" s="42" t="str">
        <f>IF(W149&lt;&gt;"",MAX(P$1:P148)+1,IF(AND(_xlfn.CONCAT(T149:AM149)&lt;&gt;"", OR(LEFT(_xlfn.CONCAT(T149:AM149),5)&lt;&gt;"FALSE",RIGHT(_xlfn.CONCAT(T149:AM149),5)&lt;&gt;"FALSE")),IF(AND(ISNUMBER(P148),P148&gt;0),P148,0),""))</f>
        <v/>
      </c>
      <c r="Q149" s="47"/>
      <c r="R149" s="42" t="str">
        <f t="shared" si="2"/>
        <v/>
      </c>
      <c r="T149" s="43"/>
      <c r="U149" s="43"/>
      <c r="V149" s="43"/>
      <c r="W149" s="44"/>
      <c r="X149" s="43"/>
      <c r="Y149" s="43"/>
      <c r="Z149" s="43"/>
      <c r="AA149" s="49"/>
      <c r="AB149" s="49"/>
      <c r="AC149" s="43"/>
      <c r="AD149" s="43"/>
      <c r="AE149" s="43"/>
      <c r="AF149" s="43"/>
      <c r="AG149" s="43"/>
      <c r="AH149" s="43"/>
      <c r="AI149" s="43" t="str">
        <f>IFERROR(IF(LEN(VLOOKUP(AC149, QUICKBOOKS_9130357949969096!$A:$B, 2, 0))=0,"",VLOOKUP(AC149, QUICKBOOKS_9130357949969096!$A:$B, 2, 0)),"")</f>
        <v/>
      </c>
      <c r="AJ149" s="43" t="str">
        <f>IFERROR(IF(LEN(VLOOKUP(AE149, QUICKBOOKS_9130357949969096!$C:$E, 3, 0))=0,"",VLOOKUP(AE149, QUICKBOOKS_9130357949969096!$C:$E, 3, 0)),"")</f>
        <v/>
      </c>
      <c r="AK149" s="43" t="str">
        <f>IFERROR(IF(LEN(VLOOKUP(AF149, QUICKBOOKS_9130357949969096!$F:$G, 2, 0))=0,"",VLOOKUP(AF149, QUICKBOOKS_9130357949969096!$F:$G, 2, 0)),"")</f>
        <v/>
      </c>
      <c r="AL149" s="43"/>
      <c r="AM149" s="43" t="str">
        <f>IFERROR(IF(LEN(VLOOKUP(AH149, QUICKBOOKS_9130357949969096!$J:$K, 2, 0))=0,"",VLOOKUP(AH149, QUICKBOOKS_9130357949969096!$J:$K, 2, 0)),"")</f>
        <v/>
      </c>
    </row>
    <row r="150" spans="2:39">
      <c r="B150" s="30"/>
      <c r="C150" s="30"/>
      <c r="D150" s="30"/>
      <c r="E150" s="30"/>
      <c r="P150" s="42" t="str">
        <f>IF(W150&lt;&gt;"",MAX(P$1:P149)+1,IF(AND(_xlfn.CONCAT(T150:AM150)&lt;&gt;"", OR(LEFT(_xlfn.CONCAT(T150:AM150),5)&lt;&gt;"FALSE",RIGHT(_xlfn.CONCAT(T150:AM150),5)&lt;&gt;"FALSE")),IF(AND(ISNUMBER(P149),P149&gt;0),P149,0),""))</f>
        <v/>
      </c>
      <c r="Q150" s="47"/>
      <c r="R150" s="42" t="str">
        <f t="shared" si="2"/>
        <v/>
      </c>
      <c r="T150" s="43"/>
      <c r="U150" s="43"/>
      <c r="V150" s="43"/>
      <c r="W150" s="44"/>
      <c r="X150" s="43"/>
      <c r="Y150" s="43"/>
      <c r="Z150" s="43"/>
      <c r="AA150" s="49"/>
      <c r="AB150" s="49"/>
      <c r="AC150" s="43"/>
      <c r="AD150" s="43"/>
      <c r="AE150" s="43"/>
      <c r="AF150" s="43"/>
      <c r="AG150" s="43"/>
      <c r="AH150" s="43"/>
      <c r="AI150" s="43" t="str">
        <f>IFERROR(IF(LEN(VLOOKUP(AC150, QUICKBOOKS_9130357949969096!$A:$B, 2, 0))=0,"",VLOOKUP(AC150, QUICKBOOKS_9130357949969096!$A:$B, 2, 0)),"")</f>
        <v/>
      </c>
      <c r="AJ150" s="43" t="str">
        <f>IFERROR(IF(LEN(VLOOKUP(AE150, QUICKBOOKS_9130357949969096!$C:$E, 3, 0))=0,"",VLOOKUP(AE150, QUICKBOOKS_9130357949969096!$C:$E, 3, 0)),"")</f>
        <v/>
      </c>
      <c r="AK150" s="43" t="str">
        <f>IFERROR(IF(LEN(VLOOKUP(AF150, QUICKBOOKS_9130357949969096!$F:$G, 2, 0))=0,"",VLOOKUP(AF150, QUICKBOOKS_9130357949969096!$F:$G, 2, 0)),"")</f>
        <v/>
      </c>
      <c r="AL150" s="43"/>
      <c r="AM150" s="43" t="str">
        <f>IFERROR(IF(LEN(VLOOKUP(AH150, QUICKBOOKS_9130357949969096!$J:$K, 2, 0))=0,"",VLOOKUP(AH150, QUICKBOOKS_9130357949969096!$J:$K, 2, 0)),"")</f>
        <v/>
      </c>
    </row>
    <row r="151" spans="2:39">
      <c r="B151" s="30"/>
      <c r="C151" s="30"/>
      <c r="D151" s="30"/>
      <c r="E151" s="30"/>
      <c r="P151" s="42" t="str">
        <f>IF(W151&lt;&gt;"",MAX(P$1:P150)+1,IF(AND(_xlfn.CONCAT(T151:AM151)&lt;&gt;"", OR(LEFT(_xlfn.CONCAT(T151:AM151),5)&lt;&gt;"FALSE",RIGHT(_xlfn.CONCAT(T151:AM151),5)&lt;&gt;"FALSE")),IF(AND(ISNUMBER(P150),P150&gt;0),P150,0),""))</f>
        <v/>
      </c>
      <c r="Q151" s="47"/>
      <c r="R151" s="42" t="str">
        <f t="shared" si="2"/>
        <v/>
      </c>
      <c r="T151" s="43"/>
      <c r="U151" s="43"/>
      <c r="V151" s="43"/>
      <c r="W151" s="44"/>
      <c r="X151" s="43"/>
      <c r="Y151" s="43"/>
      <c r="Z151" s="43"/>
      <c r="AA151" s="49"/>
      <c r="AB151" s="49"/>
      <c r="AC151" s="43"/>
      <c r="AD151" s="43"/>
      <c r="AE151" s="43"/>
      <c r="AF151" s="43"/>
      <c r="AG151" s="43"/>
      <c r="AH151" s="43"/>
      <c r="AI151" s="43" t="str">
        <f>IFERROR(IF(LEN(VLOOKUP(AC151, QUICKBOOKS_9130357949969096!$A:$B, 2, 0))=0,"",VLOOKUP(AC151, QUICKBOOKS_9130357949969096!$A:$B, 2, 0)),"")</f>
        <v/>
      </c>
      <c r="AJ151" s="43" t="str">
        <f>IFERROR(IF(LEN(VLOOKUP(AE151, QUICKBOOKS_9130357949969096!$C:$E, 3, 0))=0,"",VLOOKUP(AE151, QUICKBOOKS_9130357949969096!$C:$E, 3, 0)),"")</f>
        <v/>
      </c>
      <c r="AK151" s="43" t="str">
        <f>IFERROR(IF(LEN(VLOOKUP(AF151, QUICKBOOKS_9130357949969096!$F:$G, 2, 0))=0,"",VLOOKUP(AF151, QUICKBOOKS_9130357949969096!$F:$G, 2, 0)),"")</f>
        <v/>
      </c>
      <c r="AL151" s="43"/>
      <c r="AM151" s="43" t="str">
        <f>IFERROR(IF(LEN(VLOOKUP(AH151, QUICKBOOKS_9130357949969096!$J:$K, 2, 0))=0,"",VLOOKUP(AH151, QUICKBOOKS_9130357949969096!$J:$K, 2, 0)),"")</f>
        <v/>
      </c>
    </row>
    <row r="152" spans="2:39">
      <c r="B152" s="30"/>
      <c r="C152" s="30"/>
      <c r="D152" s="30"/>
      <c r="E152" s="30"/>
      <c r="P152" s="42" t="str">
        <f>IF(W152&lt;&gt;"",MAX(P$1:P151)+1,IF(AND(_xlfn.CONCAT(T152:AM152)&lt;&gt;"", OR(LEFT(_xlfn.CONCAT(T152:AM152),5)&lt;&gt;"FALSE",RIGHT(_xlfn.CONCAT(T152:AM152),5)&lt;&gt;"FALSE")),IF(AND(ISNUMBER(P151),P151&gt;0),P151,0),""))</f>
        <v/>
      </c>
      <c r="Q152" s="47"/>
      <c r="R152" s="42" t="str">
        <f t="shared" si="2"/>
        <v/>
      </c>
      <c r="T152" s="43"/>
      <c r="U152" s="43"/>
      <c r="V152" s="43"/>
      <c r="W152" s="44"/>
      <c r="X152" s="43"/>
      <c r="Y152" s="43"/>
      <c r="Z152" s="43"/>
      <c r="AA152" s="49"/>
      <c r="AB152" s="49"/>
      <c r="AC152" s="43"/>
      <c r="AD152" s="43"/>
      <c r="AE152" s="43"/>
      <c r="AF152" s="43"/>
      <c r="AG152" s="43"/>
      <c r="AH152" s="43"/>
      <c r="AI152" s="43" t="str">
        <f>IFERROR(IF(LEN(VLOOKUP(AC152, QUICKBOOKS_9130357949969096!$A:$B, 2, 0))=0,"",VLOOKUP(AC152, QUICKBOOKS_9130357949969096!$A:$B, 2, 0)),"")</f>
        <v/>
      </c>
      <c r="AJ152" s="43" t="str">
        <f>IFERROR(IF(LEN(VLOOKUP(AE152, QUICKBOOKS_9130357949969096!$C:$E, 3, 0))=0,"",VLOOKUP(AE152, QUICKBOOKS_9130357949969096!$C:$E, 3, 0)),"")</f>
        <v/>
      </c>
      <c r="AK152" s="43" t="str">
        <f>IFERROR(IF(LEN(VLOOKUP(AF152, QUICKBOOKS_9130357949969096!$F:$G, 2, 0))=0,"",VLOOKUP(AF152, QUICKBOOKS_9130357949969096!$F:$G, 2, 0)),"")</f>
        <v/>
      </c>
      <c r="AL152" s="43"/>
      <c r="AM152" s="43" t="str">
        <f>IFERROR(IF(LEN(VLOOKUP(AH152, QUICKBOOKS_9130357949969096!$J:$K, 2, 0))=0,"",VLOOKUP(AH152, QUICKBOOKS_9130357949969096!$J:$K, 2, 0)),"")</f>
        <v/>
      </c>
    </row>
    <row r="153" spans="2:39">
      <c r="B153" s="30"/>
      <c r="C153" s="30"/>
      <c r="D153" s="30"/>
      <c r="E153" s="30"/>
      <c r="P153" s="42" t="str">
        <f>IF(W153&lt;&gt;"",MAX(P$1:P152)+1,IF(AND(_xlfn.CONCAT(T153:AM153)&lt;&gt;"", OR(LEFT(_xlfn.CONCAT(T153:AM153),5)&lt;&gt;"FALSE",RIGHT(_xlfn.CONCAT(T153:AM153),5)&lt;&gt;"FALSE")),IF(AND(ISNUMBER(P152),P152&gt;0),P152,0),""))</f>
        <v/>
      </c>
      <c r="Q153" s="47"/>
      <c r="R153" s="42" t="str">
        <f t="shared" si="2"/>
        <v/>
      </c>
      <c r="T153" s="43"/>
      <c r="U153" s="43"/>
      <c r="V153" s="43"/>
      <c r="W153" s="44"/>
      <c r="X153" s="43"/>
      <c r="Y153" s="43"/>
      <c r="Z153" s="43"/>
      <c r="AA153" s="49"/>
      <c r="AB153" s="49"/>
      <c r="AC153" s="43"/>
      <c r="AD153" s="43"/>
      <c r="AE153" s="43"/>
      <c r="AF153" s="43"/>
      <c r="AG153" s="43"/>
      <c r="AH153" s="43"/>
      <c r="AI153" s="43" t="str">
        <f>IFERROR(IF(LEN(VLOOKUP(AC153, QUICKBOOKS_9130357949969096!$A:$B, 2, 0))=0,"",VLOOKUP(AC153, QUICKBOOKS_9130357949969096!$A:$B, 2, 0)),"")</f>
        <v/>
      </c>
      <c r="AJ153" s="43" t="str">
        <f>IFERROR(IF(LEN(VLOOKUP(AE153, QUICKBOOKS_9130357949969096!$C:$E, 3, 0))=0,"",VLOOKUP(AE153, QUICKBOOKS_9130357949969096!$C:$E, 3, 0)),"")</f>
        <v/>
      </c>
      <c r="AK153" s="43" t="str">
        <f>IFERROR(IF(LEN(VLOOKUP(AF153, QUICKBOOKS_9130357949969096!$F:$G, 2, 0))=0,"",VLOOKUP(AF153, QUICKBOOKS_9130357949969096!$F:$G, 2, 0)),"")</f>
        <v/>
      </c>
      <c r="AL153" s="43"/>
      <c r="AM153" s="43" t="str">
        <f>IFERROR(IF(LEN(VLOOKUP(AH153, QUICKBOOKS_9130357949969096!$J:$K, 2, 0))=0,"",VLOOKUP(AH153, QUICKBOOKS_9130357949969096!$J:$K, 2, 0)),"")</f>
        <v/>
      </c>
    </row>
    <row r="154" spans="2:39">
      <c r="B154" s="30"/>
      <c r="C154" s="30"/>
      <c r="D154" s="30"/>
      <c r="E154" s="30"/>
      <c r="P154" s="42" t="str">
        <f>IF(W154&lt;&gt;"",MAX(P$1:P153)+1,IF(AND(_xlfn.CONCAT(T154:AM154)&lt;&gt;"", OR(LEFT(_xlfn.CONCAT(T154:AM154),5)&lt;&gt;"FALSE",RIGHT(_xlfn.CONCAT(T154:AM154),5)&lt;&gt;"FALSE")),IF(AND(ISNUMBER(P153),P153&gt;0),P153,0),""))</f>
        <v/>
      </c>
      <c r="Q154" s="47"/>
      <c r="R154" s="42" t="str">
        <f t="shared" si="2"/>
        <v/>
      </c>
      <c r="T154" s="43"/>
      <c r="U154" s="43"/>
      <c r="V154" s="43"/>
      <c r="W154" s="44"/>
      <c r="X154" s="43"/>
      <c r="Y154" s="43"/>
      <c r="Z154" s="43"/>
      <c r="AA154" s="49"/>
      <c r="AB154" s="49"/>
      <c r="AC154" s="43"/>
      <c r="AD154" s="43"/>
      <c r="AE154" s="43"/>
      <c r="AF154" s="43"/>
      <c r="AG154" s="43"/>
      <c r="AH154" s="43"/>
      <c r="AI154" s="43" t="str">
        <f>IFERROR(IF(LEN(VLOOKUP(AC154, QUICKBOOKS_9130357949969096!$A:$B, 2, 0))=0,"",VLOOKUP(AC154, QUICKBOOKS_9130357949969096!$A:$B, 2, 0)),"")</f>
        <v/>
      </c>
      <c r="AJ154" s="43" t="str">
        <f>IFERROR(IF(LEN(VLOOKUP(AE154, QUICKBOOKS_9130357949969096!$C:$E, 3, 0))=0,"",VLOOKUP(AE154, QUICKBOOKS_9130357949969096!$C:$E, 3, 0)),"")</f>
        <v/>
      </c>
      <c r="AK154" s="43" t="str">
        <f>IFERROR(IF(LEN(VLOOKUP(AF154, QUICKBOOKS_9130357949969096!$F:$G, 2, 0))=0,"",VLOOKUP(AF154, QUICKBOOKS_9130357949969096!$F:$G, 2, 0)),"")</f>
        <v/>
      </c>
      <c r="AL154" s="43"/>
      <c r="AM154" s="43" t="str">
        <f>IFERROR(IF(LEN(VLOOKUP(AH154, QUICKBOOKS_9130357949969096!$J:$K, 2, 0))=0,"",VLOOKUP(AH154, QUICKBOOKS_9130357949969096!$J:$K, 2, 0)),"")</f>
        <v/>
      </c>
    </row>
    <row r="155" spans="2:39">
      <c r="B155" s="30"/>
      <c r="C155" s="30"/>
      <c r="D155" s="30"/>
      <c r="E155" s="30"/>
      <c r="P155" s="42" t="str">
        <f>IF(W155&lt;&gt;"",MAX(P$1:P154)+1,IF(AND(_xlfn.CONCAT(T155:AM155)&lt;&gt;"", OR(LEFT(_xlfn.CONCAT(T155:AM155),5)&lt;&gt;"FALSE",RIGHT(_xlfn.CONCAT(T155:AM155),5)&lt;&gt;"FALSE")),IF(AND(ISNUMBER(P154),P154&gt;0),P154,0),""))</f>
        <v/>
      </c>
      <c r="Q155" s="47"/>
      <c r="R155" s="42" t="str">
        <f t="shared" si="2"/>
        <v/>
      </c>
      <c r="T155" s="43"/>
      <c r="U155" s="43"/>
      <c r="V155" s="43"/>
      <c r="W155" s="44"/>
      <c r="X155" s="43"/>
      <c r="Y155" s="43"/>
      <c r="Z155" s="43"/>
      <c r="AA155" s="49"/>
      <c r="AB155" s="49"/>
      <c r="AC155" s="43"/>
      <c r="AD155" s="43"/>
      <c r="AE155" s="43"/>
      <c r="AF155" s="43"/>
      <c r="AG155" s="43"/>
      <c r="AH155" s="43"/>
      <c r="AI155" s="43" t="str">
        <f>IFERROR(IF(LEN(VLOOKUP(AC155, QUICKBOOKS_9130357949969096!$A:$B, 2, 0))=0,"",VLOOKUP(AC155, QUICKBOOKS_9130357949969096!$A:$B, 2, 0)),"")</f>
        <v/>
      </c>
      <c r="AJ155" s="43" t="str">
        <f>IFERROR(IF(LEN(VLOOKUP(AE155, QUICKBOOKS_9130357949969096!$C:$E, 3, 0))=0,"",VLOOKUP(AE155, QUICKBOOKS_9130357949969096!$C:$E, 3, 0)),"")</f>
        <v/>
      </c>
      <c r="AK155" s="43" t="str">
        <f>IFERROR(IF(LEN(VLOOKUP(AF155, QUICKBOOKS_9130357949969096!$F:$G, 2, 0))=0,"",VLOOKUP(AF155, QUICKBOOKS_9130357949969096!$F:$G, 2, 0)),"")</f>
        <v/>
      </c>
      <c r="AL155" s="43"/>
      <c r="AM155" s="43" t="str">
        <f>IFERROR(IF(LEN(VLOOKUP(AH155, QUICKBOOKS_9130357949969096!$J:$K, 2, 0))=0,"",VLOOKUP(AH155, QUICKBOOKS_9130357949969096!$J:$K, 2, 0)),"")</f>
        <v/>
      </c>
    </row>
    <row r="156" spans="2:39">
      <c r="B156" s="30"/>
      <c r="C156" s="30"/>
      <c r="D156" s="30"/>
      <c r="E156" s="30"/>
      <c r="P156" s="42" t="str">
        <f>IF(W156&lt;&gt;"",MAX(P$1:P155)+1,IF(AND(_xlfn.CONCAT(T156:AM156)&lt;&gt;"", OR(LEFT(_xlfn.CONCAT(T156:AM156),5)&lt;&gt;"FALSE",RIGHT(_xlfn.CONCAT(T156:AM156),5)&lt;&gt;"FALSE")),IF(AND(ISNUMBER(P155),P155&gt;0),P155,0),""))</f>
        <v/>
      </c>
      <c r="Q156" s="47"/>
      <c r="R156" s="42" t="str">
        <f t="shared" si="2"/>
        <v/>
      </c>
      <c r="T156" s="43"/>
      <c r="U156" s="43"/>
      <c r="V156" s="43"/>
      <c r="W156" s="44"/>
      <c r="X156" s="43"/>
      <c r="Y156" s="43"/>
      <c r="Z156" s="43"/>
      <c r="AA156" s="49"/>
      <c r="AB156" s="49"/>
      <c r="AC156" s="43"/>
      <c r="AD156" s="43"/>
      <c r="AE156" s="43"/>
      <c r="AF156" s="43"/>
      <c r="AG156" s="43"/>
      <c r="AH156" s="43"/>
      <c r="AI156" s="43" t="str">
        <f>IFERROR(IF(LEN(VLOOKUP(AC156, QUICKBOOKS_9130357949969096!$A:$B, 2, 0))=0,"",VLOOKUP(AC156, QUICKBOOKS_9130357949969096!$A:$B, 2, 0)),"")</f>
        <v/>
      </c>
      <c r="AJ156" s="43" t="str">
        <f>IFERROR(IF(LEN(VLOOKUP(AE156, QUICKBOOKS_9130357949969096!$C:$E, 3, 0))=0,"",VLOOKUP(AE156, QUICKBOOKS_9130357949969096!$C:$E, 3, 0)),"")</f>
        <v/>
      </c>
      <c r="AK156" s="43" t="str">
        <f>IFERROR(IF(LEN(VLOOKUP(AF156, QUICKBOOKS_9130357949969096!$F:$G, 2, 0))=0,"",VLOOKUP(AF156, QUICKBOOKS_9130357949969096!$F:$G, 2, 0)),"")</f>
        <v/>
      </c>
      <c r="AL156" s="43"/>
      <c r="AM156" s="43" t="str">
        <f>IFERROR(IF(LEN(VLOOKUP(AH156, QUICKBOOKS_9130357949969096!$J:$K, 2, 0))=0,"",VLOOKUP(AH156, QUICKBOOKS_9130357949969096!$J:$K, 2, 0)),"")</f>
        <v/>
      </c>
    </row>
    <row r="157" spans="2:39">
      <c r="B157" s="30"/>
      <c r="C157" s="30"/>
      <c r="D157" s="30"/>
      <c r="E157" s="30"/>
      <c r="P157" s="42" t="str">
        <f>IF(W157&lt;&gt;"",MAX(P$1:P156)+1,IF(AND(_xlfn.CONCAT(T157:AM157)&lt;&gt;"", OR(LEFT(_xlfn.CONCAT(T157:AM157),5)&lt;&gt;"FALSE",RIGHT(_xlfn.CONCAT(T157:AM157),5)&lt;&gt;"FALSE")),IF(AND(ISNUMBER(P156),P156&gt;0),P156,0),""))</f>
        <v/>
      </c>
      <c r="Q157" s="47"/>
      <c r="R157" s="42" t="str">
        <f t="shared" si="2"/>
        <v/>
      </c>
      <c r="T157" s="43"/>
      <c r="U157" s="43"/>
      <c r="V157" s="43"/>
      <c r="W157" s="44"/>
      <c r="X157" s="43"/>
      <c r="Y157" s="43"/>
      <c r="Z157" s="43"/>
      <c r="AA157" s="49"/>
      <c r="AB157" s="49"/>
      <c r="AC157" s="43"/>
      <c r="AD157" s="43"/>
      <c r="AE157" s="43"/>
      <c r="AF157" s="43"/>
      <c r="AG157" s="43"/>
      <c r="AH157" s="43"/>
      <c r="AI157" s="43" t="str">
        <f>IFERROR(IF(LEN(VLOOKUP(AC157, QUICKBOOKS_9130357949969096!$A:$B, 2, 0))=0,"",VLOOKUP(AC157, QUICKBOOKS_9130357949969096!$A:$B, 2, 0)),"")</f>
        <v/>
      </c>
      <c r="AJ157" s="43" t="str">
        <f>IFERROR(IF(LEN(VLOOKUP(AE157, QUICKBOOKS_9130357949969096!$C:$E, 3, 0))=0,"",VLOOKUP(AE157, QUICKBOOKS_9130357949969096!$C:$E, 3, 0)),"")</f>
        <v/>
      </c>
      <c r="AK157" s="43" t="str">
        <f>IFERROR(IF(LEN(VLOOKUP(AF157, QUICKBOOKS_9130357949969096!$F:$G, 2, 0))=0,"",VLOOKUP(AF157, QUICKBOOKS_9130357949969096!$F:$G, 2, 0)),"")</f>
        <v/>
      </c>
      <c r="AL157" s="43"/>
      <c r="AM157" s="43" t="str">
        <f>IFERROR(IF(LEN(VLOOKUP(AH157, QUICKBOOKS_9130357949969096!$J:$K, 2, 0))=0,"",VLOOKUP(AH157, QUICKBOOKS_9130357949969096!$J:$K, 2, 0)),"")</f>
        <v/>
      </c>
    </row>
    <row r="158" spans="2:39">
      <c r="B158" s="30"/>
      <c r="C158" s="30"/>
      <c r="D158" s="30"/>
      <c r="E158" s="30"/>
      <c r="P158" s="42" t="str">
        <f>IF(W158&lt;&gt;"",MAX(P$1:P157)+1,IF(AND(_xlfn.CONCAT(T158:AM158)&lt;&gt;"", OR(LEFT(_xlfn.CONCAT(T158:AM158),5)&lt;&gt;"FALSE",RIGHT(_xlfn.CONCAT(T158:AM158),5)&lt;&gt;"FALSE")),IF(AND(ISNUMBER(P157),P157&gt;0),P157,0),""))</f>
        <v/>
      </c>
      <c r="Q158" s="47"/>
      <c r="R158" s="42" t="str">
        <f t="shared" si="2"/>
        <v/>
      </c>
      <c r="T158" s="43"/>
      <c r="U158" s="43"/>
      <c r="V158" s="43"/>
      <c r="W158" s="44"/>
      <c r="X158" s="43"/>
      <c r="Y158" s="43"/>
      <c r="Z158" s="43"/>
      <c r="AA158" s="49"/>
      <c r="AB158" s="49"/>
      <c r="AC158" s="43"/>
      <c r="AD158" s="43"/>
      <c r="AE158" s="43"/>
      <c r="AF158" s="43"/>
      <c r="AG158" s="43"/>
      <c r="AH158" s="43"/>
      <c r="AI158" s="43" t="str">
        <f>IFERROR(IF(LEN(VLOOKUP(AC158, QUICKBOOKS_9130357949969096!$A:$B, 2, 0))=0,"",VLOOKUP(AC158, QUICKBOOKS_9130357949969096!$A:$B, 2, 0)),"")</f>
        <v/>
      </c>
      <c r="AJ158" s="43" t="str">
        <f>IFERROR(IF(LEN(VLOOKUP(AE158, QUICKBOOKS_9130357949969096!$C:$E, 3, 0))=0,"",VLOOKUP(AE158, QUICKBOOKS_9130357949969096!$C:$E, 3, 0)),"")</f>
        <v/>
      </c>
      <c r="AK158" s="43" t="str">
        <f>IFERROR(IF(LEN(VLOOKUP(AF158, QUICKBOOKS_9130357949969096!$F:$G, 2, 0))=0,"",VLOOKUP(AF158, QUICKBOOKS_9130357949969096!$F:$G, 2, 0)),"")</f>
        <v/>
      </c>
      <c r="AL158" s="43"/>
      <c r="AM158" s="43" t="str">
        <f>IFERROR(IF(LEN(VLOOKUP(AH158, QUICKBOOKS_9130357949969096!$J:$K, 2, 0))=0,"",VLOOKUP(AH158, QUICKBOOKS_9130357949969096!$J:$K, 2, 0)),"")</f>
        <v/>
      </c>
    </row>
    <row r="159" spans="2:39">
      <c r="B159" s="30"/>
      <c r="C159" s="30"/>
      <c r="D159" s="30"/>
      <c r="E159" s="30"/>
      <c r="P159" s="42" t="str">
        <f>IF(W159&lt;&gt;"",MAX(P$1:P158)+1,IF(AND(_xlfn.CONCAT(T159:AM159)&lt;&gt;"", OR(LEFT(_xlfn.CONCAT(T159:AM159),5)&lt;&gt;"FALSE",RIGHT(_xlfn.CONCAT(T159:AM159),5)&lt;&gt;"FALSE")),IF(AND(ISNUMBER(P158),P158&gt;0),P158,0),""))</f>
        <v/>
      </c>
      <c r="Q159" s="47"/>
      <c r="R159" s="42" t="str">
        <f t="shared" si="2"/>
        <v/>
      </c>
      <c r="T159" s="43"/>
      <c r="U159" s="43"/>
      <c r="V159" s="43"/>
      <c r="W159" s="44"/>
      <c r="X159" s="43"/>
      <c r="Y159" s="43"/>
      <c r="Z159" s="43"/>
      <c r="AA159" s="49"/>
      <c r="AB159" s="49"/>
      <c r="AC159" s="43"/>
      <c r="AD159" s="43"/>
      <c r="AE159" s="43"/>
      <c r="AF159" s="43"/>
      <c r="AG159" s="43"/>
      <c r="AH159" s="43"/>
      <c r="AI159" s="43" t="str">
        <f>IFERROR(IF(LEN(VLOOKUP(AC159, QUICKBOOKS_9130357949969096!$A:$B, 2, 0))=0,"",VLOOKUP(AC159, QUICKBOOKS_9130357949969096!$A:$B, 2, 0)),"")</f>
        <v/>
      </c>
      <c r="AJ159" s="43" t="str">
        <f>IFERROR(IF(LEN(VLOOKUP(AE159, QUICKBOOKS_9130357949969096!$C:$E, 3, 0))=0,"",VLOOKUP(AE159, QUICKBOOKS_9130357949969096!$C:$E, 3, 0)),"")</f>
        <v/>
      </c>
      <c r="AK159" s="43" t="str">
        <f>IFERROR(IF(LEN(VLOOKUP(AF159, QUICKBOOKS_9130357949969096!$F:$G, 2, 0))=0,"",VLOOKUP(AF159, QUICKBOOKS_9130357949969096!$F:$G, 2, 0)),"")</f>
        <v/>
      </c>
      <c r="AL159" s="43"/>
      <c r="AM159" s="43" t="str">
        <f>IFERROR(IF(LEN(VLOOKUP(AH159, QUICKBOOKS_9130357949969096!$J:$K, 2, 0))=0,"",VLOOKUP(AH159, QUICKBOOKS_9130357949969096!$J:$K, 2, 0)),"")</f>
        <v/>
      </c>
    </row>
    <row r="160" spans="2:39">
      <c r="B160" s="30"/>
      <c r="C160" s="30"/>
      <c r="D160" s="30"/>
      <c r="E160" s="30"/>
      <c r="P160" s="42" t="str">
        <f>IF(W160&lt;&gt;"",MAX(P$1:P159)+1,IF(AND(_xlfn.CONCAT(T160:AM160)&lt;&gt;"", OR(LEFT(_xlfn.CONCAT(T160:AM160),5)&lt;&gt;"FALSE",RIGHT(_xlfn.CONCAT(T160:AM160),5)&lt;&gt;"FALSE")),IF(AND(ISNUMBER(P159),P159&gt;0),P159,0),""))</f>
        <v/>
      </c>
      <c r="Q160" s="47"/>
      <c r="R160" s="42" t="str">
        <f t="shared" si="2"/>
        <v/>
      </c>
      <c r="T160" s="43"/>
      <c r="U160" s="43"/>
      <c r="V160" s="43"/>
      <c r="W160" s="44"/>
      <c r="X160" s="43"/>
      <c r="Y160" s="43"/>
      <c r="Z160" s="43"/>
      <c r="AA160" s="49"/>
      <c r="AB160" s="49"/>
      <c r="AC160" s="43"/>
      <c r="AD160" s="43"/>
      <c r="AE160" s="43"/>
      <c r="AF160" s="43"/>
      <c r="AG160" s="43"/>
      <c r="AH160" s="43"/>
      <c r="AI160" s="43" t="str">
        <f>IFERROR(IF(LEN(VLOOKUP(AC160, QUICKBOOKS_9130357949969096!$A:$B, 2, 0))=0,"",VLOOKUP(AC160, QUICKBOOKS_9130357949969096!$A:$B, 2, 0)),"")</f>
        <v/>
      </c>
      <c r="AJ160" s="43" t="str">
        <f>IFERROR(IF(LEN(VLOOKUP(AE160, QUICKBOOKS_9130357949969096!$C:$E, 3, 0))=0,"",VLOOKUP(AE160, QUICKBOOKS_9130357949969096!$C:$E, 3, 0)),"")</f>
        <v/>
      </c>
      <c r="AK160" s="43" t="str">
        <f>IFERROR(IF(LEN(VLOOKUP(AF160, QUICKBOOKS_9130357949969096!$F:$G, 2, 0))=0,"",VLOOKUP(AF160, QUICKBOOKS_9130357949969096!$F:$G, 2, 0)),"")</f>
        <v/>
      </c>
      <c r="AL160" s="43"/>
      <c r="AM160" s="43" t="str">
        <f>IFERROR(IF(LEN(VLOOKUP(AH160, QUICKBOOKS_9130357949969096!$J:$K, 2, 0))=0,"",VLOOKUP(AH160, QUICKBOOKS_9130357949969096!$J:$K, 2, 0)),"")</f>
        <v/>
      </c>
    </row>
    <row r="161" spans="2:39">
      <c r="B161" s="30"/>
      <c r="C161" s="30"/>
      <c r="D161" s="30"/>
      <c r="E161" s="30"/>
      <c r="P161" s="42" t="str">
        <f>IF(W161&lt;&gt;"",MAX(P$1:P160)+1,IF(AND(_xlfn.CONCAT(T161:AM161)&lt;&gt;"", OR(LEFT(_xlfn.CONCAT(T161:AM161),5)&lt;&gt;"FALSE",RIGHT(_xlfn.CONCAT(T161:AM161),5)&lt;&gt;"FALSE")),IF(AND(ISNUMBER(P160),P160&gt;0),P160,0),""))</f>
        <v/>
      </c>
      <c r="Q161" s="47"/>
      <c r="R161" s="42" t="str">
        <f t="shared" si="2"/>
        <v/>
      </c>
      <c r="T161" s="43"/>
      <c r="U161" s="43"/>
      <c r="V161" s="43"/>
      <c r="W161" s="44"/>
      <c r="X161" s="43"/>
      <c r="Y161" s="43"/>
      <c r="Z161" s="43"/>
      <c r="AA161" s="49"/>
      <c r="AB161" s="49"/>
      <c r="AC161" s="43"/>
      <c r="AD161" s="43"/>
      <c r="AE161" s="43"/>
      <c r="AF161" s="43"/>
      <c r="AG161" s="43"/>
      <c r="AH161" s="43"/>
      <c r="AI161" s="43" t="str">
        <f>IFERROR(IF(LEN(VLOOKUP(AC161, QUICKBOOKS_9130357949969096!$A:$B, 2, 0))=0,"",VLOOKUP(AC161, QUICKBOOKS_9130357949969096!$A:$B, 2, 0)),"")</f>
        <v/>
      </c>
      <c r="AJ161" s="43" t="str">
        <f>IFERROR(IF(LEN(VLOOKUP(AE161, QUICKBOOKS_9130357949969096!$C:$E, 3, 0))=0,"",VLOOKUP(AE161, QUICKBOOKS_9130357949969096!$C:$E, 3, 0)),"")</f>
        <v/>
      </c>
      <c r="AK161" s="43" t="str">
        <f>IFERROR(IF(LEN(VLOOKUP(AF161, QUICKBOOKS_9130357949969096!$F:$G, 2, 0))=0,"",VLOOKUP(AF161, QUICKBOOKS_9130357949969096!$F:$G, 2, 0)),"")</f>
        <v/>
      </c>
      <c r="AL161" s="43"/>
      <c r="AM161" s="43" t="str">
        <f>IFERROR(IF(LEN(VLOOKUP(AH161, QUICKBOOKS_9130357949969096!$J:$K, 2, 0))=0,"",VLOOKUP(AH161, QUICKBOOKS_9130357949969096!$J:$K, 2, 0)),"")</f>
        <v/>
      </c>
    </row>
    <row r="162" spans="2:39">
      <c r="B162" s="30"/>
      <c r="C162" s="30"/>
      <c r="D162" s="30"/>
      <c r="E162" s="30"/>
      <c r="P162" s="42" t="str">
        <f>IF(W162&lt;&gt;"",MAX(P$1:P161)+1,IF(AND(_xlfn.CONCAT(T162:AM162)&lt;&gt;"", OR(LEFT(_xlfn.CONCAT(T162:AM162),5)&lt;&gt;"FALSE",RIGHT(_xlfn.CONCAT(T162:AM162),5)&lt;&gt;"FALSE")),IF(AND(ISNUMBER(P161),P161&gt;0),P161,0),""))</f>
        <v/>
      </c>
      <c r="Q162" s="47"/>
      <c r="R162" s="42" t="str">
        <f t="shared" si="2"/>
        <v/>
      </c>
      <c r="T162" s="43"/>
      <c r="U162" s="43"/>
      <c r="V162" s="43"/>
      <c r="W162" s="44"/>
      <c r="X162" s="43"/>
      <c r="Y162" s="43"/>
      <c r="Z162" s="43"/>
      <c r="AA162" s="49"/>
      <c r="AB162" s="49"/>
      <c r="AC162" s="43"/>
      <c r="AD162" s="43"/>
      <c r="AE162" s="43"/>
      <c r="AF162" s="43"/>
      <c r="AG162" s="43"/>
      <c r="AH162" s="43"/>
      <c r="AI162" s="43" t="str">
        <f>IFERROR(IF(LEN(VLOOKUP(AC162, QUICKBOOKS_9130357949969096!$A:$B, 2, 0))=0,"",VLOOKUP(AC162, QUICKBOOKS_9130357949969096!$A:$B, 2, 0)),"")</f>
        <v/>
      </c>
      <c r="AJ162" s="43" t="str">
        <f>IFERROR(IF(LEN(VLOOKUP(AE162, QUICKBOOKS_9130357949969096!$C:$E, 3, 0))=0,"",VLOOKUP(AE162, QUICKBOOKS_9130357949969096!$C:$E, 3, 0)),"")</f>
        <v/>
      </c>
      <c r="AK162" s="43" t="str">
        <f>IFERROR(IF(LEN(VLOOKUP(AF162, QUICKBOOKS_9130357949969096!$F:$G, 2, 0))=0,"",VLOOKUP(AF162, QUICKBOOKS_9130357949969096!$F:$G, 2, 0)),"")</f>
        <v/>
      </c>
      <c r="AL162" s="43"/>
      <c r="AM162" s="43" t="str">
        <f>IFERROR(IF(LEN(VLOOKUP(AH162, QUICKBOOKS_9130357949969096!$J:$K, 2, 0))=0,"",VLOOKUP(AH162, QUICKBOOKS_9130357949969096!$J:$K, 2, 0)),"")</f>
        <v/>
      </c>
    </row>
    <row r="163" spans="2:39">
      <c r="B163" s="30"/>
      <c r="C163" s="30"/>
      <c r="D163" s="30"/>
      <c r="E163" s="30"/>
      <c r="P163" s="42" t="str">
        <f>IF(W163&lt;&gt;"",MAX(P$1:P162)+1,IF(AND(_xlfn.CONCAT(T163:AM163)&lt;&gt;"", OR(LEFT(_xlfn.CONCAT(T163:AM163),5)&lt;&gt;"FALSE",RIGHT(_xlfn.CONCAT(T163:AM163),5)&lt;&gt;"FALSE")),IF(AND(ISNUMBER(P162),P162&gt;0),P162,0),""))</f>
        <v/>
      </c>
      <c r="Q163" s="47"/>
      <c r="R163" s="42" t="str">
        <f t="shared" si="2"/>
        <v/>
      </c>
      <c r="T163" s="43"/>
      <c r="U163" s="43"/>
      <c r="V163" s="43"/>
      <c r="W163" s="44"/>
      <c r="X163" s="43"/>
      <c r="Y163" s="43"/>
      <c r="Z163" s="43"/>
      <c r="AA163" s="49"/>
      <c r="AB163" s="49"/>
      <c r="AC163" s="43"/>
      <c r="AD163" s="43"/>
      <c r="AE163" s="43"/>
      <c r="AF163" s="43"/>
      <c r="AG163" s="43"/>
      <c r="AH163" s="43"/>
      <c r="AI163" s="43" t="str">
        <f>IFERROR(IF(LEN(VLOOKUP(AC163, QUICKBOOKS_9130357949969096!$A:$B, 2, 0))=0,"",VLOOKUP(AC163, QUICKBOOKS_9130357949969096!$A:$B, 2, 0)),"")</f>
        <v/>
      </c>
      <c r="AJ163" s="43" t="str">
        <f>IFERROR(IF(LEN(VLOOKUP(AE163, QUICKBOOKS_9130357949969096!$C:$E, 3, 0))=0,"",VLOOKUP(AE163, QUICKBOOKS_9130357949969096!$C:$E, 3, 0)),"")</f>
        <v/>
      </c>
      <c r="AK163" s="43" t="str">
        <f>IFERROR(IF(LEN(VLOOKUP(AF163, QUICKBOOKS_9130357949969096!$F:$G, 2, 0))=0,"",VLOOKUP(AF163, QUICKBOOKS_9130357949969096!$F:$G, 2, 0)),"")</f>
        <v/>
      </c>
      <c r="AL163" s="43"/>
      <c r="AM163" s="43" t="str">
        <f>IFERROR(IF(LEN(VLOOKUP(AH163, QUICKBOOKS_9130357949969096!$J:$K, 2, 0))=0,"",VLOOKUP(AH163, QUICKBOOKS_9130357949969096!$J:$K, 2, 0)),"")</f>
        <v/>
      </c>
    </row>
    <row r="164" spans="2:39">
      <c r="B164" s="30"/>
      <c r="C164" s="30"/>
      <c r="D164" s="30"/>
      <c r="E164" s="30"/>
      <c r="P164" s="42" t="str">
        <f>IF(W164&lt;&gt;"",MAX(P$1:P163)+1,IF(AND(_xlfn.CONCAT(T164:AM164)&lt;&gt;"", OR(LEFT(_xlfn.CONCAT(T164:AM164),5)&lt;&gt;"FALSE",RIGHT(_xlfn.CONCAT(T164:AM164),5)&lt;&gt;"FALSE")),IF(AND(ISNUMBER(P163),P163&gt;0),P163,0),""))</f>
        <v/>
      </c>
      <c r="Q164" s="47"/>
      <c r="R164" s="42" t="str">
        <f t="shared" si="2"/>
        <v/>
      </c>
      <c r="T164" s="43"/>
      <c r="U164" s="43"/>
      <c r="V164" s="43"/>
      <c r="W164" s="44"/>
      <c r="X164" s="43"/>
      <c r="Y164" s="43"/>
      <c r="Z164" s="43"/>
      <c r="AA164" s="49"/>
      <c r="AB164" s="49"/>
      <c r="AC164" s="43"/>
      <c r="AD164" s="43"/>
      <c r="AE164" s="43"/>
      <c r="AF164" s="43"/>
      <c r="AG164" s="43"/>
      <c r="AH164" s="43"/>
      <c r="AI164" s="43" t="str">
        <f>IFERROR(IF(LEN(VLOOKUP(AC164, QUICKBOOKS_9130357949969096!$A:$B, 2, 0))=0,"",VLOOKUP(AC164, QUICKBOOKS_9130357949969096!$A:$B, 2, 0)),"")</f>
        <v/>
      </c>
      <c r="AJ164" s="43" t="str">
        <f>IFERROR(IF(LEN(VLOOKUP(AE164, QUICKBOOKS_9130357949969096!$C:$E, 3, 0))=0,"",VLOOKUP(AE164, QUICKBOOKS_9130357949969096!$C:$E, 3, 0)),"")</f>
        <v/>
      </c>
      <c r="AK164" s="43" t="str">
        <f>IFERROR(IF(LEN(VLOOKUP(AF164, QUICKBOOKS_9130357949969096!$F:$G, 2, 0))=0,"",VLOOKUP(AF164, QUICKBOOKS_9130357949969096!$F:$G, 2, 0)),"")</f>
        <v/>
      </c>
      <c r="AL164" s="43"/>
      <c r="AM164" s="43" t="str">
        <f>IFERROR(IF(LEN(VLOOKUP(AH164, QUICKBOOKS_9130357949969096!$J:$K, 2, 0))=0,"",VLOOKUP(AH164, QUICKBOOKS_9130357949969096!$J:$K, 2, 0)),"")</f>
        <v/>
      </c>
    </row>
    <row r="165" spans="2:39">
      <c r="B165" s="30"/>
      <c r="C165" s="30"/>
      <c r="D165" s="30"/>
      <c r="E165" s="30"/>
      <c r="P165" s="42" t="str">
        <f>IF(W165&lt;&gt;"",MAX(P$1:P164)+1,IF(AND(_xlfn.CONCAT(T165:AM165)&lt;&gt;"", OR(LEFT(_xlfn.CONCAT(T165:AM165),5)&lt;&gt;"FALSE",RIGHT(_xlfn.CONCAT(T165:AM165),5)&lt;&gt;"FALSE")),IF(AND(ISNUMBER(P164),P164&gt;0),P164,0),""))</f>
        <v/>
      </c>
      <c r="Q165" s="47"/>
      <c r="R165" s="42" t="str">
        <f t="shared" si="2"/>
        <v/>
      </c>
      <c r="T165" s="43"/>
      <c r="U165" s="43"/>
      <c r="V165" s="43"/>
      <c r="W165" s="44"/>
      <c r="X165" s="43"/>
      <c r="Y165" s="43"/>
      <c r="Z165" s="43"/>
      <c r="AA165" s="49"/>
      <c r="AB165" s="49"/>
      <c r="AC165" s="43"/>
      <c r="AD165" s="43"/>
      <c r="AE165" s="43"/>
      <c r="AF165" s="43"/>
      <c r="AG165" s="43"/>
      <c r="AH165" s="43"/>
      <c r="AI165" s="43" t="str">
        <f>IFERROR(IF(LEN(VLOOKUP(AC165, QUICKBOOKS_9130357949969096!$A:$B, 2, 0))=0,"",VLOOKUP(AC165, QUICKBOOKS_9130357949969096!$A:$B, 2, 0)),"")</f>
        <v/>
      </c>
      <c r="AJ165" s="43" t="str">
        <f>IFERROR(IF(LEN(VLOOKUP(AE165, QUICKBOOKS_9130357949969096!$C:$E, 3, 0))=0,"",VLOOKUP(AE165, QUICKBOOKS_9130357949969096!$C:$E, 3, 0)),"")</f>
        <v/>
      </c>
      <c r="AK165" s="43" t="str">
        <f>IFERROR(IF(LEN(VLOOKUP(AF165, QUICKBOOKS_9130357949969096!$F:$G, 2, 0))=0,"",VLOOKUP(AF165, QUICKBOOKS_9130357949969096!$F:$G, 2, 0)),"")</f>
        <v/>
      </c>
      <c r="AL165" s="43"/>
      <c r="AM165" s="43" t="str">
        <f>IFERROR(IF(LEN(VLOOKUP(AH165, QUICKBOOKS_9130357949969096!$J:$K, 2, 0))=0,"",VLOOKUP(AH165, QUICKBOOKS_9130357949969096!$J:$K, 2, 0)),"")</f>
        <v/>
      </c>
    </row>
    <row r="166" spans="2:39">
      <c r="B166" s="30"/>
      <c r="C166" s="30"/>
      <c r="D166" s="30"/>
      <c r="E166" s="30"/>
      <c r="P166" s="42" t="str">
        <f>IF(W166&lt;&gt;"",MAX(P$1:P165)+1,IF(AND(_xlfn.CONCAT(T166:AM166)&lt;&gt;"", OR(LEFT(_xlfn.CONCAT(T166:AM166),5)&lt;&gt;"FALSE",RIGHT(_xlfn.CONCAT(T166:AM166),5)&lt;&gt;"FALSE")),IF(AND(ISNUMBER(P165),P165&gt;0),P165,0),""))</f>
        <v/>
      </c>
      <c r="Q166" s="47"/>
      <c r="R166" s="42" t="str">
        <f t="shared" si="2"/>
        <v/>
      </c>
      <c r="T166" s="43"/>
      <c r="U166" s="43"/>
      <c r="V166" s="43"/>
      <c r="W166" s="44"/>
      <c r="X166" s="43"/>
      <c r="Y166" s="43"/>
      <c r="Z166" s="43"/>
      <c r="AA166" s="49"/>
      <c r="AB166" s="49"/>
      <c r="AC166" s="43"/>
      <c r="AD166" s="43"/>
      <c r="AE166" s="43"/>
      <c r="AF166" s="43"/>
      <c r="AG166" s="43"/>
      <c r="AH166" s="43"/>
      <c r="AI166" s="43" t="str">
        <f>IFERROR(IF(LEN(VLOOKUP(AC166, QUICKBOOKS_9130357949969096!$A:$B, 2, 0))=0,"",VLOOKUP(AC166, QUICKBOOKS_9130357949969096!$A:$B, 2, 0)),"")</f>
        <v/>
      </c>
      <c r="AJ166" s="43" t="str">
        <f>IFERROR(IF(LEN(VLOOKUP(AE166, QUICKBOOKS_9130357949969096!$C:$E, 3, 0))=0,"",VLOOKUP(AE166, QUICKBOOKS_9130357949969096!$C:$E, 3, 0)),"")</f>
        <v/>
      </c>
      <c r="AK166" s="43" t="str">
        <f>IFERROR(IF(LEN(VLOOKUP(AF166, QUICKBOOKS_9130357949969096!$F:$G, 2, 0))=0,"",VLOOKUP(AF166, QUICKBOOKS_9130357949969096!$F:$G, 2, 0)),"")</f>
        <v/>
      </c>
      <c r="AL166" s="43"/>
      <c r="AM166" s="43" t="str">
        <f>IFERROR(IF(LEN(VLOOKUP(AH166, QUICKBOOKS_9130357949969096!$J:$K, 2, 0))=0,"",VLOOKUP(AH166, QUICKBOOKS_9130357949969096!$J:$K, 2, 0)),"")</f>
        <v/>
      </c>
    </row>
    <row r="167" spans="2:39">
      <c r="B167" s="30"/>
      <c r="C167" s="30"/>
      <c r="D167" s="30"/>
      <c r="E167" s="30"/>
      <c r="P167" s="42" t="str">
        <f>IF(W167&lt;&gt;"",MAX(P$1:P166)+1,IF(AND(_xlfn.CONCAT(T167:AM167)&lt;&gt;"", OR(LEFT(_xlfn.CONCAT(T167:AM167),5)&lt;&gt;"FALSE",RIGHT(_xlfn.CONCAT(T167:AM167),5)&lt;&gt;"FALSE")),IF(AND(ISNUMBER(P166),P166&gt;0),P166,0),""))</f>
        <v/>
      </c>
      <c r="Q167" s="47"/>
      <c r="R167" s="42" t="str">
        <f t="shared" si="2"/>
        <v/>
      </c>
      <c r="T167" s="43"/>
      <c r="U167" s="43"/>
      <c r="V167" s="43"/>
      <c r="W167" s="44"/>
      <c r="X167" s="43"/>
      <c r="Y167" s="43"/>
      <c r="Z167" s="43"/>
      <c r="AA167" s="49"/>
      <c r="AB167" s="49"/>
      <c r="AC167" s="43"/>
      <c r="AD167" s="43"/>
      <c r="AE167" s="43"/>
      <c r="AF167" s="43"/>
      <c r="AG167" s="43"/>
      <c r="AH167" s="43"/>
      <c r="AI167" s="43" t="str">
        <f>IFERROR(IF(LEN(VLOOKUP(AC167, QUICKBOOKS_9130357949969096!$A:$B, 2, 0))=0,"",VLOOKUP(AC167, QUICKBOOKS_9130357949969096!$A:$B, 2, 0)),"")</f>
        <v/>
      </c>
      <c r="AJ167" s="43" t="str">
        <f>IFERROR(IF(LEN(VLOOKUP(AE167, QUICKBOOKS_9130357949969096!$C:$E, 3, 0))=0,"",VLOOKUP(AE167, QUICKBOOKS_9130357949969096!$C:$E, 3, 0)),"")</f>
        <v/>
      </c>
      <c r="AK167" s="43" t="str">
        <f>IFERROR(IF(LEN(VLOOKUP(AF167, QUICKBOOKS_9130357949969096!$F:$G, 2, 0))=0,"",VLOOKUP(AF167, QUICKBOOKS_9130357949969096!$F:$G, 2, 0)),"")</f>
        <v/>
      </c>
      <c r="AL167" s="43"/>
      <c r="AM167" s="43" t="str">
        <f>IFERROR(IF(LEN(VLOOKUP(AH167, QUICKBOOKS_9130357949969096!$J:$K, 2, 0))=0,"",VLOOKUP(AH167, QUICKBOOKS_9130357949969096!$J:$K, 2, 0)),"")</f>
        <v/>
      </c>
    </row>
    <row r="168" spans="2:39">
      <c r="B168" s="30"/>
      <c r="C168" s="30"/>
      <c r="D168" s="30"/>
      <c r="E168" s="30"/>
      <c r="P168" s="42" t="str">
        <f>IF(W168&lt;&gt;"",MAX(P$1:P167)+1,IF(AND(_xlfn.CONCAT(T168:AM168)&lt;&gt;"", OR(LEFT(_xlfn.CONCAT(T168:AM168),5)&lt;&gt;"FALSE",RIGHT(_xlfn.CONCAT(T168:AM168),5)&lt;&gt;"FALSE")),IF(AND(ISNUMBER(P167),P167&gt;0),P167,0),""))</f>
        <v/>
      </c>
      <c r="Q168" s="47"/>
      <c r="R168" s="42" t="str">
        <f t="shared" si="2"/>
        <v/>
      </c>
      <c r="T168" s="43"/>
      <c r="U168" s="43"/>
      <c r="V168" s="43"/>
      <c r="W168" s="44"/>
      <c r="X168" s="43"/>
      <c r="Y168" s="43"/>
      <c r="Z168" s="43"/>
      <c r="AA168" s="49"/>
      <c r="AB168" s="49"/>
      <c r="AC168" s="43"/>
      <c r="AD168" s="43"/>
      <c r="AE168" s="43"/>
      <c r="AF168" s="43"/>
      <c r="AG168" s="43"/>
      <c r="AH168" s="43"/>
      <c r="AI168" s="43" t="str">
        <f>IFERROR(IF(LEN(VLOOKUP(AC168, QUICKBOOKS_9130357949969096!$A:$B, 2, 0))=0,"",VLOOKUP(AC168, QUICKBOOKS_9130357949969096!$A:$B, 2, 0)),"")</f>
        <v/>
      </c>
      <c r="AJ168" s="43" t="str">
        <f>IFERROR(IF(LEN(VLOOKUP(AE168, QUICKBOOKS_9130357949969096!$C:$E, 3, 0))=0,"",VLOOKUP(AE168, QUICKBOOKS_9130357949969096!$C:$E, 3, 0)),"")</f>
        <v/>
      </c>
      <c r="AK168" s="43" t="str">
        <f>IFERROR(IF(LEN(VLOOKUP(AF168, QUICKBOOKS_9130357949969096!$F:$G, 2, 0))=0,"",VLOOKUP(AF168, QUICKBOOKS_9130357949969096!$F:$G, 2, 0)),"")</f>
        <v/>
      </c>
      <c r="AL168" s="43"/>
      <c r="AM168" s="43" t="str">
        <f>IFERROR(IF(LEN(VLOOKUP(AH168, QUICKBOOKS_9130357949969096!$J:$K, 2, 0))=0,"",VLOOKUP(AH168, QUICKBOOKS_9130357949969096!$J:$K, 2, 0)),"")</f>
        <v/>
      </c>
    </row>
    <row r="169" spans="2:39">
      <c r="B169" s="30"/>
      <c r="C169" s="30"/>
      <c r="D169" s="30"/>
      <c r="E169" s="30"/>
      <c r="P169" s="42" t="str">
        <f>IF(W169&lt;&gt;"",MAX(P$1:P168)+1,IF(AND(_xlfn.CONCAT(T169:AM169)&lt;&gt;"", OR(LEFT(_xlfn.CONCAT(T169:AM169),5)&lt;&gt;"FALSE",RIGHT(_xlfn.CONCAT(T169:AM169),5)&lt;&gt;"FALSE")),IF(AND(ISNUMBER(P168),P168&gt;0),P168,0),""))</f>
        <v/>
      </c>
      <c r="Q169" s="47"/>
      <c r="R169" s="42" t="str">
        <f t="shared" si="2"/>
        <v/>
      </c>
      <c r="T169" s="43"/>
      <c r="U169" s="43"/>
      <c r="V169" s="43"/>
      <c r="W169" s="44"/>
      <c r="X169" s="43"/>
      <c r="Y169" s="43"/>
      <c r="Z169" s="43"/>
      <c r="AA169" s="49"/>
      <c r="AB169" s="49"/>
      <c r="AC169" s="43"/>
      <c r="AD169" s="43"/>
      <c r="AE169" s="43"/>
      <c r="AF169" s="43"/>
      <c r="AG169" s="43"/>
      <c r="AH169" s="43"/>
      <c r="AI169" s="43" t="str">
        <f>IFERROR(IF(LEN(VLOOKUP(AC169, QUICKBOOKS_9130357949969096!$A:$B, 2, 0))=0,"",VLOOKUP(AC169, QUICKBOOKS_9130357949969096!$A:$B, 2, 0)),"")</f>
        <v/>
      </c>
      <c r="AJ169" s="43" t="str">
        <f>IFERROR(IF(LEN(VLOOKUP(AE169, QUICKBOOKS_9130357949969096!$C:$E, 3, 0))=0,"",VLOOKUP(AE169, QUICKBOOKS_9130357949969096!$C:$E, 3, 0)),"")</f>
        <v/>
      </c>
      <c r="AK169" s="43" t="str">
        <f>IFERROR(IF(LEN(VLOOKUP(AF169, QUICKBOOKS_9130357949969096!$F:$G, 2, 0))=0,"",VLOOKUP(AF169, QUICKBOOKS_9130357949969096!$F:$G, 2, 0)),"")</f>
        <v/>
      </c>
      <c r="AL169" s="43"/>
      <c r="AM169" s="43" t="str">
        <f>IFERROR(IF(LEN(VLOOKUP(AH169, QUICKBOOKS_9130357949969096!$J:$K, 2, 0))=0,"",VLOOKUP(AH169, QUICKBOOKS_9130357949969096!$J:$K, 2, 0)),"")</f>
        <v/>
      </c>
    </row>
    <row r="170" spans="2:39">
      <c r="B170" s="30"/>
      <c r="C170" s="30"/>
      <c r="D170" s="30"/>
      <c r="E170" s="30"/>
      <c r="P170" s="42" t="str">
        <f>IF(W170&lt;&gt;"",MAX(P$1:P169)+1,IF(AND(_xlfn.CONCAT(T170:AM170)&lt;&gt;"", OR(LEFT(_xlfn.CONCAT(T170:AM170),5)&lt;&gt;"FALSE",RIGHT(_xlfn.CONCAT(T170:AM170),5)&lt;&gt;"FALSE")),IF(AND(ISNUMBER(P169),P169&gt;0),P169,0),""))</f>
        <v/>
      </c>
      <c r="Q170" s="47"/>
      <c r="R170" s="42" t="str">
        <f t="shared" si="2"/>
        <v/>
      </c>
      <c r="T170" s="43"/>
      <c r="U170" s="43"/>
      <c r="V170" s="43"/>
      <c r="W170" s="44"/>
      <c r="X170" s="43"/>
      <c r="Y170" s="43"/>
      <c r="Z170" s="43"/>
      <c r="AA170" s="49"/>
      <c r="AB170" s="49"/>
      <c r="AC170" s="43"/>
      <c r="AD170" s="43"/>
      <c r="AE170" s="43"/>
      <c r="AF170" s="43"/>
      <c r="AG170" s="43"/>
      <c r="AH170" s="43"/>
      <c r="AI170" s="43" t="str">
        <f>IFERROR(IF(LEN(VLOOKUP(AC170, QUICKBOOKS_9130357949969096!$A:$B, 2, 0))=0,"",VLOOKUP(AC170, QUICKBOOKS_9130357949969096!$A:$B, 2, 0)),"")</f>
        <v/>
      </c>
      <c r="AJ170" s="43" t="str">
        <f>IFERROR(IF(LEN(VLOOKUP(AE170, QUICKBOOKS_9130357949969096!$C:$E, 3, 0))=0,"",VLOOKUP(AE170, QUICKBOOKS_9130357949969096!$C:$E, 3, 0)),"")</f>
        <v/>
      </c>
      <c r="AK170" s="43" t="str">
        <f>IFERROR(IF(LEN(VLOOKUP(AF170, QUICKBOOKS_9130357949969096!$F:$G, 2, 0))=0,"",VLOOKUP(AF170, QUICKBOOKS_9130357949969096!$F:$G, 2, 0)),"")</f>
        <v/>
      </c>
      <c r="AL170" s="43"/>
      <c r="AM170" s="43" t="str">
        <f>IFERROR(IF(LEN(VLOOKUP(AH170, QUICKBOOKS_9130357949969096!$J:$K, 2, 0))=0,"",VLOOKUP(AH170, QUICKBOOKS_9130357949969096!$J:$K, 2, 0)),"")</f>
        <v/>
      </c>
    </row>
    <row r="171" spans="2:39">
      <c r="B171" s="30"/>
      <c r="C171" s="30"/>
      <c r="D171" s="30"/>
      <c r="E171" s="30"/>
      <c r="P171" s="42" t="str">
        <f>IF(W171&lt;&gt;"",MAX(P$1:P170)+1,IF(AND(_xlfn.CONCAT(T171:AM171)&lt;&gt;"", OR(LEFT(_xlfn.CONCAT(T171:AM171),5)&lt;&gt;"FALSE",RIGHT(_xlfn.CONCAT(T171:AM171),5)&lt;&gt;"FALSE")),IF(AND(ISNUMBER(P170),P170&gt;0),P170,0),""))</f>
        <v/>
      </c>
      <c r="Q171" s="47"/>
      <c r="R171" s="42" t="str">
        <f t="shared" si="2"/>
        <v/>
      </c>
      <c r="T171" s="43"/>
      <c r="U171" s="43"/>
      <c r="V171" s="43"/>
      <c r="W171" s="44"/>
      <c r="X171" s="43"/>
      <c r="Y171" s="43"/>
      <c r="Z171" s="43"/>
      <c r="AA171" s="49"/>
      <c r="AB171" s="49"/>
      <c r="AC171" s="43"/>
      <c r="AD171" s="43"/>
      <c r="AE171" s="43"/>
      <c r="AF171" s="43"/>
      <c r="AG171" s="43"/>
      <c r="AH171" s="43"/>
      <c r="AI171" s="43" t="str">
        <f>IFERROR(IF(LEN(VLOOKUP(AC171, QUICKBOOKS_9130357949969096!$A:$B, 2, 0))=0,"",VLOOKUP(AC171, QUICKBOOKS_9130357949969096!$A:$B, 2, 0)),"")</f>
        <v/>
      </c>
      <c r="AJ171" s="43" t="str">
        <f>IFERROR(IF(LEN(VLOOKUP(AE171, QUICKBOOKS_9130357949969096!$C:$E, 3, 0))=0,"",VLOOKUP(AE171, QUICKBOOKS_9130357949969096!$C:$E, 3, 0)),"")</f>
        <v/>
      </c>
      <c r="AK171" s="43" t="str">
        <f>IFERROR(IF(LEN(VLOOKUP(AF171, QUICKBOOKS_9130357949969096!$F:$G, 2, 0))=0,"",VLOOKUP(AF171, QUICKBOOKS_9130357949969096!$F:$G, 2, 0)),"")</f>
        <v/>
      </c>
      <c r="AL171" s="43"/>
      <c r="AM171" s="43" t="str">
        <f>IFERROR(IF(LEN(VLOOKUP(AH171, QUICKBOOKS_9130357949969096!$J:$K, 2, 0))=0,"",VLOOKUP(AH171, QUICKBOOKS_9130357949969096!$J:$K, 2, 0)),"")</f>
        <v/>
      </c>
    </row>
    <row r="172" spans="2:39">
      <c r="B172" s="30"/>
      <c r="C172" s="30"/>
      <c r="D172" s="30"/>
      <c r="E172" s="30"/>
      <c r="P172" s="42" t="str">
        <f>IF(W172&lt;&gt;"",MAX(P$1:P171)+1,IF(AND(_xlfn.CONCAT(T172:AM172)&lt;&gt;"", OR(LEFT(_xlfn.CONCAT(T172:AM172),5)&lt;&gt;"FALSE",RIGHT(_xlfn.CONCAT(T172:AM172),5)&lt;&gt;"FALSE")),IF(AND(ISNUMBER(P171),P171&gt;0),P171,0),""))</f>
        <v/>
      </c>
      <c r="Q172" s="47"/>
      <c r="R172" s="42" t="str">
        <f t="shared" si="2"/>
        <v/>
      </c>
      <c r="T172" s="43"/>
      <c r="U172" s="43"/>
      <c r="V172" s="43"/>
      <c r="W172" s="44"/>
      <c r="X172" s="43"/>
      <c r="Y172" s="43"/>
      <c r="Z172" s="43"/>
      <c r="AA172" s="49"/>
      <c r="AB172" s="49"/>
      <c r="AC172" s="43"/>
      <c r="AD172" s="43"/>
      <c r="AE172" s="43"/>
      <c r="AF172" s="43"/>
      <c r="AG172" s="43"/>
      <c r="AH172" s="43"/>
      <c r="AI172" s="43" t="str">
        <f>IFERROR(IF(LEN(VLOOKUP(AC172, QUICKBOOKS_9130357949969096!$A:$B, 2, 0))=0,"",VLOOKUP(AC172, QUICKBOOKS_9130357949969096!$A:$B, 2, 0)),"")</f>
        <v/>
      </c>
      <c r="AJ172" s="43" t="str">
        <f>IFERROR(IF(LEN(VLOOKUP(AE172, QUICKBOOKS_9130357949969096!$C:$E, 3, 0))=0,"",VLOOKUP(AE172, QUICKBOOKS_9130357949969096!$C:$E, 3, 0)),"")</f>
        <v/>
      </c>
      <c r="AK172" s="43" t="str">
        <f>IFERROR(IF(LEN(VLOOKUP(AF172, QUICKBOOKS_9130357949969096!$F:$G, 2, 0))=0,"",VLOOKUP(AF172, QUICKBOOKS_9130357949969096!$F:$G, 2, 0)),"")</f>
        <v/>
      </c>
      <c r="AL172" s="43"/>
      <c r="AM172" s="43" t="str">
        <f>IFERROR(IF(LEN(VLOOKUP(AH172, QUICKBOOKS_9130357949969096!$J:$K, 2, 0))=0,"",VLOOKUP(AH172, QUICKBOOKS_9130357949969096!$J:$K, 2, 0)),"")</f>
        <v/>
      </c>
    </row>
    <row r="173" spans="2:39">
      <c r="B173" s="30"/>
      <c r="C173" s="30"/>
      <c r="D173" s="30"/>
      <c r="E173" s="30"/>
      <c r="P173" s="42" t="str">
        <f>IF(W173&lt;&gt;"",MAX(P$1:P172)+1,IF(AND(_xlfn.CONCAT(T173:AM173)&lt;&gt;"", OR(LEFT(_xlfn.CONCAT(T173:AM173),5)&lt;&gt;"FALSE",RIGHT(_xlfn.CONCAT(T173:AM173),5)&lt;&gt;"FALSE")),IF(AND(ISNUMBER(P172),P172&gt;0),P172,0),""))</f>
        <v/>
      </c>
      <c r="Q173" s="47"/>
      <c r="R173" s="42" t="str">
        <f t="shared" si="2"/>
        <v/>
      </c>
      <c r="T173" s="43"/>
      <c r="U173" s="43"/>
      <c r="V173" s="43"/>
      <c r="W173" s="44"/>
      <c r="X173" s="43"/>
      <c r="Y173" s="43"/>
      <c r="Z173" s="43"/>
      <c r="AA173" s="49"/>
      <c r="AB173" s="49"/>
      <c r="AC173" s="43"/>
      <c r="AD173" s="43"/>
      <c r="AE173" s="43"/>
      <c r="AF173" s="43"/>
      <c r="AG173" s="43"/>
      <c r="AH173" s="43"/>
      <c r="AI173" s="43" t="str">
        <f>IFERROR(IF(LEN(VLOOKUP(AC173, QUICKBOOKS_9130357949969096!$A:$B, 2, 0))=0,"",VLOOKUP(AC173, QUICKBOOKS_9130357949969096!$A:$B, 2, 0)),"")</f>
        <v/>
      </c>
      <c r="AJ173" s="43" t="str">
        <f>IFERROR(IF(LEN(VLOOKUP(AE173, QUICKBOOKS_9130357949969096!$C:$E, 3, 0))=0,"",VLOOKUP(AE173, QUICKBOOKS_9130357949969096!$C:$E, 3, 0)),"")</f>
        <v/>
      </c>
      <c r="AK173" s="43" t="str">
        <f>IFERROR(IF(LEN(VLOOKUP(AF173, QUICKBOOKS_9130357949969096!$F:$G, 2, 0))=0,"",VLOOKUP(AF173, QUICKBOOKS_9130357949969096!$F:$G, 2, 0)),"")</f>
        <v/>
      </c>
      <c r="AL173" s="43"/>
      <c r="AM173" s="43" t="str">
        <f>IFERROR(IF(LEN(VLOOKUP(AH173, QUICKBOOKS_9130357949969096!$J:$K, 2, 0))=0,"",VLOOKUP(AH173, QUICKBOOKS_9130357949969096!$J:$K, 2, 0)),"")</f>
        <v/>
      </c>
    </row>
    <row r="174" spans="2:39">
      <c r="B174" s="30"/>
      <c r="C174" s="30"/>
      <c r="D174" s="30"/>
      <c r="E174" s="30"/>
      <c r="P174" s="42" t="str">
        <f>IF(W174&lt;&gt;"",MAX(P$1:P173)+1,IF(AND(_xlfn.CONCAT(T174:AM174)&lt;&gt;"", OR(LEFT(_xlfn.CONCAT(T174:AM174),5)&lt;&gt;"FALSE",RIGHT(_xlfn.CONCAT(T174:AM174),5)&lt;&gt;"FALSE")),IF(AND(ISNUMBER(P173),P173&gt;0),P173,0),""))</f>
        <v/>
      </c>
      <c r="Q174" s="47"/>
      <c r="R174" s="42" t="str">
        <f t="shared" si="2"/>
        <v/>
      </c>
      <c r="T174" s="43"/>
      <c r="U174" s="43"/>
      <c r="V174" s="43"/>
      <c r="W174" s="44"/>
      <c r="X174" s="43"/>
      <c r="Y174" s="43"/>
      <c r="Z174" s="43"/>
      <c r="AA174" s="49"/>
      <c r="AB174" s="49"/>
      <c r="AC174" s="43"/>
      <c r="AD174" s="43"/>
      <c r="AE174" s="43"/>
      <c r="AF174" s="43"/>
      <c r="AG174" s="43"/>
      <c r="AH174" s="43"/>
      <c r="AI174" s="43" t="str">
        <f>IFERROR(IF(LEN(VLOOKUP(AC174, QUICKBOOKS_9130357949969096!$A:$B, 2, 0))=0,"",VLOOKUP(AC174, QUICKBOOKS_9130357949969096!$A:$B, 2, 0)),"")</f>
        <v/>
      </c>
      <c r="AJ174" s="43" t="str">
        <f>IFERROR(IF(LEN(VLOOKUP(AE174, QUICKBOOKS_9130357949969096!$C:$E, 3, 0))=0,"",VLOOKUP(AE174, QUICKBOOKS_9130357949969096!$C:$E, 3, 0)),"")</f>
        <v/>
      </c>
      <c r="AK174" s="43" t="str">
        <f>IFERROR(IF(LEN(VLOOKUP(AF174, QUICKBOOKS_9130357949969096!$F:$G, 2, 0))=0,"",VLOOKUP(AF174, QUICKBOOKS_9130357949969096!$F:$G, 2, 0)),"")</f>
        <v/>
      </c>
      <c r="AL174" s="43"/>
      <c r="AM174" s="43" t="str">
        <f>IFERROR(IF(LEN(VLOOKUP(AH174, QUICKBOOKS_9130357949969096!$J:$K, 2, 0))=0,"",VLOOKUP(AH174, QUICKBOOKS_9130357949969096!$J:$K, 2, 0)),"")</f>
        <v/>
      </c>
    </row>
    <row r="175" spans="2:39">
      <c r="B175" s="30"/>
      <c r="C175" s="30"/>
      <c r="D175" s="30"/>
      <c r="E175" s="30"/>
      <c r="P175" s="42" t="str">
        <f>IF(W175&lt;&gt;"",MAX(P$1:P174)+1,IF(AND(_xlfn.CONCAT(T175:AM175)&lt;&gt;"", OR(LEFT(_xlfn.CONCAT(T175:AM175),5)&lt;&gt;"FALSE",RIGHT(_xlfn.CONCAT(T175:AM175),5)&lt;&gt;"FALSE")),IF(AND(ISNUMBER(P174),P174&gt;0),P174,0),""))</f>
        <v/>
      </c>
      <c r="Q175" s="47"/>
      <c r="R175" s="42" t="str">
        <f t="shared" si="2"/>
        <v/>
      </c>
      <c r="T175" s="43"/>
      <c r="U175" s="43"/>
      <c r="V175" s="43"/>
      <c r="W175" s="44"/>
      <c r="X175" s="43"/>
      <c r="Y175" s="43"/>
      <c r="Z175" s="43"/>
      <c r="AA175" s="49"/>
      <c r="AB175" s="49"/>
      <c r="AC175" s="43"/>
      <c r="AD175" s="43"/>
      <c r="AE175" s="43"/>
      <c r="AF175" s="43"/>
      <c r="AG175" s="43"/>
      <c r="AH175" s="43"/>
      <c r="AI175" s="43" t="str">
        <f>IFERROR(IF(LEN(VLOOKUP(AC175, QUICKBOOKS_9130357949969096!$A:$B, 2, 0))=0,"",VLOOKUP(AC175, QUICKBOOKS_9130357949969096!$A:$B, 2, 0)),"")</f>
        <v/>
      </c>
      <c r="AJ175" s="43" t="str">
        <f>IFERROR(IF(LEN(VLOOKUP(AE175, QUICKBOOKS_9130357949969096!$C:$E, 3, 0))=0,"",VLOOKUP(AE175, QUICKBOOKS_9130357949969096!$C:$E, 3, 0)),"")</f>
        <v/>
      </c>
      <c r="AK175" s="43" t="str">
        <f>IFERROR(IF(LEN(VLOOKUP(AF175, QUICKBOOKS_9130357949969096!$F:$G, 2, 0))=0,"",VLOOKUP(AF175, QUICKBOOKS_9130357949969096!$F:$G, 2, 0)),"")</f>
        <v/>
      </c>
      <c r="AL175" s="43"/>
      <c r="AM175" s="43" t="str">
        <f>IFERROR(IF(LEN(VLOOKUP(AH175, QUICKBOOKS_9130357949969096!$J:$K, 2, 0))=0,"",VLOOKUP(AH175, QUICKBOOKS_9130357949969096!$J:$K, 2, 0)),"")</f>
        <v/>
      </c>
    </row>
    <row r="176" spans="2:39">
      <c r="B176" s="30"/>
      <c r="C176" s="30"/>
      <c r="D176" s="30"/>
      <c r="E176" s="30"/>
      <c r="P176" s="42" t="str">
        <f>IF(W176&lt;&gt;"",MAX(P$1:P175)+1,IF(AND(_xlfn.CONCAT(T176:AM176)&lt;&gt;"", OR(LEFT(_xlfn.CONCAT(T176:AM176),5)&lt;&gt;"FALSE",RIGHT(_xlfn.CONCAT(T176:AM176),5)&lt;&gt;"FALSE")),IF(AND(ISNUMBER(P175),P175&gt;0),P175,0),""))</f>
        <v/>
      </c>
      <c r="Q176" s="47"/>
      <c r="R176" s="42" t="str">
        <f t="shared" si="2"/>
        <v/>
      </c>
      <c r="T176" s="43"/>
      <c r="U176" s="43"/>
      <c r="V176" s="43"/>
      <c r="W176" s="44"/>
      <c r="X176" s="43"/>
      <c r="Y176" s="43"/>
      <c r="Z176" s="43"/>
      <c r="AA176" s="49"/>
      <c r="AB176" s="49"/>
      <c r="AC176" s="43"/>
      <c r="AD176" s="43"/>
      <c r="AE176" s="43"/>
      <c r="AF176" s="43"/>
      <c r="AG176" s="43"/>
      <c r="AH176" s="43"/>
      <c r="AI176" s="43" t="str">
        <f>IFERROR(IF(LEN(VLOOKUP(AC176, QUICKBOOKS_9130357949969096!$A:$B, 2, 0))=0,"",VLOOKUP(AC176, QUICKBOOKS_9130357949969096!$A:$B, 2, 0)),"")</f>
        <v/>
      </c>
      <c r="AJ176" s="43" t="str">
        <f>IFERROR(IF(LEN(VLOOKUP(AE176, QUICKBOOKS_9130357949969096!$C:$E, 3, 0))=0,"",VLOOKUP(AE176, QUICKBOOKS_9130357949969096!$C:$E, 3, 0)),"")</f>
        <v/>
      </c>
      <c r="AK176" s="43" t="str">
        <f>IFERROR(IF(LEN(VLOOKUP(AF176, QUICKBOOKS_9130357949969096!$F:$G, 2, 0))=0,"",VLOOKUP(AF176, QUICKBOOKS_9130357949969096!$F:$G, 2, 0)),"")</f>
        <v/>
      </c>
      <c r="AL176" s="43"/>
      <c r="AM176" s="43" t="str">
        <f>IFERROR(IF(LEN(VLOOKUP(AH176, QUICKBOOKS_9130357949969096!$J:$K, 2, 0))=0,"",VLOOKUP(AH176, QUICKBOOKS_9130357949969096!$J:$K, 2, 0)),"")</f>
        <v/>
      </c>
    </row>
    <row r="177" spans="2:39">
      <c r="B177" s="30"/>
      <c r="C177" s="30"/>
      <c r="D177" s="30"/>
      <c r="E177" s="30"/>
      <c r="P177" s="42" t="str">
        <f>IF(W177&lt;&gt;"",MAX(P$1:P176)+1,IF(AND(_xlfn.CONCAT(T177:AM177)&lt;&gt;"", OR(LEFT(_xlfn.CONCAT(T177:AM177),5)&lt;&gt;"FALSE",RIGHT(_xlfn.CONCAT(T177:AM177),5)&lt;&gt;"FALSE")),IF(AND(ISNUMBER(P176),P176&gt;0),P176,0),""))</f>
        <v/>
      </c>
      <c r="Q177" s="47"/>
      <c r="R177" s="42" t="str">
        <f t="shared" si="2"/>
        <v/>
      </c>
      <c r="T177" s="43"/>
      <c r="U177" s="43"/>
      <c r="V177" s="43"/>
      <c r="W177" s="44"/>
      <c r="X177" s="43"/>
      <c r="Y177" s="43"/>
      <c r="Z177" s="43"/>
      <c r="AA177" s="49"/>
      <c r="AB177" s="49"/>
      <c r="AC177" s="43"/>
      <c r="AD177" s="43"/>
      <c r="AE177" s="43"/>
      <c r="AF177" s="43"/>
      <c r="AG177" s="43"/>
      <c r="AH177" s="43"/>
      <c r="AI177" s="43" t="str">
        <f>IFERROR(IF(LEN(VLOOKUP(AC177, QUICKBOOKS_9130357949969096!$A:$B, 2, 0))=0,"",VLOOKUP(AC177, QUICKBOOKS_9130357949969096!$A:$B, 2, 0)),"")</f>
        <v/>
      </c>
      <c r="AJ177" s="43" t="str">
        <f>IFERROR(IF(LEN(VLOOKUP(AE177, QUICKBOOKS_9130357949969096!$C:$E, 3, 0))=0,"",VLOOKUP(AE177, QUICKBOOKS_9130357949969096!$C:$E, 3, 0)),"")</f>
        <v/>
      </c>
      <c r="AK177" s="43" t="str">
        <f>IFERROR(IF(LEN(VLOOKUP(AF177, QUICKBOOKS_9130357949969096!$F:$G, 2, 0))=0,"",VLOOKUP(AF177, QUICKBOOKS_9130357949969096!$F:$G, 2, 0)),"")</f>
        <v/>
      </c>
      <c r="AL177" s="43"/>
      <c r="AM177" s="43" t="str">
        <f>IFERROR(IF(LEN(VLOOKUP(AH177, QUICKBOOKS_9130357949969096!$J:$K, 2, 0))=0,"",VLOOKUP(AH177, QUICKBOOKS_9130357949969096!$J:$K, 2, 0)),"")</f>
        <v/>
      </c>
    </row>
    <row r="178" spans="2:39">
      <c r="B178" s="30"/>
      <c r="C178" s="30"/>
      <c r="D178" s="30"/>
      <c r="E178" s="30"/>
      <c r="P178" s="42" t="str">
        <f>IF(W178&lt;&gt;"",MAX(P$1:P177)+1,IF(AND(_xlfn.CONCAT(T178:AM178)&lt;&gt;"", OR(LEFT(_xlfn.CONCAT(T178:AM178),5)&lt;&gt;"FALSE",RIGHT(_xlfn.CONCAT(T178:AM178),5)&lt;&gt;"FALSE")),IF(AND(ISNUMBER(P177),P177&gt;0),P177,0),""))</f>
        <v/>
      </c>
      <c r="Q178" s="47"/>
      <c r="R178" s="42" t="str">
        <f t="shared" si="2"/>
        <v/>
      </c>
      <c r="T178" s="43"/>
      <c r="U178" s="43"/>
      <c r="V178" s="43"/>
      <c r="W178" s="44"/>
      <c r="X178" s="43"/>
      <c r="Y178" s="43"/>
      <c r="Z178" s="43"/>
      <c r="AA178" s="49"/>
      <c r="AB178" s="49"/>
      <c r="AC178" s="43"/>
      <c r="AD178" s="43"/>
      <c r="AE178" s="43"/>
      <c r="AF178" s="43"/>
      <c r="AG178" s="43"/>
      <c r="AH178" s="43"/>
      <c r="AI178" s="43" t="str">
        <f>IFERROR(IF(LEN(VLOOKUP(AC178, QUICKBOOKS_9130357949969096!$A:$B, 2, 0))=0,"",VLOOKUP(AC178, QUICKBOOKS_9130357949969096!$A:$B, 2, 0)),"")</f>
        <v/>
      </c>
      <c r="AJ178" s="43" t="str">
        <f>IFERROR(IF(LEN(VLOOKUP(AE178, QUICKBOOKS_9130357949969096!$C:$E, 3, 0))=0,"",VLOOKUP(AE178, QUICKBOOKS_9130357949969096!$C:$E, 3, 0)),"")</f>
        <v/>
      </c>
      <c r="AK178" s="43" t="str">
        <f>IFERROR(IF(LEN(VLOOKUP(AF178, QUICKBOOKS_9130357949969096!$F:$G, 2, 0))=0,"",VLOOKUP(AF178, QUICKBOOKS_9130357949969096!$F:$G, 2, 0)),"")</f>
        <v/>
      </c>
      <c r="AL178" s="43"/>
      <c r="AM178" s="43" t="str">
        <f>IFERROR(IF(LEN(VLOOKUP(AH178, QUICKBOOKS_9130357949969096!$J:$K, 2, 0))=0,"",VLOOKUP(AH178, QUICKBOOKS_9130357949969096!$J:$K, 2, 0)),"")</f>
        <v/>
      </c>
    </row>
    <row r="179" spans="2:39">
      <c r="B179" s="30"/>
      <c r="C179" s="30"/>
      <c r="D179" s="30"/>
      <c r="E179" s="30"/>
      <c r="P179" s="42" t="str">
        <f>IF(W179&lt;&gt;"",MAX(P$1:P178)+1,IF(AND(_xlfn.CONCAT(T179:AM179)&lt;&gt;"", OR(LEFT(_xlfn.CONCAT(T179:AM179),5)&lt;&gt;"FALSE",RIGHT(_xlfn.CONCAT(T179:AM179),5)&lt;&gt;"FALSE")),IF(AND(ISNUMBER(P178),P178&gt;0),P178,0),""))</f>
        <v/>
      </c>
      <c r="Q179" s="47"/>
      <c r="R179" s="42" t="str">
        <f t="shared" si="2"/>
        <v/>
      </c>
      <c r="T179" s="43"/>
      <c r="U179" s="43"/>
      <c r="V179" s="43"/>
      <c r="W179" s="44"/>
      <c r="X179" s="43"/>
      <c r="Y179" s="43"/>
      <c r="Z179" s="43"/>
      <c r="AA179" s="49"/>
      <c r="AB179" s="49"/>
      <c r="AC179" s="43"/>
      <c r="AD179" s="43"/>
      <c r="AE179" s="43"/>
      <c r="AF179" s="43"/>
      <c r="AG179" s="43"/>
      <c r="AH179" s="43"/>
      <c r="AI179" s="43" t="str">
        <f>IFERROR(IF(LEN(VLOOKUP(AC179, QUICKBOOKS_9130357949969096!$A:$B, 2, 0))=0,"",VLOOKUP(AC179, QUICKBOOKS_9130357949969096!$A:$B, 2, 0)),"")</f>
        <v/>
      </c>
      <c r="AJ179" s="43" t="str">
        <f>IFERROR(IF(LEN(VLOOKUP(AE179, QUICKBOOKS_9130357949969096!$C:$E, 3, 0))=0,"",VLOOKUP(AE179, QUICKBOOKS_9130357949969096!$C:$E, 3, 0)),"")</f>
        <v/>
      </c>
      <c r="AK179" s="43" t="str">
        <f>IFERROR(IF(LEN(VLOOKUP(AF179, QUICKBOOKS_9130357949969096!$F:$G, 2, 0))=0,"",VLOOKUP(AF179, QUICKBOOKS_9130357949969096!$F:$G, 2, 0)),"")</f>
        <v/>
      </c>
      <c r="AL179" s="43"/>
      <c r="AM179" s="43" t="str">
        <f>IFERROR(IF(LEN(VLOOKUP(AH179, QUICKBOOKS_9130357949969096!$J:$K, 2, 0))=0,"",VLOOKUP(AH179, QUICKBOOKS_9130357949969096!$J:$K, 2, 0)),"")</f>
        <v/>
      </c>
    </row>
    <row r="180" spans="2:39">
      <c r="B180" s="30"/>
      <c r="C180" s="30"/>
      <c r="D180" s="30"/>
      <c r="E180" s="30"/>
      <c r="P180" s="42" t="str">
        <f>IF(W180&lt;&gt;"",MAX(P$1:P179)+1,IF(AND(_xlfn.CONCAT(T180:AM180)&lt;&gt;"", OR(LEFT(_xlfn.CONCAT(T180:AM180),5)&lt;&gt;"FALSE",RIGHT(_xlfn.CONCAT(T180:AM180),5)&lt;&gt;"FALSE")),IF(AND(ISNUMBER(P179),P179&gt;0),P179,0),""))</f>
        <v/>
      </c>
      <c r="Q180" s="47"/>
      <c r="R180" s="42" t="str">
        <f t="shared" si="2"/>
        <v/>
      </c>
      <c r="T180" s="43"/>
      <c r="U180" s="43"/>
      <c r="V180" s="43"/>
      <c r="W180" s="44"/>
      <c r="X180" s="43"/>
      <c r="Y180" s="43"/>
      <c r="Z180" s="43"/>
      <c r="AA180" s="49"/>
      <c r="AB180" s="49"/>
      <c r="AC180" s="43"/>
      <c r="AD180" s="43"/>
      <c r="AE180" s="43"/>
      <c r="AF180" s="43"/>
      <c r="AG180" s="43"/>
      <c r="AH180" s="43"/>
      <c r="AI180" s="43" t="str">
        <f>IFERROR(IF(LEN(VLOOKUP(AC180, QUICKBOOKS_9130357949969096!$A:$B, 2, 0))=0,"",VLOOKUP(AC180, QUICKBOOKS_9130357949969096!$A:$B, 2, 0)),"")</f>
        <v/>
      </c>
      <c r="AJ180" s="43" t="str">
        <f>IFERROR(IF(LEN(VLOOKUP(AE180, QUICKBOOKS_9130357949969096!$C:$E, 3, 0))=0,"",VLOOKUP(AE180, QUICKBOOKS_9130357949969096!$C:$E, 3, 0)),"")</f>
        <v/>
      </c>
      <c r="AK180" s="43" t="str">
        <f>IFERROR(IF(LEN(VLOOKUP(AF180, QUICKBOOKS_9130357949969096!$F:$G, 2, 0))=0,"",VLOOKUP(AF180, QUICKBOOKS_9130357949969096!$F:$G, 2, 0)),"")</f>
        <v/>
      </c>
      <c r="AL180" s="43"/>
      <c r="AM180" s="43" t="str">
        <f>IFERROR(IF(LEN(VLOOKUP(AH180, QUICKBOOKS_9130357949969096!$J:$K, 2, 0))=0,"",VLOOKUP(AH180, QUICKBOOKS_9130357949969096!$J:$K, 2, 0)),"")</f>
        <v/>
      </c>
    </row>
    <row r="181" spans="2:39">
      <c r="B181" s="30"/>
      <c r="C181" s="30"/>
      <c r="D181" s="30"/>
      <c r="E181" s="30"/>
      <c r="P181" s="42" t="str">
        <f>IF(W181&lt;&gt;"",MAX(P$1:P180)+1,IF(AND(_xlfn.CONCAT(T181:AM181)&lt;&gt;"", OR(LEFT(_xlfn.CONCAT(T181:AM181),5)&lt;&gt;"FALSE",RIGHT(_xlfn.CONCAT(T181:AM181),5)&lt;&gt;"FALSE")),IF(AND(ISNUMBER(P180),P180&gt;0),P180,0),""))</f>
        <v/>
      </c>
      <c r="Q181" s="47"/>
      <c r="R181" s="42" t="str">
        <f t="shared" si="2"/>
        <v/>
      </c>
      <c r="T181" s="43"/>
      <c r="U181" s="43"/>
      <c r="V181" s="43"/>
      <c r="W181" s="44"/>
      <c r="X181" s="43"/>
      <c r="Y181" s="43"/>
      <c r="Z181" s="43"/>
      <c r="AA181" s="49"/>
      <c r="AB181" s="49"/>
      <c r="AC181" s="43"/>
      <c r="AD181" s="43"/>
      <c r="AE181" s="43"/>
      <c r="AF181" s="43"/>
      <c r="AG181" s="43"/>
      <c r="AH181" s="43"/>
      <c r="AI181" s="43" t="str">
        <f>IFERROR(IF(LEN(VLOOKUP(AC181, QUICKBOOKS_9130357949969096!$A:$B, 2, 0))=0,"",VLOOKUP(AC181, QUICKBOOKS_9130357949969096!$A:$B, 2, 0)),"")</f>
        <v/>
      </c>
      <c r="AJ181" s="43" t="str">
        <f>IFERROR(IF(LEN(VLOOKUP(AE181, QUICKBOOKS_9130357949969096!$C:$E, 3, 0))=0,"",VLOOKUP(AE181, QUICKBOOKS_9130357949969096!$C:$E, 3, 0)),"")</f>
        <v/>
      </c>
      <c r="AK181" s="43" t="str">
        <f>IFERROR(IF(LEN(VLOOKUP(AF181, QUICKBOOKS_9130357949969096!$F:$G, 2, 0))=0,"",VLOOKUP(AF181, QUICKBOOKS_9130357949969096!$F:$G, 2, 0)),"")</f>
        <v/>
      </c>
      <c r="AL181" s="43"/>
      <c r="AM181" s="43" t="str">
        <f>IFERROR(IF(LEN(VLOOKUP(AH181, QUICKBOOKS_9130357949969096!$J:$K, 2, 0))=0,"",VLOOKUP(AH181, QUICKBOOKS_9130357949969096!$J:$K, 2, 0)),"")</f>
        <v/>
      </c>
    </row>
    <row r="182" spans="2:39">
      <c r="B182" s="30"/>
      <c r="C182" s="30"/>
      <c r="D182" s="30"/>
      <c r="E182" s="30"/>
      <c r="P182" s="42" t="str">
        <f>IF(W182&lt;&gt;"",MAX(P$1:P181)+1,IF(AND(_xlfn.CONCAT(T182:AM182)&lt;&gt;"", OR(LEFT(_xlfn.CONCAT(T182:AM182),5)&lt;&gt;"FALSE",RIGHT(_xlfn.CONCAT(T182:AM182),5)&lt;&gt;"FALSE")),IF(AND(ISNUMBER(P181),P181&gt;0),P181,0),""))</f>
        <v/>
      </c>
      <c r="Q182" s="47"/>
      <c r="R182" s="42" t="str">
        <f t="shared" si="2"/>
        <v/>
      </c>
      <c r="T182" s="43"/>
      <c r="U182" s="43"/>
      <c r="V182" s="43"/>
      <c r="W182" s="44"/>
      <c r="X182" s="43"/>
      <c r="Y182" s="43"/>
      <c r="Z182" s="43"/>
      <c r="AA182" s="49"/>
      <c r="AB182" s="49"/>
      <c r="AC182" s="43"/>
      <c r="AD182" s="43"/>
      <c r="AE182" s="43"/>
      <c r="AF182" s="43"/>
      <c r="AG182" s="43"/>
      <c r="AH182" s="43"/>
      <c r="AI182" s="43" t="str">
        <f>IFERROR(IF(LEN(VLOOKUP(AC182, QUICKBOOKS_9130357949969096!$A:$B, 2, 0))=0,"",VLOOKUP(AC182, QUICKBOOKS_9130357949969096!$A:$B, 2, 0)),"")</f>
        <v/>
      </c>
      <c r="AJ182" s="43" t="str">
        <f>IFERROR(IF(LEN(VLOOKUP(AE182, QUICKBOOKS_9130357949969096!$C:$E, 3, 0))=0,"",VLOOKUP(AE182, QUICKBOOKS_9130357949969096!$C:$E, 3, 0)),"")</f>
        <v/>
      </c>
      <c r="AK182" s="43" t="str">
        <f>IFERROR(IF(LEN(VLOOKUP(AF182, QUICKBOOKS_9130357949969096!$F:$G, 2, 0))=0,"",VLOOKUP(AF182, QUICKBOOKS_9130357949969096!$F:$G, 2, 0)),"")</f>
        <v/>
      </c>
      <c r="AL182" s="43"/>
      <c r="AM182" s="43" t="str">
        <f>IFERROR(IF(LEN(VLOOKUP(AH182, QUICKBOOKS_9130357949969096!$J:$K, 2, 0))=0,"",VLOOKUP(AH182, QUICKBOOKS_9130357949969096!$J:$K, 2, 0)),"")</f>
        <v/>
      </c>
    </row>
    <row r="183" spans="2:39">
      <c r="B183" s="30"/>
      <c r="C183" s="30"/>
      <c r="D183" s="30"/>
      <c r="E183" s="30"/>
      <c r="P183" s="42" t="str">
        <f>IF(W183&lt;&gt;"",MAX(P$1:P182)+1,IF(AND(_xlfn.CONCAT(T183:AM183)&lt;&gt;"", OR(LEFT(_xlfn.CONCAT(T183:AM183),5)&lt;&gt;"FALSE",RIGHT(_xlfn.CONCAT(T183:AM183),5)&lt;&gt;"FALSE")),IF(AND(ISNUMBER(P182),P182&gt;0),P182,0),""))</f>
        <v/>
      </c>
      <c r="Q183" s="47"/>
      <c r="R183" s="42" t="str">
        <f t="shared" si="2"/>
        <v/>
      </c>
      <c r="T183" s="43"/>
      <c r="U183" s="43"/>
      <c r="V183" s="43"/>
      <c r="W183" s="44"/>
      <c r="X183" s="43"/>
      <c r="Y183" s="43"/>
      <c r="Z183" s="43"/>
      <c r="AA183" s="49"/>
      <c r="AB183" s="49"/>
      <c r="AC183" s="43"/>
      <c r="AD183" s="43"/>
      <c r="AE183" s="43"/>
      <c r="AF183" s="43"/>
      <c r="AG183" s="43"/>
      <c r="AH183" s="43"/>
      <c r="AI183" s="43" t="str">
        <f>IFERROR(IF(LEN(VLOOKUP(AC183, QUICKBOOKS_9130357949969096!$A:$B, 2, 0))=0,"",VLOOKUP(AC183, QUICKBOOKS_9130357949969096!$A:$B, 2, 0)),"")</f>
        <v/>
      </c>
      <c r="AJ183" s="43" t="str">
        <f>IFERROR(IF(LEN(VLOOKUP(AE183, QUICKBOOKS_9130357949969096!$C:$E, 3, 0))=0,"",VLOOKUP(AE183, QUICKBOOKS_9130357949969096!$C:$E, 3, 0)),"")</f>
        <v/>
      </c>
      <c r="AK183" s="43" t="str">
        <f>IFERROR(IF(LEN(VLOOKUP(AF183, QUICKBOOKS_9130357949969096!$F:$G, 2, 0))=0,"",VLOOKUP(AF183, QUICKBOOKS_9130357949969096!$F:$G, 2, 0)),"")</f>
        <v/>
      </c>
      <c r="AL183" s="43"/>
      <c r="AM183" s="43" t="str">
        <f>IFERROR(IF(LEN(VLOOKUP(AH183, QUICKBOOKS_9130357949969096!$J:$K, 2, 0))=0,"",VLOOKUP(AH183, QUICKBOOKS_9130357949969096!$J:$K, 2, 0)),"")</f>
        <v/>
      </c>
    </row>
    <row r="184" spans="2:39">
      <c r="B184" s="30"/>
      <c r="C184" s="30"/>
      <c r="D184" s="30"/>
      <c r="E184" s="30"/>
      <c r="P184" s="42" t="str">
        <f>IF(W184&lt;&gt;"",MAX(P$1:P183)+1,IF(AND(_xlfn.CONCAT(T184:AM184)&lt;&gt;"", OR(LEFT(_xlfn.CONCAT(T184:AM184),5)&lt;&gt;"FALSE",RIGHT(_xlfn.CONCAT(T184:AM184),5)&lt;&gt;"FALSE")),IF(AND(ISNUMBER(P183),P183&gt;0),P183,0),""))</f>
        <v/>
      </c>
      <c r="Q184" s="47"/>
      <c r="R184" s="42" t="str">
        <f t="shared" si="2"/>
        <v/>
      </c>
      <c r="T184" s="43"/>
      <c r="U184" s="43"/>
      <c r="V184" s="43"/>
      <c r="W184" s="44"/>
      <c r="X184" s="43"/>
      <c r="Y184" s="43"/>
      <c r="Z184" s="43"/>
      <c r="AA184" s="49"/>
      <c r="AB184" s="49"/>
      <c r="AC184" s="43"/>
      <c r="AD184" s="43"/>
      <c r="AE184" s="43"/>
      <c r="AF184" s="43"/>
      <c r="AG184" s="43"/>
      <c r="AH184" s="43"/>
      <c r="AI184" s="43" t="str">
        <f>IFERROR(IF(LEN(VLOOKUP(AC184, QUICKBOOKS_9130357949969096!$A:$B, 2, 0))=0,"",VLOOKUP(AC184, QUICKBOOKS_9130357949969096!$A:$B, 2, 0)),"")</f>
        <v/>
      </c>
      <c r="AJ184" s="43" t="str">
        <f>IFERROR(IF(LEN(VLOOKUP(AE184, QUICKBOOKS_9130357949969096!$C:$E, 3, 0))=0,"",VLOOKUP(AE184, QUICKBOOKS_9130357949969096!$C:$E, 3, 0)),"")</f>
        <v/>
      </c>
      <c r="AK184" s="43" t="str">
        <f>IFERROR(IF(LEN(VLOOKUP(AF184, QUICKBOOKS_9130357949969096!$F:$G, 2, 0))=0,"",VLOOKUP(AF184, QUICKBOOKS_9130357949969096!$F:$G, 2, 0)),"")</f>
        <v/>
      </c>
      <c r="AL184" s="43"/>
      <c r="AM184" s="43" t="str">
        <f>IFERROR(IF(LEN(VLOOKUP(AH184, QUICKBOOKS_9130357949969096!$J:$K, 2, 0))=0,"",VLOOKUP(AH184, QUICKBOOKS_9130357949969096!$J:$K, 2, 0)),"")</f>
        <v/>
      </c>
    </row>
    <row r="185" spans="2:39">
      <c r="B185" s="30"/>
      <c r="C185" s="30"/>
      <c r="D185" s="30"/>
      <c r="E185" s="30"/>
      <c r="P185" s="42" t="str">
        <f>IF(W185&lt;&gt;"",MAX(P$1:P184)+1,IF(AND(_xlfn.CONCAT(T185:AM185)&lt;&gt;"", OR(LEFT(_xlfn.CONCAT(T185:AM185),5)&lt;&gt;"FALSE",RIGHT(_xlfn.CONCAT(T185:AM185),5)&lt;&gt;"FALSE")),IF(AND(ISNUMBER(P184),P184&gt;0),P184,0),""))</f>
        <v/>
      </c>
      <c r="Q185" s="47"/>
      <c r="R185" s="42" t="str">
        <f t="shared" si="2"/>
        <v/>
      </c>
      <c r="T185" s="43"/>
      <c r="U185" s="43"/>
      <c r="V185" s="43"/>
      <c r="W185" s="44"/>
      <c r="X185" s="43"/>
      <c r="Y185" s="43"/>
      <c r="Z185" s="43"/>
      <c r="AA185" s="49"/>
      <c r="AB185" s="49"/>
      <c r="AC185" s="43"/>
      <c r="AD185" s="43"/>
      <c r="AE185" s="43"/>
      <c r="AF185" s="43"/>
      <c r="AG185" s="43"/>
      <c r="AH185" s="43"/>
      <c r="AI185" s="43" t="str">
        <f>IFERROR(IF(LEN(VLOOKUP(AC185, QUICKBOOKS_9130357949969096!$A:$B, 2, 0))=0,"",VLOOKUP(AC185, QUICKBOOKS_9130357949969096!$A:$B, 2, 0)),"")</f>
        <v/>
      </c>
      <c r="AJ185" s="43" t="str">
        <f>IFERROR(IF(LEN(VLOOKUP(AE185, QUICKBOOKS_9130357949969096!$C:$E, 3, 0))=0,"",VLOOKUP(AE185, QUICKBOOKS_9130357949969096!$C:$E, 3, 0)),"")</f>
        <v/>
      </c>
      <c r="AK185" s="43" t="str">
        <f>IFERROR(IF(LEN(VLOOKUP(AF185, QUICKBOOKS_9130357949969096!$F:$G, 2, 0))=0,"",VLOOKUP(AF185, QUICKBOOKS_9130357949969096!$F:$G, 2, 0)),"")</f>
        <v/>
      </c>
      <c r="AL185" s="43"/>
      <c r="AM185" s="43" t="str">
        <f>IFERROR(IF(LEN(VLOOKUP(AH185, QUICKBOOKS_9130357949969096!$J:$K, 2, 0))=0,"",VLOOKUP(AH185, QUICKBOOKS_9130357949969096!$J:$K, 2, 0)),"")</f>
        <v/>
      </c>
    </row>
    <row r="186" spans="2:39">
      <c r="B186" s="30"/>
      <c r="C186" s="30"/>
      <c r="D186" s="30"/>
      <c r="E186" s="30"/>
      <c r="P186" s="42" t="str">
        <f>IF(W186&lt;&gt;"",MAX(P$1:P185)+1,IF(AND(_xlfn.CONCAT(T186:AM186)&lt;&gt;"", OR(LEFT(_xlfn.CONCAT(T186:AM186),5)&lt;&gt;"FALSE",RIGHT(_xlfn.CONCAT(T186:AM186),5)&lt;&gt;"FALSE")),IF(AND(ISNUMBER(P185),P185&gt;0),P185,0),""))</f>
        <v/>
      </c>
      <c r="Q186" s="47"/>
      <c r="R186" s="42" t="str">
        <f t="shared" si="2"/>
        <v/>
      </c>
      <c r="T186" s="43"/>
      <c r="U186" s="43"/>
      <c r="V186" s="43"/>
      <c r="W186" s="44"/>
      <c r="X186" s="43"/>
      <c r="Y186" s="43"/>
      <c r="Z186" s="43"/>
      <c r="AA186" s="49"/>
      <c r="AB186" s="49"/>
      <c r="AC186" s="43"/>
      <c r="AD186" s="43"/>
      <c r="AE186" s="43"/>
      <c r="AF186" s="43"/>
      <c r="AG186" s="43"/>
      <c r="AH186" s="43"/>
      <c r="AI186" s="43" t="str">
        <f>IFERROR(IF(LEN(VLOOKUP(AC186, QUICKBOOKS_9130357949969096!$A:$B, 2, 0))=0,"",VLOOKUP(AC186, QUICKBOOKS_9130357949969096!$A:$B, 2, 0)),"")</f>
        <v/>
      </c>
      <c r="AJ186" s="43" t="str">
        <f>IFERROR(IF(LEN(VLOOKUP(AE186, QUICKBOOKS_9130357949969096!$C:$E, 3, 0))=0,"",VLOOKUP(AE186, QUICKBOOKS_9130357949969096!$C:$E, 3, 0)),"")</f>
        <v/>
      </c>
      <c r="AK186" s="43" t="str">
        <f>IFERROR(IF(LEN(VLOOKUP(AF186, QUICKBOOKS_9130357949969096!$F:$G, 2, 0))=0,"",VLOOKUP(AF186, QUICKBOOKS_9130357949969096!$F:$G, 2, 0)),"")</f>
        <v/>
      </c>
      <c r="AL186" s="43"/>
      <c r="AM186" s="43" t="str">
        <f>IFERROR(IF(LEN(VLOOKUP(AH186, QUICKBOOKS_9130357949969096!$J:$K, 2, 0))=0,"",VLOOKUP(AH186, QUICKBOOKS_9130357949969096!$J:$K, 2, 0)),"")</f>
        <v/>
      </c>
    </row>
    <row r="187" spans="2:39">
      <c r="B187" s="30"/>
      <c r="C187" s="30"/>
      <c r="D187" s="30"/>
      <c r="E187" s="30"/>
      <c r="P187" s="42" t="str">
        <f>IF(W187&lt;&gt;"",MAX(P$1:P186)+1,IF(AND(_xlfn.CONCAT(T187:AM187)&lt;&gt;"", OR(LEFT(_xlfn.CONCAT(T187:AM187),5)&lt;&gt;"FALSE",RIGHT(_xlfn.CONCAT(T187:AM187),5)&lt;&gt;"FALSE")),IF(AND(ISNUMBER(P186),P186&gt;0),P186,0),""))</f>
        <v/>
      </c>
      <c r="Q187" s="47"/>
      <c r="R187" s="42" t="str">
        <f t="shared" si="2"/>
        <v/>
      </c>
      <c r="T187" s="43"/>
      <c r="U187" s="43"/>
      <c r="V187" s="43"/>
      <c r="W187" s="44"/>
      <c r="X187" s="43"/>
      <c r="Y187" s="43"/>
      <c r="Z187" s="43"/>
      <c r="AA187" s="49"/>
      <c r="AB187" s="49"/>
      <c r="AC187" s="43"/>
      <c r="AD187" s="43"/>
      <c r="AE187" s="43"/>
      <c r="AF187" s="43"/>
      <c r="AG187" s="43"/>
      <c r="AH187" s="43"/>
      <c r="AI187" s="43" t="str">
        <f>IFERROR(IF(LEN(VLOOKUP(AC187, QUICKBOOKS_9130357949969096!$A:$B, 2, 0))=0,"",VLOOKUP(AC187, QUICKBOOKS_9130357949969096!$A:$B, 2, 0)),"")</f>
        <v/>
      </c>
      <c r="AJ187" s="43" t="str">
        <f>IFERROR(IF(LEN(VLOOKUP(AE187, QUICKBOOKS_9130357949969096!$C:$E, 3, 0))=0,"",VLOOKUP(AE187, QUICKBOOKS_9130357949969096!$C:$E, 3, 0)),"")</f>
        <v/>
      </c>
      <c r="AK187" s="43" t="str">
        <f>IFERROR(IF(LEN(VLOOKUP(AF187, QUICKBOOKS_9130357949969096!$F:$G, 2, 0))=0,"",VLOOKUP(AF187, QUICKBOOKS_9130357949969096!$F:$G, 2, 0)),"")</f>
        <v/>
      </c>
      <c r="AL187" s="43"/>
      <c r="AM187" s="43" t="str">
        <f>IFERROR(IF(LEN(VLOOKUP(AH187, QUICKBOOKS_9130357949969096!$J:$K, 2, 0))=0,"",VLOOKUP(AH187, QUICKBOOKS_9130357949969096!$J:$K, 2, 0)),"")</f>
        <v/>
      </c>
    </row>
    <row r="188" spans="2:39">
      <c r="B188" s="30"/>
      <c r="C188" s="30"/>
      <c r="D188" s="30"/>
      <c r="E188" s="30"/>
      <c r="P188" s="42" t="str">
        <f>IF(W188&lt;&gt;"",MAX(P$1:P187)+1,IF(AND(_xlfn.CONCAT(T188:AM188)&lt;&gt;"", OR(LEFT(_xlfn.CONCAT(T188:AM188),5)&lt;&gt;"FALSE",RIGHT(_xlfn.CONCAT(T188:AM188),5)&lt;&gt;"FALSE")),IF(AND(ISNUMBER(P187),P187&gt;0),P187,0),""))</f>
        <v/>
      </c>
      <c r="Q188" s="47"/>
      <c r="R188" s="42" t="str">
        <f t="shared" si="2"/>
        <v/>
      </c>
      <c r="T188" s="43"/>
      <c r="U188" s="43"/>
      <c r="V188" s="43"/>
      <c r="W188" s="44"/>
      <c r="X188" s="43"/>
      <c r="Y188" s="43"/>
      <c r="Z188" s="43"/>
      <c r="AA188" s="49"/>
      <c r="AB188" s="49"/>
      <c r="AC188" s="43"/>
      <c r="AD188" s="43"/>
      <c r="AE188" s="43"/>
      <c r="AF188" s="43"/>
      <c r="AG188" s="43"/>
      <c r="AH188" s="43"/>
      <c r="AI188" s="43" t="str">
        <f>IFERROR(IF(LEN(VLOOKUP(AC188, QUICKBOOKS_9130357949969096!$A:$B, 2, 0))=0,"",VLOOKUP(AC188, QUICKBOOKS_9130357949969096!$A:$B, 2, 0)),"")</f>
        <v/>
      </c>
      <c r="AJ188" s="43" t="str">
        <f>IFERROR(IF(LEN(VLOOKUP(AE188, QUICKBOOKS_9130357949969096!$C:$E, 3, 0))=0,"",VLOOKUP(AE188, QUICKBOOKS_9130357949969096!$C:$E, 3, 0)),"")</f>
        <v/>
      </c>
      <c r="AK188" s="43" t="str">
        <f>IFERROR(IF(LEN(VLOOKUP(AF188, QUICKBOOKS_9130357949969096!$F:$G, 2, 0))=0,"",VLOOKUP(AF188, QUICKBOOKS_9130357949969096!$F:$G, 2, 0)),"")</f>
        <v/>
      </c>
      <c r="AL188" s="43"/>
      <c r="AM188" s="43" t="str">
        <f>IFERROR(IF(LEN(VLOOKUP(AH188, QUICKBOOKS_9130357949969096!$J:$K, 2, 0))=0,"",VLOOKUP(AH188, QUICKBOOKS_9130357949969096!$J:$K, 2, 0)),"")</f>
        <v/>
      </c>
    </row>
    <row r="189" spans="2:39">
      <c r="B189" s="30"/>
      <c r="C189" s="30"/>
      <c r="D189" s="30"/>
      <c r="E189" s="30"/>
      <c r="P189" s="42" t="str">
        <f>IF(W189&lt;&gt;"",MAX(P$1:P188)+1,IF(AND(_xlfn.CONCAT(T189:AM189)&lt;&gt;"", OR(LEFT(_xlfn.CONCAT(T189:AM189),5)&lt;&gt;"FALSE",RIGHT(_xlfn.CONCAT(T189:AM189),5)&lt;&gt;"FALSE")),IF(AND(ISNUMBER(P188),P188&gt;0),P188,0),""))</f>
        <v/>
      </c>
      <c r="Q189" s="47"/>
      <c r="R189" s="42" t="str">
        <f t="shared" si="2"/>
        <v/>
      </c>
      <c r="T189" s="43"/>
      <c r="U189" s="43"/>
      <c r="V189" s="43"/>
      <c r="W189" s="44"/>
      <c r="X189" s="43"/>
      <c r="Y189" s="43"/>
      <c r="Z189" s="43"/>
      <c r="AA189" s="49"/>
      <c r="AB189" s="49"/>
      <c r="AC189" s="43"/>
      <c r="AD189" s="43"/>
      <c r="AE189" s="43"/>
      <c r="AF189" s="43"/>
      <c r="AG189" s="43"/>
      <c r="AH189" s="43"/>
      <c r="AI189" s="43" t="str">
        <f>IFERROR(IF(LEN(VLOOKUP(AC189, QUICKBOOKS_9130357949969096!$A:$B, 2, 0))=0,"",VLOOKUP(AC189, QUICKBOOKS_9130357949969096!$A:$B, 2, 0)),"")</f>
        <v/>
      </c>
      <c r="AJ189" s="43" t="str">
        <f>IFERROR(IF(LEN(VLOOKUP(AE189, QUICKBOOKS_9130357949969096!$C:$E, 3, 0))=0,"",VLOOKUP(AE189, QUICKBOOKS_9130357949969096!$C:$E, 3, 0)),"")</f>
        <v/>
      </c>
      <c r="AK189" s="43" t="str">
        <f>IFERROR(IF(LEN(VLOOKUP(AF189, QUICKBOOKS_9130357949969096!$F:$G, 2, 0))=0,"",VLOOKUP(AF189, QUICKBOOKS_9130357949969096!$F:$G, 2, 0)),"")</f>
        <v/>
      </c>
      <c r="AL189" s="43"/>
      <c r="AM189" s="43" t="str">
        <f>IFERROR(IF(LEN(VLOOKUP(AH189, QUICKBOOKS_9130357949969096!$J:$K, 2, 0))=0,"",VLOOKUP(AH189, QUICKBOOKS_9130357949969096!$J:$K, 2, 0)),"")</f>
        <v/>
      </c>
    </row>
    <row r="190" spans="2:39">
      <c r="B190" s="30"/>
      <c r="C190" s="30"/>
      <c r="D190" s="30"/>
      <c r="E190" s="30"/>
      <c r="P190" s="42" t="str">
        <f>IF(W190&lt;&gt;"",MAX(P$1:P189)+1,IF(AND(_xlfn.CONCAT(T190:AM190)&lt;&gt;"", OR(LEFT(_xlfn.CONCAT(T190:AM190),5)&lt;&gt;"FALSE",RIGHT(_xlfn.CONCAT(T190:AM190),5)&lt;&gt;"FALSE")),IF(AND(ISNUMBER(P189),P189&gt;0),P189,0),""))</f>
        <v/>
      </c>
      <c r="Q190" s="47"/>
      <c r="R190" s="42" t="str">
        <f t="shared" si="2"/>
        <v/>
      </c>
      <c r="T190" s="43"/>
      <c r="U190" s="43"/>
      <c r="V190" s="43"/>
      <c r="W190" s="44"/>
      <c r="X190" s="43"/>
      <c r="Y190" s="43"/>
      <c r="Z190" s="43"/>
      <c r="AA190" s="49"/>
      <c r="AB190" s="49"/>
      <c r="AC190" s="43"/>
      <c r="AD190" s="43"/>
      <c r="AE190" s="43"/>
      <c r="AF190" s="43"/>
      <c r="AG190" s="43"/>
      <c r="AH190" s="43"/>
      <c r="AI190" s="43" t="str">
        <f>IFERROR(IF(LEN(VLOOKUP(AC190, QUICKBOOKS_9130357949969096!$A:$B, 2, 0))=0,"",VLOOKUP(AC190, QUICKBOOKS_9130357949969096!$A:$B, 2, 0)),"")</f>
        <v/>
      </c>
      <c r="AJ190" s="43" t="str">
        <f>IFERROR(IF(LEN(VLOOKUP(AE190, QUICKBOOKS_9130357949969096!$C:$E, 3, 0))=0,"",VLOOKUP(AE190, QUICKBOOKS_9130357949969096!$C:$E, 3, 0)),"")</f>
        <v/>
      </c>
      <c r="AK190" s="43" t="str">
        <f>IFERROR(IF(LEN(VLOOKUP(AF190, QUICKBOOKS_9130357949969096!$F:$G, 2, 0))=0,"",VLOOKUP(AF190, QUICKBOOKS_9130357949969096!$F:$G, 2, 0)),"")</f>
        <v/>
      </c>
      <c r="AL190" s="43"/>
      <c r="AM190" s="43" t="str">
        <f>IFERROR(IF(LEN(VLOOKUP(AH190, QUICKBOOKS_9130357949969096!$J:$K, 2, 0))=0,"",VLOOKUP(AH190, QUICKBOOKS_9130357949969096!$J:$K, 2, 0)),"")</f>
        <v/>
      </c>
    </row>
    <row r="191" spans="2:39">
      <c r="B191" s="30"/>
      <c r="C191" s="30"/>
      <c r="D191" s="30"/>
      <c r="E191" s="30"/>
      <c r="P191" s="42" t="str">
        <f>IF(W191&lt;&gt;"",MAX(P$1:P190)+1,IF(AND(_xlfn.CONCAT(T191:AM191)&lt;&gt;"", OR(LEFT(_xlfn.CONCAT(T191:AM191),5)&lt;&gt;"FALSE",RIGHT(_xlfn.CONCAT(T191:AM191),5)&lt;&gt;"FALSE")),IF(AND(ISNUMBER(P190),P190&gt;0),P190,0),""))</f>
        <v/>
      </c>
      <c r="Q191" s="47"/>
      <c r="R191" s="42" t="str">
        <f t="shared" si="2"/>
        <v/>
      </c>
      <c r="T191" s="43"/>
      <c r="U191" s="43"/>
      <c r="V191" s="43"/>
      <c r="W191" s="44"/>
      <c r="X191" s="43"/>
      <c r="Y191" s="43"/>
      <c r="Z191" s="43"/>
      <c r="AA191" s="49"/>
      <c r="AB191" s="49"/>
      <c r="AC191" s="43"/>
      <c r="AD191" s="43"/>
      <c r="AE191" s="43"/>
      <c r="AF191" s="43"/>
      <c r="AG191" s="43"/>
      <c r="AH191" s="43"/>
      <c r="AI191" s="43" t="str">
        <f>IFERROR(IF(LEN(VLOOKUP(AC191, QUICKBOOKS_9130357949969096!$A:$B, 2, 0))=0,"",VLOOKUP(AC191, QUICKBOOKS_9130357949969096!$A:$B, 2, 0)),"")</f>
        <v/>
      </c>
      <c r="AJ191" s="43" t="str">
        <f>IFERROR(IF(LEN(VLOOKUP(AE191, QUICKBOOKS_9130357949969096!$C:$E, 3, 0))=0,"",VLOOKUP(AE191, QUICKBOOKS_9130357949969096!$C:$E, 3, 0)),"")</f>
        <v/>
      </c>
      <c r="AK191" s="43" t="str">
        <f>IFERROR(IF(LEN(VLOOKUP(AF191, QUICKBOOKS_9130357949969096!$F:$G, 2, 0))=0,"",VLOOKUP(AF191, QUICKBOOKS_9130357949969096!$F:$G, 2, 0)),"")</f>
        <v/>
      </c>
      <c r="AL191" s="43"/>
      <c r="AM191" s="43" t="str">
        <f>IFERROR(IF(LEN(VLOOKUP(AH191, QUICKBOOKS_9130357949969096!$J:$K, 2, 0))=0,"",VLOOKUP(AH191, QUICKBOOKS_9130357949969096!$J:$K, 2, 0)),"")</f>
        <v/>
      </c>
    </row>
    <row r="192" spans="2:39">
      <c r="B192" s="30"/>
      <c r="C192" s="30"/>
      <c r="D192" s="30"/>
      <c r="E192" s="30"/>
      <c r="P192" s="42" t="str">
        <f>IF(W192&lt;&gt;"",MAX(P$1:P191)+1,IF(AND(_xlfn.CONCAT(T192:AM192)&lt;&gt;"", OR(LEFT(_xlfn.CONCAT(T192:AM192),5)&lt;&gt;"FALSE",RIGHT(_xlfn.CONCAT(T192:AM192),5)&lt;&gt;"FALSE")),IF(AND(ISNUMBER(P191),P191&gt;0),P191,0),""))</f>
        <v/>
      </c>
      <c r="Q192" s="47"/>
      <c r="R192" s="42" t="str">
        <f t="shared" si="2"/>
        <v/>
      </c>
      <c r="T192" s="43"/>
      <c r="U192" s="43"/>
      <c r="V192" s="43"/>
      <c r="W192" s="44"/>
      <c r="X192" s="43"/>
      <c r="Y192" s="43"/>
      <c r="Z192" s="43"/>
      <c r="AA192" s="49"/>
      <c r="AB192" s="49"/>
      <c r="AC192" s="43"/>
      <c r="AD192" s="43"/>
      <c r="AE192" s="43"/>
      <c r="AF192" s="43"/>
      <c r="AG192" s="43"/>
      <c r="AH192" s="43"/>
      <c r="AI192" s="43" t="str">
        <f>IFERROR(IF(LEN(VLOOKUP(AC192, QUICKBOOKS_9130357949969096!$A:$B, 2, 0))=0,"",VLOOKUP(AC192, QUICKBOOKS_9130357949969096!$A:$B, 2, 0)),"")</f>
        <v/>
      </c>
      <c r="AJ192" s="43" t="str">
        <f>IFERROR(IF(LEN(VLOOKUP(AE192, QUICKBOOKS_9130357949969096!$C:$E, 3, 0))=0,"",VLOOKUP(AE192, QUICKBOOKS_9130357949969096!$C:$E, 3, 0)),"")</f>
        <v/>
      </c>
      <c r="AK192" s="43" t="str">
        <f>IFERROR(IF(LEN(VLOOKUP(AF192, QUICKBOOKS_9130357949969096!$F:$G, 2, 0))=0,"",VLOOKUP(AF192, QUICKBOOKS_9130357949969096!$F:$G, 2, 0)),"")</f>
        <v/>
      </c>
      <c r="AL192" s="43"/>
      <c r="AM192" s="43" t="str">
        <f>IFERROR(IF(LEN(VLOOKUP(AH192, QUICKBOOKS_9130357949969096!$J:$K, 2, 0))=0,"",VLOOKUP(AH192, QUICKBOOKS_9130357949969096!$J:$K, 2, 0)),"")</f>
        <v/>
      </c>
    </row>
    <row r="193" spans="2:39">
      <c r="B193" s="30"/>
      <c r="C193" s="30"/>
      <c r="D193" s="30"/>
      <c r="E193" s="30"/>
      <c r="P193" s="42" t="str">
        <f>IF(W193&lt;&gt;"",MAX(P$1:P192)+1,IF(AND(_xlfn.CONCAT(T193:AM193)&lt;&gt;"", OR(LEFT(_xlfn.CONCAT(T193:AM193),5)&lt;&gt;"FALSE",RIGHT(_xlfn.CONCAT(T193:AM193),5)&lt;&gt;"FALSE")),IF(AND(ISNUMBER(P192),P192&gt;0),P192,0),""))</f>
        <v/>
      </c>
      <c r="Q193" s="47"/>
      <c r="R193" s="42" t="str">
        <f t="shared" si="2"/>
        <v/>
      </c>
      <c r="T193" s="43"/>
      <c r="U193" s="43"/>
      <c r="V193" s="43"/>
      <c r="W193" s="44"/>
      <c r="X193" s="43"/>
      <c r="Y193" s="43"/>
      <c r="Z193" s="43"/>
      <c r="AA193" s="49"/>
      <c r="AB193" s="49"/>
      <c r="AC193" s="43"/>
      <c r="AD193" s="43"/>
      <c r="AE193" s="43"/>
      <c r="AF193" s="43"/>
      <c r="AG193" s="43"/>
      <c r="AH193" s="43"/>
      <c r="AI193" s="43" t="str">
        <f>IFERROR(IF(LEN(VLOOKUP(AC193, QUICKBOOKS_9130357949969096!$A:$B, 2, 0))=0,"",VLOOKUP(AC193, QUICKBOOKS_9130357949969096!$A:$B, 2, 0)),"")</f>
        <v/>
      </c>
      <c r="AJ193" s="43" t="str">
        <f>IFERROR(IF(LEN(VLOOKUP(AE193, QUICKBOOKS_9130357949969096!$C:$E, 3, 0))=0,"",VLOOKUP(AE193, QUICKBOOKS_9130357949969096!$C:$E, 3, 0)),"")</f>
        <v/>
      </c>
      <c r="AK193" s="43" t="str">
        <f>IFERROR(IF(LEN(VLOOKUP(AF193, QUICKBOOKS_9130357949969096!$F:$G, 2, 0))=0,"",VLOOKUP(AF193, QUICKBOOKS_9130357949969096!$F:$G, 2, 0)),"")</f>
        <v/>
      </c>
      <c r="AL193" s="43"/>
      <c r="AM193" s="43" t="str">
        <f>IFERROR(IF(LEN(VLOOKUP(AH193, QUICKBOOKS_9130357949969096!$J:$K, 2, 0))=0,"",VLOOKUP(AH193, QUICKBOOKS_9130357949969096!$J:$K, 2, 0)),"")</f>
        <v/>
      </c>
    </row>
    <row r="194" spans="2:39">
      <c r="B194" s="30"/>
      <c r="C194" s="30"/>
      <c r="D194" s="30"/>
      <c r="E194" s="30"/>
      <c r="P194" s="42" t="str">
        <f>IF(W194&lt;&gt;"",MAX(P$1:P193)+1,IF(AND(_xlfn.CONCAT(T194:AM194)&lt;&gt;"", OR(LEFT(_xlfn.CONCAT(T194:AM194),5)&lt;&gt;"FALSE",RIGHT(_xlfn.CONCAT(T194:AM194),5)&lt;&gt;"FALSE")),IF(AND(ISNUMBER(P193),P193&gt;0),P193,0),""))</f>
        <v/>
      </c>
      <c r="Q194" s="47"/>
      <c r="R194" s="42" t="str">
        <f t="shared" si="2"/>
        <v/>
      </c>
      <c r="T194" s="43"/>
      <c r="U194" s="43"/>
      <c r="V194" s="43"/>
      <c r="W194" s="44"/>
      <c r="X194" s="43"/>
      <c r="Y194" s="43"/>
      <c r="Z194" s="43"/>
      <c r="AA194" s="49"/>
      <c r="AB194" s="49"/>
      <c r="AC194" s="43"/>
      <c r="AD194" s="43"/>
      <c r="AE194" s="43"/>
      <c r="AF194" s="43"/>
      <c r="AG194" s="43"/>
      <c r="AH194" s="43"/>
      <c r="AI194" s="43" t="str">
        <f>IFERROR(IF(LEN(VLOOKUP(AC194, QUICKBOOKS_9130357949969096!$A:$B, 2, 0))=0,"",VLOOKUP(AC194, QUICKBOOKS_9130357949969096!$A:$B, 2, 0)),"")</f>
        <v/>
      </c>
      <c r="AJ194" s="43" t="str">
        <f>IFERROR(IF(LEN(VLOOKUP(AE194, QUICKBOOKS_9130357949969096!$C:$E, 3, 0))=0,"",VLOOKUP(AE194, QUICKBOOKS_9130357949969096!$C:$E, 3, 0)),"")</f>
        <v/>
      </c>
      <c r="AK194" s="43" t="str">
        <f>IFERROR(IF(LEN(VLOOKUP(AF194, QUICKBOOKS_9130357949969096!$F:$G, 2, 0))=0,"",VLOOKUP(AF194, QUICKBOOKS_9130357949969096!$F:$G, 2, 0)),"")</f>
        <v/>
      </c>
      <c r="AL194" s="43"/>
      <c r="AM194" s="43" t="str">
        <f>IFERROR(IF(LEN(VLOOKUP(AH194, QUICKBOOKS_9130357949969096!$J:$K, 2, 0))=0,"",VLOOKUP(AH194, QUICKBOOKS_9130357949969096!$J:$K, 2, 0)),"")</f>
        <v/>
      </c>
    </row>
    <row r="195" spans="2:39">
      <c r="B195" s="30"/>
      <c r="C195" s="30"/>
      <c r="D195" s="30"/>
      <c r="E195" s="30"/>
      <c r="P195" s="42" t="str">
        <f>IF(W195&lt;&gt;"",MAX(P$1:P194)+1,IF(AND(_xlfn.CONCAT(T195:AM195)&lt;&gt;"", OR(LEFT(_xlfn.CONCAT(T195:AM195),5)&lt;&gt;"FALSE",RIGHT(_xlfn.CONCAT(T195:AM195),5)&lt;&gt;"FALSE")),IF(AND(ISNUMBER(P194),P194&gt;0),P194,0),""))</f>
        <v/>
      </c>
      <c r="Q195" s="47"/>
      <c r="R195" s="42" t="str">
        <f t="shared" ref="R195:R258" si="3">IF(T195&lt;&gt;"",IF(Q195&lt;&gt;"","Edited","Synced"),IF(P195="","",IF(OR(AC195 = "",AI195 = ""),"Invalid","New")))</f>
        <v/>
      </c>
      <c r="T195" s="43"/>
      <c r="U195" s="43"/>
      <c r="V195" s="43"/>
      <c r="W195" s="44"/>
      <c r="X195" s="43"/>
      <c r="Y195" s="43"/>
      <c r="Z195" s="43"/>
      <c r="AA195" s="49"/>
      <c r="AB195" s="49"/>
      <c r="AC195" s="43"/>
      <c r="AD195" s="43"/>
      <c r="AE195" s="43"/>
      <c r="AF195" s="43"/>
      <c r="AG195" s="43"/>
      <c r="AH195" s="43"/>
      <c r="AI195" s="43" t="str">
        <f>IFERROR(IF(LEN(VLOOKUP(AC195, QUICKBOOKS_9130357949969096!$A:$B, 2, 0))=0,"",VLOOKUP(AC195, QUICKBOOKS_9130357949969096!$A:$B, 2, 0)),"")</f>
        <v/>
      </c>
      <c r="AJ195" s="43" t="str">
        <f>IFERROR(IF(LEN(VLOOKUP(AE195, QUICKBOOKS_9130357949969096!$C:$E, 3, 0))=0,"",VLOOKUP(AE195, QUICKBOOKS_9130357949969096!$C:$E, 3, 0)),"")</f>
        <v/>
      </c>
      <c r="AK195" s="43" t="str">
        <f>IFERROR(IF(LEN(VLOOKUP(AF195, QUICKBOOKS_9130357949969096!$F:$G, 2, 0))=0,"",VLOOKUP(AF195, QUICKBOOKS_9130357949969096!$F:$G, 2, 0)),"")</f>
        <v/>
      </c>
      <c r="AL195" s="43"/>
      <c r="AM195" s="43" t="str">
        <f>IFERROR(IF(LEN(VLOOKUP(AH195, QUICKBOOKS_9130357949969096!$J:$K, 2, 0))=0,"",VLOOKUP(AH195, QUICKBOOKS_9130357949969096!$J:$K, 2, 0)),"")</f>
        <v/>
      </c>
    </row>
    <row r="196" spans="2:39">
      <c r="B196" s="30"/>
      <c r="C196" s="30"/>
      <c r="D196" s="30"/>
      <c r="E196" s="30"/>
      <c r="P196" s="42" t="str">
        <f>IF(W196&lt;&gt;"",MAX(P$1:P195)+1,IF(AND(_xlfn.CONCAT(T196:AM196)&lt;&gt;"", OR(LEFT(_xlfn.CONCAT(T196:AM196),5)&lt;&gt;"FALSE",RIGHT(_xlfn.CONCAT(T196:AM196),5)&lt;&gt;"FALSE")),IF(AND(ISNUMBER(P195),P195&gt;0),P195,0),""))</f>
        <v/>
      </c>
      <c r="Q196" s="47"/>
      <c r="R196" s="42" t="str">
        <f t="shared" si="3"/>
        <v/>
      </c>
      <c r="T196" s="43"/>
      <c r="U196" s="43"/>
      <c r="V196" s="43"/>
      <c r="W196" s="44"/>
      <c r="X196" s="43"/>
      <c r="Y196" s="43"/>
      <c r="Z196" s="43"/>
      <c r="AA196" s="49"/>
      <c r="AB196" s="49"/>
      <c r="AC196" s="43"/>
      <c r="AD196" s="43"/>
      <c r="AE196" s="43"/>
      <c r="AF196" s="43"/>
      <c r="AG196" s="43"/>
      <c r="AH196" s="43"/>
      <c r="AI196" s="43" t="str">
        <f>IFERROR(IF(LEN(VLOOKUP(AC196, QUICKBOOKS_9130357949969096!$A:$B, 2, 0))=0,"",VLOOKUP(AC196, QUICKBOOKS_9130357949969096!$A:$B, 2, 0)),"")</f>
        <v/>
      </c>
      <c r="AJ196" s="43" t="str">
        <f>IFERROR(IF(LEN(VLOOKUP(AE196, QUICKBOOKS_9130357949969096!$C:$E, 3, 0))=0,"",VLOOKUP(AE196, QUICKBOOKS_9130357949969096!$C:$E, 3, 0)),"")</f>
        <v/>
      </c>
      <c r="AK196" s="43" t="str">
        <f>IFERROR(IF(LEN(VLOOKUP(AF196, QUICKBOOKS_9130357949969096!$F:$G, 2, 0))=0,"",VLOOKUP(AF196, QUICKBOOKS_9130357949969096!$F:$G, 2, 0)),"")</f>
        <v/>
      </c>
      <c r="AL196" s="43"/>
      <c r="AM196" s="43" t="str">
        <f>IFERROR(IF(LEN(VLOOKUP(AH196, QUICKBOOKS_9130357949969096!$J:$K, 2, 0))=0,"",VLOOKUP(AH196, QUICKBOOKS_9130357949969096!$J:$K, 2, 0)),"")</f>
        <v/>
      </c>
    </row>
    <row r="197" spans="2:39">
      <c r="B197" s="30"/>
      <c r="C197" s="30"/>
      <c r="D197" s="30"/>
      <c r="E197" s="30"/>
      <c r="P197" s="42" t="str">
        <f>IF(W197&lt;&gt;"",MAX(P$1:P196)+1,IF(AND(_xlfn.CONCAT(T197:AM197)&lt;&gt;"", OR(LEFT(_xlfn.CONCAT(T197:AM197),5)&lt;&gt;"FALSE",RIGHT(_xlfn.CONCAT(T197:AM197),5)&lt;&gt;"FALSE")),IF(AND(ISNUMBER(P196),P196&gt;0),P196,0),""))</f>
        <v/>
      </c>
      <c r="Q197" s="47"/>
      <c r="R197" s="42" t="str">
        <f t="shared" si="3"/>
        <v/>
      </c>
      <c r="T197" s="43"/>
      <c r="U197" s="43"/>
      <c r="V197" s="43"/>
      <c r="W197" s="44"/>
      <c r="X197" s="43"/>
      <c r="Y197" s="43"/>
      <c r="Z197" s="43"/>
      <c r="AA197" s="49"/>
      <c r="AB197" s="49"/>
      <c r="AC197" s="43"/>
      <c r="AD197" s="43"/>
      <c r="AE197" s="43"/>
      <c r="AF197" s="43"/>
      <c r="AG197" s="43"/>
      <c r="AH197" s="43"/>
      <c r="AI197" s="43" t="str">
        <f>IFERROR(IF(LEN(VLOOKUP(AC197, QUICKBOOKS_9130357949969096!$A:$B, 2, 0))=0,"",VLOOKUP(AC197, QUICKBOOKS_9130357949969096!$A:$B, 2, 0)),"")</f>
        <v/>
      </c>
      <c r="AJ197" s="43" t="str">
        <f>IFERROR(IF(LEN(VLOOKUP(AE197, QUICKBOOKS_9130357949969096!$C:$E, 3, 0))=0,"",VLOOKUP(AE197, QUICKBOOKS_9130357949969096!$C:$E, 3, 0)),"")</f>
        <v/>
      </c>
      <c r="AK197" s="43" t="str">
        <f>IFERROR(IF(LEN(VLOOKUP(AF197, QUICKBOOKS_9130357949969096!$F:$G, 2, 0))=0,"",VLOOKUP(AF197, QUICKBOOKS_9130357949969096!$F:$G, 2, 0)),"")</f>
        <v/>
      </c>
      <c r="AL197" s="43"/>
      <c r="AM197" s="43" t="str">
        <f>IFERROR(IF(LEN(VLOOKUP(AH197, QUICKBOOKS_9130357949969096!$J:$K, 2, 0))=0,"",VLOOKUP(AH197, QUICKBOOKS_9130357949969096!$J:$K, 2, 0)),"")</f>
        <v/>
      </c>
    </row>
    <row r="198" spans="2:39">
      <c r="B198" s="30"/>
      <c r="C198" s="30"/>
      <c r="D198" s="30"/>
      <c r="E198" s="30"/>
      <c r="P198" s="42" t="str">
        <f>IF(W198&lt;&gt;"",MAX(P$1:P197)+1,IF(AND(_xlfn.CONCAT(T198:AM198)&lt;&gt;"", OR(LEFT(_xlfn.CONCAT(T198:AM198),5)&lt;&gt;"FALSE",RIGHT(_xlfn.CONCAT(T198:AM198),5)&lt;&gt;"FALSE")),IF(AND(ISNUMBER(P197),P197&gt;0),P197,0),""))</f>
        <v/>
      </c>
      <c r="Q198" s="47"/>
      <c r="R198" s="42" t="str">
        <f t="shared" si="3"/>
        <v/>
      </c>
      <c r="T198" s="43"/>
      <c r="U198" s="43"/>
      <c r="V198" s="43"/>
      <c r="W198" s="44"/>
      <c r="X198" s="43"/>
      <c r="Y198" s="43"/>
      <c r="Z198" s="43"/>
      <c r="AA198" s="49"/>
      <c r="AB198" s="49"/>
      <c r="AC198" s="43"/>
      <c r="AD198" s="43"/>
      <c r="AE198" s="43"/>
      <c r="AF198" s="43"/>
      <c r="AG198" s="43"/>
      <c r="AH198" s="43"/>
      <c r="AI198" s="43" t="str">
        <f>IFERROR(IF(LEN(VLOOKUP(AC198, QUICKBOOKS_9130357949969096!$A:$B, 2, 0))=0,"",VLOOKUP(AC198, QUICKBOOKS_9130357949969096!$A:$B, 2, 0)),"")</f>
        <v/>
      </c>
      <c r="AJ198" s="43" t="str">
        <f>IFERROR(IF(LEN(VLOOKUP(AE198, QUICKBOOKS_9130357949969096!$C:$E, 3, 0))=0,"",VLOOKUP(AE198, QUICKBOOKS_9130357949969096!$C:$E, 3, 0)),"")</f>
        <v/>
      </c>
      <c r="AK198" s="43" t="str">
        <f>IFERROR(IF(LEN(VLOOKUP(AF198, QUICKBOOKS_9130357949969096!$F:$G, 2, 0))=0,"",VLOOKUP(AF198, QUICKBOOKS_9130357949969096!$F:$G, 2, 0)),"")</f>
        <v/>
      </c>
      <c r="AL198" s="43"/>
      <c r="AM198" s="43" t="str">
        <f>IFERROR(IF(LEN(VLOOKUP(AH198, QUICKBOOKS_9130357949969096!$J:$K, 2, 0))=0,"",VLOOKUP(AH198, QUICKBOOKS_9130357949969096!$J:$K, 2, 0)),"")</f>
        <v/>
      </c>
    </row>
    <row r="199" spans="2:39">
      <c r="B199" s="30"/>
      <c r="C199" s="30"/>
      <c r="D199" s="30"/>
      <c r="E199" s="30"/>
      <c r="P199" s="42" t="str">
        <f>IF(W199&lt;&gt;"",MAX(P$1:P198)+1,IF(AND(_xlfn.CONCAT(T199:AM199)&lt;&gt;"", OR(LEFT(_xlfn.CONCAT(T199:AM199),5)&lt;&gt;"FALSE",RIGHT(_xlfn.CONCAT(T199:AM199),5)&lt;&gt;"FALSE")),IF(AND(ISNUMBER(P198),P198&gt;0),P198,0),""))</f>
        <v/>
      </c>
      <c r="Q199" s="47"/>
      <c r="R199" s="42" t="str">
        <f t="shared" si="3"/>
        <v/>
      </c>
      <c r="T199" s="43"/>
      <c r="U199" s="43"/>
      <c r="V199" s="43"/>
      <c r="W199" s="44"/>
      <c r="X199" s="43"/>
      <c r="Y199" s="43"/>
      <c r="Z199" s="43"/>
      <c r="AA199" s="49"/>
      <c r="AB199" s="49"/>
      <c r="AC199" s="43"/>
      <c r="AD199" s="43"/>
      <c r="AE199" s="43"/>
      <c r="AF199" s="43"/>
      <c r="AG199" s="43"/>
      <c r="AH199" s="43"/>
      <c r="AI199" s="43" t="str">
        <f>IFERROR(IF(LEN(VLOOKUP(AC199, QUICKBOOKS_9130357949969096!$A:$B, 2, 0))=0,"",VLOOKUP(AC199, QUICKBOOKS_9130357949969096!$A:$B, 2, 0)),"")</f>
        <v/>
      </c>
      <c r="AJ199" s="43" t="str">
        <f>IFERROR(IF(LEN(VLOOKUP(AE199, QUICKBOOKS_9130357949969096!$C:$E, 3, 0))=0,"",VLOOKUP(AE199, QUICKBOOKS_9130357949969096!$C:$E, 3, 0)),"")</f>
        <v/>
      </c>
      <c r="AK199" s="43" t="str">
        <f>IFERROR(IF(LEN(VLOOKUP(AF199, QUICKBOOKS_9130357949969096!$F:$G, 2, 0))=0,"",VLOOKUP(AF199, QUICKBOOKS_9130357949969096!$F:$G, 2, 0)),"")</f>
        <v/>
      </c>
      <c r="AL199" s="43"/>
      <c r="AM199" s="43" t="str">
        <f>IFERROR(IF(LEN(VLOOKUP(AH199, QUICKBOOKS_9130357949969096!$J:$K, 2, 0))=0,"",VLOOKUP(AH199, QUICKBOOKS_9130357949969096!$J:$K, 2, 0)),"")</f>
        <v/>
      </c>
    </row>
    <row r="200" spans="2:39">
      <c r="B200" s="30"/>
      <c r="C200" s="30"/>
      <c r="D200" s="30"/>
      <c r="E200" s="30"/>
      <c r="P200" s="42" t="str">
        <f>IF(W200&lt;&gt;"",MAX(P$1:P199)+1,IF(AND(_xlfn.CONCAT(T200:AM200)&lt;&gt;"", OR(LEFT(_xlfn.CONCAT(T200:AM200),5)&lt;&gt;"FALSE",RIGHT(_xlfn.CONCAT(T200:AM200),5)&lt;&gt;"FALSE")),IF(AND(ISNUMBER(P199),P199&gt;0),P199,0),""))</f>
        <v/>
      </c>
      <c r="Q200" s="47"/>
      <c r="R200" s="42" t="str">
        <f t="shared" si="3"/>
        <v/>
      </c>
      <c r="T200" s="43"/>
      <c r="U200" s="43"/>
      <c r="V200" s="43"/>
      <c r="W200" s="44"/>
      <c r="X200" s="43"/>
      <c r="Y200" s="43"/>
      <c r="Z200" s="43"/>
      <c r="AA200" s="49"/>
      <c r="AB200" s="49"/>
      <c r="AC200" s="43"/>
      <c r="AD200" s="43"/>
      <c r="AE200" s="43"/>
      <c r="AF200" s="43"/>
      <c r="AG200" s="43"/>
      <c r="AH200" s="43"/>
      <c r="AI200" s="43" t="str">
        <f>IFERROR(IF(LEN(VLOOKUP(AC200, QUICKBOOKS_9130357949969096!$A:$B, 2, 0))=0,"",VLOOKUP(AC200, QUICKBOOKS_9130357949969096!$A:$B, 2, 0)),"")</f>
        <v/>
      </c>
      <c r="AJ200" s="43" t="str">
        <f>IFERROR(IF(LEN(VLOOKUP(AE200, QUICKBOOKS_9130357949969096!$C:$E, 3, 0))=0,"",VLOOKUP(AE200, QUICKBOOKS_9130357949969096!$C:$E, 3, 0)),"")</f>
        <v/>
      </c>
      <c r="AK200" s="43" t="str">
        <f>IFERROR(IF(LEN(VLOOKUP(AF200, QUICKBOOKS_9130357949969096!$F:$G, 2, 0))=0,"",VLOOKUP(AF200, QUICKBOOKS_9130357949969096!$F:$G, 2, 0)),"")</f>
        <v/>
      </c>
      <c r="AL200" s="43"/>
      <c r="AM200" s="43" t="str">
        <f>IFERROR(IF(LEN(VLOOKUP(AH200, QUICKBOOKS_9130357949969096!$J:$K, 2, 0))=0,"",VLOOKUP(AH200, QUICKBOOKS_9130357949969096!$J:$K, 2, 0)),"")</f>
        <v/>
      </c>
    </row>
    <row r="201" spans="2:39">
      <c r="B201" s="30"/>
      <c r="C201" s="30"/>
      <c r="D201" s="30"/>
      <c r="E201" s="30"/>
      <c r="P201" s="42" t="str">
        <f>IF(W201&lt;&gt;"",MAX(P$1:P200)+1,IF(AND(_xlfn.CONCAT(T201:AM201)&lt;&gt;"", OR(LEFT(_xlfn.CONCAT(T201:AM201),5)&lt;&gt;"FALSE",RIGHT(_xlfn.CONCAT(T201:AM201),5)&lt;&gt;"FALSE")),IF(AND(ISNUMBER(P200),P200&gt;0),P200,0),""))</f>
        <v/>
      </c>
      <c r="Q201" s="47"/>
      <c r="R201" s="42" t="str">
        <f t="shared" si="3"/>
        <v/>
      </c>
      <c r="T201" s="43"/>
      <c r="U201" s="43"/>
      <c r="V201" s="43"/>
      <c r="W201" s="44"/>
      <c r="X201" s="43"/>
      <c r="Y201" s="43"/>
      <c r="Z201" s="43"/>
      <c r="AA201" s="49"/>
      <c r="AB201" s="49"/>
      <c r="AC201" s="43"/>
      <c r="AD201" s="43"/>
      <c r="AE201" s="43"/>
      <c r="AF201" s="43"/>
      <c r="AG201" s="43"/>
      <c r="AH201" s="43"/>
      <c r="AI201" s="43" t="str">
        <f>IFERROR(IF(LEN(VLOOKUP(AC201, QUICKBOOKS_9130357949969096!$A:$B, 2, 0))=0,"",VLOOKUP(AC201, QUICKBOOKS_9130357949969096!$A:$B, 2, 0)),"")</f>
        <v/>
      </c>
      <c r="AJ201" s="43" t="str">
        <f>IFERROR(IF(LEN(VLOOKUP(AE201, QUICKBOOKS_9130357949969096!$C:$E, 3, 0))=0,"",VLOOKUP(AE201, QUICKBOOKS_9130357949969096!$C:$E, 3, 0)),"")</f>
        <v/>
      </c>
      <c r="AK201" s="43" t="str">
        <f>IFERROR(IF(LEN(VLOOKUP(AF201, QUICKBOOKS_9130357949969096!$F:$G, 2, 0))=0,"",VLOOKUP(AF201, QUICKBOOKS_9130357949969096!$F:$G, 2, 0)),"")</f>
        <v/>
      </c>
      <c r="AL201" s="43"/>
      <c r="AM201" s="43" t="str">
        <f>IFERROR(IF(LEN(VLOOKUP(AH201, QUICKBOOKS_9130357949969096!$J:$K, 2, 0))=0,"",VLOOKUP(AH201, QUICKBOOKS_9130357949969096!$J:$K, 2, 0)),"")</f>
        <v/>
      </c>
    </row>
    <row r="202" spans="2:39">
      <c r="B202" s="30"/>
      <c r="C202" s="30"/>
      <c r="D202" s="30"/>
      <c r="E202" s="30"/>
      <c r="P202" s="42" t="str">
        <f>IF(W202&lt;&gt;"",MAX(P$1:P201)+1,IF(AND(_xlfn.CONCAT(T202:AM202)&lt;&gt;"", OR(LEFT(_xlfn.CONCAT(T202:AM202),5)&lt;&gt;"FALSE",RIGHT(_xlfn.CONCAT(T202:AM202),5)&lt;&gt;"FALSE")),IF(AND(ISNUMBER(P201),P201&gt;0),P201,0),""))</f>
        <v/>
      </c>
      <c r="Q202" s="47"/>
      <c r="R202" s="42" t="str">
        <f t="shared" si="3"/>
        <v/>
      </c>
      <c r="T202" s="43"/>
      <c r="U202" s="43"/>
      <c r="V202" s="43"/>
      <c r="W202" s="44"/>
      <c r="X202" s="43"/>
      <c r="Y202" s="43"/>
      <c r="Z202" s="43"/>
      <c r="AA202" s="49"/>
      <c r="AB202" s="49"/>
      <c r="AC202" s="43"/>
      <c r="AD202" s="43"/>
      <c r="AE202" s="43"/>
      <c r="AF202" s="43"/>
      <c r="AG202" s="43"/>
      <c r="AH202" s="43"/>
      <c r="AI202" s="43" t="str">
        <f>IFERROR(IF(LEN(VLOOKUP(AC202, QUICKBOOKS_9130357949969096!$A:$B, 2, 0))=0,"",VLOOKUP(AC202, QUICKBOOKS_9130357949969096!$A:$B, 2, 0)),"")</f>
        <v/>
      </c>
      <c r="AJ202" s="43" t="str">
        <f>IFERROR(IF(LEN(VLOOKUP(AE202, QUICKBOOKS_9130357949969096!$C:$E, 3, 0))=0,"",VLOOKUP(AE202, QUICKBOOKS_9130357949969096!$C:$E, 3, 0)),"")</f>
        <v/>
      </c>
      <c r="AK202" s="43" t="str">
        <f>IFERROR(IF(LEN(VLOOKUP(AF202, QUICKBOOKS_9130357949969096!$F:$G, 2, 0))=0,"",VLOOKUP(AF202, QUICKBOOKS_9130357949969096!$F:$G, 2, 0)),"")</f>
        <v/>
      </c>
      <c r="AL202" s="43"/>
      <c r="AM202" s="43" t="str">
        <f>IFERROR(IF(LEN(VLOOKUP(AH202, QUICKBOOKS_9130357949969096!$J:$K, 2, 0))=0,"",VLOOKUP(AH202, QUICKBOOKS_9130357949969096!$J:$K, 2, 0)),"")</f>
        <v/>
      </c>
    </row>
    <row r="203" spans="2:39">
      <c r="B203" s="30"/>
      <c r="C203" s="30"/>
      <c r="D203" s="30"/>
      <c r="E203" s="30"/>
      <c r="P203" s="42" t="str">
        <f>IF(W203&lt;&gt;"",MAX(P$1:P202)+1,IF(AND(_xlfn.CONCAT(T203:AM203)&lt;&gt;"", OR(LEFT(_xlfn.CONCAT(T203:AM203),5)&lt;&gt;"FALSE",RIGHT(_xlfn.CONCAT(T203:AM203),5)&lt;&gt;"FALSE")),IF(AND(ISNUMBER(P202),P202&gt;0),P202,0),""))</f>
        <v/>
      </c>
      <c r="Q203" s="47"/>
      <c r="R203" s="42" t="str">
        <f t="shared" si="3"/>
        <v/>
      </c>
      <c r="T203" s="43"/>
      <c r="U203" s="43"/>
      <c r="V203" s="43"/>
      <c r="W203" s="44"/>
      <c r="X203" s="43"/>
      <c r="Y203" s="43"/>
      <c r="Z203" s="43"/>
      <c r="AA203" s="49"/>
      <c r="AB203" s="49"/>
      <c r="AC203" s="43"/>
      <c r="AD203" s="43"/>
      <c r="AE203" s="43"/>
      <c r="AF203" s="43"/>
      <c r="AG203" s="43"/>
      <c r="AH203" s="43"/>
      <c r="AI203" s="43" t="str">
        <f>IFERROR(IF(LEN(VLOOKUP(AC203, QUICKBOOKS_9130357949969096!$A:$B, 2, 0))=0,"",VLOOKUP(AC203, QUICKBOOKS_9130357949969096!$A:$B, 2, 0)),"")</f>
        <v/>
      </c>
      <c r="AJ203" s="43" t="str">
        <f>IFERROR(IF(LEN(VLOOKUP(AE203, QUICKBOOKS_9130357949969096!$C:$E, 3, 0))=0,"",VLOOKUP(AE203, QUICKBOOKS_9130357949969096!$C:$E, 3, 0)),"")</f>
        <v/>
      </c>
      <c r="AK203" s="43" t="str">
        <f>IFERROR(IF(LEN(VLOOKUP(AF203, QUICKBOOKS_9130357949969096!$F:$G, 2, 0))=0,"",VLOOKUP(AF203, QUICKBOOKS_9130357949969096!$F:$G, 2, 0)),"")</f>
        <v/>
      </c>
      <c r="AL203" s="43"/>
      <c r="AM203" s="43" t="str">
        <f>IFERROR(IF(LEN(VLOOKUP(AH203, QUICKBOOKS_9130357949969096!$J:$K, 2, 0))=0,"",VLOOKUP(AH203, QUICKBOOKS_9130357949969096!$J:$K, 2, 0)),"")</f>
        <v/>
      </c>
    </row>
    <row r="204" spans="2:39">
      <c r="B204" s="30"/>
      <c r="C204" s="30"/>
      <c r="D204" s="30"/>
      <c r="E204" s="30"/>
      <c r="P204" s="42" t="str">
        <f>IF(W204&lt;&gt;"",MAX(P$1:P203)+1,IF(AND(_xlfn.CONCAT(T204:AM204)&lt;&gt;"", OR(LEFT(_xlfn.CONCAT(T204:AM204),5)&lt;&gt;"FALSE",RIGHT(_xlfn.CONCAT(T204:AM204),5)&lt;&gt;"FALSE")),IF(AND(ISNUMBER(P203),P203&gt;0),P203,0),""))</f>
        <v/>
      </c>
      <c r="Q204" s="47"/>
      <c r="R204" s="42" t="str">
        <f t="shared" si="3"/>
        <v/>
      </c>
      <c r="T204" s="43"/>
      <c r="U204" s="43"/>
      <c r="V204" s="43"/>
      <c r="W204" s="44"/>
      <c r="X204" s="43"/>
      <c r="Y204" s="43"/>
      <c r="Z204" s="43"/>
      <c r="AA204" s="49"/>
      <c r="AB204" s="49"/>
      <c r="AC204" s="43"/>
      <c r="AD204" s="43"/>
      <c r="AE204" s="43"/>
      <c r="AF204" s="43"/>
      <c r="AG204" s="43"/>
      <c r="AH204" s="43"/>
      <c r="AI204" s="43" t="str">
        <f>IFERROR(IF(LEN(VLOOKUP(AC204, QUICKBOOKS_9130357949969096!$A:$B, 2, 0))=0,"",VLOOKUP(AC204, QUICKBOOKS_9130357949969096!$A:$B, 2, 0)),"")</f>
        <v/>
      </c>
      <c r="AJ204" s="43" t="str">
        <f>IFERROR(IF(LEN(VLOOKUP(AE204, QUICKBOOKS_9130357949969096!$C:$E, 3, 0))=0,"",VLOOKUP(AE204, QUICKBOOKS_9130357949969096!$C:$E, 3, 0)),"")</f>
        <v/>
      </c>
      <c r="AK204" s="43" t="str">
        <f>IFERROR(IF(LEN(VLOOKUP(AF204, QUICKBOOKS_9130357949969096!$F:$G, 2, 0))=0,"",VLOOKUP(AF204, QUICKBOOKS_9130357949969096!$F:$G, 2, 0)),"")</f>
        <v/>
      </c>
      <c r="AL204" s="43"/>
      <c r="AM204" s="43" t="str">
        <f>IFERROR(IF(LEN(VLOOKUP(AH204, QUICKBOOKS_9130357949969096!$J:$K, 2, 0))=0,"",VLOOKUP(AH204, QUICKBOOKS_9130357949969096!$J:$K, 2, 0)),"")</f>
        <v/>
      </c>
    </row>
    <row r="205" spans="2:39">
      <c r="B205" s="30"/>
      <c r="C205" s="30"/>
      <c r="D205" s="30"/>
      <c r="E205" s="30"/>
      <c r="P205" s="42" t="str">
        <f>IF(W205&lt;&gt;"",MAX(P$1:P204)+1,IF(AND(_xlfn.CONCAT(T205:AM205)&lt;&gt;"", OR(LEFT(_xlfn.CONCAT(T205:AM205),5)&lt;&gt;"FALSE",RIGHT(_xlfn.CONCAT(T205:AM205),5)&lt;&gt;"FALSE")),IF(AND(ISNUMBER(P204),P204&gt;0),P204,0),""))</f>
        <v/>
      </c>
      <c r="Q205" s="47"/>
      <c r="R205" s="42" t="str">
        <f t="shared" si="3"/>
        <v/>
      </c>
      <c r="T205" s="43"/>
      <c r="U205" s="43"/>
      <c r="V205" s="43"/>
      <c r="W205" s="44"/>
      <c r="X205" s="43"/>
      <c r="Y205" s="43"/>
      <c r="Z205" s="43"/>
      <c r="AA205" s="49"/>
      <c r="AB205" s="49"/>
      <c r="AC205" s="43"/>
      <c r="AD205" s="43"/>
      <c r="AE205" s="43"/>
      <c r="AF205" s="43"/>
      <c r="AG205" s="43"/>
      <c r="AH205" s="43"/>
      <c r="AI205" s="43" t="str">
        <f>IFERROR(IF(LEN(VLOOKUP(AC205, QUICKBOOKS_9130357949969096!$A:$B, 2, 0))=0,"",VLOOKUP(AC205, QUICKBOOKS_9130357949969096!$A:$B, 2, 0)),"")</f>
        <v/>
      </c>
      <c r="AJ205" s="43" t="str">
        <f>IFERROR(IF(LEN(VLOOKUP(AE205, QUICKBOOKS_9130357949969096!$C:$E, 3, 0))=0,"",VLOOKUP(AE205, QUICKBOOKS_9130357949969096!$C:$E, 3, 0)),"")</f>
        <v/>
      </c>
      <c r="AK205" s="43" t="str">
        <f>IFERROR(IF(LEN(VLOOKUP(AF205, QUICKBOOKS_9130357949969096!$F:$G, 2, 0))=0,"",VLOOKUP(AF205, QUICKBOOKS_9130357949969096!$F:$G, 2, 0)),"")</f>
        <v/>
      </c>
      <c r="AL205" s="43"/>
      <c r="AM205" s="43" t="str">
        <f>IFERROR(IF(LEN(VLOOKUP(AH205, QUICKBOOKS_9130357949969096!$J:$K, 2, 0))=0,"",VLOOKUP(AH205, QUICKBOOKS_9130357949969096!$J:$K, 2, 0)),"")</f>
        <v/>
      </c>
    </row>
    <row r="206" spans="2:39">
      <c r="B206" s="30"/>
      <c r="C206" s="30"/>
      <c r="D206" s="30"/>
      <c r="E206" s="30"/>
      <c r="P206" s="42" t="str">
        <f>IF(W206&lt;&gt;"",MAX(P$1:P205)+1,IF(AND(_xlfn.CONCAT(T206:AM206)&lt;&gt;"", OR(LEFT(_xlfn.CONCAT(T206:AM206),5)&lt;&gt;"FALSE",RIGHT(_xlfn.CONCAT(T206:AM206),5)&lt;&gt;"FALSE")),IF(AND(ISNUMBER(P205),P205&gt;0),P205,0),""))</f>
        <v/>
      </c>
      <c r="Q206" s="47"/>
      <c r="R206" s="42" t="str">
        <f t="shared" si="3"/>
        <v/>
      </c>
      <c r="T206" s="43"/>
      <c r="U206" s="43"/>
      <c r="V206" s="43"/>
      <c r="W206" s="44"/>
      <c r="X206" s="43"/>
      <c r="Y206" s="43"/>
      <c r="Z206" s="43"/>
      <c r="AA206" s="49"/>
      <c r="AB206" s="49"/>
      <c r="AC206" s="43"/>
      <c r="AD206" s="43"/>
      <c r="AE206" s="43"/>
      <c r="AF206" s="43"/>
      <c r="AG206" s="43"/>
      <c r="AH206" s="43"/>
      <c r="AI206" s="43" t="str">
        <f>IFERROR(IF(LEN(VLOOKUP(AC206, QUICKBOOKS_9130357949969096!$A:$B, 2, 0))=0,"",VLOOKUP(AC206, QUICKBOOKS_9130357949969096!$A:$B, 2, 0)),"")</f>
        <v/>
      </c>
      <c r="AJ206" s="43" t="str">
        <f>IFERROR(IF(LEN(VLOOKUP(AE206, QUICKBOOKS_9130357949969096!$C:$E, 3, 0))=0,"",VLOOKUP(AE206, QUICKBOOKS_9130357949969096!$C:$E, 3, 0)),"")</f>
        <v/>
      </c>
      <c r="AK206" s="43" t="str">
        <f>IFERROR(IF(LEN(VLOOKUP(AF206, QUICKBOOKS_9130357949969096!$F:$G, 2, 0))=0,"",VLOOKUP(AF206, QUICKBOOKS_9130357949969096!$F:$G, 2, 0)),"")</f>
        <v/>
      </c>
      <c r="AL206" s="43"/>
      <c r="AM206" s="43" t="str">
        <f>IFERROR(IF(LEN(VLOOKUP(AH206, QUICKBOOKS_9130357949969096!$J:$K, 2, 0))=0,"",VLOOKUP(AH206, QUICKBOOKS_9130357949969096!$J:$K, 2, 0)),"")</f>
        <v/>
      </c>
    </row>
    <row r="207" spans="2:39">
      <c r="B207" s="30"/>
      <c r="C207" s="30"/>
      <c r="D207" s="30"/>
      <c r="E207" s="30"/>
      <c r="P207" s="42" t="str">
        <f>IF(W207&lt;&gt;"",MAX(P$1:P206)+1,IF(AND(_xlfn.CONCAT(T207:AM207)&lt;&gt;"", OR(LEFT(_xlfn.CONCAT(T207:AM207),5)&lt;&gt;"FALSE",RIGHT(_xlfn.CONCAT(T207:AM207),5)&lt;&gt;"FALSE")),IF(AND(ISNUMBER(P206),P206&gt;0),P206,0),""))</f>
        <v/>
      </c>
      <c r="Q207" s="47"/>
      <c r="R207" s="42" t="str">
        <f t="shared" si="3"/>
        <v/>
      </c>
      <c r="T207" s="43"/>
      <c r="U207" s="43"/>
      <c r="V207" s="43"/>
      <c r="W207" s="44"/>
      <c r="X207" s="43"/>
      <c r="Y207" s="43"/>
      <c r="Z207" s="43"/>
      <c r="AA207" s="49"/>
      <c r="AB207" s="49"/>
      <c r="AC207" s="43"/>
      <c r="AD207" s="43"/>
      <c r="AE207" s="43"/>
      <c r="AF207" s="43"/>
      <c r="AG207" s="43"/>
      <c r="AH207" s="43"/>
      <c r="AI207" s="43" t="str">
        <f>IFERROR(IF(LEN(VLOOKUP(AC207, QUICKBOOKS_9130357949969096!$A:$B, 2, 0))=0,"",VLOOKUP(AC207, QUICKBOOKS_9130357949969096!$A:$B, 2, 0)),"")</f>
        <v/>
      </c>
      <c r="AJ207" s="43" t="str">
        <f>IFERROR(IF(LEN(VLOOKUP(AE207, QUICKBOOKS_9130357949969096!$C:$E, 3, 0))=0,"",VLOOKUP(AE207, QUICKBOOKS_9130357949969096!$C:$E, 3, 0)),"")</f>
        <v/>
      </c>
      <c r="AK207" s="43" t="str">
        <f>IFERROR(IF(LEN(VLOOKUP(AF207, QUICKBOOKS_9130357949969096!$F:$G, 2, 0))=0,"",VLOOKUP(AF207, QUICKBOOKS_9130357949969096!$F:$G, 2, 0)),"")</f>
        <v/>
      </c>
      <c r="AL207" s="43"/>
      <c r="AM207" s="43" t="str">
        <f>IFERROR(IF(LEN(VLOOKUP(AH207, QUICKBOOKS_9130357949969096!$J:$K, 2, 0))=0,"",VLOOKUP(AH207, QUICKBOOKS_9130357949969096!$J:$K, 2, 0)),"")</f>
        <v/>
      </c>
    </row>
    <row r="208" spans="2:39">
      <c r="B208" s="30"/>
      <c r="C208" s="30"/>
      <c r="D208" s="30"/>
      <c r="E208" s="30"/>
      <c r="P208" s="42" t="str">
        <f>IF(W208&lt;&gt;"",MAX(P$1:P207)+1,IF(AND(_xlfn.CONCAT(T208:AM208)&lt;&gt;"", OR(LEFT(_xlfn.CONCAT(T208:AM208),5)&lt;&gt;"FALSE",RIGHT(_xlfn.CONCAT(T208:AM208),5)&lt;&gt;"FALSE")),IF(AND(ISNUMBER(P207),P207&gt;0),P207,0),""))</f>
        <v/>
      </c>
      <c r="Q208" s="47"/>
      <c r="R208" s="42" t="str">
        <f t="shared" si="3"/>
        <v/>
      </c>
      <c r="T208" s="43"/>
      <c r="U208" s="43"/>
      <c r="V208" s="43"/>
      <c r="W208" s="44"/>
      <c r="X208" s="43"/>
      <c r="Y208" s="43"/>
      <c r="Z208" s="43"/>
      <c r="AA208" s="49"/>
      <c r="AB208" s="49"/>
      <c r="AC208" s="43"/>
      <c r="AD208" s="43"/>
      <c r="AE208" s="43"/>
      <c r="AF208" s="43"/>
      <c r="AG208" s="43"/>
      <c r="AH208" s="43"/>
      <c r="AI208" s="43" t="str">
        <f>IFERROR(IF(LEN(VLOOKUP(AC208, QUICKBOOKS_9130357949969096!$A:$B, 2, 0))=0,"",VLOOKUP(AC208, QUICKBOOKS_9130357949969096!$A:$B, 2, 0)),"")</f>
        <v/>
      </c>
      <c r="AJ208" s="43" t="str">
        <f>IFERROR(IF(LEN(VLOOKUP(AE208, QUICKBOOKS_9130357949969096!$C:$E, 3, 0))=0,"",VLOOKUP(AE208, QUICKBOOKS_9130357949969096!$C:$E, 3, 0)),"")</f>
        <v/>
      </c>
      <c r="AK208" s="43" t="str">
        <f>IFERROR(IF(LEN(VLOOKUP(AF208, QUICKBOOKS_9130357949969096!$F:$G, 2, 0))=0,"",VLOOKUP(AF208, QUICKBOOKS_9130357949969096!$F:$G, 2, 0)),"")</f>
        <v/>
      </c>
      <c r="AL208" s="43"/>
      <c r="AM208" s="43" t="str">
        <f>IFERROR(IF(LEN(VLOOKUP(AH208, QUICKBOOKS_9130357949969096!$J:$K, 2, 0))=0,"",VLOOKUP(AH208, QUICKBOOKS_9130357949969096!$J:$K, 2, 0)),"")</f>
        <v/>
      </c>
    </row>
    <row r="209" spans="2:39">
      <c r="B209" s="30"/>
      <c r="C209" s="30"/>
      <c r="D209" s="30"/>
      <c r="E209" s="30"/>
      <c r="P209" s="42" t="str">
        <f>IF(W209&lt;&gt;"",MAX(P$1:P208)+1,IF(AND(_xlfn.CONCAT(T209:AM209)&lt;&gt;"", OR(LEFT(_xlfn.CONCAT(T209:AM209),5)&lt;&gt;"FALSE",RIGHT(_xlfn.CONCAT(T209:AM209),5)&lt;&gt;"FALSE")),IF(AND(ISNUMBER(P208),P208&gt;0),P208,0),""))</f>
        <v/>
      </c>
      <c r="Q209" s="47"/>
      <c r="R209" s="42" t="str">
        <f t="shared" si="3"/>
        <v/>
      </c>
      <c r="T209" s="43"/>
      <c r="U209" s="43"/>
      <c r="V209" s="43"/>
      <c r="W209" s="44"/>
      <c r="X209" s="43"/>
      <c r="Y209" s="43"/>
      <c r="Z209" s="43"/>
      <c r="AA209" s="49"/>
      <c r="AB209" s="49"/>
      <c r="AC209" s="43"/>
      <c r="AD209" s="43"/>
      <c r="AE209" s="43"/>
      <c r="AF209" s="43"/>
      <c r="AG209" s="43"/>
      <c r="AH209" s="43"/>
      <c r="AI209" s="43" t="str">
        <f>IFERROR(IF(LEN(VLOOKUP(AC209, QUICKBOOKS_9130357949969096!$A:$B, 2, 0))=0,"",VLOOKUP(AC209, QUICKBOOKS_9130357949969096!$A:$B, 2, 0)),"")</f>
        <v/>
      </c>
      <c r="AJ209" s="43" t="str">
        <f>IFERROR(IF(LEN(VLOOKUP(AE209, QUICKBOOKS_9130357949969096!$C:$E, 3, 0))=0,"",VLOOKUP(AE209, QUICKBOOKS_9130357949969096!$C:$E, 3, 0)),"")</f>
        <v/>
      </c>
      <c r="AK209" s="43" t="str">
        <f>IFERROR(IF(LEN(VLOOKUP(AF209, QUICKBOOKS_9130357949969096!$F:$G, 2, 0))=0,"",VLOOKUP(AF209, QUICKBOOKS_9130357949969096!$F:$G, 2, 0)),"")</f>
        <v/>
      </c>
      <c r="AL209" s="43"/>
      <c r="AM209" s="43" t="str">
        <f>IFERROR(IF(LEN(VLOOKUP(AH209, QUICKBOOKS_9130357949969096!$J:$K, 2, 0))=0,"",VLOOKUP(AH209, QUICKBOOKS_9130357949969096!$J:$K, 2, 0)),"")</f>
        <v/>
      </c>
    </row>
    <row r="210" spans="2:39">
      <c r="B210" s="30"/>
      <c r="C210" s="30"/>
      <c r="D210" s="30"/>
      <c r="E210" s="30"/>
      <c r="P210" s="42" t="str">
        <f>IF(W210&lt;&gt;"",MAX(P$1:P209)+1,IF(AND(_xlfn.CONCAT(T210:AM210)&lt;&gt;"", OR(LEFT(_xlfn.CONCAT(T210:AM210),5)&lt;&gt;"FALSE",RIGHT(_xlfn.CONCAT(T210:AM210),5)&lt;&gt;"FALSE")),IF(AND(ISNUMBER(P209),P209&gt;0),P209,0),""))</f>
        <v/>
      </c>
      <c r="Q210" s="47"/>
      <c r="R210" s="42" t="str">
        <f t="shared" si="3"/>
        <v/>
      </c>
      <c r="T210" s="43"/>
      <c r="U210" s="43"/>
      <c r="V210" s="43"/>
      <c r="W210" s="44"/>
      <c r="X210" s="43"/>
      <c r="Y210" s="43"/>
      <c r="Z210" s="43"/>
      <c r="AA210" s="49"/>
      <c r="AB210" s="49"/>
      <c r="AC210" s="43"/>
      <c r="AD210" s="43"/>
      <c r="AE210" s="43"/>
      <c r="AF210" s="43"/>
      <c r="AG210" s="43"/>
      <c r="AH210" s="43"/>
      <c r="AI210" s="43" t="str">
        <f>IFERROR(IF(LEN(VLOOKUP(AC210, QUICKBOOKS_9130357949969096!$A:$B, 2, 0))=0,"",VLOOKUP(AC210, QUICKBOOKS_9130357949969096!$A:$B, 2, 0)),"")</f>
        <v/>
      </c>
      <c r="AJ210" s="43" t="str">
        <f>IFERROR(IF(LEN(VLOOKUP(AE210, QUICKBOOKS_9130357949969096!$C:$E, 3, 0))=0,"",VLOOKUP(AE210, QUICKBOOKS_9130357949969096!$C:$E, 3, 0)),"")</f>
        <v/>
      </c>
      <c r="AK210" s="43" t="str">
        <f>IFERROR(IF(LEN(VLOOKUP(AF210, QUICKBOOKS_9130357949969096!$F:$G, 2, 0))=0,"",VLOOKUP(AF210, QUICKBOOKS_9130357949969096!$F:$G, 2, 0)),"")</f>
        <v/>
      </c>
      <c r="AL210" s="43"/>
      <c r="AM210" s="43" t="str">
        <f>IFERROR(IF(LEN(VLOOKUP(AH210, QUICKBOOKS_9130357949969096!$J:$K, 2, 0))=0,"",VLOOKUP(AH210, QUICKBOOKS_9130357949969096!$J:$K, 2, 0)),"")</f>
        <v/>
      </c>
    </row>
    <row r="211" spans="2:39">
      <c r="B211" s="30"/>
      <c r="C211" s="30"/>
      <c r="D211" s="30"/>
      <c r="E211" s="30"/>
      <c r="P211" s="42" t="str">
        <f>IF(W211&lt;&gt;"",MAX(P$1:P210)+1,IF(AND(_xlfn.CONCAT(T211:AM211)&lt;&gt;"", OR(LEFT(_xlfn.CONCAT(T211:AM211),5)&lt;&gt;"FALSE",RIGHT(_xlfn.CONCAT(T211:AM211),5)&lt;&gt;"FALSE")),IF(AND(ISNUMBER(P210),P210&gt;0),P210,0),""))</f>
        <v/>
      </c>
      <c r="Q211" s="47"/>
      <c r="R211" s="42" t="str">
        <f t="shared" si="3"/>
        <v/>
      </c>
      <c r="T211" s="43"/>
      <c r="U211" s="43"/>
      <c r="V211" s="43"/>
      <c r="W211" s="44"/>
      <c r="X211" s="43"/>
      <c r="Y211" s="43"/>
      <c r="Z211" s="43"/>
      <c r="AA211" s="49"/>
      <c r="AB211" s="49"/>
      <c r="AC211" s="43"/>
      <c r="AD211" s="43"/>
      <c r="AE211" s="43"/>
      <c r="AF211" s="43"/>
      <c r="AG211" s="43"/>
      <c r="AH211" s="43"/>
      <c r="AI211" s="43" t="str">
        <f>IFERROR(IF(LEN(VLOOKUP(AC211, QUICKBOOKS_9130357949969096!$A:$B, 2, 0))=0,"",VLOOKUP(AC211, QUICKBOOKS_9130357949969096!$A:$B, 2, 0)),"")</f>
        <v/>
      </c>
      <c r="AJ211" s="43" t="str">
        <f>IFERROR(IF(LEN(VLOOKUP(AE211, QUICKBOOKS_9130357949969096!$C:$E, 3, 0))=0,"",VLOOKUP(AE211, QUICKBOOKS_9130357949969096!$C:$E, 3, 0)),"")</f>
        <v/>
      </c>
      <c r="AK211" s="43" t="str">
        <f>IFERROR(IF(LEN(VLOOKUP(AF211, QUICKBOOKS_9130357949969096!$F:$G, 2, 0))=0,"",VLOOKUP(AF211, QUICKBOOKS_9130357949969096!$F:$G, 2, 0)),"")</f>
        <v/>
      </c>
      <c r="AL211" s="43"/>
      <c r="AM211" s="43" t="str">
        <f>IFERROR(IF(LEN(VLOOKUP(AH211, QUICKBOOKS_9130357949969096!$J:$K, 2, 0))=0,"",VLOOKUP(AH211, QUICKBOOKS_9130357949969096!$J:$K, 2, 0)),"")</f>
        <v/>
      </c>
    </row>
    <row r="212" spans="2:39">
      <c r="B212" s="30"/>
      <c r="C212" s="30"/>
      <c r="D212" s="30"/>
      <c r="E212" s="30"/>
      <c r="P212" s="42" t="str">
        <f>IF(W212&lt;&gt;"",MAX(P$1:P211)+1,IF(AND(_xlfn.CONCAT(T212:AM212)&lt;&gt;"", OR(LEFT(_xlfn.CONCAT(T212:AM212),5)&lt;&gt;"FALSE",RIGHT(_xlfn.CONCAT(T212:AM212),5)&lt;&gt;"FALSE")),IF(AND(ISNUMBER(P211),P211&gt;0),P211,0),""))</f>
        <v/>
      </c>
      <c r="Q212" s="47"/>
      <c r="R212" s="42" t="str">
        <f t="shared" si="3"/>
        <v/>
      </c>
      <c r="T212" s="43"/>
      <c r="U212" s="43"/>
      <c r="V212" s="43"/>
      <c r="W212" s="44"/>
      <c r="X212" s="43"/>
      <c r="Y212" s="43"/>
      <c r="Z212" s="43"/>
      <c r="AA212" s="49"/>
      <c r="AB212" s="49"/>
      <c r="AC212" s="43"/>
      <c r="AD212" s="43"/>
      <c r="AE212" s="43"/>
      <c r="AF212" s="43"/>
      <c r="AG212" s="43"/>
      <c r="AH212" s="43"/>
      <c r="AI212" s="43" t="str">
        <f>IFERROR(IF(LEN(VLOOKUP(AC212, QUICKBOOKS_9130357949969096!$A:$B, 2, 0))=0,"",VLOOKUP(AC212, QUICKBOOKS_9130357949969096!$A:$B, 2, 0)),"")</f>
        <v/>
      </c>
      <c r="AJ212" s="43" t="str">
        <f>IFERROR(IF(LEN(VLOOKUP(AE212, QUICKBOOKS_9130357949969096!$C:$E, 3, 0))=0,"",VLOOKUP(AE212, QUICKBOOKS_9130357949969096!$C:$E, 3, 0)),"")</f>
        <v/>
      </c>
      <c r="AK212" s="43" t="str">
        <f>IFERROR(IF(LEN(VLOOKUP(AF212, QUICKBOOKS_9130357949969096!$F:$G, 2, 0))=0,"",VLOOKUP(AF212, QUICKBOOKS_9130357949969096!$F:$G, 2, 0)),"")</f>
        <v/>
      </c>
      <c r="AL212" s="43"/>
      <c r="AM212" s="43" t="str">
        <f>IFERROR(IF(LEN(VLOOKUP(AH212, QUICKBOOKS_9130357949969096!$J:$K, 2, 0))=0,"",VLOOKUP(AH212, QUICKBOOKS_9130357949969096!$J:$K, 2, 0)),"")</f>
        <v/>
      </c>
    </row>
    <row r="213" spans="2:39">
      <c r="B213" s="30"/>
      <c r="C213" s="30"/>
      <c r="D213" s="30"/>
      <c r="E213" s="30"/>
      <c r="P213" s="42" t="str">
        <f>IF(W213&lt;&gt;"",MAX(P$1:P212)+1,IF(AND(_xlfn.CONCAT(T213:AM213)&lt;&gt;"", OR(LEFT(_xlfn.CONCAT(T213:AM213),5)&lt;&gt;"FALSE",RIGHT(_xlfn.CONCAT(T213:AM213),5)&lt;&gt;"FALSE")),IF(AND(ISNUMBER(P212),P212&gt;0),P212,0),""))</f>
        <v/>
      </c>
      <c r="Q213" s="47"/>
      <c r="R213" s="42" t="str">
        <f t="shared" si="3"/>
        <v/>
      </c>
      <c r="T213" s="43"/>
      <c r="U213" s="43"/>
      <c r="V213" s="43"/>
      <c r="W213" s="44"/>
      <c r="X213" s="43"/>
      <c r="Y213" s="43"/>
      <c r="Z213" s="43"/>
      <c r="AA213" s="49"/>
      <c r="AB213" s="49"/>
      <c r="AC213" s="43"/>
      <c r="AD213" s="43"/>
      <c r="AE213" s="43"/>
      <c r="AF213" s="43"/>
      <c r="AG213" s="43"/>
      <c r="AH213" s="43"/>
      <c r="AI213" s="43" t="str">
        <f>IFERROR(IF(LEN(VLOOKUP(AC213, QUICKBOOKS_9130357949969096!$A:$B, 2, 0))=0,"",VLOOKUP(AC213, QUICKBOOKS_9130357949969096!$A:$B, 2, 0)),"")</f>
        <v/>
      </c>
      <c r="AJ213" s="43" t="str">
        <f>IFERROR(IF(LEN(VLOOKUP(AE213, QUICKBOOKS_9130357949969096!$C:$E, 3, 0))=0,"",VLOOKUP(AE213, QUICKBOOKS_9130357949969096!$C:$E, 3, 0)),"")</f>
        <v/>
      </c>
      <c r="AK213" s="43" t="str">
        <f>IFERROR(IF(LEN(VLOOKUP(AF213, QUICKBOOKS_9130357949969096!$F:$G, 2, 0))=0,"",VLOOKUP(AF213, QUICKBOOKS_9130357949969096!$F:$G, 2, 0)),"")</f>
        <v/>
      </c>
      <c r="AL213" s="43"/>
      <c r="AM213" s="43" t="str">
        <f>IFERROR(IF(LEN(VLOOKUP(AH213, QUICKBOOKS_9130357949969096!$J:$K, 2, 0))=0,"",VLOOKUP(AH213, QUICKBOOKS_9130357949969096!$J:$K, 2, 0)),"")</f>
        <v/>
      </c>
    </row>
    <row r="214" spans="2:39">
      <c r="B214" s="30"/>
      <c r="C214" s="30"/>
      <c r="D214" s="30"/>
      <c r="E214" s="30"/>
      <c r="P214" s="42" t="str">
        <f>IF(W214&lt;&gt;"",MAX(P$1:P213)+1,IF(AND(_xlfn.CONCAT(T214:AM214)&lt;&gt;"", OR(LEFT(_xlfn.CONCAT(T214:AM214),5)&lt;&gt;"FALSE",RIGHT(_xlfn.CONCAT(T214:AM214),5)&lt;&gt;"FALSE")),IF(AND(ISNUMBER(P213),P213&gt;0),P213,0),""))</f>
        <v/>
      </c>
      <c r="Q214" s="47"/>
      <c r="R214" s="42" t="str">
        <f t="shared" si="3"/>
        <v/>
      </c>
      <c r="T214" s="43"/>
      <c r="U214" s="43"/>
      <c r="V214" s="43"/>
      <c r="W214" s="44"/>
      <c r="X214" s="43"/>
      <c r="Y214" s="43"/>
      <c r="Z214" s="43"/>
      <c r="AA214" s="49"/>
      <c r="AB214" s="49"/>
      <c r="AC214" s="43"/>
      <c r="AD214" s="43"/>
      <c r="AE214" s="43"/>
      <c r="AF214" s="43"/>
      <c r="AG214" s="43"/>
      <c r="AH214" s="43"/>
      <c r="AI214" s="43" t="str">
        <f>IFERROR(IF(LEN(VLOOKUP(AC214, QUICKBOOKS_9130357949969096!$A:$B, 2, 0))=0,"",VLOOKUP(AC214, QUICKBOOKS_9130357949969096!$A:$B, 2, 0)),"")</f>
        <v/>
      </c>
      <c r="AJ214" s="43" t="str">
        <f>IFERROR(IF(LEN(VLOOKUP(AE214, QUICKBOOKS_9130357949969096!$C:$E, 3, 0))=0,"",VLOOKUP(AE214, QUICKBOOKS_9130357949969096!$C:$E, 3, 0)),"")</f>
        <v/>
      </c>
      <c r="AK214" s="43" t="str">
        <f>IFERROR(IF(LEN(VLOOKUP(AF214, QUICKBOOKS_9130357949969096!$F:$G, 2, 0))=0,"",VLOOKUP(AF214, QUICKBOOKS_9130357949969096!$F:$G, 2, 0)),"")</f>
        <v/>
      </c>
      <c r="AL214" s="43"/>
      <c r="AM214" s="43" t="str">
        <f>IFERROR(IF(LEN(VLOOKUP(AH214, QUICKBOOKS_9130357949969096!$J:$K, 2, 0))=0,"",VLOOKUP(AH214, QUICKBOOKS_9130357949969096!$J:$K, 2, 0)),"")</f>
        <v/>
      </c>
    </row>
    <row r="215" spans="2:39">
      <c r="B215" s="30"/>
      <c r="C215" s="30"/>
      <c r="D215" s="30"/>
      <c r="E215" s="30"/>
      <c r="P215" s="42" t="str">
        <f>IF(W215&lt;&gt;"",MAX(P$1:P214)+1,IF(AND(_xlfn.CONCAT(T215:AM215)&lt;&gt;"", OR(LEFT(_xlfn.CONCAT(T215:AM215),5)&lt;&gt;"FALSE",RIGHT(_xlfn.CONCAT(T215:AM215),5)&lt;&gt;"FALSE")),IF(AND(ISNUMBER(P214),P214&gt;0),P214,0),""))</f>
        <v/>
      </c>
      <c r="Q215" s="47"/>
      <c r="R215" s="42" t="str">
        <f t="shared" si="3"/>
        <v/>
      </c>
      <c r="T215" s="43"/>
      <c r="U215" s="43"/>
      <c r="V215" s="43"/>
      <c r="W215" s="44"/>
      <c r="X215" s="43"/>
      <c r="Y215" s="43"/>
      <c r="Z215" s="43"/>
      <c r="AA215" s="49"/>
      <c r="AB215" s="49"/>
      <c r="AC215" s="43"/>
      <c r="AD215" s="43"/>
      <c r="AE215" s="43"/>
      <c r="AF215" s="43"/>
      <c r="AG215" s="43"/>
      <c r="AH215" s="43"/>
      <c r="AI215" s="43" t="str">
        <f>IFERROR(IF(LEN(VLOOKUP(AC215, QUICKBOOKS_9130357949969096!$A:$B, 2, 0))=0,"",VLOOKUP(AC215, QUICKBOOKS_9130357949969096!$A:$B, 2, 0)),"")</f>
        <v/>
      </c>
      <c r="AJ215" s="43" t="str">
        <f>IFERROR(IF(LEN(VLOOKUP(AE215, QUICKBOOKS_9130357949969096!$C:$E, 3, 0))=0,"",VLOOKUP(AE215, QUICKBOOKS_9130357949969096!$C:$E, 3, 0)),"")</f>
        <v/>
      </c>
      <c r="AK215" s="43" t="str">
        <f>IFERROR(IF(LEN(VLOOKUP(AF215, QUICKBOOKS_9130357949969096!$F:$G, 2, 0))=0,"",VLOOKUP(AF215, QUICKBOOKS_9130357949969096!$F:$G, 2, 0)),"")</f>
        <v/>
      </c>
      <c r="AL215" s="43"/>
      <c r="AM215" s="43" t="str">
        <f>IFERROR(IF(LEN(VLOOKUP(AH215, QUICKBOOKS_9130357949969096!$J:$K, 2, 0))=0,"",VLOOKUP(AH215, QUICKBOOKS_9130357949969096!$J:$K, 2, 0)),"")</f>
        <v/>
      </c>
    </row>
    <row r="216" spans="2:39">
      <c r="B216" s="30"/>
      <c r="C216" s="30"/>
      <c r="D216" s="30"/>
      <c r="E216" s="30"/>
      <c r="P216" s="42" t="str">
        <f>IF(W216&lt;&gt;"",MAX(P$1:P215)+1,IF(AND(_xlfn.CONCAT(T216:AM216)&lt;&gt;"", OR(LEFT(_xlfn.CONCAT(T216:AM216),5)&lt;&gt;"FALSE",RIGHT(_xlfn.CONCAT(T216:AM216),5)&lt;&gt;"FALSE")),IF(AND(ISNUMBER(P215),P215&gt;0),P215,0),""))</f>
        <v/>
      </c>
      <c r="Q216" s="47"/>
      <c r="R216" s="42" t="str">
        <f t="shared" si="3"/>
        <v/>
      </c>
      <c r="T216" s="43"/>
      <c r="U216" s="43"/>
      <c r="V216" s="43"/>
      <c r="W216" s="44"/>
      <c r="X216" s="43"/>
      <c r="Y216" s="43"/>
      <c r="Z216" s="43"/>
      <c r="AA216" s="49"/>
      <c r="AB216" s="49"/>
      <c r="AC216" s="43"/>
      <c r="AD216" s="43"/>
      <c r="AE216" s="43"/>
      <c r="AF216" s="43"/>
      <c r="AG216" s="43"/>
      <c r="AH216" s="43"/>
      <c r="AI216" s="43" t="str">
        <f>IFERROR(IF(LEN(VLOOKUP(AC216, QUICKBOOKS_9130357949969096!$A:$B, 2, 0))=0,"",VLOOKUP(AC216, QUICKBOOKS_9130357949969096!$A:$B, 2, 0)),"")</f>
        <v/>
      </c>
      <c r="AJ216" s="43" t="str">
        <f>IFERROR(IF(LEN(VLOOKUP(AE216, QUICKBOOKS_9130357949969096!$C:$E, 3, 0))=0,"",VLOOKUP(AE216, QUICKBOOKS_9130357949969096!$C:$E, 3, 0)),"")</f>
        <v/>
      </c>
      <c r="AK216" s="43" t="str">
        <f>IFERROR(IF(LEN(VLOOKUP(AF216, QUICKBOOKS_9130357949969096!$F:$G, 2, 0))=0,"",VLOOKUP(AF216, QUICKBOOKS_9130357949969096!$F:$G, 2, 0)),"")</f>
        <v/>
      </c>
      <c r="AL216" s="43"/>
      <c r="AM216" s="43" t="str">
        <f>IFERROR(IF(LEN(VLOOKUP(AH216, QUICKBOOKS_9130357949969096!$J:$K, 2, 0))=0,"",VLOOKUP(AH216, QUICKBOOKS_9130357949969096!$J:$K, 2, 0)),"")</f>
        <v/>
      </c>
    </row>
    <row r="217" spans="2:39">
      <c r="B217" s="30"/>
      <c r="C217" s="30"/>
      <c r="D217" s="30"/>
      <c r="E217" s="30"/>
      <c r="P217" s="42" t="str">
        <f>IF(W217&lt;&gt;"",MAX(P$1:P216)+1,IF(AND(_xlfn.CONCAT(T217:AM217)&lt;&gt;"", OR(LEFT(_xlfn.CONCAT(T217:AM217),5)&lt;&gt;"FALSE",RIGHT(_xlfn.CONCAT(T217:AM217),5)&lt;&gt;"FALSE")),IF(AND(ISNUMBER(P216),P216&gt;0),P216,0),""))</f>
        <v/>
      </c>
      <c r="Q217" s="47"/>
      <c r="R217" s="42" t="str">
        <f t="shared" si="3"/>
        <v/>
      </c>
      <c r="T217" s="43"/>
      <c r="U217" s="43"/>
      <c r="V217" s="43"/>
      <c r="W217" s="44"/>
      <c r="X217" s="43"/>
      <c r="Y217" s="43"/>
      <c r="Z217" s="43"/>
      <c r="AA217" s="49"/>
      <c r="AB217" s="49"/>
      <c r="AC217" s="43"/>
      <c r="AD217" s="43"/>
      <c r="AE217" s="43"/>
      <c r="AF217" s="43"/>
      <c r="AG217" s="43"/>
      <c r="AH217" s="43"/>
      <c r="AI217" s="43" t="str">
        <f>IFERROR(IF(LEN(VLOOKUP(AC217, QUICKBOOKS_9130357949969096!$A:$B, 2, 0))=0,"",VLOOKUP(AC217, QUICKBOOKS_9130357949969096!$A:$B, 2, 0)),"")</f>
        <v/>
      </c>
      <c r="AJ217" s="43" t="str">
        <f>IFERROR(IF(LEN(VLOOKUP(AE217, QUICKBOOKS_9130357949969096!$C:$E, 3, 0))=0,"",VLOOKUP(AE217, QUICKBOOKS_9130357949969096!$C:$E, 3, 0)),"")</f>
        <v/>
      </c>
      <c r="AK217" s="43" t="str">
        <f>IFERROR(IF(LEN(VLOOKUP(AF217, QUICKBOOKS_9130357949969096!$F:$G, 2, 0))=0,"",VLOOKUP(AF217, QUICKBOOKS_9130357949969096!$F:$G, 2, 0)),"")</f>
        <v/>
      </c>
      <c r="AL217" s="43"/>
      <c r="AM217" s="43" t="str">
        <f>IFERROR(IF(LEN(VLOOKUP(AH217, QUICKBOOKS_9130357949969096!$J:$K, 2, 0))=0,"",VLOOKUP(AH217, QUICKBOOKS_9130357949969096!$J:$K, 2, 0)),"")</f>
        <v/>
      </c>
    </row>
    <row r="218" spans="2:39">
      <c r="B218" s="30"/>
      <c r="C218" s="30"/>
      <c r="D218" s="30"/>
      <c r="E218" s="30"/>
      <c r="P218" s="42" t="str">
        <f>IF(W218&lt;&gt;"",MAX(P$1:P217)+1,IF(AND(_xlfn.CONCAT(T218:AM218)&lt;&gt;"", OR(LEFT(_xlfn.CONCAT(T218:AM218),5)&lt;&gt;"FALSE",RIGHT(_xlfn.CONCAT(T218:AM218),5)&lt;&gt;"FALSE")),IF(AND(ISNUMBER(P217),P217&gt;0),P217,0),""))</f>
        <v/>
      </c>
      <c r="Q218" s="47"/>
      <c r="R218" s="42" t="str">
        <f t="shared" si="3"/>
        <v/>
      </c>
      <c r="T218" s="43"/>
      <c r="U218" s="43"/>
      <c r="V218" s="43"/>
      <c r="W218" s="44"/>
      <c r="X218" s="43"/>
      <c r="Y218" s="43"/>
      <c r="Z218" s="43"/>
      <c r="AA218" s="49"/>
      <c r="AB218" s="49"/>
      <c r="AC218" s="43"/>
      <c r="AD218" s="43"/>
      <c r="AE218" s="43"/>
      <c r="AF218" s="43"/>
      <c r="AG218" s="43"/>
      <c r="AH218" s="43"/>
      <c r="AI218" s="43" t="str">
        <f>IFERROR(IF(LEN(VLOOKUP(AC218, QUICKBOOKS_9130357949969096!$A:$B, 2, 0))=0,"",VLOOKUP(AC218, QUICKBOOKS_9130357949969096!$A:$B, 2, 0)),"")</f>
        <v/>
      </c>
      <c r="AJ218" s="43" t="str">
        <f>IFERROR(IF(LEN(VLOOKUP(AE218, QUICKBOOKS_9130357949969096!$C:$E, 3, 0))=0,"",VLOOKUP(AE218, QUICKBOOKS_9130357949969096!$C:$E, 3, 0)),"")</f>
        <v/>
      </c>
      <c r="AK218" s="43" t="str">
        <f>IFERROR(IF(LEN(VLOOKUP(AF218, QUICKBOOKS_9130357949969096!$F:$G, 2, 0))=0,"",VLOOKUP(AF218, QUICKBOOKS_9130357949969096!$F:$G, 2, 0)),"")</f>
        <v/>
      </c>
      <c r="AL218" s="43"/>
      <c r="AM218" s="43" t="str">
        <f>IFERROR(IF(LEN(VLOOKUP(AH218, QUICKBOOKS_9130357949969096!$J:$K, 2, 0))=0,"",VLOOKUP(AH218, QUICKBOOKS_9130357949969096!$J:$K, 2, 0)),"")</f>
        <v/>
      </c>
    </row>
    <row r="219" spans="2:39">
      <c r="B219" s="30"/>
      <c r="C219" s="30"/>
      <c r="D219" s="30"/>
      <c r="E219" s="30"/>
      <c r="P219" s="42" t="str">
        <f>IF(W219&lt;&gt;"",MAX(P$1:P218)+1,IF(AND(_xlfn.CONCAT(T219:AM219)&lt;&gt;"", OR(LEFT(_xlfn.CONCAT(T219:AM219),5)&lt;&gt;"FALSE",RIGHT(_xlfn.CONCAT(T219:AM219),5)&lt;&gt;"FALSE")),IF(AND(ISNUMBER(P218),P218&gt;0),P218,0),""))</f>
        <v/>
      </c>
      <c r="Q219" s="47"/>
      <c r="R219" s="42" t="str">
        <f t="shared" si="3"/>
        <v/>
      </c>
      <c r="T219" s="43"/>
      <c r="U219" s="43"/>
      <c r="V219" s="43"/>
      <c r="W219" s="44"/>
      <c r="X219" s="43"/>
      <c r="Y219" s="43"/>
      <c r="Z219" s="43"/>
      <c r="AA219" s="49"/>
      <c r="AB219" s="49"/>
      <c r="AC219" s="43"/>
      <c r="AD219" s="43"/>
      <c r="AE219" s="43"/>
      <c r="AF219" s="43"/>
      <c r="AG219" s="43"/>
      <c r="AH219" s="43"/>
      <c r="AI219" s="43" t="str">
        <f>IFERROR(IF(LEN(VLOOKUP(AC219, QUICKBOOKS_9130357949969096!$A:$B, 2, 0))=0,"",VLOOKUP(AC219, QUICKBOOKS_9130357949969096!$A:$B, 2, 0)),"")</f>
        <v/>
      </c>
      <c r="AJ219" s="43" t="str">
        <f>IFERROR(IF(LEN(VLOOKUP(AE219, QUICKBOOKS_9130357949969096!$C:$E, 3, 0))=0,"",VLOOKUP(AE219, QUICKBOOKS_9130357949969096!$C:$E, 3, 0)),"")</f>
        <v/>
      </c>
      <c r="AK219" s="43" t="str">
        <f>IFERROR(IF(LEN(VLOOKUP(AF219, QUICKBOOKS_9130357949969096!$F:$G, 2, 0))=0,"",VLOOKUP(AF219, QUICKBOOKS_9130357949969096!$F:$G, 2, 0)),"")</f>
        <v/>
      </c>
      <c r="AL219" s="43"/>
      <c r="AM219" s="43" t="str">
        <f>IFERROR(IF(LEN(VLOOKUP(AH219, QUICKBOOKS_9130357949969096!$J:$K, 2, 0))=0,"",VLOOKUP(AH219, QUICKBOOKS_9130357949969096!$J:$K, 2, 0)),"")</f>
        <v/>
      </c>
    </row>
    <row r="220" spans="2:39">
      <c r="B220" s="30"/>
      <c r="C220" s="30"/>
      <c r="D220" s="30"/>
      <c r="E220" s="30"/>
      <c r="P220" s="42" t="str">
        <f>IF(W220&lt;&gt;"",MAX(P$1:P219)+1,IF(AND(_xlfn.CONCAT(T220:AM220)&lt;&gt;"", OR(LEFT(_xlfn.CONCAT(T220:AM220),5)&lt;&gt;"FALSE",RIGHT(_xlfn.CONCAT(T220:AM220),5)&lt;&gt;"FALSE")),IF(AND(ISNUMBER(P219),P219&gt;0),P219,0),""))</f>
        <v/>
      </c>
      <c r="Q220" s="47"/>
      <c r="R220" s="42" t="str">
        <f t="shared" si="3"/>
        <v/>
      </c>
      <c r="T220" s="43"/>
      <c r="U220" s="43"/>
      <c r="V220" s="43"/>
      <c r="W220" s="44"/>
      <c r="X220" s="43"/>
      <c r="Y220" s="43"/>
      <c r="Z220" s="43"/>
      <c r="AA220" s="49"/>
      <c r="AB220" s="49"/>
      <c r="AC220" s="43"/>
      <c r="AD220" s="43"/>
      <c r="AE220" s="43"/>
      <c r="AF220" s="43"/>
      <c r="AG220" s="43"/>
      <c r="AH220" s="43"/>
      <c r="AI220" s="43" t="str">
        <f>IFERROR(IF(LEN(VLOOKUP(AC220, QUICKBOOKS_9130357949969096!$A:$B, 2, 0))=0,"",VLOOKUP(AC220, QUICKBOOKS_9130357949969096!$A:$B, 2, 0)),"")</f>
        <v/>
      </c>
      <c r="AJ220" s="43" t="str">
        <f>IFERROR(IF(LEN(VLOOKUP(AE220, QUICKBOOKS_9130357949969096!$C:$E, 3, 0))=0,"",VLOOKUP(AE220, QUICKBOOKS_9130357949969096!$C:$E, 3, 0)),"")</f>
        <v/>
      </c>
      <c r="AK220" s="43" t="str">
        <f>IFERROR(IF(LEN(VLOOKUP(AF220, QUICKBOOKS_9130357949969096!$F:$G, 2, 0))=0,"",VLOOKUP(AF220, QUICKBOOKS_9130357949969096!$F:$G, 2, 0)),"")</f>
        <v/>
      </c>
      <c r="AL220" s="43"/>
      <c r="AM220" s="43" t="str">
        <f>IFERROR(IF(LEN(VLOOKUP(AH220, QUICKBOOKS_9130357949969096!$J:$K, 2, 0))=0,"",VLOOKUP(AH220, QUICKBOOKS_9130357949969096!$J:$K, 2, 0)),"")</f>
        <v/>
      </c>
    </row>
    <row r="221" spans="2:39">
      <c r="B221" s="30"/>
      <c r="C221" s="30"/>
      <c r="D221" s="30"/>
      <c r="E221" s="30"/>
      <c r="P221" s="42" t="str">
        <f>IF(W221&lt;&gt;"",MAX(P$1:P220)+1,IF(AND(_xlfn.CONCAT(T221:AM221)&lt;&gt;"", OR(LEFT(_xlfn.CONCAT(T221:AM221),5)&lt;&gt;"FALSE",RIGHT(_xlfn.CONCAT(T221:AM221),5)&lt;&gt;"FALSE")),IF(AND(ISNUMBER(P220),P220&gt;0),P220,0),""))</f>
        <v/>
      </c>
      <c r="Q221" s="47"/>
      <c r="R221" s="42" t="str">
        <f t="shared" si="3"/>
        <v/>
      </c>
      <c r="T221" s="43"/>
      <c r="U221" s="43"/>
      <c r="V221" s="43"/>
      <c r="W221" s="44"/>
      <c r="X221" s="43"/>
      <c r="Y221" s="43"/>
      <c r="Z221" s="43"/>
      <c r="AA221" s="49"/>
      <c r="AB221" s="49"/>
      <c r="AC221" s="43"/>
      <c r="AD221" s="43"/>
      <c r="AE221" s="43"/>
      <c r="AF221" s="43"/>
      <c r="AG221" s="43"/>
      <c r="AH221" s="43"/>
      <c r="AI221" s="43" t="str">
        <f>IFERROR(IF(LEN(VLOOKUP(AC221, QUICKBOOKS_9130357949969096!$A:$B, 2, 0))=0,"",VLOOKUP(AC221, QUICKBOOKS_9130357949969096!$A:$B, 2, 0)),"")</f>
        <v/>
      </c>
      <c r="AJ221" s="43" t="str">
        <f>IFERROR(IF(LEN(VLOOKUP(AE221, QUICKBOOKS_9130357949969096!$C:$E, 3, 0))=0,"",VLOOKUP(AE221, QUICKBOOKS_9130357949969096!$C:$E, 3, 0)),"")</f>
        <v/>
      </c>
      <c r="AK221" s="43" t="str">
        <f>IFERROR(IF(LEN(VLOOKUP(AF221, QUICKBOOKS_9130357949969096!$F:$G, 2, 0))=0,"",VLOOKUP(AF221, QUICKBOOKS_9130357949969096!$F:$G, 2, 0)),"")</f>
        <v/>
      </c>
      <c r="AL221" s="43"/>
      <c r="AM221" s="43" t="str">
        <f>IFERROR(IF(LEN(VLOOKUP(AH221, QUICKBOOKS_9130357949969096!$J:$K, 2, 0))=0,"",VLOOKUP(AH221, QUICKBOOKS_9130357949969096!$J:$K, 2, 0)),"")</f>
        <v/>
      </c>
    </row>
    <row r="222" spans="2:39">
      <c r="B222" s="30"/>
      <c r="C222" s="30"/>
      <c r="D222" s="30"/>
      <c r="E222" s="30"/>
      <c r="P222" s="42" t="str">
        <f>IF(W222&lt;&gt;"",MAX(P$1:P221)+1,IF(AND(_xlfn.CONCAT(T222:AM222)&lt;&gt;"", OR(LEFT(_xlfn.CONCAT(T222:AM222),5)&lt;&gt;"FALSE",RIGHT(_xlfn.CONCAT(T222:AM222),5)&lt;&gt;"FALSE")),IF(AND(ISNUMBER(P221),P221&gt;0),P221,0),""))</f>
        <v/>
      </c>
      <c r="Q222" s="47"/>
      <c r="R222" s="42" t="str">
        <f t="shared" si="3"/>
        <v/>
      </c>
      <c r="T222" s="43"/>
      <c r="U222" s="43"/>
      <c r="V222" s="43"/>
      <c r="W222" s="44"/>
      <c r="X222" s="43"/>
      <c r="Y222" s="43"/>
      <c r="Z222" s="43"/>
      <c r="AA222" s="49"/>
      <c r="AB222" s="49"/>
      <c r="AC222" s="43"/>
      <c r="AD222" s="43"/>
      <c r="AE222" s="43"/>
      <c r="AF222" s="43"/>
      <c r="AG222" s="43"/>
      <c r="AH222" s="43"/>
      <c r="AI222" s="43" t="str">
        <f>IFERROR(IF(LEN(VLOOKUP(AC222, QUICKBOOKS_9130357949969096!$A:$B, 2, 0))=0,"",VLOOKUP(AC222, QUICKBOOKS_9130357949969096!$A:$B, 2, 0)),"")</f>
        <v/>
      </c>
      <c r="AJ222" s="43" t="str">
        <f>IFERROR(IF(LEN(VLOOKUP(AE222, QUICKBOOKS_9130357949969096!$C:$E, 3, 0))=0,"",VLOOKUP(AE222, QUICKBOOKS_9130357949969096!$C:$E, 3, 0)),"")</f>
        <v/>
      </c>
      <c r="AK222" s="43" t="str">
        <f>IFERROR(IF(LEN(VLOOKUP(AF222, QUICKBOOKS_9130357949969096!$F:$G, 2, 0))=0,"",VLOOKUP(AF222, QUICKBOOKS_9130357949969096!$F:$G, 2, 0)),"")</f>
        <v/>
      </c>
      <c r="AL222" s="43"/>
      <c r="AM222" s="43" t="str">
        <f>IFERROR(IF(LEN(VLOOKUP(AH222, QUICKBOOKS_9130357949969096!$J:$K, 2, 0))=0,"",VLOOKUP(AH222, QUICKBOOKS_9130357949969096!$J:$K, 2, 0)),"")</f>
        <v/>
      </c>
    </row>
    <row r="223" spans="2:39">
      <c r="B223" s="30"/>
      <c r="C223" s="30"/>
      <c r="D223" s="30"/>
      <c r="E223" s="30"/>
      <c r="P223" s="42" t="str">
        <f>IF(W223&lt;&gt;"",MAX(P$1:P222)+1,IF(AND(_xlfn.CONCAT(T223:AM223)&lt;&gt;"", OR(LEFT(_xlfn.CONCAT(T223:AM223),5)&lt;&gt;"FALSE",RIGHT(_xlfn.CONCAT(T223:AM223),5)&lt;&gt;"FALSE")),IF(AND(ISNUMBER(P222),P222&gt;0),P222,0),""))</f>
        <v/>
      </c>
      <c r="Q223" s="47"/>
      <c r="R223" s="42" t="str">
        <f t="shared" si="3"/>
        <v/>
      </c>
      <c r="T223" s="43"/>
      <c r="U223" s="43"/>
      <c r="V223" s="43"/>
      <c r="W223" s="44"/>
      <c r="X223" s="43"/>
      <c r="Y223" s="43"/>
      <c r="Z223" s="43"/>
      <c r="AA223" s="49"/>
      <c r="AB223" s="49"/>
      <c r="AC223" s="43"/>
      <c r="AD223" s="43"/>
      <c r="AE223" s="43"/>
      <c r="AF223" s="43"/>
      <c r="AG223" s="43"/>
      <c r="AH223" s="43"/>
      <c r="AI223" s="43" t="str">
        <f>IFERROR(IF(LEN(VLOOKUP(AC223, QUICKBOOKS_9130357949969096!$A:$B, 2, 0))=0,"",VLOOKUP(AC223, QUICKBOOKS_9130357949969096!$A:$B, 2, 0)),"")</f>
        <v/>
      </c>
      <c r="AJ223" s="43" t="str">
        <f>IFERROR(IF(LEN(VLOOKUP(AE223, QUICKBOOKS_9130357949969096!$C:$E, 3, 0))=0,"",VLOOKUP(AE223, QUICKBOOKS_9130357949969096!$C:$E, 3, 0)),"")</f>
        <v/>
      </c>
      <c r="AK223" s="43" t="str">
        <f>IFERROR(IF(LEN(VLOOKUP(AF223, QUICKBOOKS_9130357949969096!$F:$G, 2, 0))=0,"",VLOOKUP(AF223, QUICKBOOKS_9130357949969096!$F:$G, 2, 0)),"")</f>
        <v/>
      </c>
      <c r="AL223" s="43"/>
      <c r="AM223" s="43" t="str">
        <f>IFERROR(IF(LEN(VLOOKUP(AH223, QUICKBOOKS_9130357949969096!$J:$K, 2, 0))=0,"",VLOOKUP(AH223, QUICKBOOKS_9130357949969096!$J:$K, 2, 0)),"")</f>
        <v/>
      </c>
    </row>
    <row r="224" spans="2:39">
      <c r="B224" s="30"/>
      <c r="C224" s="30"/>
      <c r="D224" s="30"/>
      <c r="E224" s="30"/>
      <c r="P224" s="42" t="str">
        <f>IF(W224&lt;&gt;"",MAX(P$1:P223)+1,IF(AND(_xlfn.CONCAT(T224:AM224)&lt;&gt;"", OR(LEFT(_xlfn.CONCAT(T224:AM224),5)&lt;&gt;"FALSE",RIGHT(_xlfn.CONCAT(T224:AM224),5)&lt;&gt;"FALSE")),IF(AND(ISNUMBER(P223),P223&gt;0),P223,0),""))</f>
        <v/>
      </c>
      <c r="Q224" s="47"/>
      <c r="R224" s="42" t="str">
        <f t="shared" si="3"/>
        <v/>
      </c>
      <c r="T224" s="43"/>
      <c r="U224" s="43"/>
      <c r="V224" s="43"/>
      <c r="W224" s="44"/>
      <c r="X224" s="43"/>
      <c r="Y224" s="43"/>
      <c r="Z224" s="43"/>
      <c r="AA224" s="49"/>
      <c r="AB224" s="49"/>
      <c r="AC224" s="43"/>
      <c r="AD224" s="43"/>
      <c r="AE224" s="43"/>
      <c r="AF224" s="43"/>
      <c r="AG224" s="43"/>
      <c r="AH224" s="43"/>
      <c r="AI224" s="43" t="str">
        <f>IFERROR(IF(LEN(VLOOKUP(AC224, QUICKBOOKS_9130357949969096!$A:$B, 2, 0))=0,"",VLOOKUP(AC224, QUICKBOOKS_9130357949969096!$A:$B, 2, 0)),"")</f>
        <v/>
      </c>
      <c r="AJ224" s="43" t="str">
        <f>IFERROR(IF(LEN(VLOOKUP(AE224, QUICKBOOKS_9130357949969096!$C:$E, 3, 0))=0,"",VLOOKUP(AE224, QUICKBOOKS_9130357949969096!$C:$E, 3, 0)),"")</f>
        <v/>
      </c>
      <c r="AK224" s="43" t="str">
        <f>IFERROR(IF(LEN(VLOOKUP(AF224, QUICKBOOKS_9130357949969096!$F:$G, 2, 0))=0,"",VLOOKUP(AF224, QUICKBOOKS_9130357949969096!$F:$G, 2, 0)),"")</f>
        <v/>
      </c>
      <c r="AL224" s="43"/>
      <c r="AM224" s="43" t="str">
        <f>IFERROR(IF(LEN(VLOOKUP(AH224, QUICKBOOKS_9130357949969096!$J:$K, 2, 0))=0,"",VLOOKUP(AH224, QUICKBOOKS_9130357949969096!$J:$K, 2, 0)),"")</f>
        <v/>
      </c>
    </row>
    <row r="225" spans="2:39">
      <c r="B225" s="30"/>
      <c r="C225" s="30"/>
      <c r="D225" s="30"/>
      <c r="E225" s="30"/>
      <c r="P225" s="42" t="str">
        <f>IF(W225&lt;&gt;"",MAX(P$1:P224)+1,IF(AND(_xlfn.CONCAT(T225:AM225)&lt;&gt;"", OR(LEFT(_xlfn.CONCAT(T225:AM225),5)&lt;&gt;"FALSE",RIGHT(_xlfn.CONCAT(T225:AM225),5)&lt;&gt;"FALSE")),IF(AND(ISNUMBER(P224),P224&gt;0),P224,0),""))</f>
        <v/>
      </c>
      <c r="Q225" s="47"/>
      <c r="R225" s="42" t="str">
        <f t="shared" si="3"/>
        <v/>
      </c>
      <c r="T225" s="43"/>
      <c r="U225" s="43"/>
      <c r="V225" s="43"/>
      <c r="W225" s="44"/>
      <c r="X225" s="43"/>
      <c r="Y225" s="43"/>
      <c r="Z225" s="43"/>
      <c r="AA225" s="49"/>
      <c r="AB225" s="49"/>
      <c r="AC225" s="43"/>
      <c r="AD225" s="43"/>
      <c r="AE225" s="43"/>
      <c r="AF225" s="43"/>
      <c r="AG225" s="43"/>
      <c r="AH225" s="43"/>
      <c r="AI225" s="43" t="str">
        <f>IFERROR(IF(LEN(VLOOKUP(AC225, QUICKBOOKS_9130357949969096!$A:$B, 2, 0))=0,"",VLOOKUP(AC225, QUICKBOOKS_9130357949969096!$A:$B, 2, 0)),"")</f>
        <v/>
      </c>
      <c r="AJ225" s="43" t="str">
        <f>IFERROR(IF(LEN(VLOOKUP(AE225, QUICKBOOKS_9130357949969096!$C:$E, 3, 0))=0,"",VLOOKUP(AE225, QUICKBOOKS_9130357949969096!$C:$E, 3, 0)),"")</f>
        <v/>
      </c>
      <c r="AK225" s="43" t="str">
        <f>IFERROR(IF(LEN(VLOOKUP(AF225, QUICKBOOKS_9130357949969096!$F:$G, 2, 0))=0,"",VLOOKUP(AF225, QUICKBOOKS_9130357949969096!$F:$G, 2, 0)),"")</f>
        <v/>
      </c>
      <c r="AL225" s="43"/>
      <c r="AM225" s="43" t="str">
        <f>IFERROR(IF(LEN(VLOOKUP(AH225, QUICKBOOKS_9130357949969096!$J:$K, 2, 0))=0,"",VLOOKUP(AH225, QUICKBOOKS_9130357949969096!$J:$K, 2, 0)),"")</f>
        <v/>
      </c>
    </row>
    <row r="226" spans="2:39">
      <c r="B226" s="30"/>
      <c r="C226" s="30"/>
      <c r="D226" s="30"/>
      <c r="E226" s="30"/>
      <c r="P226" s="42" t="str">
        <f>IF(W226&lt;&gt;"",MAX(P$1:P225)+1,IF(AND(_xlfn.CONCAT(T226:AM226)&lt;&gt;"", OR(LEFT(_xlfn.CONCAT(T226:AM226),5)&lt;&gt;"FALSE",RIGHT(_xlfn.CONCAT(T226:AM226),5)&lt;&gt;"FALSE")),IF(AND(ISNUMBER(P225),P225&gt;0),P225,0),""))</f>
        <v/>
      </c>
      <c r="Q226" s="47"/>
      <c r="R226" s="42" t="str">
        <f t="shared" si="3"/>
        <v/>
      </c>
      <c r="T226" s="43"/>
      <c r="U226" s="43"/>
      <c r="V226" s="43"/>
      <c r="W226" s="44"/>
      <c r="X226" s="43"/>
      <c r="Y226" s="43"/>
      <c r="Z226" s="43"/>
      <c r="AA226" s="49"/>
      <c r="AB226" s="49"/>
      <c r="AC226" s="43"/>
      <c r="AD226" s="43"/>
      <c r="AE226" s="43"/>
      <c r="AF226" s="43"/>
      <c r="AG226" s="43"/>
      <c r="AH226" s="43"/>
      <c r="AI226" s="43" t="str">
        <f>IFERROR(IF(LEN(VLOOKUP(AC226, QUICKBOOKS_9130357949969096!$A:$B, 2, 0))=0,"",VLOOKUP(AC226, QUICKBOOKS_9130357949969096!$A:$B, 2, 0)),"")</f>
        <v/>
      </c>
      <c r="AJ226" s="43" t="str">
        <f>IFERROR(IF(LEN(VLOOKUP(AE226, QUICKBOOKS_9130357949969096!$C:$E, 3, 0))=0,"",VLOOKUP(AE226, QUICKBOOKS_9130357949969096!$C:$E, 3, 0)),"")</f>
        <v/>
      </c>
      <c r="AK226" s="43" t="str">
        <f>IFERROR(IF(LEN(VLOOKUP(AF226, QUICKBOOKS_9130357949969096!$F:$G, 2, 0))=0,"",VLOOKUP(AF226, QUICKBOOKS_9130357949969096!$F:$G, 2, 0)),"")</f>
        <v/>
      </c>
      <c r="AL226" s="43"/>
      <c r="AM226" s="43" t="str">
        <f>IFERROR(IF(LEN(VLOOKUP(AH226, QUICKBOOKS_9130357949969096!$J:$K, 2, 0))=0,"",VLOOKUP(AH226, QUICKBOOKS_9130357949969096!$J:$K, 2, 0)),"")</f>
        <v/>
      </c>
    </row>
    <row r="227" spans="2:39">
      <c r="B227" s="30"/>
      <c r="C227" s="30"/>
      <c r="D227" s="30"/>
      <c r="E227" s="30"/>
      <c r="P227" s="42" t="str">
        <f>IF(W227&lt;&gt;"",MAX(P$1:P226)+1,IF(AND(_xlfn.CONCAT(T227:AM227)&lt;&gt;"", OR(LEFT(_xlfn.CONCAT(T227:AM227),5)&lt;&gt;"FALSE",RIGHT(_xlfn.CONCAT(T227:AM227),5)&lt;&gt;"FALSE")),IF(AND(ISNUMBER(P226),P226&gt;0),P226,0),""))</f>
        <v/>
      </c>
      <c r="Q227" s="47"/>
      <c r="R227" s="42" t="str">
        <f t="shared" si="3"/>
        <v/>
      </c>
      <c r="T227" s="43"/>
      <c r="U227" s="43"/>
      <c r="V227" s="43"/>
      <c r="W227" s="44"/>
      <c r="X227" s="43"/>
      <c r="Y227" s="43"/>
      <c r="Z227" s="43"/>
      <c r="AA227" s="49"/>
      <c r="AB227" s="49"/>
      <c r="AC227" s="43"/>
      <c r="AD227" s="43"/>
      <c r="AE227" s="43"/>
      <c r="AF227" s="43"/>
      <c r="AG227" s="43"/>
      <c r="AH227" s="43"/>
      <c r="AI227" s="43" t="str">
        <f>IFERROR(IF(LEN(VLOOKUP(AC227, QUICKBOOKS_9130357949969096!$A:$B, 2, 0))=0,"",VLOOKUP(AC227, QUICKBOOKS_9130357949969096!$A:$B, 2, 0)),"")</f>
        <v/>
      </c>
      <c r="AJ227" s="43" t="str">
        <f>IFERROR(IF(LEN(VLOOKUP(AE227, QUICKBOOKS_9130357949969096!$C:$E, 3, 0))=0,"",VLOOKUP(AE227, QUICKBOOKS_9130357949969096!$C:$E, 3, 0)),"")</f>
        <v/>
      </c>
      <c r="AK227" s="43" t="str">
        <f>IFERROR(IF(LEN(VLOOKUP(AF227, QUICKBOOKS_9130357949969096!$F:$G, 2, 0))=0,"",VLOOKUP(AF227, QUICKBOOKS_9130357949969096!$F:$G, 2, 0)),"")</f>
        <v/>
      </c>
      <c r="AL227" s="43"/>
      <c r="AM227" s="43" t="str">
        <f>IFERROR(IF(LEN(VLOOKUP(AH227, QUICKBOOKS_9130357949969096!$J:$K, 2, 0))=0,"",VLOOKUP(AH227, QUICKBOOKS_9130357949969096!$J:$K, 2, 0)),"")</f>
        <v/>
      </c>
    </row>
    <row r="228" spans="2:39">
      <c r="B228" s="30"/>
      <c r="C228" s="30"/>
      <c r="D228" s="30"/>
      <c r="E228" s="30"/>
      <c r="P228" s="42" t="str">
        <f>IF(W228&lt;&gt;"",MAX(P$1:P227)+1,IF(AND(_xlfn.CONCAT(T228:AM228)&lt;&gt;"", OR(LEFT(_xlfn.CONCAT(T228:AM228),5)&lt;&gt;"FALSE",RIGHT(_xlfn.CONCAT(T228:AM228),5)&lt;&gt;"FALSE")),IF(AND(ISNUMBER(P227),P227&gt;0),P227,0),""))</f>
        <v/>
      </c>
      <c r="Q228" s="47"/>
      <c r="R228" s="42" t="str">
        <f t="shared" si="3"/>
        <v/>
      </c>
      <c r="T228" s="43"/>
      <c r="U228" s="43"/>
      <c r="V228" s="43"/>
      <c r="W228" s="44"/>
      <c r="X228" s="43"/>
      <c r="Y228" s="43"/>
      <c r="Z228" s="43"/>
      <c r="AA228" s="49"/>
      <c r="AB228" s="49"/>
      <c r="AC228" s="43"/>
      <c r="AD228" s="43"/>
      <c r="AE228" s="43"/>
      <c r="AF228" s="43"/>
      <c r="AG228" s="43"/>
      <c r="AH228" s="43"/>
      <c r="AI228" s="43" t="str">
        <f>IFERROR(IF(LEN(VLOOKUP(AC228, QUICKBOOKS_9130357949969096!$A:$B, 2, 0))=0,"",VLOOKUP(AC228, QUICKBOOKS_9130357949969096!$A:$B, 2, 0)),"")</f>
        <v/>
      </c>
      <c r="AJ228" s="43" t="str">
        <f>IFERROR(IF(LEN(VLOOKUP(AE228, QUICKBOOKS_9130357949969096!$C:$E, 3, 0))=0,"",VLOOKUP(AE228, QUICKBOOKS_9130357949969096!$C:$E, 3, 0)),"")</f>
        <v/>
      </c>
      <c r="AK228" s="43" t="str">
        <f>IFERROR(IF(LEN(VLOOKUP(AF228, QUICKBOOKS_9130357949969096!$F:$G, 2, 0))=0,"",VLOOKUP(AF228, QUICKBOOKS_9130357949969096!$F:$G, 2, 0)),"")</f>
        <v/>
      </c>
      <c r="AL228" s="43"/>
      <c r="AM228" s="43" t="str">
        <f>IFERROR(IF(LEN(VLOOKUP(AH228, QUICKBOOKS_9130357949969096!$J:$K, 2, 0))=0,"",VLOOKUP(AH228, QUICKBOOKS_9130357949969096!$J:$K, 2, 0)),"")</f>
        <v/>
      </c>
    </row>
    <row r="229" spans="2:39">
      <c r="B229" s="30"/>
      <c r="C229" s="30"/>
      <c r="D229" s="30"/>
      <c r="E229" s="30"/>
      <c r="P229" s="42" t="str">
        <f>IF(W229&lt;&gt;"",MAX(P$1:P228)+1,IF(AND(_xlfn.CONCAT(T229:AM229)&lt;&gt;"", OR(LEFT(_xlfn.CONCAT(T229:AM229),5)&lt;&gt;"FALSE",RIGHT(_xlfn.CONCAT(T229:AM229),5)&lt;&gt;"FALSE")),IF(AND(ISNUMBER(P228),P228&gt;0),P228,0),""))</f>
        <v/>
      </c>
      <c r="Q229" s="47"/>
      <c r="R229" s="42" t="str">
        <f t="shared" si="3"/>
        <v/>
      </c>
      <c r="T229" s="43"/>
      <c r="U229" s="43"/>
      <c r="V229" s="43"/>
      <c r="W229" s="44"/>
      <c r="X229" s="43"/>
      <c r="Y229" s="43"/>
      <c r="Z229" s="43"/>
      <c r="AA229" s="49"/>
      <c r="AB229" s="49"/>
      <c r="AC229" s="43"/>
      <c r="AD229" s="43"/>
      <c r="AE229" s="43"/>
      <c r="AF229" s="43"/>
      <c r="AG229" s="43"/>
      <c r="AH229" s="43"/>
      <c r="AI229" s="43" t="str">
        <f>IFERROR(IF(LEN(VLOOKUP(AC229, QUICKBOOKS_9130357949969096!$A:$B, 2, 0))=0,"",VLOOKUP(AC229, QUICKBOOKS_9130357949969096!$A:$B, 2, 0)),"")</f>
        <v/>
      </c>
      <c r="AJ229" s="43" t="str">
        <f>IFERROR(IF(LEN(VLOOKUP(AE229, QUICKBOOKS_9130357949969096!$C:$E, 3, 0))=0,"",VLOOKUP(AE229, QUICKBOOKS_9130357949969096!$C:$E, 3, 0)),"")</f>
        <v/>
      </c>
      <c r="AK229" s="43" t="str">
        <f>IFERROR(IF(LEN(VLOOKUP(AF229, QUICKBOOKS_9130357949969096!$F:$G, 2, 0))=0,"",VLOOKUP(AF229, QUICKBOOKS_9130357949969096!$F:$G, 2, 0)),"")</f>
        <v/>
      </c>
      <c r="AL229" s="43"/>
      <c r="AM229" s="43" t="str">
        <f>IFERROR(IF(LEN(VLOOKUP(AH229, QUICKBOOKS_9130357949969096!$J:$K, 2, 0))=0,"",VLOOKUP(AH229, QUICKBOOKS_9130357949969096!$J:$K, 2, 0)),"")</f>
        <v/>
      </c>
    </row>
    <row r="230" spans="2:39">
      <c r="B230" s="30"/>
      <c r="C230" s="30"/>
      <c r="D230" s="30"/>
      <c r="E230" s="30"/>
      <c r="P230" s="42" t="str">
        <f>IF(W230&lt;&gt;"",MAX(P$1:P229)+1,IF(AND(_xlfn.CONCAT(T230:AM230)&lt;&gt;"", OR(LEFT(_xlfn.CONCAT(T230:AM230),5)&lt;&gt;"FALSE",RIGHT(_xlfn.CONCAT(T230:AM230),5)&lt;&gt;"FALSE")),IF(AND(ISNUMBER(P229),P229&gt;0),P229,0),""))</f>
        <v/>
      </c>
      <c r="Q230" s="47"/>
      <c r="R230" s="42" t="str">
        <f t="shared" si="3"/>
        <v/>
      </c>
      <c r="T230" s="43"/>
      <c r="U230" s="43"/>
      <c r="V230" s="43"/>
      <c r="W230" s="44"/>
      <c r="X230" s="43"/>
      <c r="Y230" s="43"/>
      <c r="Z230" s="43"/>
      <c r="AA230" s="49"/>
      <c r="AB230" s="49"/>
      <c r="AC230" s="43"/>
      <c r="AD230" s="43"/>
      <c r="AE230" s="43"/>
      <c r="AF230" s="43"/>
      <c r="AG230" s="43"/>
      <c r="AH230" s="43"/>
      <c r="AI230" s="43" t="str">
        <f>IFERROR(IF(LEN(VLOOKUP(AC230, QUICKBOOKS_9130357949969096!$A:$B, 2, 0))=0,"",VLOOKUP(AC230, QUICKBOOKS_9130357949969096!$A:$B, 2, 0)),"")</f>
        <v/>
      </c>
      <c r="AJ230" s="43" t="str">
        <f>IFERROR(IF(LEN(VLOOKUP(AE230, QUICKBOOKS_9130357949969096!$C:$E, 3, 0))=0,"",VLOOKUP(AE230, QUICKBOOKS_9130357949969096!$C:$E, 3, 0)),"")</f>
        <v/>
      </c>
      <c r="AK230" s="43" t="str">
        <f>IFERROR(IF(LEN(VLOOKUP(AF230, QUICKBOOKS_9130357949969096!$F:$G, 2, 0))=0,"",VLOOKUP(AF230, QUICKBOOKS_9130357949969096!$F:$G, 2, 0)),"")</f>
        <v/>
      </c>
      <c r="AL230" s="43"/>
      <c r="AM230" s="43" t="str">
        <f>IFERROR(IF(LEN(VLOOKUP(AH230, QUICKBOOKS_9130357949969096!$J:$K, 2, 0))=0,"",VLOOKUP(AH230, QUICKBOOKS_9130357949969096!$J:$K, 2, 0)),"")</f>
        <v/>
      </c>
    </row>
    <row r="231" spans="2:39">
      <c r="B231" s="30"/>
      <c r="C231" s="30"/>
      <c r="D231" s="30"/>
      <c r="E231" s="30"/>
      <c r="P231" s="42" t="str">
        <f>IF(W231&lt;&gt;"",MAX(P$1:P230)+1,IF(AND(_xlfn.CONCAT(T231:AM231)&lt;&gt;"", OR(LEFT(_xlfn.CONCAT(T231:AM231),5)&lt;&gt;"FALSE",RIGHT(_xlfn.CONCAT(T231:AM231),5)&lt;&gt;"FALSE")),IF(AND(ISNUMBER(P230),P230&gt;0),P230,0),""))</f>
        <v/>
      </c>
      <c r="Q231" s="47"/>
      <c r="R231" s="42" t="str">
        <f t="shared" si="3"/>
        <v/>
      </c>
      <c r="T231" s="43"/>
      <c r="U231" s="43"/>
      <c r="V231" s="43"/>
      <c r="W231" s="44"/>
      <c r="X231" s="43"/>
      <c r="Y231" s="43"/>
      <c r="Z231" s="43"/>
      <c r="AA231" s="49"/>
      <c r="AB231" s="49"/>
      <c r="AC231" s="43"/>
      <c r="AD231" s="43"/>
      <c r="AE231" s="43"/>
      <c r="AF231" s="43"/>
      <c r="AG231" s="43"/>
      <c r="AH231" s="43"/>
      <c r="AI231" s="43" t="str">
        <f>IFERROR(IF(LEN(VLOOKUP(AC231, QUICKBOOKS_9130357949969096!$A:$B, 2, 0))=0,"",VLOOKUP(AC231, QUICKBOOKS_9130357949969096!$A:$B, 2, 0)),"")</f>
        <v/>
      </c>
      <c r="AJ231" s="43" t="str">
        <f>IFERROR(IF(LEN(VLOOKUP(AE231, QUICKBOOKS_9130357949969096!$C:$E, 3, 0))=0,"",VLOOKUP(AE231, QUICKBOOKS_9130357949969096!$C:$E, 3, 0)),"")</f>
        <v/>
      </c>
      <c r="AK231" s="43" t="str">
        <f>IFERROR(IF(LEN(VLOOKUP(AF231, QUICKBOOKS_9130357949969096!$F:$G, 2, 0))=0,"",VLOOKUP(AF231, QUICKBOOKS_9130357949969096!$F:$G, 2, 0)),"")</f>
        <v/>
      </c>
      <c r="AL231" s="43"/>
      <c r="AM231" s="43" t="str">
        <f>IFERROR(IF(LEN(VLOOKUP(AH231, QUICKBOOKS_9130357949969096!$J:$K, 2, 0))=0,"",VLOOKUP(AH231, QUICKBOOKS_9130357949969096!$J:$K, 2, 0)),"")</f>
        <v/>
      </c>
    </row>
    <row r="232" spans="2:39">
      <c r="B232" s="30"/>
      <c r="C232" s="30"/>
      <c r="D232" s="30"/>
      <c r="E232" s="30"/>
      <c r="P232" s="42" t="str">
        <f>IF(W232&lt;&gt;"",MAX(P$1:P231)+1,IF(AND(_xlfn.CONCAT(T232:AM232)&lt;&gt;"", OR(LEFT(_xlfn.CONCAT(T232:AM232),5)&lt;&gt;"FALSE",RIGHT(_xlfn.CONCAT(T232:AM232),5)&lt;&gt;"FALSE")),IF(AND(ISNUMBER(P231),P231&gt;0),P231,0),""))</f>
        <v/>
      </c>
      <c r="Q232" s="47"/>
      <c r="R232" s="42" t="str">
        <f t="shared" si="3"/>
        <v/>
      </c>
      <c r="T232" s="43"/>
      <c r="U232" s="43"/>
      <c r="V232" s="43"/>
      <c r="W232" s="44"/>
      <c r="X232" s="43"/>
      <c r="Y232" s="43"/>
      <c r="Z232" s="43"/>
      <c r="AA232" s="49"/>
      <c r="AB232" s="49"/>
      <c r="AC232" s="43"/>
      <c r="AD232" s="43"/>
      <c r="AE232" s="43"/>
      <c r="AF232" s="43"/>
      <c r="AG232" s="43"/>
      <c r="AH232" s="43"/>
      <c r="AI232" s="43" t="str">
        <f>IFERROR(IF(LEN(VLOOKUP(AC232, QUICKBOOKS_9130357949969096!$A:$B, 2, 0))=0,"",VLOOKUP(AC232, QUICKBOOKS_9130357949969096!$A:$B, 2, 0)),"")</f>
        <v/>
      </c>
      <c r="AJ232" s="43" t="str">
        <f>IFERROR(IF(LEN(VLOOKUP(AE232, QUICKBOOKS_9130357949969096!$C:$E, 3, 0))=0,"",VLOOKUP(AE232, QUICKBOOKS_9130357949969096!$C:$E, 3, 0)),"")</f>
        <v/>
      </c>
      <c r="AK232" s="43" t="str">
        <f>IFERROR(IF(LEN(VLOOKUP(AF232, QUICKBOOKS_9130357949969096!$F:$G, 2, 0))=0,"",VLOOKUP(AF232, QUICKBOOKS_9130357949969096!$F:$G, 2, 0)),"")</f>
        <v/>
      </c>
      <c r="AL232" s="43"/>
      <c r="AM232" s="43" t="str">
        <f>IFERROR(IF(LEN(VLOOKUP(AH232, QUICKBOOKS_9130357949969096!$J:$K, 2, 0))=0,"",VLOOKUP(AH232, QUICKBOOKS_9130357949969096!$J:$K, 2, 0)),"")</f>
        <v/>
      </c>
    </row>
    <row r="233" spans="2:39">
      <c r="B233" s="30"/>
      <c r="C233" s="30"/>
      <c r="D233" s="30"/>
      <c r="E233" s="30"/>
      <c r="P233" s="42" t="str">
        <f>IF(W233&lt;&gt;"",MAX(P$1:P232)+1,IF(AND(_xlfn.CONCAT(T233:AM233)&lt;&gt;"", OR(LEFT(_xlfn.CONCAT(T233:AM233),5)&lt;&gt;"FALSE",RIGHT(_xlfn.CONCAT(T233:AM233),5)&lt;&gt;"FALSE")),IF(AND(ISNUMBER(P232),P232&gt;0),P232,0),""))</f>
        <v/>
      </c>
      <c r="Q233" s="47"/>
      <c r="R233" s="42" t="str">
        <f t="shared" si="3"/>
        <v/>
      </c>
      <c r="T233" s="43"/>
      <c r="U233" s="43"/>
      <c r="V233" s="43"/>
      <c r="W233" s="44"/>
      <c r="X233" s="43"/>
      <c r="Y233" s="43"/>
      <c r="Z233" s="43"/>
      <c r="AA233" s="49"/>
      <c r="AB233" s="49"/>
      <c r="AC233" s="43"/>
      <c r="AD233" s="43"/>
      <c r="AE233" s="43"/>
      <c r="AF233" s="43"/>
      <c r="AG233" s="43"/>
      <c r="AH233" s="43"/>
      <c r="AI233" s="43" t="str">
        <f>IFERROR(IF(LEN(VLOOKUP(AC233, QUICKBOOKS_9130357949969096!$A:$B, 2, 0))=0,"",VLOOKUP(AC233, QUICKBOOKS_9130357949969096!$A:$B, 2, 0)),"")</f>
        <v/>
      </c>
      <c r="AJ233" s="43" t="str">
        <f>IFERROR(IF(LEN(VLOOKUP(AE233, QUICKBOOKS_9130357949969096!$C:$E, 3, 0))=0,"",VLOOKUP(AE233, QUICKBOOKS_9130357949969096!$C:$E, 3, 0)),"")</f>
        <v/>
      </c>
      <c r="AK233" s="43" t="str">
        <f>IFERROR(IF(LEN(VLOOKUP(AF233, QUICKBOOKS_9130357949969096!$F:$G, 2, 0))=0,"",VLOOKUP(AF233, QUICKBOOKS_9130357949969096!$F:$G, 2, 0)),"")</f>
        <v/>
      </c>
      <c r="AL233" s="43"/>
      <c r="AM233" s="43" t="str">
        <f>IFERROR(IF(LEN(VLOOKUP(AH233, QUICKBOOKS_9130357949969096!$J:$K, 2, 0))=0,"",VLOOKUP(AH233, QUICKBOOKS_9130357949969096!$J:$K, 2, 0)),"")</f>
        <v/>
      </c>
    </row>
    <row r="234" spans="2:39">
      <c r="B234" s="30"/>
      <c r="C234" s="30"/>
      <c r="D234" s="30"/>
      <c r="E234" s="30"/>
      <c r="P234" s="42" t="str">
        <f>IF(W234&lt;&gt;"",MAX(P$1:P233)+1,IF(AND(_xlfn.CONCAT(T234:AM234)&lt;&gt;"", OR(LEFT(_xlfn.CONCAT(T234:AM234),5)&lt;&gt;"FALSE",RIGHT(_xlfn.CONCAT(T234:AM234),5)&lt;&gt;"FALSE")),IF(AND(ISNUMBER(P233),P233&gt;0),P233,0),""))</f>
        <v/>
      </c>
      <c r="Q234" s="47"/>
      <c r="R234" s="42" t="str">
        <f t="shared" si="3"/>
        <v/>
      </c>
      <c r="T234" s="43"/>
      <c r="U234" s="43"/>
      <c r="V234" s="43"/>
      <c r="W234" s="44"/>
      <c r="X234" s="43"/>
      <c r="Y234" s="43"/>
      <c r="Z234" s="43"/>
      <c r="AA234" s="49"/>
      <c r="AB234" s="49"/>
      <c r="AC234" s="43"/>
      <c r="AD234" s="43"/>
      <c r="AE234" s="43"/>
      <c r="AF234" s="43"/>
      <c r="AG234" s="43"/>
      <c r="AH234" s="43"/>
      <c r="AI234" s="43" t="str">
        <f>IFERROR(IF(LEN(VLOOKUP(AC234, QUICKBOOKS_9130357949969096!$A:$B, 2, 0))=0,"",VLOOKUP(AC234, QUICKBOOKS_9130357949969096!$A:$B, 2, 0)),"")</f>
        <v/>
      </c>
      <c r="AJ234" s="43" t="str">
        <f>IFERROR(IF(LEN(VLOOKUP(AE234, QUICKBOOKS_9130357949969096!$C:$E, 3, 0))=0,"",VLOOKUP(AE234, QUICKBOOKS_9130357949969096!$C:$E, 3, 0)),"")</f>
        <v/>
      </c>
      <c r="AK234" s="43" t="str">
        <f>IFERROR(IF(LEN(VLOOKUP(AF234, QUICKBOOKS_9130357949969096!$F:$G, 2, 0))=0,"",VLOOKUP(AF234, QUICKBOOKS_9130357949969096!$F:$G, 2, 0)),"")</f>
        <v/>
      </c>
      <c r="AL234" s="43"/>
      <c r="AM234" s="43" t="str">
        <f>IFERROR(IF(LEN(VLOOKUP(AH234, QUICKBOOKS_9130357949969096!$J:$K, 2, 0))=0,"",VLOOKUP(AH234, QUICKBOOKS_9130357949969096!$J:$K, 2, 0)),"")</f>
        <v/>
      </c>
    </row>
    <row r="235" spans="2:39">
      <c r="B235" s="30"/>
      <c r="C235" s="30"/>
      <c r="D235" s="30"/>
      <c r="E235" s="30"/>
      <c r="P235" s="42" t="str">
        <f>IF(W235&lt;&gt;"",MAX(P$1:P234)+1,IF(AND(_xlfn.CONCAT(T235:AM235)&lt;&gt;"", OR(LEFT(_xlfn.CONCAT(T235:AM235),5)&lt;&gt;"FALSE",RIGHT(_xlfn.CONCAT(T235:AM235),5)&lt;&gt;"FALSE")),IF(AND(ISNUMBER(P234),P234&gt;0),P234,0),""))</f>
        <v/>
      </c>
      <c r="Q235" s="47"/>
      <c r="R235" s="42" t="str">
        <f t="shared" si="3"/>
        <v/>
      </c>
      <c r="T235" s="43"/>
      <c r="U235" s="43"/>
      <c r="V235" s="43"/>
      <c r="W235" s="44"/>
      <c r="X235" s="43"/>
      <c r="Y235" s="43"/>
      <c r="Z235" s="43"/>
      <c r="AA235" s="49"/>
      <c r="AB235" s="49"/>
      <c r="AC235" s="43"/>
      <c r="AD235" s="43"/>
      <c r="AE235" s="43"/>
      <c r="AF235" s="43"/>
      <c r="AG235" s="43"/>
      <c r="AH235" s="43"/>
      <c r="AI235" s="43" t="str">
        <f>IFERROR(IF(LEN(VLOOKUP(AC235, QUICKBOOKS_9130357949969096!$A:$B, 2, 0))=0,"",VLOOKUP(AC235, QUICKBOOKS_9130357949969096!$A:$B, 2, 0)),"")</f>
        <v/>
      </c>
      <c r="AJ235" s="43" t="str">
        <f>IFERROR(IF(LEN(VLOOKUP(AE235, QUICKBOOKS_9130357949969096!$C:$E, 3, 0))=0,"",VLOOKUP(AE235, QUICKBOOKS_9130357949969096!$C:$E, 3, 0)),"")</f>
        <v/>
      </c>
      <c r="AK235" s="43" t="str">
        <f>IFERROR(IF(LEN(VLOOKUP(AF235, QUICKBOOKS_9130357949969096!$F:$G, 2, 0))=0,"",VLOOKUP(AF235, QUICKBOOKS_9130357949969096!$F:$G, 2, 0)),"")</f>
        <v/>
      </c>
      <c r="AL235" s="43"/>
      <c r="AM235" s="43" t="str">
        <f>IFERROR(IF(LEN(VLOOKUP(AH235, QUICKBOOKS_9130357949969096!$J:$K, 2, 0))=0,"",VLOOKUP(AH235, QUICKBOOKS_9130357949969096!$J:$K, 2, 0)),"")</f>
        <v/>
      </c>
    </row>
    <row r="236" spans="2:39">
      <c r="B236" s="30"/>
      <c r="C236" s="30"/>
      <c r="D236" s="30"/>
      <c r="E236" s="30"/>
      <c r="P236" s="42" t="str">
        <f>IF(W236&lt;&gt;"",MAX(P$1:P235)+1,IF(AND(_xlfn.CONCAT(T236:AM236)&lt;&gt;"", OR(LEFT(_xlfn.CONCAT(T236:AM236),5)&lt;&gt;"FALSE",RIGHT(_xlfn.CONCAT(T236:AM236),5)&lt;&gt;"FALSE")),IF(AND(ISNUMBER(P235),P235&gt;0),P235,0),""))</f>
        <v/>
      </c>
      <c r="Q236" s="47"/>
      <c r="R236" s="42" t="str">
        <f t="shared" si="3"/>
        <v/>
      </c>
      <c r="T236" s="43"/>
      <c r="U236" s="43"/>
      <c r="V236" s="43"/>
      <c r="W236" s="44"/>
      <c r="X236" s="43"/>
      <c r="Y236" s="43"/>
      <c r="Z236" s="43"/>
      <c r="AA236" s="49"/>
      <c r="AB236" s="49"/>
      <c r="AC236" s="43"/>
      <c r="AD236" s="43"/>
      <c r="AE236" s="43"/>
      <c r="AF236" s="43"/>
      <c r="AG236" s="43"/>
      <c r="AH236" s="43"/>
      <c r="AI236" s="43" t="str">
        <f>IFERROR(IF(LEN(VLOOKUP(AC236, QUICKBOOKS_9130357949969096!$A:$B, 2, 0))=0,"",VLOOKUP(AC236, QUICKBOOKS_9130357949969096!$A:$B, 2, 0)),"")</f>
        <v/>
      </c>
      <c r="AJ236" s="43" t="str">
        <f>IFERROR(IF(LEN(VLOOKUP(AE236, QUICKBOOKS_9130357949969096!$C:$E, 3, 0))=0,"",VLOOKUP(AE236, QUICKBOOKS_9130357949969096!$C:$E, 3, 0)),"")</f>
        <v/>
      </c>
      <c r="AK236" s="43" t="str">
        <f>IFERROR(IF(LEN(VLOOKUP(AF236, QUICKBOOKS_9130357949969096!$F:$G, 2, 0))=0,"",VLOOKUP(AF236, QUICKBOOKS_9130357949969096!$F:$G, 2, 0)),"")</f>
        <v/>
      </c>
      <c r="AL236" s="43"/>
      <c r="AM236" s="43" t="str">
        <f>IFERROR(IF(LEN(VLOOKUP(AH236, QUICKBOOKS_9130357949969096!$J:$K, 2, 0))=0,"",VLOOKUP(AH236, QUICKBOOKS_9130357949969096!$J:$K, 2, 0)),"")</f>
        <v/>
      </c>
    </row>
    <row r="237" spans="2:39">
      <c r="B237" s="30"/>
      <c r="C237" s="30"/>
      <c r="D237" s="30"/>
      <c r="E237" s="30"/>
      <c r="P237" s="42" t="str">
        <f>IF(W237&lt;&gt;"",MAX(P$1:P236)+1,IF(AND(_xlfn.CONCAT(T237:AM237)&lt;&gt;"", OR(LEFT(_xlfn.CONCAT(T237:AM237),5)&lt;&gt;"FALSE",RIGHT(_xlfn.CONCAT(T237:AM237),5)&lt;&gt;"FALSE")),IF(AND(ISNUMBER(P236),P236&gt;0),P236,0),""))</f>
        <v/>
      </c>
      <c r="Q237" s="47"/>
      <c r="R237" s="42" t="str">
        <f t="shared" si="3"/>
        <v/>
      </c>
      <c r="T237" s="43"/>
      <c r="U237" s="43"/>
      <c r="V237" s="43"/>
      <c r="W237" s="44"/>
      <c r="X237" s="43"/>
      <c r="Y237" s="43"/>
      <c r="Z237" s="43"/>
      <c r="AA237" s="49"/>
      <c r="AB237" s="49"/>
      <c r="AC237" s="43"/>
      <c r="AD237" s="43"/>
      <c r="AE237" s="43"/>
      <c r="AF237" s="43"/>
      <c r="AG237" s="43"/>
      <c r="AH237" s="43"/>
      <c r="AI237" s="43" t="str">
        <f>IFERROR(IF(LEN(VLOOKUP(AC237, QUICKBOOKS_9130357949969096!$A:$B, 2, 0))=0,"",VLOOKUP(AC237, QUICKBOOKS_9130357949969096!$A:$B, 2, 0)),"")</f>
        <v/>
      </c>
      <c r="AJ237" s="43" t="str">
        <f>IFERROR(IF(LEN(VLOOKUP(AE237, QUICKBOOKS_9130357949969096!$C:$E, 3, 0))=0,"",VLOOKUP(AE237, QUICKBOOKS_9130357949969096!$C:$E, 3, 0)),"")</f>
        <v/>
      </c>
      <c r="AK237" s="43" t="str">
        <f>IFERROR(IF(LEN(VLOOKUP(AF237, QUICKBOOKS_9130357949969096!$F:$G, 2, 0))=0,"",VLOOKUP(AF237, QUICKBOOKS_9130357949969096!$F:$G, 2, 0)),"")</f>
        <v/>
      </c>
      <c r="AL237" s="43"/>
      <c r="AM237" s="43" t="str">
        <f>IFERROR(IF(LEN(VLOOKUP(AH237, QUICKBOOKS_9130357949969096!$J:$K, 2, 0))=0,"",VLOOKUP(AH237, QUICKBOOKS_9130357949969096!$J:$K, 2, 0)),"")</f>
        <v/>
      </c>
    </row>
    <row r="238" spans="2:39">
      <c r="B238" s="30"/>
      <c r="C238" s="30"/>
      <c r="D238" s="30"/>
      <c r="E238" s="30"/>
      <c r="P238" s="42" t="str">
        <f>IF(W238&lt;&gt;"",MAX(P$1:P237)+1,IF(AND(_xlfn.CONCAT(T238:AM238)&lt;&gt;"", OR(LEFT(_xlfn.CONCAT(T238:AM238),5)&lt;&gt;"FALSE",RIGHT(_xlfn.CONCAT(T238:AM238),5)&lt;&gt;"FALSE")),IF(AND(ISNUMBER(P237),P237&gt;0),P237,0),""))</f>
        <v/>
      </c>
      <c r="Q238" s="47"/>
      <c r="R238" s="42" t="str">
        <f t="shared" si="3"/>
        <v/>
      </c>
      <c r="T238" s="43"/>
      <c r="U238" s="43"/>
      <c r="V238" s="43"/>
      <c r="W238" s="44"/>
      <c r="X238" s="43"/>
      <c r="Y238" s="43"/>
      <c r="Z238" s="43"/>
      <c r="AA238" s="49"/>
      <c r="AB238" s="49"/>
      <c r="AC238" s="43"/>
      <c r="AD238" s="43"/>
      <c r="AE238" s="43"/>
      <c r="AF238" s="43"/>
      <c r="AG238" s="43"/>
      <c r="AH238" s="43"/>
      <c r="AI238" s="43" t="str">
        <f>IFERROR(IF(LEN(VLOOKUP(AC238, QUICKBOOKS_9130357949969096!$A:$B, 2, 0))=0,"",VLOOKUP(AC238, QUICKBOOKS_9130357949969096!$A:$B, 2, 0)),"")</f>
        <v/>
      </c>
      <c r="AJ238" s="43" t="str">
        <f>IFERROR(IF(LEN(VLOOKUP(AE238, QUICKBOOKS_9130357949969096!$C:$E, 3, 0))=0,"",VLOOKUP(AE238, QUICKBOOKS_9130357949969096!$C:$E, 3, 0)),"")</f>
        <v/>
      </c>
      <c r="AK238" s="43" t="str">
        <f>IFERROR(IF(LEN(VLOOKUP(AF238, QUICKBOOKS_9130357949969096!$F:$G, 2, 0))=0,"",VLOOKUP(AF238, QUICKBOOKS_9130357949969096!$F:$G, 2, 0)),"")</f>
        <v/>
      </c>
      <c r="AL238" s="43"/>
      <c r="AM238" s="43" t="str">
        <f>IFERROR(IF(LEN(VLOOKUP(AH238, QUICKBOOKS_9130357949969096!$J:$K, 2, 0))=0,"",VLOOKUP(AH238, QUICKBOOKS_9130357949969096!$J:$K, 2, 0)),"")</f>
        <v/>
      </c>
    </row>
    <row r="239" spans="2:39">
      <c r="B239" s="30"/>
      <c r="C239" s="30"/>
      <c r="D239" s="30"/>
      <c r="E239" s="30"/>
      <c r="P239" s="42" t="str">
        <f>IF(W239&lt;&gt;"",MAX(P$1:P238)+1,IF(AND(_xlfn.CONCAT(T239:AM239)&lt;&gt;"", OR(LEFT(_xlfn.CONCAT(T239:AM239),5)&lt;&gt;"FALSE",RIGHT(_xlfn.CONCAT(T239:AM239),5)&lt;&gt;"FALSE")),IF(AND(ISNUMBER(P238),P238&gt;0),P238,0),""))</f>
        <v/>
      </c>
      <c r="Q239" s="47"/>
      <c r="R239" s="42" t="str">
        <f t="shared" si="3"/>
        <v/>
      </c>
      <c r="T239" s="43"/>
      <c r="U239" s="43"/>
      <c r="V239" s="43"/>
      <c r="W239" s="44"/>
      <c r="X239" s="43"/>
      <c r="Y239" s="43"/>
      <c r="Z239" s="43"/>
      <c r="AA239" s="49"/>
      <c r="AB239" s="49"/>
      <c r="AC239" s="43"/>
      <c r="AD239" s="43"/>
      <c r="AE239" s="43"/>
      <c r="AF239" s="43"/>
      <c r="AG239" s="43"/>
      <c r="AH239" s="43"/>
      <c r="AI239" s="43" t="str">
        <f>IFERROR(IF(LEN(VLOOKUP(AC239, QUICKBOOKS_9130357949969096!$A:$B, 2, 0))=0,"",VLOOKUP(AC239, QUICKBOOKS_9130357949969096!$A:$B, 2, 0)),"")</f>
        <v/>
      </c>
      <c r="AJ239" s="43" t="str">
        <f>IFERROR(IF(LEN(VLOOKUP(AE239, QUICKBOOKS_9130357949969096!$C:$E, 3, 0))=0,"",VLOOKUP(AE239, QUICKBOOKS_9130357949969096!$C:$E, 3, 0)),"")</f>
        <v/>
      </c>
      <c r="AK239" s="43" t="str">
        <f>IFERROR(IF(LEN(VLOOKUP(AF239, QUICKBOOKS_9130357949969096!$F:$G, 2, 0))=0,"",VLOOKUP(AF239, QUICKBOOKS_9130357949969096!$F:$G, 2, 0)),"")</f>
        <v/>
      </c>
      <c r="AL239" s="43"/>
      <c r="AM239" s="43" t="str">
        <f>IFERROR(IF(LEN(VLOOKUP(AH239, QUICKBOOKS_9130357949969096!$J:$K, 2, 0))=0,"",VLOOKUP(AH239, QUICKBOOKS_9130357949969096!$J:$K, 2, 0)),"")</f>
        <v/>
      </c>
    </row>
    <row r="240" spans="2:39">
      <c r="B240" s="30"/>
      <c r="C240" s="30"/>
      <c r="D240" s="30"/>
      <c r="E240" s="30"/>
      <c r="P240" s="42" t="str">
        <f>IF(W240&lt;&gt;"",MAX(P$1:P239)+1,IF(AND(_xlfn.CONCAT(T240:AM240)&lt;&gt;"", OR(LEFT(_xlfn.CONCAT(T240:AM240),5)&lt;&gt;"FALSE",RIGHT(_xlfn.CONCAT(T240:AM240),5)&lt;&gt;"FALSE")),IF(AND(ISNUMBER(P239),P239&gt;0),P239,0),""))</f>
        <v/>
      </c>
      <c r="Q240" s="47"/>
      <c r="R240" s="42" t="str">
        <f t="shared" si="3"/>
        <v/>
      </c>
      <c r="T240" s="43"/>
      <c r="U240" s="43"/>
      <c r="V240" s="43"/>
      <c r="W240" s="44"/>
      <c r="X240" s="43"/>
      <c r="Y240" s="43"/>
      <c r="Z240" s="43"/>
      <c r="AA240" s="49"/>
      <c r="AB240" s="49"/>
      <c r="AC240" s="43"/>
      <c r="AD240" s="43"/>
      <c r="AE240" s="43"/>
      <c r="AF240" s="43"/>
      <c r="AG240" s="43"/>
      <c r="AH240" s="43"/>
      <c r="AI240" s="43" t="str">
        <f>IFERROR(IF(LEN(VLOOKUP(AC240, QUICKBOOKS_9130357949969096!$A:$B, 2, 0))=0,"",VLOOKUP(AC240, QUICKBOOKS_9130357949969096!$A:$B, 2, 0)),"")</f>
        <v/>
      </c>
      <c r="AJ240" s="43" t="str">
        <f>IFERROR(IF(LEN(VLOOKUP(AE240, QUICKBOOKS_9130357949969096!$C:$E, 3, 0))=0,"",VLOOKUP(AE240, QUICKBOOKS_9130357949969096!$C:$E, 3, 0)),"")</f>
        <v/>
      </c>
      <c r="AK240" s="43" t="str">
        <f>IFERROR(IF(LEN(VLOOKUP(AF240, QUICKBOOKS_9130357949969096!$F:$G, 2, 0))=0,"",VLOOKUP(AF240, QUICKBOOKS_9130357949969096!$F:$G, 2, 0)),"")</f>
        <v/>
      </c>
      <c r="AL240" s="43"/>
      <c r="AM240" s="43" t="str">
        <f>IFERROR(IF(LEN(VLOOKUP(AH240, QUICKBOOKS_9130357949969096!$J:$K, 2, 0))=0,"",VLOOKUP(AH240, QUICKBOOKS_9130357949969096!$J:$K, 2, 0)),"")</f>
        <v/>
      </c>
    </row>
    <row r="241" spans="2:39">
      <c r="B241" s="30"/>
      <c r="C241" s="30"/>
      <c r="D241" s="30"/>
      <c r="E241" s="30"/>
      <c r="P241" s="42" t="str">
        <f>IF(W241&lt;&gt;"",MAX(P$1:P240)+1,IF(AND(_xlfn.CONCAT(T241:AM241)&lt;&gt;"", OR(LEFT(_xlfn.CONCAT(T241:AM241),5)&lt;&gt;"FALSE",RIGHT(_xlfn.CONCAT(T241:AM241),5)&lt;&gt;"FALSE")),IF(AND(ISNUMBER(P240),P240&gt;0),P240,0),""))</f>
        <v/>
      </c>
      <c r="Q241" s="47"/>
      <c r="R241" s="42" t="str">
        <f t="shared" si="3"/>
        <v/>
      </c>
      <c r="T241" s="43"/>
      <c r="U241" s="43"/>
      <c r="V241" s="43"/>
      <c r="W241" s="44"/>
      <c r="X241" s="43"/>
      <c r="Y241" s="43"/>
      <c r="Z241" s="43"/>
      <c r="AA241" s="49"/>
      <c r="AB241" s="49"/>
      <c r="AC241" s="43"/>
      <c r="AD241" s="43"/>
      <c r="AE241" s="43"/>
      <c r="AF241" s="43"/>
      <c r="AG241" s="43"/>
      <c r="AH241" s="43"/>
      <c r="AI241" s="43" t="str">
        <f>IFERROR(IF(LEN(VLOOKUP(AC241, QUICKBOOKS_9130357949969096!$A:$B, 2, 0))=0,"",VLOOKUP(AC241, QUICKBOOKS_9130357949969096!$A:$B, 2, 0)),"")</f>
        <v/>
      </c>
      <c r="AJ241" s="43" t="str">
        <f>IFERROR(IF(LEN(VLOOKUP(AE241, QUICKBOOKS_9130357949969096!$C:$E, 3, 0))=0,"",VLOOKUP(AE241, QUICKBOOKS_9130357949969096!$C:$E, 3, 0)),"")</f>
        <v/>
      </c>
      <c r="AK241" s="43" t="str">
        <f>IFERROR(IF(LEN(VLOOKUP(AF241, QUICKBOOKS_9130357949969096!$F:$G, 2, 0))=0,"",VLOOKUP(AF241, QUICKBOOKS_9130357949969096!$F:$G, 2, 0)),"")</f>
        <v/>
      </c>
      <c r="AL241" s="43"/>
      <c r="AM241" s="43" t="str">
        <f>IFERROR(IF(LEN(VLOOKUP(AH241, QUICKBOOKS_9130357949969096!$J:$K, 2, 0))=0,"",VLOOKUP(AH241, QUICKBOOKS_9130357949969096!$J:$K, 2, 0)),"")</f>
        <v/>
      </c>
    </row>
    <row r="242" spans="2:39">
      <c r="B242" s="30"/>
      <c r="C242" s="30"/>
      <c r="D242" s="30"/>
      <c r="E242" s="30"/>
      <c r="P242" s="42" t="str">
        <f>IF(W242&lt;&gt;"",MAX(P$1:P241)+1,IF(AND(_xlfn.CONCAT(T242:AM242)&lt;&gt;"", OR(LEFT(_xlfn.CONCAT(T242:AM242),5)&lt;&gt;"FALSE",RIGHT(_xlfn.CONCAT(T242:AM242),5)&lt;&gt;"FALSE")),IF(AND(ISNUMBER(P241),P241&gt;0),P241,0),""))</f>
        <v/>
      </c>
      <c r="Q242" s="47"/>
      <c r="R242" s="42" t="str">
        <f t="shared" si="3"/>
        <v/>
      </c>
      <c r="T242" s="43"/>
      <c r="U242" s="43"/>
      <c r="V242" s="43"/>
      <c r="W242" s="44"/>
      <c r="X242" s="43"/>
      <c r="Y242" s="43"/>
      <c r="Z242" s="43"/>
      <c r="AA242" s="49"/>
      <c r="AB242" s="49"/>
      <c r="AC242" s="43"/>
      <c r="AD242" s="43"/>
      <c r="AE242" s="43"/>
      <c r="AF242" s="43"/>
      <c r="AG242" s="43"/>
      <c r="AH242" s="43"/>
      <c r="AI242" s="43" t="str">
        <f>IFERROR(IF(LEN(VLOOKUP(AC242, QUICKBOOKS_9130357949969096!$A:$B, 2, 0))=0,"",VLOOKUP(AC242, QUICKBOOKS_9130357949969096!$A:$B, 2, 0)),"")</f>
        <v/>
      </c>
      <c r="AJ242" s="43" t="str">
        <f>IFERROR(IF(LEN(VLOOKUP(AE242, QUICKBOOKS_9130357949969096!$C:$E, 3, 0))=0,"",VLOOKUP(AE242, QUICKBOOKS_9130357949969096!$C:$E, 3, 0)),"")</f>
        <v/>
      </c>
      <c r="AK242" s="43" t="str">
        <f>IFERROR(IF(LEN(VLOOKUP(AF242, QUICKBOOKS_9130357949969096!$F:$G, 2, 0))=0,"",VLOOKUP(AF242, QUICKBOOKS_9130357949969096!$F:$G, 2, 0)),"")</f>
        <v/>
      </c>
      <c r="AL242" s="43"/>
      <c r="AM242" s="43" t="str">
        <f>IFERROR(IF(LEN(VLOOKUP(AH242, QUICKBOOKS_9130357949969096!$J:$K, 2, 0))=0,"",VLOOKUP(AH242, QUICKBOOKS_9130357949969096!$J:$K, 2, 0)),"")</f>
        <v/>
      </c>
    </row>
    <row r="243" spans="2:39">
      <c r="B243" s="30"/>
      <c r="C243" s="30"/>
      <c r="D243" s="30"/>
      <c r="E243" s="30"/>
      <c r="P243" s="42" t="str">
        <f>IF(W243&lt;&gt;"",MAX(P$1:P242)+1,IF(AND(_xlfn.CONCAT(T243:AM243)&lt;&gt;"", OR(LEFT(_xlfn.CONCAT(T243:AM243),5)&lt;&gt;"FALSE",RIGHT(_xlfn.CONCAT(T243:AM243),5)&lt;&gt;"FALSE")),IF(AND(ISNUMBER(P242),P242&gt;0),P242,0),""))</f>
        <v/>
      </c>
      <c r="Q243" s="47"/>
      <c r="R243" s="42" t="str">
        <f t="shared" si="3"/>
        <v/>
      </c>
      <c r="T243" s="43"/>
      <c r="U243" s="43"/>
      <c r="V243" s="43"/>
      <c r="W243" s="44"/>
      <c r="X243" s="43"/>
      <c r="Y243" s="43"/>
      <c r="Z243" s="43"/>
      <c r="AA243" s="49"/>
      <c r="AB243" s="49"/>
      <c r="AC243" s="43"/>
      <c r="AD243" s="43"/>
      <c r="AE243" s="43"/>
      <c r="AF243" s="43"/>
      <c r="AG243" s="43"/>
      <c r="AH243" s="43"/>
      <c r="AI243" s="43" t="str">
        <f>IFERROR(IF(LEN(VLOOKUP(AC243, QUICKBOOKS_9130357949969096!$A:$B, 2, 0))=0,"",VLOOKUP(AC243, QUICKBOOKS_9130357949969096!$A:$B, 2, 0)),"")</f>
        <v/>
      </c>
      <c r="AJ243" s="43" t="str">
        <f>IFERROR(IF(LEN(VLOOKUP(AE243, QUICKBOOKS_9130357949969096!$C:$E, 3, 0))=0,"",VLOOKUP(AE243, QUICKBOOKS_9130357949969096!$C:$E, 3, 0)),"")</f>
        <v/>
      </c>
      <c r="AK243" s="43" t="str">
        <f>IFERROR(IF(LEN(VLOOKUP(AF243, QUICKBOOKS_9130357949969096!$F:$G, 2, 0))=0,"",VLOOKUP(AF243, QUICKBOOKS_9130357949969096!$F:$G, 2, 0)),"")</f>
        <v/>
      </c>
      <c r="AL243" s="43"/>
      <c r="AM243" s="43" t="str">
        <f>IFERROR(IF(LEN(VLOOKUP(AH243, QUICKBOOKS_9130357949969096!$J:$K, 2, 0))=0,"",VLOOKUP(AH243, QUICKBOOKS_9130357949969096!$J:$K, 2, 0)),"")</f>
        <v/>
      </c>
    </row>
    <row r="244" spans="2:39">
      <c r="B244" s="30"/>
      <c r="C244" s="30"/>
      <c r="D244" s="30"/>
      <c r="E244" s="30"/>
      <c r="P244" s="42" t="str">
        <f>IF(W244&lt;&gt;"",MAX(P$1:P243)+1,IF(AND(_xlfn.CONCAT(T244:AM244)&lt;&gt;"", OR(LEFT(_xlfn.CONCAT(T244:AM244),5)&lt;&gt;"FALSE",RIGHT(_xlfn.CONCAT(T244:AM244),5)&lt;&gt;"FALSE")),IF(AND(ISNUMBER(P243),P243&gt;0),P243,0),""))</f>
        <v/>
      </c>
      <c r="Q244" s="47"/>
      <c r="R244" s="42" t="str">
        <f t="shared" si="3"/>
        <v/>
      </c>
      <c r="T244" s="43"/>
      <c r="U244" s="43"/>
      <c r="V244" s="43"/>
      <c r="W244" s="44"/>
      <c r="X244" s="43"/>
      <c r="Y244" s="43"/>
      <c r="Z244" s="43"/>
      <c r="AA244" s="49"/>
      <c r="AB244" s="49"/>
      <c r="AC244" s="43"/>
      <c r="AD244" s="43"/>
      <c r="AE244" s="43"/>
      <c r="AF244" s="43"/>
      <c r="AG244" s="43"/>
      <c r="AH244" s="43"/>
      <c r="AI244" s="43" t="str">
        <f>IFERROR(IF(LEN(VLOOKUP(AC244, QUICKBOOKS_9130357949969096!$A:$B, 2, 0))=0,"",VLOOKUP(AC244, QUICKBOOKS_9130357949969096!$A:$B, 2, 0)),"")</f>
        <v/>
      </c>
      <c r="AJ244" s="43" t="str">
        <f>IFERROR(IF(LEN(VLOOKUP(AE244, QUICKBOOKS_9130357949969096!$C:$E, 3, 0))=0,"",VLOOKUP(AE244, QUICKBOOKS_9130357949969096!$C:$E, 3, 0)),"")</f>
        <v/>
      </c>
      <c r="AK244" s="43" t="str">
        <f>IFERROR(IF(LEN(VLOOKUP(AF244, QUICKBOOKS_9130357949969096!$F:$G, 2, 0))=0,"",VLOOKUP(AF244, QUICKBOOKS_9130357949969096!$F:$G, 2, 0)),"")</f>
        <v/>
      </c>
      <c r="AL244" s="43"/>
      <c r="AM244" s="43" t="str">
        <f>IFERROR(IF(LEN(VLOOKUP(AH244, QUICKBOOKS_9130357949969096!$J:$K, 2, 0))=0,"",VLOOKUP(AH244, QUICKBOOKS_9130357949969096!$J:$K, 2, 0)),"")</f>
        <v/>
      </c>
    </row>
    <row r="245" spans="2:39">
      <c r="B245" s="30"/>
      <c r="C245" s="30"/>
      <c r="D245" s="30"/>
      <c r="E245" s="30"/>
      <c r="P245" s="42" t="str">
        <f>IF(W245&lt;&gt;"",MAX(P$1:P244)+1,IF(AND(_xlfn.CONCAT(T245:AM245)&lt;&gt;"", OR(LEFT(_xlfn.CONCAT(T245:AM245),5)&lt;&gt;"FALSE",RIGHT(_xlfn.CONCAT(T245:AM245),5)&lt;&gt;"FALSE")),IF(AND(ISNUMBER(P244),P244&gt;0),P244,0),""))</f>
        <v/>
      </c>
      <c r="Q245" s="47"/>
      <c r="R245" s="42" t="str">
        <f t="shared" si="3"/>
        <v/>
      </c>
      <c r="T245" s="43"/>
      <c r="U245" s="43"/>
      <c r="V245" s="43"/>
      <c r="W245" s="44"/>
      <c r="X245" s="43"/>
      <c r="Y245" s="43"/>
      <c r="Z245" s="43"/>
      <c r="AA245" s="49"/>
      <c r="AB245" s="49"/>
      <c r="AC245" s="43"/>
      <c r="AD245" s="43"/>
      <c r="AE245" s="43"/>
      <c r="AF245" s="43"/>
      <c r="AG245" s="43"/>
      <c r="AH245" s="43"/>
      <c r="AI245" s="43" t="str">
        <f>IFERROR(IF(LEN(VLOOKUP(AC245, QUICKBOOKS_9130357949969096!$A:$B, 2, 0))=0,"",VLOOKUP(AC245, QUICKBOOKS_9130357949969096!$A:$B, 2, 0)),"")</f>
        <v/>
      </c>
      <c r="AJ245" s="43" t="str">
        <f>IFERROR(IF(LEN(VLOOKUP(AE245, QUICKBOOKS_9130357949969096!$C:$E, 3, 0))=0,"",VLOOKUP(AE245, QUICKBOOKS_9130357949969096!$C:$E, 3, 0)),"")</f>
        <v/>
      </c>
      <c r="AK245" s="43" t="str">
        <f>IFERROR(IF(LEN(VLOOKUP(AF245, QUICKBOOKS_9130357949969096!$F:$G, 2, 0))=0,"",VLOOKUP(AF245, QUICKBOOKS_9130357949969096!$F:$G, 2, 0)),"")</f>
        <v/>
      </c>
      <c r="AL245" s="43"/>
      <c r="AM245" s="43" t="str">
        <f>IFERROR(IF(LEN(VLOOKUP(AH245, QUICKBOOKS_9130357949969096!$J:$K, 2, 0))=0,"",VLOOKUP(AH245, QUICKBOOKS_9130357949969096!$J:$K, 2, 0)),"")</f>
        <v/>
      </c>
    </row>
    <row r="246" spans="2:39">
      <c r="B246" s="30"/>
      <c r="C246" s="30"/>
      <c r="D246" s="30"/>
      <c r="E246" s="30"/>
      <c r="P246" s="42" t="str">
        <f>IF(W246&lt;&gt;"",MAX(P$1:P245)+1,IF(AND(_xlfn.CONCAT(T246:AM246)&lt;&gt;"", OR(LEFT(_xlfn.CONCAT(T246:AM246),5)&lt;&gt;"FALSE",RIGHT(_xlfn.CONCAT(T246:AM246),5)&lt;&gt;"FALSE")),IF(AND(ISNUMBER(P245),P245&gt;0),P245,0),""))</f>
        <v/>
      </c>
      <c r="Q246" s="47"/>
      <c r="R246" s="42" t="str">
        <f t="shared" si="3"/>
        <v/>
      </c>
      <c r="T246" s="43"/>
      <c r="U246" s="43"/>
      <c r="V246" s="43"/>
      <c r="W246" s="44"/>
      <c r="X246" s="43"/>
      <c r="Y246" s="43"/>
      <c r="Z246" s="43"/>
      <c r="AA246" s="49"/>
      <c r="AB246" s="49"/>
      <c r="AC246" s="43"/>
      <c r="AD246" s="43"/>
      <c r="AE246" s="43"/>
      <c r="AF246" s="43"/>
      <c r="AG246" s="43"/>
      <c r="AH246" s="43"/>
      <c r="AI246" s="43" t="str">
        <f>IFERROR(IF(LEN(VLOOKUP(AC246, QUICKBOOKS_9130357949969096!$A:$B, 2, 0))=0,"",VLOOKUP(AC246, QUICKBOOKS_9130357949969096!$A:$B, 2, 0)),"")</f>
        <v/>
      </c>
      <c r="AJ246" s="43" t="str">
        <f>IFERROR(IF(LEN(VLOOKUP(AE246, QUICKBOOKS_9130357949969096!$C:$E, 3, 0))=0,"",VLOOKUP(AE246, QUICKBOOKS_9130357949969096!$C:$E, 3, 0)),"")</f>
        <v/>
      </c>
      <c r="AK246" s="43" t="str">
        <f>IFERROR(IF(LEN(VLOOKUP(AF246, QUICKBOOKS_9130357949969096!$F:$G, 2, 0))=0,"",VLOOKUP(AF246, QUICKBOOKS_9130357949969096!$F:$G, 2, 0)),"")</f>
        <v/>
      </c>
      <c r="AL246" s="43"/>
      <c r="AM246" s="43" t="str">
        <f>IFERROR(IF(LEN(VLOOKUP(AH246, QUICKBOOKS_9130357949969096!$J:$K, 2, 0))=0,"",VLOOKUP(AH246, QUICKBOOKS_9130357949969096!$J:$K, 2, 0)),"")</f>
        <v/>
      </c>
    </row>
    <row r="247" spans="2:39">
      <c r="B247" s="30"/>
      <c r="C247" s="30"/>
      <c r="D247" s="30"/>
      <c r="E247" s="30"/>
      <c r="P247" s="42" t="str">
        <f>IF(W247&lt;&gt;"",MAX(P$1:P246)+1,IF(AND(_xlfn.CONCAT(T247:AM247)&lt;&gt;"", OR(LEFT(_xlfn.CONCAT(T247:AM247),5)&lt;&gt;"FALSE",RIGHT(_xlfn.CONCAT(T247:AM247),5)&lt;&gt;"FALSE")),IF(AND(ISNUMBER(P246),P246&gt;0),P246,0),""))</f>
        <v/>
      </c>
      <c r="Q247" s="47"/>
      <c r="R247" s="42" t="str">
        <f t="shared" si="3"/>
        <v/>
      </c>
      <c r="T247" s="43"/>
      <c r="U247" s="43"/>
      <c r="V247" s="43"/>
      <c r="W247" s="44"/>
      <c r="X247" s="43"/>
      <c r="Y247" s="43"/>
      <c r="Z247" s="43"/>
      <c r="AA247" s="49"/>
      <c r="AB247" s="49"/>
      <c r="AC247" s="43"/>
      <c r="AD247" s="43"/>
      <c r="AE247" s="43"/>
      <c r="AF247" s="43"/>
      <c r="AG247" s="43"/>
      <c r="AH247" s="43"/>
      <c r="AI247" s="43" t="str">
        <f>IFERROR(IF(LEN(VLOOKUP(AC247, QUICKBOOKS_9130357949969096!$A:$B, 2, 0))=0,"",VLOOKUP(AC247, QUICKBOOKS_9130357949969096!$A:$B, 2, 0)),"")</f>
        <v/>
      </c>
      <c r="AJ247" s="43" t="str">
        <f>IFERROR(IF(LEN(VLOOKUP(AE247, QUICKBOOKS_9130357949969096!$C:$E, 3, 0))=0,"",VLOOKUP(AE247, QUICKBOOKS_9130357949969096!$C:$E, 3, 0)),"")</f>
        <v/>
      </c>
      <c r="AK247" s="43" t="str">
        <f>IFERROR(IF(LEN(VLOOKUP(AF247, QUICKBOOKS_9130357949969096!$F:$G, 2, 0))=0,"",VLOOKUP(AF247, QUICKBOOKS_9130357949969096!$F:$G, 2, 0)),"")</f>
        <v/>
      </c>
      <c r="AL247" s="43"/>
      <c r="AM247" s="43" t="str">
        <f>IFERROR(IF(LEN(VLOOKUP(AH247, QUICKBOOKS_9130357949969096!$J:$K, 2, 0))=0,"",VLOOKUP(AH247, QUICKBOOKS_9130357949969096!$J:$K, 2, 0)),"")</f>
        <v/>
      </c>
    </row>
    <row r="248" spans="2:39">
      <c r="B248" s="30"/>
      <c r="C248" s="30"/>
      <c r="D248" s="30"/>
      <c r="E248" s="30"/>
      <c r="P248" s="42" t="str">
        <f>IF(W248&lt;&gt;"",MAX(P$1:P247)+1,IF(AND(_xlfn.CONCAT(T248:AM248)&lt;&gt;"", OR(LEFT(_xlfn.CONCAT(T248:AM248),5)&lt;&gt;"FALSE",RIGHT(_xlfn.CONCAT(T248:AM248),5)&lt;&gt;"FALSE")),IF(AND(ISNUMBER(P247),P247&gt;0),P247,0),""))</f>
        <v/>
      </c>
      <c r="Q248" s="47"/>
      <c r="R248" s="42" t="str">
        <f t="shared" si="3"/>
        <v/>
      </c>
      <c r="T248" s="43"/>
      <c r="U248" s="43"/>
      <c r="V248" s="43"/>
      <c r="W248" s="44"/>
      <c r="X248" s="43"/>
      <c r="Y248" s="43"/>
      <c r="Z248" s="43"/>
      <c r="AA248" s="49"/>
      <c r="AB248" s="49"/>
      <c r="AC248" s="43"/>
      <c r="AD248" s="43"/>
      <c r="AE248" s="43"/>
      <c r="AF248" s="43"/>
      <c r="AG248" s="43"/>
      <c r="AH248" s="43"/>
      <c r="AI248" s="43" t="str">
        <f>IFERROR(IF(LEN(VLOOKUP(AC248, QUICKBOOKS_9130357949969096!$A:$B, 2, 0))=0,"",VLOOKUP(AC248, QUICKBOOKS_9130357949969096!$A:$B, 2, 0)),"")</f>
        <v/>
      </c>
      <c r="AJ248" s="43" t="str">
        <f>IFERROR(IF(LEN(VLOOKUP(AE248, QUICKBOOKS_9130357949969096!$C:$E, 3, 0))=0,"",VLOOKUP(AE248, QUICKBOOKS_9130357949969096!$C:$E, 3, 0)),"")</f>
        <v/>
      </c>
      <c r="AK248" s="43" t="str">
        <f>IFERROR(IF(LEN(VLOOKUP(AF248, QUICKBOOKS_9130357949969096!$F:$G, 2, 0))=0,"",VLOOKUP(AF248, QUICKBOOKS_9130357949969096!$F:$G, 2, 0)),"")</f>
        <v/>
      </c>
      <c r="AL248" s="43"/>
      <c r="AM248" s="43" t="str">
        <f>IFERROR(IF(LEN(VLOOKUP(AH248, QUICKBOOKS_9130357949969096!$J:$K, 2, 0))=0,"",VLOOKUP(AH248, QUICKBOOKS_9130357949969096!$J:$K, 2, 0)),"")</f>
        <v/>
      </c>
    </row>
    <row r="249" spans="2:39">
      <c r="B249" s="30"/>
      <c r="C249" s="30"/>
      <c r="D249" s="30"/>
      <c r="E249" s="30"/>
      <c r="P249" s="42" t="str">
        <f>IF(W249&lt;&gt;"",MAX(P$1:P248)+1,IF(AND(_xlfn.CONCAT(T249:AM249)&lt;&gt;"", OR(LEFT(_xlfn.CONCAT(T249:AM249),5)&lt;&gt;"FALSE",RIGHT(_xlfn.CONCAT(T249:AM249),5)&lt;&gt;"FALSE")),IF(AND(ISNUMBER(P248),P248&gt;0),P248,0),""))</f>
        <v/>
      </c>
      <c r="Q249" s="47"/>
      <c r="R249" s="42" t="str">
        <f t="shared" si="3"/>
        <v/>
      </c>
      <c r="T249" s="43"/>
      <c r="U249" s="43"/>
      <c r="V249" s="43"/>
      <c r="W249" s="44"/>
      <c r="X249" s="43"/>
      <c r="Y249" s="43"/>
      <c r="Z249" s="43"/>
      <c r="AA249" s="49"/>
      <c r="AB249" s="49"/>
      <c r="AC249" s="43"/>
      <c r="AD249" s="43"/>
      <c r="AE249" s="43"/>
      <c r="AF249" s="43"/>
      <c r="AG249" s="43"/>
      <c r="AH249" s="43"/>
      <c r="AI249" s="43" t="str">
        <f>IFERROR(IF(LEN(VLOOKUP(AC249, QUICKBOOKS_9130357949969096!$A:$B, 2, 0))=0,"",VLOOKUP(AC249, QUICKBOOKS_9130357949969096!$A:$B, 2, 0)),"")</f>
        <v/>
      </c>
      <c r="AJ249" s="43" t="str">
        <f>IFERROR(IF(LEN(VLOOKUP(AE249, QUICKBOOKS_9130357949969096!$C:$E, 3, 0))=0,"",VLOOKUP(AE249, QUICKBOOKS_9130357949969096!$C:$E, 3, 0)),"")</f>
        <v/>
      </c>
      <c r="AK249" s="43" t="str">
        <f>IFERROR(IF(LEN(VLOOKUP(AF249, QUICKBOOKS_9130357949969096!$F:$G, 2, 0))=0,"",VLOOKUP(AF249, QUICKBOOKS_9130357949969096!$F:$G, 2, 0)),"")</f>
        <v/>
      </c>
      <c r="AL249" s="43"/>
      <c r="AM249" s="43" t="str">
        <f>IFERROR(IF(LEN(VLOOKUP(AH249, QUICKBOOKS_9130357949969096!$J:$K, 2, 0))=0,"",VLOOKUP(AH249, QUICKBOOKS_9130357949969096!$J:$K, 2, 0)),"")</f>
        <v/>
      </c>
    </row>
    <row r="250" spans="2:39">
      <c r="B250" s="30"/>
      <c r="C250" s="30"/>
      <c r="D250" s="30"/>
      <c r="E250" s="30"/>
      <c r="P250" s="42" t="str">
        <f>IF(W250&lt;&gt;"",MAX(P$1:P249)+1,IF(AND(_xlfn.CONCAT(T250:AM250)&lt;&gt;"", OR(LEFT(_xlfn.CONCAT(T250:AM250),5)&lt;&gt;"FALSE",RIGHT(_xlfn.CONCAT(T250:AM250),5)&lt;&gt;"FALSE")),IF(AND(ISNUMBER(P249),P249&gt;0),P249,0),""))</f>
        <v/>
      </c>
      <c r="Q250" s="47"/>
      <c r="R250" s="42" t="str">
        <f t="shared" si="3"/>
        <v/>
      </c>
      <c r="T250" s="43"/>
      <c r="U250" s="43"/>
      <c r="V250" s="43"/>
      <c r="W250" s="44"/>
      <c r="X250" s="43"/>
      <c r="Y250" s="43"/>
      <c r="Z250" s="43"/>
      <c r="AA250" s="49"/>
      <c r="AB250" s="49"/>
      <c r="AC250" s="43"/>
      <c r="AD250" s="43"/>
      <c r="AE250" s="43"/>
      <c r="AF250" s="43"/>
      <c r="AG250" s="43"/>
      <c r="AH250" s="43"/>
      <c r="AI250" s="43" t="str">
        <f>IFERROR(IF(LEN(VLOOKUP(AC250, QUICKBOOKS_9130357949969096!$A:$B, 2, 0))=0,"",VLOOKUP(AC250, QUICKBOOKS_9130357949969096!$A:$B, 2, 0)),"")</f>
        <v/>
      </c>
      <c r="AJ250" s="43" t="str">
        <f>IFERROR(IF(LEN(VLOOKUP(AE250, QUICKBOOKS_9130357949969096!$C:$E, 3, 0))=0,"",VLOOKUP(AE250, QUICKBOOKS_9130357949969096!$C:$E, 3, 0)),"")</f>
        <v/>
      </c>
      <c r="AK250" s="43" t="str">
        <f>IFERROR(IF(LEN(VLOOKUP(AF250, QUICKBOOKS_9130357949969096!$F:$G, 2, 0))=0,"",VLOOKUP(AF250, QUICKBOOKS_9130357949969096!$F:$G, 2, 0)),"")</f>
        <v/>
      </c>
      <c r="AL250" s="43"/>
      <c r="AM250" s="43" t="str">
        <f>IFERROR(IF(LEN(VLOOKUP(AH250, QUICKBOOKS_9130357949969096!$J:$K, 2, 0))=0,"",VLOOKUP(AH250, QUICKBOOKS_9130357949969096!$J:$K, 2, 0)),"")</f>
        <v/>
      </c>
    </row>
    <row r="251" spans="2:39">
      <c r="B251" s="30"/>
      <c r="C251" s="30"/>
      <c r="D251" s="30"/>
      <c r="E251" s="30"/>
      <c r="P251" s="42" t="str">
        <f>IF(W251&lt;&gt;"",MAX(P$1:P250)+1,IF(AND(_xlfn.CONCAT(T251:AM251)&lt;&gt;"", OR(LEFT(_xlfn.CONCAT(T251:AM251),5)&lt;&gt;"FALSE",RIGHT(_xlfn.CONCAT(T251:AM251),5)&lt;&gt;"FALSE")),IF(AND(ISNUMBER(P250),P250&gt;0),P250,0),""))</f>
        <v/>
      </c>
      <c r="Q251" s="47"/>
      <c r="R251" s="42" t="str">
        <f t="shared" si="3"/>
        <v/>
      </c>
      <c r="T251" s="43"/>
      <c r="U251" s="43"/>
      <c r="V251" s="43"/>
      <c r="W251" s="44"/>
      <c r="X251" s="43"/>
      <c r="Y251" s="43"/>
      <c r="Z251" s="43"/>
      <c r="AA251" s="49"/>
      <c r="AB251" s="49"/>
      <c r="AC251" s="43"/>
      <c r="AD251" s="43"/>
      <c r="AE251" s="43"/>
      <c r="AF251" s="43"/>
      <c r="AG251" s="43"/>
      <c r="AH251" s="43"/>
      <c r="AI251" s="43" t="str">
        <f>IFERROR(IF(LEN(VLOOKUP(AC251, QUICKBOOKS_9130357949969096!$A:$B, 2, 0))=0,"",VLOOKUP(AC251, QUICKBOOKS_9130357949969096!$A:$B, 2, 0)),"")</f>
        <v/>
      </c>
      <c r="AJ251" s="43" t="str">
        <f>IFERROR(IF(LEN(VLOOKUP(AE251, QUICKBOOKS_9130357949969096!$C:$E, 3, 0))=0,"",VLOOKUP(AE251, QUICKBOOKS_9130357949969096!$C:$E, 3, 0)),"")</f>
        <v/>
      </c>
      <c r="AK251" s="43" t="str">
        <f>IFERROR(IF(LEN(VLOOKUP(AF251, QUICKBOOKS_9130357949969096!$F:$G, 2, 0))=0,"",VLOOKUP(AF251, QUICKBOOKS_9130357949969096!$F:$G, 2, 0)),"")</f>
        <v/>
      </c>
      <c r="AL251" s="43"/>
      <c r="AM251" s="43" t="str">
        <f>IFERROR(IF(LEN(VLOOKUP(AH251, QUICKBOOKS_9130357949969096!$J:$K, 2, 0))=0,"",VLOOKUP(AH251, QUICKBOOKS_9130357949969096!$J:$K, 2, 0)),"")</f>
        <v/>
      </c>
    </row>
    <row r="252" spans="2:39">
      <c r="B252" s="30"/>
      <c r="C252" s="30"/>
      <c r="D252" s="30"/>
      <c r="E252" s="30"/>
      <c r="P252" s="42" t="str">
        <f>IF(W252&lt;&gt;"",MAX(P$1:P251)+1,IF(AND(_xlfn.CONCAT(T252:AM252)&lt;&gt;"", OR(LEFT(_xlfn.CONCAT(T252:AM252),5)&lt;&gt;"FALSE",RIGHT(_xlfn.CONCAT(T252:AM252),5)&lt;&gt;"FALSE")),IF(AND(ISNUMBER(P251),P251&gt;0),P251,0),""))</f>
        <v/>
      </c>
      <c r="Q252" s="47"/>
      <c r="R252" s="42" t="str">
        <f t="shared" si="3"/>
        <v/>
      </c>
      <c r="T252" s="43"/>
      <c r="U252" s="43"/>
      <c r="V252" s="43"/>
      <c r="W252" s="44"/>
      <c r="X252" s="43"/>
      <c r="Y252" s="43"/>
      <c r="Z252" s="43"/>
      <c r="AA252" s="49"/>
      <c r="AB252" s="49"/>
      <c r="AC252" s="43"/>
      <c r="AD252" s="43"/>
      <c r="AE252" s="43"/>
      <c r="AF252" s="43"/>
      <c r="AG252" s="43"/>
      <c r="AH252" s="43"/>
      <c r="AI252" s="43" t="str">
        <f>IFERROR(IF(LEN(VLOOKUP(AC252, QUICKBOOKS_9130357949969096!$A:$B, 2, 0))=0,"",VLOOKUP(AC252, QUICKBOOKS_9130357949969096!$A:$B, 2, 0)),"")</f>
        <v/>
      </c>
      <c r="AJ252" s="43" t="str">
        <f>IFERROR(IF(LEN(VLOOKUP(AE252, QUICKBOOKS_9130357949969096!$C:$E, 3, 0))=0,"",VLOOKUP(AE252, QUICKBOOKS_9130357949969096!$C:$E, 3, 0)),"")</f>
        <v/>
      </c>
      <c r="AK252" s="43" t="str">
        <f>IFERROR(IF(LEN(VLOOKUP(AF252, QUICKBOOKS_9130357949969096!$F:$G, 2, 0))=0,"",VLOOKUP(AF252, QUICKBOOKS_9130357949969096!$F:$G, 2, 0)),"")</f>
        <v/>
      </c>
      <c r="AL252" s="43"/>
      <c r="AM252" s="43" t="str">
        <f>IFERROR(IF(LEN(VLOOKUP(AH252, QUICKBOOKS_9130357949969096!$J:$K, 2, 0))=0,"",VLOOKUP(AH252, QUICKBOOKS_9130357949969096!$J:$K, 2, 0)),"")</f>
        <v/>
      </c>
    </row>
    <row r="253" spans="2:39">
      <c r="B253" s="30"/>
      <c r="C253" s="30"/>
      <c r="D253" s="30"/>
      <c r="E253" s="30"/>
      <c r="P253" s="42" t="str">
        <f>IF(W253&lt;&gt;"",MAX(P$1:P252)+1,IF(AND(_xlfn.CONCAT(T253:AM253)&lt;&gt;"", OR(LEFT(_xlfn.CONCAT(T253:AM253),5)&lt;&gt;"FALSE",RIGHT(_xlfn.CONCAT(T253:AM253),5)&lt;&gt;"FALSE")),IF(AND(ISNUMBER(P252),P252&gt;0),P252,0),""))</f>
        <v/>
      </c>
      <c r="Q253" s="47"/>
      <c r="R253" s="42" t="str">
        <f t="shared" si="3"/>
        <v/>
      </c>
      <c r="T253" s="43"/>
      <c r="U253" s="43"/>
      <c r="V253" s="43"/>
      <c r="W253" s="44"/>
      <c r="X253" s="43"/>
      <c r="Y253" s="43"/>
      <c r="Z253" s="43"/>
      <c r="AA253" s="49"/>
      <c r="AB253" s="49"/>
      <c r="AC253" s="43"/>
      <c r="AD253" s="43"/>
      <c r="AE253" s="43"/>
      <c r="AF253" s="43"/>
      <c r="AG253" s="43"/>
      <c r="AH253" s="43"/>
      <c r="AI253" s="43" t="str">
        <f>IFERROR(IF(LEN(VLOOKUP(AC253, QUICKBOOKS_9130357949969096!$A:$B, 2, 0))=0,"",VLOOKUP(AC253, QUICKBOOKS_9130357949969096!$A:$B, 2, 0)),"")</f>
        <v/>
      </c>
      <c r="AJ253" s="43" t="str">
        <f>IFERROR(IF(LEN(VLOOKUP(AE253, QUICKBOOKS_9130357949969096!$C:$E, 3, 0))=0,"",VLOOKUP(AE253, QUICKBOOKS_9130357949969096!$C:$E, 3, 0)),"")</f>
        <v/>
      </c>
      <c r="AK253" s="43" t="str">
        <f>IFERROR(IF(LEN(VLOOKUP(AF253, QUICKBOOKS_9130357949969096!$F:$G, 2, 0))=0,"",VLOOKUP(AF253, QUICKBOOKS_9130357949969096!$F:$G, 2, 0)),"")</f>
        <v/>
      </c>
      <c r="AL253" s="43"/>
      <c r="AM253" s="43" t="str">
        <f>IFERROR(IF(LEN(VLOOKUP(AH253, QUICKBOOKS_9130357949969096!$J:$K, 2, 0))=0,"",VLOOKUP(AH253, QUICKBOOKS_9130357949969096!$J:$K, 2, 0)),"")</f>
        <v/>
      </c>
    </row>
    <row r="254" spans="2:39">
      <c r="B254" s="30"/>
      <c r="C254" s="30"/>
      <c r="D254" s="30"/>
      <c r="E254" s="30"/>
      <c r="P254" s="42" t="str">
        <f>IF(W254&lt;&gt;"",MAX(P$1:P253)+1,IF(AND(_xlfn.CONCAT(T254:AM254)&lt;&gt;"", OR(LEFT(_xlfn.CONCAT(T254:AM254),5)&lt;&gt;"FALSE",RIGHT(_xlfn.CONCAT(T254:AM254),5)&lt;&gt;"FALSE")),IF(AND(ISNUMBER(P253),P253&gt;0),P253,0),""))</f>
        <v/>
      </c>
      <c r="Q254" s="47"/>
      <c r="R254" s="42" t="str">
        <f t="shared" si="3"/>
        <v/>
      </c>
      <c r="T254" s="43"/>
      <c r="U254" s="43"/>
      <c r="V254" s="43"/>
      <c r="W254" s="44"/>
      <c r="X254" s="43"/>
      <c r="Y254" s="43"/>
      <c r="Z254" s="43"/>
      <c r="AA254" s="49"/>
      <c r="AB254" s="49"/>
      <c r="AC254" s="43"/>
      <c r="AD254" s="43"/>
      <c r="AE254" s="43"/>
      <c r="AF254" s="43"/>
      <c r="AG254" s="43"/>
      <c r="AH254" s="43"/>
      <c r="AI254" s="43" t="str">
        <f>IFERROR(IF(LEN(VLOOKUP(AC254, QUICKBOOKS_9130357949969096!$A:$B, 2, 0))=0,"",VLOOKUP(AC254, QUICKBOOKS_9130357949969096!$A:$B, 2, 0)),"")</f>
        <v/>
      </c>
      <c r="AJ254" s="43" t="str">
        <f>IFERROR(IF(LEN(VLOOKUP(AE254, QUICKBOOKS_9130357949969096!$C:$E, 3, 0))=0,"",VLOOKUP(AE254, QUICKBOOKS_9130357949969096!$C:$E, 3, 0)),"")</f>
        <v/>
      </c>
      <c r="AK254" s="43" t="str">
        <f>IFERROR(IF(LEN(VLOOKUP(AF254, QUICKBOOKS_9130357949969096!$F:$G, 2, 0))=0,"",VLOOKUP(AF254, QUICKBOOKS_9130357949969096!$F:$G, 2, 0)),"")</f>
        <v/>
      </c>
      <c r="AL254" s="43"/>
      <c r="AM254" s="43" t="str">
        <f>IFERROR(IF(LEN(VLOOKUP(AH254, QUICKBOOKS_9130357949969096!$J:$K, 2, 0))=0,"",VLOOKUP(AH254, QUICKBOOKS_9130357949969096!$J:$K, 2, 0)),"")</f>
        <v/>
      </c>
    </row>
    <row r="255" spans="2:39">
      <c r="B255" s="30"/>
      <c r="C255" s="30"/>
      <c r="D255" s="30"/>
      <c r="E255" s="30"/>
      <c r="P255" s="42" t="str">
        <f>IF(W255&lt;&gt;"",MAX(P$1:P254)+1,IF(AND(_xlfn.CONCAT(T255:AM255)&lt;&gt;"", OR(LEFT(_xlfn.CONCAT(T255:AM255),5)&lt;&gt;"FALSE",RIGHT(_xlfn.CONCAT(T255:AM255),5)&lt;&gt;"FALSE")),IF(AND(ISNUMBER(P254),P254&gt;0),P254,0),""))</f>
        <v/>
      </c>
      <c r="Q255" s="47"/>
      <c r="R255" s="42" t="str">
        <f t="shared" si="3"/>
        <v/>
      </c>
      <c r="T255" s="43"/>
      <c r="U255" s="43"/>
      <c r="V255" s="43"/>
      <c r="W255" s="44"/>
      <c r="X255" s="43"/>
      <c r="Y255" s="43"/>
      <c r="Z255" s="43"/>
      <c r="AA255" s="49"/>
      <c r="AB255" s="49"/>
      <c r="AC255" s="43"/>
      <c r="AD255" s="43"/>
      <c r="AE255" s="43"/>
      <c r="AF255" s="43"/>
      <c r="AG255" s="43"/>
      <c r="AH255" s="43"/>
      <c r="AI255" s="43" t="str">
        <f>IFERROR(IF(LEN(VLOOKUP(AC255, QUICKBOOKS_9130357949969096!$A:$B, 2, 0))=0,"",VLOOKUP(AC255, QUICKBOOKS_9130357949969096!$A:$B, 2, 0)),"")</f>
        <v/>
      </c>
      <c r="AJ255" s="43" t="str">
        <f>IFERROR(IF(LEN(VLOOKUP(AE255, QUICKBOOKS_9130357949969096!$C:$E, 3, 0))=0,"",VLOOKUP(AE255, QUICKBOOKS_9130357949969096!$C:$E, 3, 0)),"")</f>
        <v/>
      </c>
      <c r="AK255" s="43" t="str">
        <f>IFERROR(IF(LEN(VLOOKUP(AF255, QUICKBOOKS_9130357949969096!$F:$G, 2, 0))=0,"",VLOOKUP(AF255, QUICKBOOKS_9130357949969096!$F:$G, 2, 0)),"")</f>
        <v/>
      </c>
      <c r="AL255" s="43"/>
      <c r="AM255" s="43" t="str">
        <f>IFERROR(IF(LEN(VLOOKUP(AH255, QUICKBOOKS_9130357949969096!$J:$K, 2, 0))=0,"",VLOOKUP(AH255, QUICKBOOKS_9130357949969096!$J:$K, 2, 0)),"")</f>
        <v/>
      </c>
    </row>
    <row r="256" spans="2:39">
      <c r="B256" s="30"/>
      <c r="C256" s="30"/>
      <c r="D256" s="30"/>
      <c r="E256" s="30"/>
      <c r="P256" s="42" t="str">
        <f>IF(W256&lt;&gt;"",MAX(P$1:P255)+1,IF(AND(_xlfn.CONCAT(T256:AM256)&lt;&gt;"", OR(LEFT(_xlfn.CONCAT(T256:AM256),5)&lt;&gt;"FALSE",RIGHT(_xlfn.CONCAT(T256:AM256),5)&lt;&gt;"FALSE")),IF(AND(ISNUMBER(P255),P255&gt;0),P255,0),""))</f>
        <v/>
      </c>
      <c r="Q256" s="47"/>
      <c r="R256" s="42" t="str">
        <f t="shared" si="3"/>
        <v/>
      </c>
      <c r="T256" s="43"/>
      <c r="U256" s="43"/>
      <c r="V256" s="43"/>
      <c r="W256" s="44"/>
      <c r="X256" s="43"/>
      <c r="Y256" s="43"/>
      <c r="Z256" s="43"/>
      <c r="AA256" s="49"/>
      <c r="AB256" s="49"/>
      <c r="AC256" s="43"/>
      <c r="AD256" s="43"/>
      <c r="AE256" s="43"/>
      <c r="AF256" s="43"/>
      <c r="AG256" s="43"/>
      <c r="AH256" s="43"/>
      <c r="AI256" s="43" t="str">
        <f>IFERROR(IF(LEN(VLOOKUP(AC256, QUICKBOOKS_9130357949969096!$A:$B, 2, 0))=0,"",VLOOKUP(AC256, QUICKBOOKS_9130357949969096!$A:$B, 2, 0)),"")</f>
        <v/>
      </c>
      <c r="AJ256" s="43" t="str">
        <f>IFERROR(IF(LEN(VLOOKUP(AE256, QUICKBOOKS_9130357949969096!$C:$E, 3, 0))=0,"",VLOOKUP(AE256, QUICKBOOKS_9130357949969096!$C:$E, 3, 0)),"")</f>
        <v/>
      </c>
      <c r="AK256" s="43" t="str">
        <f>IFERROR(IF(LEN(VLOOKUP(AF256, QUICKBOOKS_9130357949969096!$F:$G, 2, 0))=0,"",VLOOKUP(AF256, QUICKBOOKS_9130357949969096!$F:$G, 2, 0)),"")</f>
        <v/>
      </c>
      <c r="AL256" s="43"/>
      <c r="AM256" s="43" t="str">
        <f>IFERROR(IF(LEN(VLOOKUP(AH256, QUICKBOOKS_9130357949969096!$J:$K, 2, 0))=0,"",VLOOKUP(AH256, QUICKBOOKS_9130357949969096!$J:$K, 2, 0)),"")</f>
        <v/>
      </c>
    </row>
    <row r="257" spans="2:39">
      <c r="B257" s="30"/>
      <c r="C257" s="30"/>
      <c r="D257" s="30"/>
      <c r="E257" s="30"/>
      <c r="P257" s="42" t="str">
        <f>IF(W257&lt;&gt;"",MAX(P$1:P256)+1,IF(AND(_xlfn.CONCAT(T257:AM257)&lt;&gt;"", OR(LEFT(_xlfn.CONCAT(T257:AM257),5)&lt;&gt;"FALSE",RIGHT(_xlfn.CONCAT(T257:AM257),5)&lt;&gt;"FALSE")),IF(AND(ISNUMBER(P256),P256&gt;0),P256,0),""))</f>
        <v/>
      </c>
      <c r="Q257" s="47"/>
      <c r="R257" s="42" t="str">
        <f t="shared" si="3"/>
        <v/>
      </c>
      <c r="T257" s="43"/>
      <c r="U257" s="43"/>
      <c r="V257" s="43"/>
      <c r="W257" s="44"/>
      <c r="X257" s="43"/>
      <c r="Y257" s="43"/>
      <c r="Z257" s="43"/>
      <c r="AA257" s="49"/>
      <c r="AB257" s="49"/>
      <c r="AC257" s="43"/>
      <c r="AD257" s="43"/>
      <c r="AE257" s="43"/>
      <c r="AF257" s="43"/>
      <c r="AG257" s="43"/>
      <c r="AH257" s="43"/>
      <c r="AI257" s="43" t="str">
        <f>IFERROR(IF(LEN(VLOOKUP(AC257, QUICKBOOKS_9130357949969096!$A:$B, 2, 0))=0,"",VLOOKUP(AC257, QUICKBOOKS_9130357949969096!$A:$B, 2, 0)),"")</f>
        <v/>
      </c>
      <c r="AJ257" s="43" t="str">
        <f>IFERROR(IF(LEN(VLOOKUP(AE257, QUICKBOOKS_9130357949969096!$C:$E, 3, 0))=0,"",VLOOKUP(AE257, QUICKBOOKS_9130357949969096!$C:$E, 3, 0)),"")</f>
        <v/>
      </c>
      <c r="AK257" s="43" t="str">
        <f>IFERROR(IF(LEN(VLOOKUP(AF257, QUICKBOOKS_9130357949969096!$F:$G, 2, 0))=0,"",VLOOKUP(AF257, QUICKBOOKS_9130357949969096!$F:$G, 2, 0)),"")</f>
        <v/>
      </c>
      <c r="AL257" s="43"/>
      <c r="AM257" s="43" t="str">
        <f>IFERROR(IF(LEN(VLOOKUP(AH257, QUICKBOOKS_9130357949969096!$J:$K, 2, 0))=0,"",VLOOKUP(AH257, QUICKBOOKS_9130357949969096!$J:$K, 2, 0)),"")</f>
        <v/>
      </c>
    </row>
    <row r="258" spans="2:39">
      <c r="B258" s="30"/>
      <c r="C258" s="30"/>
      <c r="D258" s="30"/>
      <c r="E258" s="30"/>
      <c r="P258" s="42" t="str">
        <f>IF(W258&lt;&gt;"",MAX(P$1:P257)+1,IF(AND(_xlfn.CONCAT(T258:AM258)&lt;&gt;"", OR(LEFT(_xlfn.CONCAT(T258:AM258),5)&lt;&gt;"FALSE",RIGHT(_xlfn.CONCAT(T258:AM258),5)&lt;&gt;"FALSE")),IF(AND(ISNUMBER(P257),P257&gt;0),P257,0),""))</f>
        <v/>
      </c>
      <c r="Q258" s="47"/>
      <c r="R258" s="42" t="str">
        <f t="shared" si="3"/>
        <v/>
      </c>
      <c r="T258" s="43"/>
      <c r="U258" s="43"/>
      <c r="V258" s="43"/>
      <c r="W258" s="44"/>
      <c r="X258" s="43"/>
      <c r="Y258" s="43"/>
      <c r="Z258" s="43"/>
      <c r="AA258" s="49"/>
      <c r="AB258" s="49"/>
      <c r="AC258" s="43"/>
      <c r="AD258" s="43"/>
      <c r="AE258" s="43"/>
      <c r="AF258" s="43"/>
      <c r="AG258" s="43"/>
      <c r="AH258" s="43"/>
      <c r="AI258" s="43" t="str">
        <f>IFERROR(IF(LEN(VLOOKUP(AC258, QUICKBOOKS_9130357949969096!$A:$B, 2, 0))=0,"",VLOOKUP(AC258, QUICKBOOKS_9130357949969096!$A:$B, 2, 0)),"")</f>
        <v/>
      </c>
      <c r="AJ258" s="43" t="str">
        <f>IFERROR(IF(LEN(VLOOKUP(AE258, QUICKBOOKS_9130357949969096!$C:$E, 3, 0))=0,"",VLOOKUP(AE258, QUICKBOOKS_9130357949969096!$C:$E, 3, 0)),"")</f>
        <v/>
      </c>
      <c r="AK258" s="43" t="str">
        <f>IFERROR(IF(LEN(VLOOKUP(AF258, QUICKBOOKS_9130357949969096!$F:$G, 2, 0))=0,"",VLOOKUP(AF258, QUICKBOOKS_9130357949969096!$F:$G, 2, 0)),"")</f>
        <v/>
      </c>
      <c r="AL258" s="43"/>
      <c r="AM258" s="43" t="str">
        <f>IFERROR(IF(LEN(VLOOKUP(AH258, QUICKBOOKS_9130357949969096!$J:$K, 2, 0))=0,"",VLOOKUP(AH258, QUICKBOOKS_9130357949969096!$J:$K, 2, 0)),"")</f>
        <v/>
      </c>
    </row>
    <row r="259" spans="2:39">
      <c r="B259" s="30"/>
      <c r="C259" s="30"/>
      <c r="D259" s="30"/>
      <c r="E259" s="30"/>
      <c r="P259" s="42" t="str">
        <f>IF(W259&lt;&gt;"",MAX(P$1:P258)+1,IF(AND(_xlfn.CONCAT(T259:AM259)&lt;&gt;"", OR(LEFT(_xlfn.CONCAT(T259:AM259),5)&lt;&gt;"FALSE",RIGHT(_xlfn.CONCAT(T259:AM259),5)&lt;&gt;"FALSE")),IF(AND(ISNUMBER(P258),P258&gt;0),P258,0),""))</f>
        <v/>
      </c>
      <c r="Q259" s="47"/>
      <c r="R259" s="42" t="str">
        <f t="shared" ref="R259:R268" si="4">IF(T259&lt;&gt;"",IF(Q259&lt;&gt;"","Edited","Synced"),IF(P259="","",IF(OR(AC259 = "",AI259 = ""),"Invalid","New")))</f>
        <v/>
      </c>
      <c r="T259" s="43"/>
      <c r="U259" s="43"/>
      <c r="V259" s="43"/>
      <c r="W259" s="44"/>
      <c r="X259" s="43"/>
      <c r="Y259" s="43"/>
      <c r="Z259" s="43"/>
      <c r="AA259" s="49"/>
      <c r="AB259" s="49"/>
      <c r="AC259" s="43"/>
      <c r="AD259" s="43"/>
      <c r="AE259" s="43"/>
      <c r="AF259" s="43"/>
      <c r="AG259" s="43"/>
      <c r="AH259" s="43"/>
      <c r="AI259" s="43" t="str">
        <f>IFERROR(IF(LEN(VLOOKUP(AC259, QUICKBOOKS_9130357949969096!$A:$B, 2, 0))=0,"",VLOOKUP(AC259, QUICKBOOKS_9130357949969096!$A:$B, 2, 0)),"")</f>
        <v/>
      </c>
      <c r="AJ259" s="43" t="str">
        <f>IFERROR(IF(LEN(VLOOKUP(AE259, QUICKBOOKS_9130357949969096!$C:$E, 3, 0))=0,"",VLOOKUP(AE259, QUICKBOOKS_9130357949969096!$C:$E, 3, 0)),"")</f>
        <v/>
      </c>
      <c r="AK259" s="43" t="str">
        <f>IFERROR(IF(LEN(VLOOKUP(AF259, QUICKBOOKS_9130357949969096!$F:$G, 2, 0))=0,"",VLOOKUP(AF259, QUICKBOOKS_9130357949969096!$F:$G, 2, 0)),"")</f>
        <v/>
      </c>
      <c r="AL259" s="43"/>
      <c r="AM259" s="43" t="str">
        <f>IFERROR(IF(LEN(VLOOKUP(AH259, QUICKBOOKS_9130357949969096!$J:$K, 2, 0))=0,"",VLOOKUP(AH259, QUICKBOOKS_9130357949969096!$J:$K, 2, 0)),"")</f>
        <v/>
      </c>
    </row>
    <row r="260" spans="2:39">
      <c r="B260" s="30"/>
      <c r="C260" s="30"/>
      <c r="D260" s="30"/>
      <c r="E260" s="30"/>
      <c r="P260" s="42" t="str">
        <f>IF(W260&lt;&gt;"",MAX(P$1:P259)+1,IF(AND(_xlfn.CONCAT(T260:AM260)&lt;&gt;"", OR(LEFT(_xlfn.CONCAT(T260:AM260),5)&lt;&gt;"FALSE",RIGHT(_xlfn.CONCAT(T260:AM260),5)&lt;&gt;"FALSE")),IF(AND(ISNUMBER(P259),P259&gt;0),P259,0),""))</f>
        <v/>
      </c>
      <c r="Q260" s="47"/>
      <c r="R260" s="42" t="str">
        <f t="shared" si="4"/>
        <v/>
      </c>
      <c r="T260" s="43"/>
      <c r="U260" s="43"/>
      <c r="V260" s="43"/>
      <c r="W260" s="44"/>
      <c r="X260" s="43"/>
      <c r="Y260" s="43"/>
      <c r="Z260" s="43"/>
      <c r="AA260" s="49"/>
      <c r="AB260" s="49"/>
      <c r="AC260" s="43"/>
      <c r="AD260" s="43"/>
      <c r="AE260" s="43"/>
      <c r="AF260" s="43"/>
      <c r="AG260" s="43"/>
      <c r="AH260" s="43"/>
      <c r="AI260" s="43" t="str">
        <f>IFERROR(IF(LEN(VLOOKUP(AC260, QUICKBOOKS_9130357949969096!$A:$B, 2, 0))=0,"",VLOOKUP(AC260, QUICKBOOKS_9130357949969096!$A:$B, 2, 0)),"")</f>
        <v/>
      </c>
      <c r="AJ260" s="43" t="str">
        <f>IFERROR(IF(LEN(VLOOKUP(AE260, QUICKBOOKS_9130357949969096!$C:$E, 3, 0))=0,"",VLOOKUP(AE260, QUICKBOOKS_9130357949969096!$C:$E, 3, 0)),"")</f>
        <v/>
      </c>
      <c r="AK260" s="43" t="str">
        <f>IFERROR(IF(LEN(VLOOKUP(AF260, QUICKBOOKS_9130357949969096!$F:$G, 2, 0))=0,"",VLOOKUP(AF260, QUICKBOOKS_9130357949969096!$F:$G, 2, 0)),"")</f>
        <v/>
      </c>
      <c r="AL260" s="43"/>
      <c r="AM260" s="43" t="str">
        <f>IFERROR(IF(LEN(VLOOKUP(AH260, QUICKBOOKS_9130357949969096!$J:$K, 2, 0))=0,"",VLOOKUP(AH260, QUICKBOOKS_9130357949969096!$J:$K, 2, 0)),"")</f>
        <v/>
      </c>
    </row>
    <row r="261" spans="2:39">
      <c r="B261" s="30"/>
      <c r="C261" s="30"/>
      <c r="D261" s="30"/>
      <c r="E261" s="30"/>
      <c r="P261" s="42" t="str">
        <f>IF(W261&lt;&gt;"",MAX(P$1:P260)+1,IF(AND(_xlfn.CONCAT(T261:AM261)&lt;&gt;"", OR(LEFT(_xlfn.CONCAT(T261:AM261),5)&lt;&gt;"FALSE",RIGHT(_xlfn.CONCAT(T261:AM261),5)&lt;&gt;"FALSE")),IF(AND(ISNUMBER(P260),P260&gt;0),P260,0),""))</f>
        <v/>
      </c>
      <c r="Q261" s="47"/>
      <c r="R261" s="42" t="str">
        <f t="shared" si="4"/>
        <v/>
      </c>
      <c r="T261" s="43"/>
      <c r="U261" s="43"/>
      <c r="V261" s="43"/>
      <c r="W261" s="44"/>
      <c r="X261" s="43"/>
      <c r="Y261" s="43"/>
      <c r="Z261" s="43"/>
      <c r="AA261" s="49"/>
      <c r="AB261" s="49"/>
      <c r="AC261" s="43"/>
      <c r="AD261" s="43"/>
      <c r="AE261" s="43"/>
      <c r="AF261" s="43"/>
      <c r="AG261" s="43"/>
      <c r="AH261" s="43"/>
      <c r="AI261" s="43" t="str">
        <f>IFERROR(IF(LEN(VLOOKUP(AC261, QUICKBOOKS_9130357949969096!$A:$B, 2, 0))=0,"",VLOOKUP(AC261, QUICKBOOKS_9130357949969096!$A:$B, 2, 0)),"")</f>
        <v/>
      </c>
      <c r="AJ261" s="43" t="str">
        <f>IFERROR(IF(LEN(VLOOKUP(AE261, QUICKBOOKS_9130357949969096!$C:$E, 3, 0))=0,"",VLOOKUP(AE261, QUICKBOOKS_9130357949969096!$C:$E, 3, 0)),"")</f>
        <v/>
      </c>
      <c r="AK261" s="43" t="str">
        <f>IFERROR(IF(LEN(VLOOKUP(AF261, QUICKBOOKS_9130357949969096!$F:$G, 2, 0))=0,"",VLOOKUP(AF261, QUICKBOOKS_9130357949969096!$F:$G, 2, 0)),"")</f>
        <v/>
      </c>
      <c r="AL261" s="43"/>
      <c r="AM261" s="43" t="str">
        <f>IFERROR(IF(LEN(VLOOKUP(AH261, QUICKBOOKS_9130357949969096!$J:$K, 2, 0))=0,"",VLOOKUP(AH261, QUICKBOOKS_9130357949969096!$J:$K, 2, 0)),"")</f>
        <v/>
      </c>
    </row>
    <row r="262" spans="2:39">
      <c r="B262" s="30"/>
      <c r="C262" s="30"/>
      <c r="D262" s="30"/>
      <c r="E262" s="30"/>
      <c r="P262" s="42" t="str">
        <f>IF(W262&lt;&gt;"",MAX(P$1:P261)+1,IF(AND(_xlfn.CONCAT(T262:AM262)&lt;&gt;"", OR(LEFT(_xlfn.CONCAT(T262:AM262),5)&lt;&gt;"FALSE",RIGHT(_xlfn.CONCAT(T262:AM262),5)&lt;&gt;"FALSE")),IF(AND(ISNUMBER(P261),P261&gt;0),P261,0),""))</f>
        <v/>
      </c>
      <c r="Q262" s="47"/>
      <c r="R262" s="42" t="str">
        <f t="shared" si="4"/>
        <v/>
      </c>
      <c r="T262" s="43"/>
      <c r="U262" s="43"/>
      <c r="V262" s="43"/>
      <c r="W262" s="44"/>
      <c r="X262" s="43"/>
      <c r="Y262" s="43"/>
      <c r="Z262" s="43"/>
      <c r="AA262" s="49"/>
      <c r="AB262" s="49"/>
      <c r="AC262" s="43"/>
      <c r="AD262" s="43"/>
      <c r="AE262" s="43"/>
      <c r="AF262" s="43"/>
      <c r="AG262" s="43"/>
      <c r="AH262" s="43"/>
      <c r="AI262" s="43" t="str">
        <f>IFERROR(IF(LEN(VLOOKUP(AC262, QUICKBOOKS_9130357949969096!$A:$B, 2, 0))=0,"",VLOOKUP(AC262, QUICKBOOKS_9130357949969096!$A:$B, 2, 0)),"")</f>
        <v/>
      </c>
      <c r="AJ262" s="43" t="str">
        <f>IFERROR(IF(LEN(VLOOKUP(AE262, QUICKBOOKS_9130357949969096!$C:$E, 3, 0))=0,"",VLOOKUP(AE262, QUICKBOOKS_9130357949969096!$C:$E, 3, 0)),"")</f>
        <v/>
      </c>
      <c r="AK262" s="43" t="str">
        <f>IFERROR(IF(LEN(VLOOKUP(AF262, QUICKBOOKS_9130357949969096!$F:$G, 2, 0))=0,"",VLOOKUP(AF262, QUICKBOOKS_9130357949969096!$F:$G, 2, 0)),"")</f>
        <v/>
      </c>
      <c r="AL262" s="43"/>
      <c r="AM262" s="43" t="str">
        <f>IFERROR(IF(LEN(VLOOKUP(AH262, QUICKBOOKS_9130357949969096!$J:$K, 2, 0))=0,"",VLOOKUP(AH262, QUICKBOOKS_9130357949969096!$J:$K, 2, 0)),"")</f>
        <v/>
      </c>
    </row>
    <row r="263" spans="2:39">
      <c r="B263" s="30"/>
      <c r="C263" s="30"/>
      <c r="D263" s="30"/>
      <c r="E263" s="30"/>
      <c r="P263" s="42" t="str">
        <f>IF(W263&lt;&gt;"",MAX(P$1:P262)+1,IF(AND(_xlfn.CONCAT(T263:AM263)&lt;&gt;"", OR(LEFT(_xlfn.CONCAT(T263:AM263),5)&lt;&gt;"FALSE",RIGHT(_xlfn.CONCAT(T263:AM263),5)&lt;&gt;"FALSE")),IF(AND(ISNUMBER(P262),P262&gt;0),P262,0),""))</f>
        <v/>
      </c>
      <c r="Q263" s="47"/>
      <c r="R263" s="42" t="str">
        <f t="shared" si="4"/>
        <v/>
      </c>
      <c r="T263" s="43"/>
      <c r="U263" s="43"/>
      <c r="V263" s="43"/>
      <c r="W263" s="44"/>
      <c r="X263" s="43"/>
      <c r="Y263" s="43"/>
      <c r="Z263" s="43"/>
      <c r="AA263" s="49"/>
      <c r="AB263" s="49"/>
      <c r="AC263" s="43"/>
      <c r="AD263" s="43"/>
      <c r="AE263" s="43"/>
      <c r="AF263" s="43"/>
      <c r="AG263" s="43"/>
      <c r="AH263" s="43"/>
      <c r="AI263" s="43" t="str">
        <f>IFERROR(IF(LEN(VLOOKUP(AC263, QUICKBOOKS_9130357949969096!$A:$B, 2, 0))=0,"",VLOOKUP(AC263, QUICKBOOKS_9130357949969096!$A:$B, 2, 0)),"")</f>
        <v/>
      </c>
      <c r="AJ263" s="43" t="str">
        <f>IFERROR(IF(LEN(VLOOKUP(AE263, QUICKBOOKS_9130357949969096!$C:$E, 3, 0))=0,"",VLOOKUP(AE263, QUICKBOOKS_9130357949969096!$C:$E, 3, 0)),"")</f>
        <v/>
      </c>
      <c r="AK263" s="43" t="str">
        <f>IFERROR(IF(LEN(VLOOKUP(AF263, QUICKBOOKS_9130357949969096!$F:$G, 2, 0))=0,"",VLOOKUP(AF263, QUICKBOOKS_9130357949969096!$F:$G, 2, 0)),"")</f>
        <v/>
      </c>
      <c r="AL263" s="43"/>
      <c r="AM263" s="43" t="str">
        <f>IFERROR(IF(LEN(VLOOKUP(AH263, QUICKBOOKS_9130357949969096!$J:$K, 2, 0))=0,"",VLOOKUP(AH263, QUICKBOOKS_9130357949969096!$J:$K, 2, 0)),"")</f>
        <v/>
      </c>
    </row>
    <row r="264" spans="2:39">
      <c r="B264" s="30"/>
      <c r="C264" s="30"/>
      <c r="D264" s="30"/>
      <c r="E264" s="30"/>
      <c r="P264" s="42" t="str">
        <f>IF(W264&lt;&gt;"",MAX(P$1:P263)+1,IF(AND(_xlfn.CONCAT(T264:AM264)&lt;&gt;"", OR(LEFT(_xlfn.CONCAT(T264:AM264),5)&lt;&gt;"FALSE",RIGHT(_xlfn.CONCAT(T264:AM264),5)&lt;&gt;"FALSE")),IF(AND(ISNUMBER(P263),P263&gt;0),P263,0),""))</f>
        <v/>
      </c>
      <c r="Q264" s="47"/>
      <c r="R264" s="42" t="str">
        <f t="shared" si="4"/>
        <v/>
      </c>
      <c r="T264" s="43"/>
      <c r="U264" s="43"/>
      <c r="V264" s="43"/>
      <c r="W264" s="44"/>
      <c r="X264" s="43"/>
      <c r="Y264" s="43"/>
      <c r="Z264" s="43"/>
      <c r="AA264" s="49"/>
      <c r="AB264" s="49"/>
      <c r="AC264" s="43"/>
      <c r="AD264" s="43"/>
      <c r="AE264" s="43"/>
      <c r="AF264" s="43"/>
      <c r="AG264" s="43"/>
      <c r="AH264" s="43"/>
      <c r="AI264" s="43" t="str">
        <f>IFERROR(IF(LEN(VLOOKUP(AC264, QUICKBOOKS_9130357949969096!$A:$B, 2, 0))=0,"",VLOOKUP(AC264, QUICKBOOKS_9130357949969096!$A:$B, 2, 0)),"")</f>
        <v/>
      </c>
      <c r="AJ264" s="43" t="str">
        <f>IFERROR(IF(LEN(VLOOKUP(AE264, QUICKBOOKS_9130357949969096!$C:$E, 3, 0))=0,"",VLOOKUP(AE264, QUICKBOOKS_9130357949969096!$C:$E, 3, 0)),"")</f>
        <v/>
      </c>
      <c r="AK264" s="43" t="str">
        <f>IFERROR(IF(LEN(VLOOKUP(AF264, QUICKBOOKS_9130357949969096!$F:$G, 2, 0))=0,"",VLOOKUP(AF264, QUICKBOOKS_9130357949969096!$F:$G, 2, 0)),"")</f>
        <v/>
      </c>
      <c r="AL264" s="43"/>
      <c r="AM264" s="43" t="str">
        <f>IFERROR(IF(LEN(VLOOKUP(AH264, QUICKBOOKS_9130357949969096!$J:$K, 2, 0))=0,"",VLOOKUP(AH264, QUICKBOOKS_9130357949969096!$J:$K, 2, 0)),"")</f>
        <v/>
      </c>
    </row>
    <row r="265" spans="2:39">
      <c r="B265" s="30"/>
      <c r="C265" s="30"/>
      <c r="D265" s="30"/>
      <c r="E265" s="30"/>
      <c r="P265" s="42" t="str">
        <f>IF(W265&lt;&gt;"",MAX(P$1:P264)+1,IF(AND(_xlfn.CONCAT(T265:AM265)&lt;&gt;"", OR(LEFT(_xlfn.CONCAT(T265:AM265),5)&lt;&gt;"FALSE",RIGHT(_xlfn.CONCAT(T265:AM265),5)&lt;&gt;"FALSE")),IF(AND(ISNUMBER(P264),P264&gt;0),P264,0),""))</f>
        <v/>
      </c>
      <c r="Q265" s="47"/>
      <c r="R265" s="42" t="str">
        <f t="shared" si="4"/>
        <v/>
      </c>
      <c r="T265" s="43"/>
      <c r="U265" s="43"/>
      <c r="V265" s="43"/>
      <c r="W265" s="44"/>
      <c r="X265" s="43"/>
      <c r="Y265" s="43"/>
      <c r="Z265" s="43"/>
      <c r="AA265" s="49"/>
      <c r="AB265" s="49"/>
      <c r="AC265" s="43"/>
      <c r="AD265" s="43"/>
      <c r="AE265" s="43"/>
      <c r="AF265" s="43"/>
      <c r="AG265" s="43"/>
      <c r="AH265" s="43"/>
      <c r="AI265" s="43" t="str">
        <f>IFERROR(IF(LEN(VLOOKUP(AC265, QUICKBOOKS_9130357949969096!$A:$B, 2, 0))=0,"",VLOOKUP(AC265, QUICKBOOKS_9130357949969096!$A:$B, 2, 0)),"")</f>
        <v/>
      </c>
      <c r="AJ265" s="43" t="str">
        <f>IFERROR(IF(LEN(VLOOKUP(AE265, QUICKBOOKS_9130357949969096!$C:$E, 3, 0))=0,"",VLOOKUP(AE265, QUICKBOOKS_9130357949969096!$C:$E, 3, 0)),"")</f>
        <v/>
      </c>
      <c r="AK265" s="43" t="str">
        <f>IFERROR(IF(LEN(VLOOKUP(AF265, QUICKBOOKS_9130357949969096!$F:$G, 2, 0))=0,"",VLOOKUP(AF265, QUICKBOOKS_9130357949969096!$F:$G, 2, 0)),"")</f>
        <v/>
      </c>
      <c r="AL265" s="43"/>
      <c r="AM265" s="43" t="str">
        <f>IFERROR(IF(LEN(VLOOKUP(AH265, QUICKBOOKS_9130357949969096!$J:$K, 2, 0))=0,"",VLOOKUP(AH265, QUICKBOOKS_9130357949969096!$J:$K, 2, 0)),"")</f>
        <v/>
      </c>
    </row>
    <row r="266" spans="2:39">
      <c r="B266" s="30"/>
      <c r="C266" s="30"/>
      <c r="D266" s="30"/>
      <c r="E266" s="30"/>
      <c r="P266" s="42" t="str">
        <f>IF(W266&lt;&gt;"",MAX(P$1:P265)+1,IF(AND(_xlfn.CONCAT(T266:AM266)&lt;&gt;"", OR(LEFT(_xlfn.CONCAT(T266:AM266),5)&lt;&gt;"FALSE",RIGHT(_xlfn.CONCAT(T266:AM266),5)&lt;&gt;"FALSE")),IF(AND(ISNUMBER(P265),P265&gt;0),P265,0),""))</f>
        <v/>
      </c>
      <c r="Q266" s="47"/>
      <c r="R266" s="42" t="str">
        <f t="shared" si="4"/>
        <v/>
      </c>
      <c r="T266" s="43"/>
      <c r="U266" s="43"/>
      <c r="V266" s="43"/>
      <c r="W266" s="44"/>
      <c r="X266" s="43"/>
      <c r="Y266" s="43"/>
      <c r="Z266" s="43"/>
      <c r="AA266" s="49"/>
      <c r="AB266" s="49"/>
      <c r="AC266" s="43"/>
      <c r="AD266" s="43"/>
      <c r="AE266" s="43"/>
      <c r="AF266" s="43"/>
      <c r="AG266" s="43"/>
      <c r="AH266" s="43"/>
      <c r="AI266" s="43" t="str">
        <f>IFERROR(IF(LEN(VLOOKUP(AC266, QUICKBOOKS_9130357949969096!$A:$B, 2, 0))=0,"",VLOOKUP(AC266, QUICKBOOKS_9130357949969096!$A:$B, 2, 0)),"")</f>
        <v/>
      </c>
      <c r="AJ266" s="43" t="str">
        <f>IFERROR(IF(LEN(VLOOKUP(AE266, QUICKBOOKS_9130357949969096!$C:$E, 3, 0))=0,"",VLOOKUP(AE266, QUICKBOOKS_9130357949969096!$C:$E, 3, 0)),"")</f>
        <v/>
      </c>
      <c r="AK266" s="43" t="str">
        <f>IFERROR(IF(LEN(VLOOKUP(AF266, QUICKBOOKS_9130357949969096!$F:$G, 2, 0))=0,"",VLOOKUP(AF266, QUICKBOOKS_9130357949969096!$F:$G, 2, 0)),"")</f>
        <v/>
      </c>
      <c r="AL266" s="43"/>
      <c r="AM266" s="43" t="str">
        <f>IFERROR(IF(LEN(VLOOKUP(AH266, QUICKBOOKS_9130357949969096!$J:$K, 2, 0))=0,"",VLOOKUP(AH266, QUICKBOOKS_9130357949969096!$J:$K, 2, 0)),"")</f>
        <v/>
      </c>
    </row>
    <row r="267" spans="2:39">
      <c r="B267" s="30"/>
      <c r="C267" s="30"/>
      <c r="D267" s="30"/>
      <c r="E267" s="30"/>
      <c r="P267" s="42" t="str">
        <f>IF(W267&lt;&gt;"",MAX(P$1:P266)+1,IF(AND(_xlfn.CONCAT(T267:AM267)&lt;&gt;"", OR(LEFT(_xlfn.CONCAT(T267:AM267),5)&lt;&gt;"FALSE",RIGHT(_xlfn.CONCAT(T267:AM267),5)&lt;&gt;"FALSE")),IF(AND(ISNUMBER(P266),P266&gt;0),P266,0),""))</f>
        <v/>
      </c>
      <c r="Q267" s="47"/>
      <c r="R267" s="42" t="str">
        <f t="shared" si="4"/>
        <v/>
      </c>
      <c r="T267" s="43"/>
      <c r="U267" s="43"/>
      <c r="V267" s="43"/>
      <c r="W267" s="44"/>
      <c r="X267" s="43"/>
      <c r="Y267" s="43"/>
      <c r="Z267" s="43"/>
      <c r="AA267" s="49"/>
      <c r="AB267" s="49"/>
      <c r="AC267" s="43"/>
      <c r="AD267" s="43"/>
      <c r="AE267" s="43"/>
      <c r="AF267" s="43"/>
      <c r="AG267" s="43"/>
      <c r="AH267" s="43"/>
      <c r="AI267" s="43" t="str">
        <f>IFERROR(IF(LEN(VLOOKUP(AC267, QUICKBOOKS_9130357949969096!$A:$B, 2, 0))=0,"",VLOOKUP(AC267, QUICKBOOKS_9130357949969096!$A:$B, 2, 0)),"")</f>
        <v/>
      </c>
      <c r="AJ267" s="43" t="str">
        <f>IFERROR(IF(LEN(VLOOKUP(AE267, QUICKBOOKS_9130357949969096!$C:$E, 3, 0))=0,"",VLOOKUP(AE267, QUICKBOOKS_9130357949969096!$C:$E, 3, 0)),"")</f>
        <v/>
      </c>
      <c r="AK267" s="43" t="str">
        <f>IFERROR(IF(LEN(VLOOKUP(AF267, QUICKBOOKS_9130357949969096!$F:$G, 2, 0))=0,"",VLOOKUP(AF267, QUICKBOOKS_9130357949969096!$F:$G, 2, 0)),"")</f>
        <v/>
      </c>
      <c r="AL267" s="43"/>
      <c r="AM267" s="43" t="str">
        <f>IFERROR(IF(LEN(VLOOKUP(AH267, QUICKBOOKS_9130357949969096!$J:$K, 2, 0))=0,"",VLOOKUP(AH267, QUICKBOOKS_9130357949969096!$J:$K, 2, 0)),"")</f>
        <v/>
      </c>
    </row>
    <row r="268" spans="2:39">
      <c r="B268" s="30"/>
      <c r="C268" s="30"/>
      <c r="D268" s="30"/>
      <c r="E268" s="30"/>
      <c r="P268" s="42" t="str">
        <f>IF(W268&lt;&gt;"",MAX(P$1:P267)+1,IF(AND(_xlfn.CONCAT(T268:AM268)&lt;&gt;"", OR(LEFT(_xlfn.CONCAT(T268:AM268),5)&lt;&gt;"FALSE",RIGHT(_xlfn.CONCAT(T268:AM268),5)&lt;&gt;"FALSE")),IF(AND(ISNUMBER(P267),P267&gt;0),P267,0),""))</f>
        <v/>
      </c>
      <c r="Q268" s="47"/>
      <c r="R268" s="42" t="str">
        <f t="shared" si="4"/>
        <v/>
      </c>
      <c r="T268" s="43"/>
      <c r="U268" s="43"/>
      <c r="V268" s="43"/>
      <c r="W268" s="44"/>
      <c r="X268" s="43"/>
      <c r="Y268" s="43"/>
      <c r="Z268" s="43"/>
      <c r="AA268" s="49"/>
      <c r="AB268" s="49"/>
      <c r="AC268" s="43"/>
      <c r="AD268" s="43"/>
      <c r="AE268" s="43"/>
      <c r="AF268" s="43"/>
      <c r="AG268" s="43"/>
      <c r="AH268" s="43"/>
      <c r="AI268" s="43" t="str">
        <f>IFERROR(IF(LEN(VLOOKUP(AC268, QUICKBOOKS_9130357949969096!$A:$B, 2, 0))=0,"",VLOOKUP(AC268, QUICKBOOKS_9130357949969096!$A:$B, 2, 0)),"")</f>
        <v/>
      </c>
      <c r="AJ268" s="43" t="str">
        <f>IFERROR(IF(LEN(VLOOKUP(AE268, QUICKBOOKS_9130357949969096!$C:$E, 3, 0))=0,"",VLOOKUP(AE268, QUICKBOOKS_9130357949969096!$C:$E, 3, 0)),"")</f>
        <v/>
      </c>
      <c r="AK268" s="43" t="str">
        <f>IFERROR(IF(LEN(VLOOKUP(AF268, QUICKBOOKS_9130357949969096!$F:$G, 2, 0))=0,"",VLOOKUP(AF268, QUICKBOOKS_9130357949969096!$F:$G, 2, 0)),"")</f>
        <v/>
      </c>
      <c r="AL268" s="43"/>
      <c r="AM268" s="43" t="str">
        <f>IFERROR(IF(LEN(VLOOKUP(AH268, QUICKBOOKS_9130357949969096!$J:$K, 2, 0))=0,"",VLOOKUP(AH268, QUICKBOOKS_9130357949969096!$J:$K, 2, 0)),"")</f>
        <v/>
      </c>
    </row>
    <row r="269" spans="2:39">
      <c r="B269" s="30"/>
      <c r="C269" s="30"/>
      <c r="D269" s="30"/>
      <c r="E269" s="30"/>
      <c r="P269" s="42"/>
      <c r="Q269" s="47"/>
      <c r="R269" s="42"/>
      <c r="T269" s="43"/>
      <c r="U269" s="43"/>
      <c r="V269" s="43"/>
      <c r="W269" s="44"/>
      <c r="X269" s="43"/>
      <c r="Y269" s="43"/>
      <c r="Z269" s="43"/>
      <c r="AA269" s="49"/>
      <c r="AB269" s="49"/>
      <c r="AC269" s="43"/>
      <c r="AD269" s="43"/>
      <c r="AE269" s="43"/>
      <c r="AF269" s="43"/>
      <c r="AG269" s="43"/>
      <c r="AH269" s="43"/>
      <c r="AI269" s="43"/>
      <c r="AJ269" s="43"/>
      <c r="AK269" s="43"/>
      <c r="AL269" s="43"/>
      <c r="AM269" s="43"/>
    </row>
    <row r="270" spans="2:39">
      <c r="B270" s="30"/>
      <c r="C270" s="30"/>
      <c r="D270" s="30"/>
      <c r="E270" s="30"/>
      <c r="P270" s="42"/>
      <c r="Q270" s="47"/>
      <c r="R270" s="42"/>
      <c r="T270" s="43"/>
      <c r="U270" s="43"/>
      <c r="V270" s="43"/>
      <c r="W270" s="44"/>
      <c r="X270" s="43"/>
      <c r="Y270" s="43"/>
      <c r="Z270" s="43"/>
      <c r="AA270" s="49"/>
      <c r="AB270" s="49"/>
      <c r="AC270" s="43"/>
      <c r="AD270" s="43"/>
      <c r="AE270" s="43"/>
      <c r="AF270" s="43"/>
      <c r="AG270" s="43"/>
      <c r="AH270" s="43"/>
      <c r="AI270" s="43"/>
      <c r="AJ270" s="43"/>
      <c r="AK270" s="43"/>
      <c r="AL270" s="43"/>
      <c r="AM270" s="43"/>
    </row>
    <row r="271" spans="2:39">
      <c r="B271" s="30"/>
      <c r="C271" s="30"/>
      <c r="D271" s="30"/>
      <c r="E271" s="30"/>
      <c r="P271" s="42"/>
      <c r="Q271" s="47"/>
      <c r="R271" s="42"/>
      <c r="T271" s="43"/>
      <c r="U271" s="43"/>
      <c r="V271" s="43"/>
      <c r="W271" s="44"/>
      <c r="X271" s="43"/>
      <c r="Y271" s="43"/>
      <c r="Z271" s="43"/>
      <c r="AA271" s="49"/>
      <c r="AB271" s="49"/>
      <c r="AC271" s="43"/>
      <c r="AD271" s="43"/>
      <c r="AE271" s="43"/>
      <c r="AF271" s="43"/>
      <c r="AG271" s="43"/>
      <c r="AH271" s="43"/>
      <c r="AI271" s="43"/>
      <c r="AJ271" s="43"/>
      <c r="AK271" s="43"/>
      <c r="AL271" s="43"/>
      <c r="AM271" s="43"/>
    </row>
    <row r="272" spans="2:39">
      <c r="B272" s="30"/>
      <c r="C272" s="30"/>
      <c r="D272" s="30"/>
      <c r="E272" s="30"/>
      <c r="P272" s="42"/>
      <c r="Q272" s="47"/>
      <c r="R272" s="42"/>
      <c r="T272" s="43"/>
      <c r="U272" s="43"/>
      <c r="V272" s="43"/>
      <c r="W272" s="44"/>
      <c r="X272" s="43"/>
      <c r="Y272" s="43"/>
      <c r="Z272" s="43"/>
      <c r="AA272" s="49"/>
      <c r="AB272" s="49"/>
      <c r="AC272" s="43"/>
      <c r="AD272" s="43"/>
      <c r="AE272" s="43"/>
      <c r="AF272" s="43"/>
      <c r="AG272" s="43"/>
      <c r="AH272" s="43"/>
      <c r="AI272" s="43"/>
      <c r="AJ272" s="43"/>
      <c r="AK272" s="43"/>
      <c r="AL272" s="43"/>
      <c r="AM272" s="43"/>
    </row>
    <row r="273" spans="2:39">
      <c r="B273" s="30"/>
      <c r="C273" s="30"/>
      <c r="D273" s="30"/>
      <c r="E273" s="30"/>
      <c r="P273" s="42"/>
      <c r="Q273" s="47"/>
      <c r="R273" s="42"/>
      <c r="T273" s="43"/>
      <c r="U273" s="43"/>
      <c r="V273" s="43"/>
      <c r="W273" s="44"/>
      <c r="X273" s="43"/>
      <c r="Y273" s="43"/>
      <c r="Z273" s="43"/>
      <c r="AA273" s="49"/>
      <c r="AB273" s="49"/>
      <c r="AC273" s="43"/>
      <c r="AD273" s="43"/>
      <c r="AE273" s="43"/>
      <c r="AF273" s="43"/>
      <c r="AG273" s="43"/>
      <c r="AH273" s="43"/>
      <c r="AI273" s="43"/>
      <c r="AJ273" s="43"/>
      <c r="AK273" s="43"/>
      <c r="AL273" s="43"/>
      <c r="AM273" s="43"/>
    </row>
    <row r="274" spans="2:39">
      <c r="B274" s="30"/>
      <c r="C274" s="30"/>
      <c r="D274" s="30"/>
      <c r="E274" s="30"/>
      <c r="P274" s="42"/>
      <c r="Q274" s="47"/>
      <c r="R274" s="42"/>
      <c r="T274" s="43"/>
      <c r="U274" s="43"/>
      <c r="V274" s="43"/>
      <c r="W274" s="44"/>
      <c r="X274" s="43"/>
      <c r="Y274" s="43"/>
      <c r="Z274" s="43"/>
      <c r="AA274" s="49"/>
      <c r="AB274" s="49"/>
      <c r="AC274" s="43"/>
      <c r="AD274" s="43"/>
      <c r="AE274" s="43"/>
      <c r="AF274" s="43"/>
      <c r="AG274" s="43"/>
      <c r="AH274" s="43"/>
      <c r="AI274" s="43"/>
      <c r="AJ274" s="43"/>
      <c r="AK274" s="43"/>
      <c r="AL274" s="43"/>
      <c r="AM274" s="43"/>
    </row>
    <row r="275" spans="2:39">
      <c r="B275" s="30"/>
      <c r="C275" s="30"/>
      <c r="D275" s="30"/>
      <c r="E275" s="30"/>
      <c r="P275" s="42"/>
      <c r="Q275" s="47"/>
      <c r="R275" s="42"/>
      <c r="T275" s="43"/>
      <c r="U275" s="43"/>
      <c r="V275" s="43"/>
      <c r="W275" s="44"/>
      <c r="X275" s="43"/>
      <c r="Y275" s="43"/>
      <c r="Z275" s="43"/>
      <c r="AA275" s="49"/>
      <c r="AB275" s="49"/>
      <c r="AC275" s="43"/>
      <c r="AD275" s="43"/>
      <c r="AE275" s="43"/>
      <c r="AF275" s="43"/>
      <c r="AG275" s="43"/>
      <c r="AH275" s="43"/>
      <c r="AI275" s="43"/>
      <c r="AJ275" s="43"/>
      <c r="AK275" s="43"/>
      <c r="AL275" s="43"/>
      <c r="AM275" s="43"/>
    </row>
    <row r="276" spans="2:39">
      <c r="B276" s="30"/>
      <c r="C276" s="30"/>
      <c r="D276" s="30"/>
      <c r="E276" s="30"/>
      <c r="P276" s="42"/>
      <c r="Q276" s="47"/>
      <c r="R276" s="42"/>
      <c r="T276" s="43"/>
      <c r="U276" s="43"/>
      <c r="V276" s="43"/>
      <c r="W276" s="44"/>
      <c r="X276" s="43"/>
      <c r="Y276" s="43"/>
      <c r="Z276" s="43"/>
      <c r="AA276" s="49"/>
      <c r="AB276" s="49"/>
      <c r="AC276" s="43"/>
      <c r="AD276" s="43"/>
      <c r="AE276" s="43"/>
      <c r="AF276" s="43"/>
      <c r="AG276" s="43"/>
      <c r="AH276" s="43"/>
      <c r="AI276" s="43"/>
      <c r="AJ276" s="43"/>
      <c r="AK276" s="43"/>
      <c r="AL276" s="43"/>
      <c r="AM276" s="43"/>
    </row>
    <row r="277" spans="2:39">
      <c r="B277" s="30"/>
      <c r="C277" s="30"/>
      <c r="D277" s="30"/>
      <c r="E277" s="30"/>
      <c r="P277" s="42"/>
      <c r="Q277" s="47"/>
      <c r="R277" s="42"/>
      <c r="T277" s="43"/>
      <c r="U277" s="43"/>
      <c r="V277" s="43"/>
      <c r="W277" s="44"/>
      <c r="X277" s="43"/>
      <c r="Y277" s="43"/>
      <c r="Z277" s="43"/>
      <c r="AA277" s="49"/>
      <c r="AB277" s="49"/>
      <c r="AC277" s="43"/>
      <c r="AD277" s="43"/>
      <c r="AE277" s="43"/>
      <c r="AF277" s="43"/>
      <c r="AG277" s="43"/>
      <c r="AH277" s="43"/>
      <c r="AI277" s="43"/>
      <c r="AJ277" s="43"/>
      <c r="AK277" s="43"/>
      <c r="AL277" s="43"/>
      <c r="AM277" s="43"/>
    </row>
  </sheetData>
  <mergeCells count="1">
    <mergeCell ref="C8:D8"/>
  </mergeCells>
  <conditionalFormatting sqref="Q2:Q268">
    <cfRule type="containsText" dxfId="254" priority="10" operator="containsText" text="UPLOAD">
      <formula>NOT(ISERROR(SEARCH("UPLOAD",Q2)))</formula>
    </cfRule>
    <cfRule type="containsText" dxfId="253" priority="11" operator="containsText" text="DELETE">
      <formula>NOT(ISERROR(SEARCH("DELETE",Q2)))</formula>
    </cfRule>
  </conditionalFormatting>
  <conditionalFormatting sqref="R2:R268">
    <cfRule type="containsText" dxfId="252" priority="12" operator="containsText" text="Synced">
      <formula>NOT(ISERROR(SEARCH("Synced",R2)))</formula>
    </cfRule>
    <cfRule type="containsText" dxfId="251" priority="13" operator="containsText" text="New">
      <formula>NOT(ISERROR(SEARCH("New",R2)))</formula>
    </cfRule>
    <cfRule type="containsText" dxfId="250" priority="14" operator="containsText" text="Edited">
      <formula>NOT(ISERROR(SEARCH("Edited",R2)))</formula>
    </cfRule>
    <cfRule type="containsText" dxfId="249" priority="15" operator="containsText" text="Invalid">
      <formula>NOT(ISERROR(SEARCH("Invalid",R2)))</formula>
    </cfRule>
  </conditionalFormatting>
  <conditionalFormatting sqref="T4:V5 W5:Z5 T8:DO268 T3:AD3 T6:Z7 AA4:AD7 AF3:DO7">
    <cfRule type="expression" dxfId="248" priority="4">
      <formula>$Q3=UPLOAD</formula>
    </cfRule>
    <cfRule type="expression" dxfId="247" priority="5">
      <formula>$Q3=DELETE</formula>
    </cfRule>
    <cfRule type="expression" dxfId="246" priority="6">
      <formula>ISEVEN($P3)</formula>
    </cfRule>
  </conditionalFormatting>
  <conditionalFormatting sqref="T2:DP2 AE3:AE7">
    <cfRule type="expression" dxfId="245" priority="16">
      <formula>$Q2=UPLOAD</formula>
    </cfRule>
    <cfRule type="expression" dxfId="244" priority="17">
      <formula>$Q2=DELETE</formula>
    </cfRule>
    <cfRule type="expression" dxfId="243" priority="18">
      <formula>ISEVEN($P2)</formula>
    </cfRule>
  </conditionalFormatting>
  <conditionalFormatting sqref="W4:Z4">
    <cfRule type="expression" dxfId="239" priority="1">
      <formula>$Q4=UPLOAD</formula>
    </cfRule>
    <cfRule type="expression" dxfId="238" priority="2">
      <formula>$Q4=DELETE</formula>
    </cfRule>
    <cfRule type="expression" dxfId="237" priority="3">
      <formula>ISEVEN($P4)</formula>
    </cfRule>
  </conditionalFormatting>
  <dataValidations count="2">
    <dataValidation type="list" allowBlank="1" showInputMessage="1" showErrorMessage="1" sqref="Q2:Q255" xr:uid="{E5C7CC6C-6CDA-45F2-BD4D-78F08B91CF6F}">
      <formula1>"UPLOAD,DELETE"</formula1>
    </dataValidation>
    <dataValidation type="list" allowBlank="1" showInputMessage="1" showErrorMessage="1" sqref="Y2:Y255" xr:uid="{04B38A54-F280-4D2E-94EB-754A76F274B4}">
      <formula1>"true,false"</formula1>
    </dataValidation>
  </dataValidations>
  <hyperlinks>
    <hyperlink ref="C13" r:id="rId1" xr:uid="{611167F8-0D38-46CB-A479-22E2BADFA06B}"/>
  </hyperlinks>
  <pageMargins left="0.7" right="0.7" top="0.75" bottom="0.75" header="0.3" footer="0.3"/>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3E6676C-F57E-4DF8-AEB1-66B4DD8AD78C}">
          <x14:formula1>
            <xm:f>QUICKBOOKS_9130357949969096!$A$3:$A$160</xm:f>
          </x14:formula1>
          <xm:sqref>AF3:AF7 AC2:AC268</xm:sqref>
        </x14:dataValidation>
        <x14:dataValidation type="list" allowBlank="1" showInputMessage="1" showErrorMessage="1" xr:uid="{EB14B431-DBBF-4B0C-9561-948BA37E145D}">
          <x14:formula1>
            <xm:f>QUICKBOOKS_9130357949969096!$C$3:$C$23</xm:f>
          </x14:formula1>
          <xm:sqref>AE2:AE268</xm:sqref>
        </x14:dataValidation>
        <x14:dataValidation type="list" allowBlank="1" showInputMessage="1" showErrorMessage="1" xr:uid="{483030B7-138C-4494-9908-E8FA6414BCA2}">
          <x14:formula1>
            <xm:f>QUICKBOOKS_9130357949969096!$J$3:$J$5</xm:f>
          </x14:formula1>
          <xm:sqref>AH2:AH268</xm:sqref>
        </x14:dataValidation>
        <x14:dataValidation type="list" allowBlank="1" showInputMessage="1" showErrorMessage="1" xr:uid="{9DE5783B-73FA-4FF7-9E83-0D23F15FEBB4}">
          <x14:formula1>
            <xm:f>QUICKBOOKS_9130357949969096!$F$3:$F$10</xm:f>
          </x14:formula1>
          <xm:sqref>AF2 AF8:AF268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AC231-C125-4C43-A4B4-73CED71E7B1B}">
  <sheetPr>
    <tabColor theme="7" tint="0.39997558519241921"/>
  </sheetPr>
  <dimension ref="A1:AN277"/>
  <sheetViews>
    <sheetView topLeftCell="B1" workbookViewId="0">
      <selection activeCell="W32" sqref="W32:AD33"/>
    </sheetView>
  </sheetViews>
  <sheetFormatPr defaultRowHeight="14.25" outlineLevelCol="1"/>
  <cols>
    <col min="1" max="1" width="12.86328125" hidden="1" customWidth="1" outlineLevel="1"/>
    <col min="2" max="2" width="3.19921875" customWidth="1" collapsed="1"/>
    <col min="3" max="3" width="44.46484375" customWidth="1"/>
    <col min="4" max="4" width="17.6640625" customWidth="1"/>
    <col min="5" max="5" width="3.19921875" customWidth="1"/>
    <col min="6" max="15" width="10.73046875" hidden="1" customWidth="1" outlineLevel="1"/>
    <col min="16" max="16" width="6.6640625" customWidth="1" collapsed="1"/>
    <col min="17" max="17" width="8.46484375" customWidth="1"/>
    <col min="18" max="18" width="10.796875" customWidth="1"/>
    <col min="19" max="19" width="3.19921875" customWidth="1"/>
    <col min="20" max="20" width="13.3984375" hidden="1" customWidth="1" outlineLevel="1"/>
    <col min="21" max="22" width="13.3984375" hidden="1" customWidth="1" outlineLevel="1" collapsed="1"/>
    <col min="23" max="23" width="13.3984375" customWidth="1" collapsed="1"/>
    <col min="24" max="24" width="13.3984375" hidden="1" customWidth="1" outlineLevel="1"/>
    <col min="25" max="25" width="10.73046875" hidden="1" customWidth="1" outlineLevel="1" collapsed="1"/>
    <col min="26" max="26" width="32.1328125" hidden="1" customWidth="1" outlineLevel="1" collapsed="1"/>
    <col min="27" max="27" width="10.73046875" style="39" customWidth="1" collapsed="1"/>
    <col min="28" max="28" width="10.73046875" style="39" customWidth="1"/>
    <col min="29" max="29" width="24.06640625" customWidth="1"/>
    <col min="30" max="30" width="32.1328125" customWidth="1"/>
    <col min="31" max="31" width="24.06640625" hidden="1" customWidth="1" outlineLevel="1"/>
    <col min="32" max="34" width="24.06640625" hidden="1" customWidth="1" outlineLevel="1" collapsed="1"/>
    <col min="35" max="39" width="13.3984375" hidden="1" customWidth="1" outlineLevel="1" collapsed="1"/>
    <col min="40" max="40" width="9.06640625" collapsed="1"/>
  </cols>
  <sheetData>
    <row r="1" spans="1:39" ht="27" thickBot="1">
      <c r="A1" s="36" t="s">
        <v>518</v>
      </c>
      <c r="B1" s="30"/>
      <c r="C1" s="31" t="s">
        <v>552</v>
      </c>
      <c r="D1" s="30"/>
      <c r="E1" s="30"/>
      <c r="F1" s="35" t="s">
        <v>517</v>
      </c>
      <c r="G1" s="35"/>
      <c r="H1" s="35"/>
      <c r="I1" s="35"/>
      <c r="J1" s="35"/>
      <c r="K1" s="35"/>
      <c r="L1" s="35"/>
      <c r="M1" s="35"/>
      <c r="N1" s="35"/>
      <c r="O1" s="35"/>
      <c r="P1" s="41" t="s">
        <v>556</v>
      </c>
      <c r="Q1" s="41" t="s">
        <v>557</v>
      </c>
      <c r="R1" s="41" t="s">
        <v>558</v>
      </c>
      <c r="T1" s="45" t="s">
        <v>560</v>
      </c>
      <c r="U1" s="45" t="s">
        <v>561</v>
      </c>
      <c r="V1" s="45" t="s">
        <v>562</v>
      </c>
      <c r="W1" s="45" t="s">
        <v>563</v>
      </c>
      <c r="X1" s="45" t="s">
        <v>564</v>
      </c>
      <c r="Y1" s="45" t="s">
        <v>565</v>
      </c>
      <c r="Z1" s="45" t="s">
        <v>566</v>
      </c>
      <c r="AA1" s="48" t="s">
        <v>445</v>
      </c>
      <c r="AB1" s="48" t="s">
        <v>447</v>
      </c>
      <c r="AC1" s="46" t="s">
        <v>567</v>
      </c>
      <c r="AD1" s="46" t="s">
        <v>5</v>
      </c>
      <c r="AE1" s="46" t="s">
        <v>419</v>
      </c>
      <c r="AF1" s="46" t="s">
        <v>413</v>
      </c>
      <c r="AG1" s="46" t="s">
        <v>417</v>
      </c>
      <c r="AH1" s="46" t="s">
        <v>415</v>
      </c>
      <c r="AI1" s="46" t="s">
        <v>568</v>
      </c>
      <c r="AJ1" s="46" t="s">
        <v>569</v>
      </c>
      <c r="AK1" s="46" t="s">
        <v>570</v>
      </c>
      <c r="AL1" s="46" t="s">
        <v>571</v>
      </c>
      <c r="AM1" s="46" t="s">
        <v>572</v>
      </c>
    </row>
    <row r="2" spans="1:39">
      <c r="A2" s="36" t="s">
        <v>573</v>
      </c>
      <c r="B2" s="30"/>
      <c r="C2" s="32" t="s">
        <v>551</v>
      </c>
      <c r="D2" s="30"/>
      <c r="E2" s="30"/>
      <c r="P2" s="42">
        <f>IF(W2&lt;&gt;"",MAX(P$1:P1)+1,IF(AND(_xlfn.CONCAT(T2:AM2)&lt;&gt;"", OR(LEFT(_xlfn.CONCAT(T2:AM2),5)&lt;&gt;"FALSE",RIGHT(_xlfn.CONCAT(T2:AM2),5)&lt;&gt;"FALSE")),IF(AND(ISNUMBER(P1),P1&gt;0),P1,0),""))</f>
        <v>1</v>
      </c>
      <c r="Q2" s="47"/>
      <c r="R2" s="42" t="str">
        <f>IF(T2&lt;&gt;"",IF(Q2&lt;&gt;"","Edited","Synced"),IF(P2="","",IF(OR(AC2 = "",AI2 = ""),"Invalid","New")))</f>
        <v>New</v>
      </c>
      <c r="T2" s="43"/>
      <c r="U2" s="43"/>
      <c r="V2" s="43"/>
      <c r="W2" s="73">
        <v>44957</v>
      </c>
      <c r="X2" s="43"/>
      <c r="Y2" s="43"/>
      <c r="Z2" s="43"/>
      <c r="AA2" s="49">
        <f>AB3+AB4</f>
        <v>4076.39</v>
      </c>
      <c r="AB2" s="49"/>
      <c r="AC2" s="43" t="s">
        <v>26</v>
      </c>
      <c r="AD2" s="43" t="s">
        <v>871</v>
      </c>
      <c r="AE2" s="43"/>
      <c r="AF2" s="43"/>
      <c r="AG2" s="43"/>
      <c r="AH2" s="43"/>
      <c r="AI2" s="43" t="str">
        <f>IFERROR(IF(LEN(VLOOKUP(AC2, QUICKBOOKS_9130357949969096!$A:$B, 2, 0))=0,"",VLOOKUP(AC2, QUICKBOOKS_9130357949969096!$A:$B, 2, 0)),"")</f>
        <v>10</v>
      </c>
      <c r="AJ2" s="43" t="str">
        <f>IFERROR(IF(LEN(VLOOKUP(AE2, QUICKBOOKS_9130357949969096!$C:$E, 3, 0))=0,"",VLOOKUP(AE2, QUICKBOOKS_9130357949969096!$C:$E, 3, 0)),"")</f>
        <v/>
      </c>
      <c r="AK2" s="43" t="str">
        <f>IFERROR(IF(LEN(VLOOKUP(AF2, QUICKBOOKS_9130357949969096!$F:$G, 2, 0))=0,"",VLOOKUP(AF2, QUICKBOOKS_9130357949969096!$F:$G, 2, 0)),"")</f>
        <v/>
      </c>
      <c r="AL2" s="43"/>
      <c r="AM2" s="43" t="str">
        <f>IFERROR(IF(LEN(VLOOKUP(AH2, QUICKBOOKS_9130357949969096!$J:$K, 2, 0))=0,"",VLOOKUP(AH2, QUICKBOOKS_9130357949969096!$J:$K, 2, 0)),"")</f>
        <v/>
      </c>
    </row>
    <row r="3" spans="1:39">
      <c r="A3" s="36" t="s">
        <v>520</v>
      </c>
      <c r="B3" s="30"/>
      <c r="C3" s="30"/>
      <c r="D3" s="30"/>
      <c r="E3" s="30"/>
      <c r="P3" s="42">
        <f>IF(W3&lt;&gt;"",MAX(P$1:P2)+1,IF(AND(_xlfn.CONCAT(T3:AM3)&lt;&gt;"", OR(LEFT(_xlfn.CONCAT(T3:AM3),5)&lt;&gt;"FALSE",RIGHT(_xlfn.CONCAT(T3:AM3),5)&lt;&gt;"FALSE")),IF(AND(ISNUMBER(P2),P2&gt;0),P2,0),""))</f>
        <v>1</v>
      </c>
      <c r="Q3" s="47"/>
      <c r="R3" s="42" t="str">
        <f t="shared" ref="R3:R66" si="0">IF(T3&lt;&gt;"",IF(Q3&lt;&gt;"","Edited","Synced"),IF(P3="","",IF(OR(AC3 = "",AI3 = ""),"Invalid","New")))</f>
        <v>New</v>
      </c>
      <c r="T3" s="43"/>
      <c r="U3" s="43"/>
      <c r="V3" s="43"/>
      <c r="W3" s="44"/>
      <c r="X3" s="43"/>
      <c r="Y3" s="43"/>
      <c r="Z3" s="43"/>
      <c r="AA3" s="49"/>
      <c r="AB3" s="62">
        <f>_xlfn.XLOOKUP(W2,'Fixed Asset Schedule'!$4:$4,'Fixed Asset Schedule'!$19:$19)</f>
        <v>4076.39</v>
      </c>
      <c r="AC3" s="43" t="s">
        <v>10</v>
      </c>
      <c r="AD3" s="43" t="s">
        <v>870</v>
      </c>
      <c r="AE3" s="43"/>
      <c r="AF3" s="43"/>
      <c r="AG3" s="43"/>
      <c r="AH3" s="43"/>
      <c r="AI3" s="43" t="str">
        <f>IFERROR(IF(LEN(VLOOKUP(AC3, QUICKBOOKS_9130357949969096!$A:$B, 2, 0))=0,"",VLOOKUP(AC3, QUICKBOOKS_9130357949969096!$A:$B, 2, 0)),"")</f>
        <v>28</v>
      </c>
      <c r="AJ3" s="43" t="str">
        <f>IFERROR(IF(LEN(VLOOKUP(AE3, QUICKBOOKS_9130357949969096!$C:$E, 3, 0))=0,"",VLOOKUP(AE3, QUICKBOOKS_9130357949969096!$C:$E, 3, 0)),"")</f>
        <v/>
      </c>
      <c r="AK3" s="43" t="str">
        <f>IFERROR(IF(LEN(VLOOKUP(AF3, QUICKBOOKS_9130357949969096!$F:$G, 2, 0))=0,"",VLOOKUP(AF3, QUICKBOOKS_9130357949969096!$F:$G, 2, 0)),"")</f>
        <v/>
      </c>
      <c r="AL3" s="43"/>
      <c r="AM3" s="43" t="str">
        <f>IFERROR(IF(LEN(VLOOKUP(AH3, QUICKBOOKS_9130357949969096!$J:$K, 2, 0))=0,"",VLOOKUP(AH3, QUICKBOOKS_9130357949969096!$J:$K, 2, 0)),"")</f>
        <v/>
      </c>
    </row>
    <row r="4" spans="1:39">
      <c r="A4" s="36" t="s">
        <v>574</v>
      </c>
      <c r="B4" s="30"/>
      <c r="C4" s="30" t="s">
        <v>553</v>
      </c>
      <c r="D4" s="30"/>
      <c r="E4" s="30"/>
      <c r="P4" s="42">
        <f>IF(W4&lt;&gt;"",MAX(P$1:P3)+1,IF(AND(_xlfn.CONCAT(T4:AM4)&lt;&gt;"", OR(LEFT(_xlfn.CONCAT(T4:AM4),5)&lt;&gt;"FALSE",RIGHT(_xlfn.CONCAT(T4:AM4),5)&lt;&gt;"FALSE")),IF(AND(ISNUMBER(P3),P3&gt;0),P3,0),""))</f>
        <v>2</v>
      </c>
      <c r="Q4" s="47"/>
      <c r="R4" s="42" t="str">
        <f t="shared" si="0"/>
        <v>New</v>
      </c>
      <c r="T4" s="43"/>
      <c r="U4" s="43"/>
      <c r="V4" s="43"/>
      <c r="W4" s="74">
        <f>EOMONTH(W2,1)</f>
        <v>44985</v>
      </c>
      <c r="X4" s="43"/>
      <c r="Y4" s="43"/>
      <c r="Z4" s="43"/>
      <c r="AA4" s="49">
        <f>AB5+AB6</f>
        <v>4076.39</v>
      </c>
      <c r="AB4" s="62"/>
      <c r="AC4" s="43" t="s">
        <v>26</v>
      </c>
      <c r="AD4" s="43" t="s">
        <v>871</v>
      </c>
      <c r="AE4" s="43"/>
      <c r="AF4" s="43"/>
      <c r="AG4" s="43"/>
      <c r="AH4" s="43"/>
      <c r="AI4" s="43" t="str">
        <f>IFERROR(IF(LEN(VLOOKUP(AC4, QUICKBOOKS_9130357949969096!$A:$B, 2, 0))=0,"",VLOOKUP(AC4, QUICKBOOKS_9130357949969096!$A:$B, 2, 0)),"")</f>
        <v>10</v>
      </c>
      <c r="AJ4" s="43" t="str">
        <f>IFERROR(IF(LEN(VLOOKUP(AE4, QUICKBOOKS_9130357949969096!$C:$E, 3, 0))=0,"",VLOOKUP(AE4, QUICKBOOKS_9130357949969096!$C:$E, 3, 0)),"")</f>
        <v/>
      </c>
      <c r="AK4" s="43" t="str">
        <f>IFERROR(IF(LEN(VLOOKUP(AF4, QUICKBOOKS_9130357949969096!$F:$G, 2, 0))=0,"",VLOOKUP(AF4, QUICKBOOKS_9130357949969096!$F:$G, 2, 0)),"")</f>
        <v/>
      </c>
      <c r="AL4" s="43"/>
      <c r="AM4" s="43" t="str">
        <f>IFERROR(IF(LEN(VLOOKUP(AH4, QUICKBOOKS_9130357949969096!$J:$K, 2, 0))=0,"",VLOOKUP(AH4, QUICKBOOKS_9130357949969096!$J:$K, 2, 0)),"")</f>
        <v/>
      </c>
    </row>
    <row r="5" spans="1:39">
      <c r="B5" s="30"/>
      <c r="C5" s="30" t="s">
        <v>554</v>
      </c>
      <c r="D5" s="30"/>
      <c r="E5" s="30"/>
      <c r="P5" s="42">
        <f>IF(W5&lt;&gt;"",MAX(P$1:P4)+1,IF(AND(_xlfn.CONCAT(T5:AM5)&lt;&gt;"", OR(LEFT(_xlfn.CONCAT(T5:AM5),5)&lt;&gt;"FALSE",RIGHT(_xlfn.CONCAT(T5:AM5),5)&lt;&gt;"FALSE")),IF(AND(ISNUMBER(P4),P4&gt;0),P4,0),""))</f>
        <v>2</v>
      </c>
      <c r="Q5" s="47"/>
      <c r="R5" s="42" t="str">
        <f t="shared" si="0"/>
        <v>New</v>
      </c>
      <c r="T5" s="43"/>
      <c r="U5" s="43"/>
      <c r="V5" s="43"/>
      <c r="W5" s="74"/>
      <c r="X5" s="43"/>
      <c r="Y5" s="43"/>
      <c r="Z5" s="43"/>
      <c r="AA5" s="49"/>
      <c r="AB5" s="62">
        <f>_xlfn.XLOOKUP(W4,'Fixed Asset Schedule'!$4:$4,'Fixed Asset Schedule'!$19:$19)</f>
        <v>4076.39</v>
      </c>
      <c r="AC5" s="43" t="s">
        <v>10</v>
      </c>
      <c r="AD5" s="43" t="s">
        <v>870</v>
      </c>
      <c r="AE5" s="43"/>
      <c r="AF5" s="43"/>
      <c r="AG5" s="43"/>
      <c r="AH5" s="43"/>
      <c r="AI5" s="43" t="str">
        <f>IFERROR(IF(LEN(VLOOKUP(AC5, QUICKBOOKS_9130357949969096!$A:$B, 2, 0))=0,"",VLOOKUP(AC5, QUICKBOOKS_9130357949969096!$A:$B, 2, 0)),"")</f>
        <v>28</v>
      </c>
      <c r="AJ5" s="43" t="str">
        <f>IFERROR(IF(LEN(VLOOKUP(AE5, QUICKBOOKS_9130357949969096!$C:$E, 3, 0))=0,"",VLOOKUP(AE5, QUICKBOOKS_9130357949969096!$C:$E, 3, 0)),"")</f>
        <v/>
      </c>
      <c r="AK5" s="43" t="str">
        <f>IFERROR(IF(LEN(VLOOKUP(AF5, QUICKBOOKS_9130357949969096!$F:$G, 2, 0))=0,"",VLOOKUP(AF5, QUICKBOOKS_9130357949969096!$F:$G, 2, 0)),"")</f>
        <v/>
      </c>
      <c r="AL5" s="43"/>
      <c r="AM5" s="43" t="str">
        <f>IFERROR(IF(LEN(VLOOKUP(AH5, QUICKBOOKS_9130357949969096!$J:$K, 2, 0))=0,"",VLOOKUP(AH5, QUICKBOOKS_9130357949969096!$J:$K, 2, 0)),"")</f>
        <v/>
      </c>
    </row>
    <row r="6" spans="1:39">
      <c r="B6" s="30"/>
      <c r="C6" s="30" t="s">
        <v>555</v>
      </c>
      <c r="D6" s="30"/>
      <c r="E6" s="30"/>
      <c r="P6" s="42">
        <f>IF(W6&lt;&gt;"",MAX(P$1:P5)+1,IF(AND(_xlfn.CONCAT(T6:AM6)&lt;&gt;"", OR(LEFT(_xlfn.CONCAT(T6:AM6),5)&lt;&gt;"FALSE",RIGHT(_xlfn.CONCAT(T6:AM6),5)&lt;&gt;"FALSE")),IF(AND(ISNUMBER(P5),P5&gt;0),P5,0),""))</f>
        <v>3</v>
      </c>
      <c r="Q6" s="47"/>
      <c r="R6" s="42" t="str">
        <f t="shared" si="0"/>
        <v>New</v>
      </c>
      <c r="T6" s="43"/>
      <c r="U6" s="43"/>
      <c r="V6" s="43"/>
      <c r="W6" s="74">
        <f>EOMONTH(W4,1)</f>
        <v>45016</v>
      </c>
      <c r="X6" s="43"/>
      <c r="Y6" s="43"/>
      <c r="Z6" s="43"/>
      <c r="AA6" s="49">
        <f>AB7+AB8</f>
        <v>4076.39</v>
      </c>
      <c r="AB6" s="62"/>
      <c r="AC6" s="43" t="s">
        <v>26</v>
      </c>
      <c r="AD6" s="43" t="s">
        <v>871</v>
      </c>
      <c r="AE6" s="43"/>
      <c r="AF6" s="43"/>
      <c r="AG6" s="43"/>
      <c r="AH6" s="43"/>
      <c r="AI6" s="43" t="str">
        <f>IFERROR(IF(LEN(VLOOKUP(AC6, QUICKBOOKS_9130357949969096!$A:$B, 2, 0))=0,"",VLOOKUP(AC6, QUICKBOOKS_9130357949969096!$A:$B, 2, 0)),"")</f>
        <v>10</v>
      </c>
      <c r="AJ6" s="43" t="str">
        <f>IFERROR(IF(LEN(VLOOKUP(AE6, QUICKBOOKS_9130357949969096!$C:$E, 3, 0))=0,"",VLOOKUP(AE6, QUICKBOOKS_9130357949969096!$C:$E, 3, 0)),"")</f>
        <v/>
      </c>
      <c r="AK6" s="43" t="str">
        <f>IFERROR(IF(LEN(VLOOKUP(AF6, QUICKBOOKS_9130357949969096!$F:$G, 2, 0))=0,"",VLOOKUP(AF6, QUICKBOOKS_9130357949969096!$F:$G, 2, 0)),"")</f>
        <v/>
      </c>
      <c r="AL6" s="43"/>
      <c r="AM6" s="43" t="str">
        <f>IFERROR(IF(LEN(VLOOKUP(AH6, QUICKBOOKS_9130357949969096!$J:$K, 2, 0))=0,"",VLOOKUP(AH6, QUICKBOOKS_9130357949969096!$J:$K, 2, 0)),"")</f>
        <v/>
      </c>
    </row>
    <row r="7" spans="1:39">
      <c r="B7" s="30"/>
      <c r="C7" s="30"/>
      <c r="D7" s="30"/>
      <c r="E7" s="30"/>
      <c r="P7" s="42">
        <f>IF(W7&lt;&gt;"",MAX(P$1:P6)+1,IF(AND(_xlfn.CONCAT(T7:AM7)&lt;&gt;"", OR(LEFT(_xlfn.CONCAT(T7:AM7),5)&lt;&gt;"FALSE",RIGHT(_xlfn.CONCAT(T7:AM7),5)&lt;&gt;"FALSE")),IF(AND(ISNUMBER(P6),P6&gt;0),P6,0),""))</f>
        <v>3</v>
      </c>
      <c r="Q7" s="47"/>
      <c r="R7" s="42" t="str">
        <f t="shared" si="0"/>
        <v>New</v>
      </c>
      <c r="T7" s="43"/>
      <c r="U7" s="43"/>
      <c r="V7" s="43"/>
      <c r="W7" s="74"/>
      <c r="X7" s="43"/>
      <c r="Y7" s="43"/>
      <c r="Z7" s="43"/>
      <c r="AA7" s="49"/>
      <c r="AB7" s="62">
        <f>_xlfn.XLOOKUP(W6,'Fixed Asset Schedule'!$4:$4,'Fixed Asset Schedule'!$19:$19)</f>
        <v>4076.39</v>
      </c>
      <c r="AC7" s="43" t="s">
        <v>10</v>
      </c>
      <c r="AD7" s="43" t="s">
        <v>870</v>
      </c>
      <c r="AE7" s="43"/>
      <c r="AF7" s="43"/>
      <c r="AG7" s="43"/>
      <c r="AH7" s="43"/>
      <c r="AI7" s="43" t="str">
        <f>IFERROR(IF(LEN(VLOOKUP(AC7, QUICKBOOKS_9130357949969096!$A:$B, 2, 0))=0,"",VLOOKUP(AC7, QUICKBOOKS_9130357949969096!$A:$B, 2, 0)),"")</f>
        <v>28</v>
      </c>
      <c r="AJ7" s="43" t="str">
        <f>IFERROR(IF(LEN(VLOOKUP(AE7, QUICKBOOKS_9130357949969096!$C:$E, 3, 0))=0,"",VLOOKUP(AE7, QUICKBOOKS_9130357949969096!$C:$E, 3, 0)),"")</f>
        <v/>
      </c>
      <c r="AK7" s="43" t="str">
        <f>IFERROR(IF(LEN(VLOOKUP(AF7, QUICKBOOKS_9130357949969096!$F:$G, 2, 0))=0,"",VLOOKUP(AF7, QUICKBOOKS_9130357949969096!$F:$G, 2, 0)),"")</f>
        <v/>
      </c>
      <c r="AL7" s="43"/>
      <c r="AM7" s="43" t="str">
        <f>IFERROR(IF(LEN(VLOOKUP(AH7, QUICKBOOKS_9130357949969096!$J:$K, 2, 0))=0,"",VLOOKUP(AH7, QUICKBOOKS_9130357949969096!$J:$K, 2, 0)),"")</f>
        <v/>
      </c>
    </row>
    <row r="8" spans="1:39">
      <c r="B8" s="30"/>
      <c r="C8" s="88" t="s">
        <v>559</v>
      </c>
      <c r="D8" s="89"/>
      <c r="E8" s="30"/>
      <c r="P8" s="42">
        <f>IF(W8&lt;&gt;"",MAX(P$1:P7)+1,IF(AND(_xlfn.CONCAT(T8:AM8)&lt;&gt;"", OR(LEFT(_xlfn.CONCAT(T8:AM8),5)&lt;&gt;"FALSE",RIGHT(_xlfn.CONCAT(T8:AM8),5)&lt;&gt;"FALSE")),IF(AND(ISNUMBER(P7),P7&gt;0),P7,0),""))</f>
        <v>4</v>
      </c>
      <c r="Q8" s="47"/>
      <c r="R8" s="42" t="str">
        <f t="shared" si="0"/>
        <v>New</v>
      </c>
      <c r="T8" s="43"/>
      <c r="U8" s="43"/>
      <c r="V8" s="43"/>
      <c r="W8" s="74">
        <f>EOMONTH(W6,1)</f>
        <v>45046</v>
      </c>
      <c r="X8" s="43"/>
      <c r="Y8" s="43"/>
      <c r="Z8" s="43"/>
      <c r="AA8" s="49">
        <f>AB9+AB10</f>
        <v>4076.39</v>
      </c>
      <c r="AB8" s="62"/>
      <c r="AC8" s="43" t="s">
        <v>26</v>
      </c>
      <c r="AD8" s="43" t="s">
        <v>871</v>
      </c>
      <c r="AE8" s="43"/>
      <c r="AF8" s="43"/>
      <c r="AG8" s="43"/>
      <c r="AH8" s="43"/>
      <c r="AI8" s="43" t="str">
        <f>IFERROR(IF(LEN(VLOOKUP(AC8, QUICKBOOKS_9130357949969096!$A:$B, 2, 0))=0,"",VLOOKUP(AC8, QUICKBOOKS_9130357949969096!$A:$B, 2, 0)),"")</f>
        <v>10</v>
      </c>
      <c r="AJ8" s="43" t="str">
        <f>IFERROR(IF(LEN(VLOOKUP(AE8, QUICKBOOKS_9130357949969096!$C:$E, 3, 0))=0,"",VLOOKUP(AE8, QUICKBOOKS_9130357949969096!$C:$E, 3, 0)),"")</f>
        <v/>
      </c>
      <c r="AK8" s="43" t="str">
        <f>IFERROR(IF(LEN(VLOOKUP(AF8, QUICKBOOKS_9130357949969096!$F:$G, 2, 0))=0,"",VLOOKUP(AF8, QUICKBOOKS_9130357949969096!$F:$G, 2, 0)),"")</f>
        <v/>
      </c>
      <c r="AL8" s="43"/>
      <c r="AM8" s="43" t="str">
        <f>IFERROR(IF(LEN(VLOOKUP(AH8, QUICKBOOKS_9130357949969096!$J:$K, 2, 0))=0,"",VLOOKUP(AH8, QUICKBOOKS_9130357949969096!$J:$K, 2, 0)),"")</f>
        <v/>
      </c>
    </row>
    <row r="9" spans="1:39">
      <c r="B9" s="30"/>
      <c r="C9" s="27" t="s">
        <v>2</v>
      </c>
      <c r="D9" s="23">
        <v>45352</v>
      </c>
      <c r="E9" s="30"/>
      <c r="P9" s="42">
        <f>IF(W9&lt;&gt;"",MAX(P$1:P8)+1,IF(AND(_xlfn.CONCAT(T9:AM9)&lt;&gt;"", OR(LEFT(_xlfn.CONCAT(T9:AM9),5)&lt;&gt;"FALSE",RIGHT(_xlfn.CONCAT(T9:AM9),5)&lt;&gt;"FALSE")),IF(AND(ISNUMBER(P8),P8&gt;0),P8,0),""))</f>
        <v>4</v>
      </c>
      <c r="Q9" s="47"/>
      <c r="R9" s="42" t="str">
        <f t="shared" si="0"/>
        <v>New</v>
      </c>
      <c r="T9" s="43"/>
      <c r="U9" s="43"/>
      <c r="V9" s="43"/>
      <c r="W9" s="74"/>
      <c r="X9" s="43"/>
      <c r="Y9" s="43"/>
      <c r="Z9" s="43"/>
      <c r="AA9" s="49"/>
      <c r="AB9" s="62">
        <f>_xlfn.XLOOKUP(W8,'Fixed Asset Schedule'!$4:$4,'Fixed Asset Schedule'!$19:$19)</f>
        <v>4076.39</v>
      </c>
      <c r="AC9" s="43" t="s">
        <v>10</v>
      </c>
      <c r="AD9" s="43" t="s">
        <v>870</v>
      </c>
      <c r="AE9" s="43"/>
      <c r="AF9" s="43"/>
      <c r="AG9" s="43"/>
      <c r="AH9" s="43"/>
      <c r="AI9" s="43" t="str">
        <f>IFERROR(IF(LEN(VLOOKUP(AC9, QUICKBOOKS_9130357949969096!$A:$B, 2, 0))=0,"",VLOOKUP(AC9, QUICKBOOKS_9130357949969096!$A:$B, 2, 0)),"")</f>
        <v>28</v>
      </c>
      <c r="AJ9" s="43" t="str">
        <f>IFERROR(IF(LEN(VLOOKUP(AE9, QUICKBOOKS_9130357949969096!$C:$E, 3, 0))=0,"",VLOOKUP(AE9, QUICKBOOKS_9130357949969096!$C:$E, 3, 0)),"")</f>
        <v/>
      </c>
      <c r="AK9" s="43" t="str">
        <f>IFERROR(IF(LEN(VLOOKUP(AF9, QUICKBOOKS_9130357949969096!$F:$G, 2, 0))=0,"",VLOOKUP(AF9, QUICKBOOKS_9130357949969096!$F:$G, 2, 0)),"")</f>
        <v/>
      </c>
      <c r="AL9" s="43"/>
      <c r="AM9" s="43" t="str">
        <f>IFERROR(IF(LEN(VLOOKUP(AH9, QUICKBOOKS_9130357949969096!$J:$K, 2, 0))=0,"",VLOOKUP(AH9, QUICKBOOKS_9130357949969096!$J:$K, 2, 0)),"")</f>
        <v/>
      </c>
    </row>
    <row r="10" spans="1:39">
      <c r="B10" s="30"/>
      <c r="C10" s="29" t="s">
        <v>3</v>
      </c>
      <c r="D10" s="40">
        <v>45382</v>
      </c>
      <c r="E10" s="30"/>
      <c r="P10" s="42">
        <f>IF(W10&lt;&gt;"",MAX(P$1:P9)+1,IF(AND(_xlfn.CONCAT(T10:AM10)&lt;&gt;"", OR(LEFT(_xlfn.CONCAT(T10:AM10),5)&lt;&gt;"FALSE",RIGHT(_xlfn.CONCAT(T10:AM10),5)&lt;&gt;"FALSE")),IF(AND(ISNUMBER(P9),P9&gt;0),P9,0),""))</f>
        <v>5</v>
      </c>
      <c r="Q10" s="47"/>
      <c r="R10" s="42" t="str">
        <f t="shared" si="0"/>
        <v>New</v>
      </c>
      <c r="T10" s="43"/>
      <c r="U10" s="43"/>
      <c r="V10" s="43"/>
      <c r="W10" s="74">
        <f>EOMONTH(W8,1)</f>
        <v>45077</v>
      </c>
      <c r="X10" s="43"/>
      <c r="Y10" s="43"/>
      <c r="Z10" s="43"/>
      <c r="AA10" s="49">
        <f>AB11+AB12</f>
        <v>4076.39</v>
      </c>
      <c r="AB10" s="62"/>
      <c r="AC10" s="43" t="s">
        <v>26</v>
      </c>
      <c r="AD10" s="43" t="s">
        <v>871</v>
      </c>
      <c r="AE10" s="43"/>
      <c r="AF10" s="43"/>
      <c r="AG10" s="43"/>
      <c r="AH10" s="43"/>
      <c r="AI10" s="43" t="str">
        <f>IFERROR(IF(LEN(VLOOKUP(AC10, QUICKBOOKS_9130357949969096!$A:$B, 2, 0))=0,"",VLOOKUP(AC10, QUICKBOOKS_9130357949969096!$A:$B, 2, 0)),"")</f>
        <v>10</v>
      </c>
      <c r="AJ10" s="43" t="str">
        <f>IFERROR(IF(LEN(VLOOKUP(AE10, QUICKBOOKS_9130357949969096!$C:$E, 3, 0))=0,"",VLOOKUP(AE10, QUICKBOOKS_9130357949969096!$C:$E, 3, 0)),"")</f>
        <v/>
      </c>
      <c r="AK10" s="43" t="str">
        <f>IFERROR(IF(LEN(VLOOKUP(AF10, QUICKBOOKS_9130357949969096!$F:$G, 2, 0))=0,"",VLOOKUP(AF10, QUICKBOOKS_9130357949969096!$F:$G, 2, 0)),"")</f>
        <v/>
      </c>
      <c r="AL10" s="43"/>
      <c r="AM10" s="43" t="str">
        <f>IFERROR(IF(LEN(VLOOKUP(AH10, QUICKBOOKS_9130357949969096!$J:$K, 2, 0))=0,"",VLOOKUP(AH10, QUICKBOOKS_9130357949969096!$J:$K, 2, 0)),"")</f>
        <v/>
      </c>
    </row>
    <row r="11" spans="1:39">
      <c r="B11" s="30"/>
      <c r="C11" s="30"/>
      <c r="D11" s="30"/>
      <c r="E11" s="30"/>
      <c r="P11" s="42">
        <f>IF(W11&lt;&gt;"",MAX(P$1:P10)+1,IF(AND(_xlfn.CONCAT(T11:AM11)&lt;&gt;"", OR(LEFT(_xlfn.CONCAT(T11:AM11),5)&lt;&gt;"FALSE",RIGHT(_xlfn.CONCAT(T11:AM11),5)&lt;&gt;"FALSE")),IF(AND(ISNUMBER(P10),P10&gt;0),P10,0),""))</f>
        <v>5</v>
      </c>
      <c r="Q11" s="47"/>
      <c r="R11" s="42" t="str">
        <f t="shared" si="0"/>
        <v>New</v>
      </c>
      <c r="T11" s="43"/>
      <c r="U11" s="43"/>
      <c r="V11" s="43"/>
      <c r="W11" s="74"/>
      <c r="X11" s="43"/>
      <c r="Y11" s="43"/>
      <c r="Z11" s="43"/>
      <c r="AA11" s="49"/>
      <c r="AB11" s="62">
        <f>_xlfn.XLOOKUP(W10,'Fixed Asset Schedule'!$4:$4,'Fixed Asset Schedule'!$19:$19)</f>
        <v>4076.39</v>
      </c>
      <c r="AC11" s="43" t="s">
        <v>10</v>
      </c>
      <c r="AD11" s="43" t="s">
        <v>870</v>
      </c>
      <c r="AE11" s="43"/>
      <c r="AF11" s="43"/>
      <c r="AG11" s="43"/>
      <c r="AH11" s="43"/>
      <c r="AI11" s="43" t="str">
        <f>IFERROR(IF(LEN(VLOOKUP(AC11, QUICKBOOKS_9130357949969096!$A:$B, 2, 0))=0,"",VLOOKUP(AC11, QUICKBOOKS_9130357949969096!$A:$B, 2, 0)),"")</f>
        <v>28</v>
      </c>
      <c r="AJ11" s="43" t="str">
        <f>IFERROR(IF(LEN(VLOOKUP(AE11, QUICKBOOKS_9130357949969096!$C:$E, 3, 0))=0,"",VLOOKUP(AE11, QUICKBOOKS_9130357949969096!$C:$E, 3, 0)),"")</f>
        <v/>
      </c>
      <c r="AK11" s="43" t="str">
        <f>IFERROR(IF(LEN(VLOOKUP(AF11, QUICKBOOKS_9130357949969096!$F:$G, 2, 0))=0,"",VLOOKUP(AF11, QUICKBOOKS_9130357949969096!$F:$G, 2, 0)),"")</f>
        <v/>
      </c>
      <c r="AL11" s="43"/>
      <c r="AM11" s="43" t="str">
        <f>IFERROR(IF(LEN(VLOOKUP(AH11, QUICKBOOKS_9130357949969096!$J:$K, 2, 0))=0,"",VLOOKUP(AH11, QUICKBOOKS_9130357949969096!$J:$K, 2, 0)),"")</f>
        <v/>
      </c>
    </row>
    <row r="12" spans="1:39">
      <c r="B12" s="30"/>
      <c r="C12" s="33" t="s">
        <v>498</v>
      </c>
      <c r="D12" s="30"/>
      <c r="E12" s="30"/>
      <c r="P12" s="42">
        <f>IF(W12&lt;&gt;"",MAX(P$1:P11)+1,IF(AND(_xlfn.CONCAT(T12:AM12)&lt;&gt;"", OR(LEFT(_xlfn.CONCAT(T12:AM12),5)&lt;&gt;"FALSE",RIGHT(_xlfn.CONCAT(T12:AM12),5)&lt;&gt;"FALSE")),IF(AND(ISNUMBER(P11),P11&gt;0),P11,0),""))</f>
        <v>6</v>
      </c>
      <c r="Q12" s="47"/>
      <c r="R12" s="42" t="str">
        <f t="shared" si="0"/>
        <v>New</v>
      </c>
      <c r="T12" s="43"/>
      <c r="U12" s="43"/>
      <c r="V12" s="43"/>
      <c r="W12" s="74">
        <f>EOMONTH(W10,1)</f>
        <v>45107</v>
      </c>
      <c r="X12" s="43"/>
      <c r="Y12" s="43"/>
      <c r="Z12" s="43"/>
      <c r="AA12" s="49">
        <f>AB13+AB14</f>
        <v>4076.39</v>
      </c>
      <c r="AB12" s="62"/>
      <c r="AC12" s="43" t="s">
        <v>26</v>
      </c>
      <c r="AD12" s="43" t="s">
        <v>871</v>
      </c>
      <c r="AE12" s="43"/>
      <c r="AF12" s="43"/>
      <c r="AG12" s="43"/>
      <c r="AH12" s="43"/>
      <c r="AI12" s="43" t="str">
        <f>IFERROR(IF(LEN(VLOOKUP(AC12, QUICKBOOKS_9130357949969096!$A:$B, 2, 0))=0,"",VLOOKUP(AC12, QUICKBOOKS_9130357949969096!$A:$B, 2, 0)),"")</f>
        <v>10</v>
      </c>
      <c r="AJ12" s="43" t="str">
        <f>IFERROR(IF(LEN(VLOOKUP(AE12, QUICKBOOKS_9130357949969096!$C:$E, 3, 0))=0,"",VLOOKUP(AE12, QUICKBOOKS_9130357949969096!$C:$E, 3, 0)),"")</f>
        <v/>
      </c>
      <c r="AK12" s="43" t="str">
        <f>IFERROR(IF(LEN(VLOOKUP(AF12, QUICKBOOKS_9130357949969096!$F:$G, 2, 0))=0,"",VLOOKUP(AF12, QUICKBOOKS_9130357949969096!$F:$G, 2, 0)),"")</f>
        <v/>
      </c>
      <c r="AL12" s="43"/>
      <c r="AM12" s="43" t="str">
        <f>IFERROR(IF(LEN(VLOOKUP(AH12, QUICKBOOKS_9130357949969096!$J:$K, 2, 0))=0,"",VLOOKUP(AH12, QUICKBOOKS_9130357949969096!$J:$K, 2, 0)),"")</f>
        <v/>
      </c>
    </row>
    <row r="13" spans="1:39">
      <c r="B13" s="30"/>
      <c r="C13" s="34" t="s">
        <v>499</v>
      </c>
      <c r="D13" s="30"/>
      <c r="E13" s="30"/>
      <c r="P13" s="42">
        <f>IF(W13&lt;&gt;"",MAX(P$1:P12)+1,IF(AND(_xlfn.CONCAT(T13:AM13)&lt;&gt;"", OR(LEFT(_xlfn.CONCAT(T13:AM13),5)&lt;&gt;"FALSE",RIGHT(_xlfn.CONCAT(T13:AM13),5)&lt;&gt;"FALSE")),IF(AND(ISNUMBER(P12),P12&gt;0),P12,0),""))</f>
        <v>6</v>
      </c>
      <c r="Q13" s="47"/>
      <c r="R13" s="42" t="str">
        <f t="shared" si="0"/>
        <v>New</v>
      </c>
      <c r="T13" s="43"/>
      <c r="U13" s="43"/>
      <c r="V13" s="43"/>
      <c r="W13" s="74"/>
      <c r="X13" s="43"/>
      <c r="Y13" s="43"/>
      <c r="Z13" s="43"/>
      <c r="AA13" s="49"/>
      <c r="AB13" s="62">
        <f>_xlfn.XLOOKUP(W12,'Fixed Asset Schedule'!$4:$4,'Fixed Asset Schedule'!$19:$19)</f>
        <v>4076.39</v>
      </c>
      <c r="AC13" s="43" t="s">
        <v>10</v>
      </c>
      <c r="AD13" s="43" t="s">
        <v>870</v>
      </c>
      <c r="AE13" s="43"/>
      <c r="AF13" s="43"/>
      <c r="AG13" s="43"/>
      <c r="AH13" s="43"/>
      <c r="AI13" s="43" t="str">
        <f>IFERROR(IF(LEN(VLOOKUP(AC13, QUICKBOOKS_9130357949969096!$A:$B, 2, 0))=0,"",VLOOKUP(AC13, QUICKBOOKS_9130357949969096!$A:$B, 2, 0)),"")</f>
        <v>28</v>
      </c>
      <c r="AJ13" s="43" t="str">
        <f>IFERROR(IF(LEN(VLOOKUP(AE13, QUICKBOOKS_9130357949969096!$C:$E, 3, 0))=0,"",VLOOKUP(AE13, QUICKBOOKS_9130357949969096!$C:$E, 3, 0)),"")</f>
        <v/>
      </c>
      <c r="AK13" s="43" t="str">
        <f>IFERROR(IF(LEN(VLOOKUP(AF13, QUICKBOOKS_9130357949969096!$F:$G, 2, 0))=0,"",VLOOKUP(AF13, QUICKBOOKS_9130357949969096!$F:$G, 2, 0)),"")</f>
        <v/>
      </c>
      <c r="AL13" s="43"/>
      <c r="AM13" s="43" t="str">
        <f>IFERROR(IF(LEN(VLOOKUP(AH13, QUICKBOOKS_9130357949969096!$J:$K, 2, 0))=0,"",VLOOKUP(AH13, QUICKBOOKS_9130357949969096!$J:$K, 2, 0)),"")</f>
        <v/>
      </c>
    </row>
    <row r="14" spans="1:39">
      <c r="B14" s="30"/>
      <c r="C14" s="30"/>
      <c r="D14" s="30"/>
      <c r="E14" s="30"/>
      <c r="P14" s="42">
        <f>IF(W14&lt;&gt;"",MAX(P$1:P13)+1,IF(AND(_xlfn.CONCAT(T14:AM14)&lt;&gt;"", OR(LEFT(_xlfn.CONCAT(T14:AM14),5)&lt;&gt;"FALSE",RIGHT(_xlfn.CONCAT(T14:AM14),5)&lt;&gt;"FALSE")),IF(AND(ISNUMBER(P13),P13&gt;0),P13,0),""))</f>
        <v>7</v>
      </c>
      <c r="Q14" s="47"/>
      <c r="R14" s="42" t="str">
        <f t="shared" si="0"/>
        <v>New</v>
      </c>
      <c r="T14" s="43"/>
      <c r="U14" s="43"/>
      <c r="V14" s="43"/>
      <c r="W14" s="74">
        <f>EOMONTH(W12,1)</f>
        <v>45138</v>
      </c>
      <c r="X14" s="43"/>
      <c r="Y14" s="43"/>
      <c r="Z14" s="43"/>
      <c r="AA14" s="49">
        <f>AB15+AB16</f>
        <v>4076.39</v>
      </c>
      <c r="AB14" s="62"/>
      <c r="AC14" s="43" t="s">
        <v>26</v>
      </c>
      <c r="AD14" s="43" t="s">
        <v>871</v>
      </c>
      <c r="AE14" s="43"/>
      <c r="AF14" s="43"/>
      <c r="AG14" s="43"/>
      <c r="AH14" s="43"/>
      <c r="AI14" s="43" t="str">
        <f>IFERROR(IF(LEN(VLOOKUP(AC14, QUICKBOOKS_9130357949969096!$A:$B, 2, 0))=0,"",VLOOKUP(AC14, QUICKBOOKS_9130357949969096!$A:$B, 2, 0)),"")</f>
        <v>10</v>
      </c>
      <c r="AJ14" s="43" t="str">
        <f>IFERROR(IF(LEN(VLOOKUP(AE14, QUICKBOOKS_9130357949969096!$C:$E, 3, 0))=0,"",VLOOKUP(AE14, QUICKBOOKS_9130357949969096!$C:$E, 3, 0)),"")</f>
        <v/>
      </c>
      <c r="AK14" s="43" t="str">
        <f>IFERROR(IF(LEN(VLOOKUP(AF14, QUICKBOOKS_9130357949969096!$F:$G, 2, 0))=0,"",VLOOKUP(AF14, QUICKBOOKS_9130357949969096!$F:$G, 2, 0)),"")</f>
        <v/>
      </c>
      <c r="AL14" s="43"/>
      <c r="AM14" s="43" t="str">
        <f>IFERROR(IF(LEN(VLOOKUP(AH14, QUICKBOOKS_9130357949969096!$J:$K, 2, 0))=0,"",VLOOKUP(AH14, QUICKBOOKS_9130357949969096!$J:$K, 2, 0)),"")</f>
        <v/>
      </c>
    </row>
    <row r="15" spans="1:39">
      <c r="B15" s="30"/>
      <c r="C15" s="30"/>
      <c r="D15" s="30"/>
      <c r="E15" s="30"/>
      <c r="P15" s="42">
        <f>IF(W15&lt;&gt;"",MAX(P$1:P14)+1,IF(AND(_xlfn.CONCAT(T15:AM15)&lt;&gt;"", OR(LEFT(_xlfn.CONCAT(T15:AM15),5)&lt;&gt;"FALSE",RIGHT(_xlfn.CONCAT(T15:AM15),5)&lt;&gt;"FALSE")),IF(AND(ISNUMBER(P14),P14&gt;0),P14,0),""))</f>
        <v>7</v>
      </c>
      <c r="Q15" s="47"/>
      <c r="R15" s="42" t="str">
        <f t="shared" si="0"/>
        <v>New</v>
      </c>
      <c r="T15" s="43"/>
      <c r="U15" s="43"/>
      <c r="V15" s="43"/>
      <c r="W15" s="74"/>
      <c r="X15" s="43"/>
      <c r="Y15" s="43"/>
      <c r="Z15" s="43"/>
      <c r="AA15" s="49"/>
      <c r="AB15" s="62">
        <f>_xlfn.XLOOKUP(W14,'Fixed Asset Schedule'!$4:$4,'Fixed Asset Schedule'!$19:$19)</f>
        <v>4076.39</v>
      </c>
      <c r="AC15" s="43" t="s">
        <v>10</v>
      </c>
      <c r="AD15" s="43" t="s">
        <v>870</v>
      </c>
      <c r="AE15" s="43"/>
      <c r="AF15" s="43"/>
      <c r="AG15" s="43"/>
      <c r="AH15" s="43"/>
      <c r="AI15" s="43" t="str">
        <f>IFERROR(IF(LEN(VLOOKUP(AC15, QUICKBOOKS_9130357949969096!$A:$B, 2, 0))=0,"",VLOOKUP(AC15, QUICKBOOKS_9130357949969096!$A:$B, 2, 0)),"")</f>
        <v>28</v>
      </c>
      <c r="AJ15" s="43" t="str">
        <f>IFERROR(IF(LEN(VLOOKUP(AE15, QUICKBOOKS_9130357949969096!$C:$E, 3, 0))=0,"",VLOOKUP(AE15, QUICKBOOKS_9130357949969096!$C:$E, 3, 0)),"")</f>
        <v/>
      </c>
      <c r="AK15" s="43" t="str">
        <f>IFERROR(IF(LEN(VLOOKUP(AF15, QUICKBOOKS_9130357949969096!$F:$G, 2, 0))=0,"",VLOOKUP(AF15, QUICKBOOKS_9130357949969096!$F:$G, 2, 0)),"")</f>
        <v/>
      </c>
      <c r="AL15" s="43"/>
      <c r="AM15" s="43" t="str">
        <f>IFERROR(IF(LEN(VLOOKUP(AH15, QUICKBOOKS_9130357949969096!$J:$K, 2, 0))=0,"",VLOOKUP(AH15, QUICKBOOKS_9130357949969096!$J:$K, 2, 0)),"")</f>
        <v/>
      </c>
    </row>
    <row r="16" spans="1:39">
      <c r="B16" s="30"/>
      <c r="C16" s="30"/>
      <c r="D16" s="30"/>
      <c r="E16" s="30"/>
      <c r="P16" s="42">
        <f>IF(W16&lt;&gt;"",MAX(P$1:P15)+1,IF(AND(_xlfn.CONCAT(T16:AM16)&lt;&gt;"", OR(LEFT(_xlfn.CONCAT(T16:AM16),5)&lt;&gt;"FALSE",RIGHT(_xlfn.CONCAT(T16:AM16),5)&lt;&gt;"FALSE")),IF(AND(ISNUMBER(P15),P15&gt;0),P15,0),""))</f>
        <v>8</v>
      </c>
      <c r="Q16" s="47"/>
      <c r="R16" s="42" t="str">
        <f t="shared" si="0"/>
        <v>New</v>
      </c>
      <c r="T16" s="43"/>
      <c r="U16" s="43"/>
      <c r="V16" s="43"/>
      <c r="W16" s="74">
        <f>EOMONTH(W14,1)</f>
        <v>45169</v>
      </c>
      <c r="X16" s="43"/>
      <c r="Y16" s="43"/>
      <c r="Z16" s="43"/>
      <c r="AA16" s="49">
        <f>AB17+AB18</f>
        <v>4076.39</v>
      </c>
      <c r="AB16" s="62"/>
      <c r="AC16" s="43" t="s">
        <v>26</v>
      </c>
      <c r="AD16" s="43" t="s">
        <v>871</v>
      </c>
      <c r="AE16" s="43"/>
      <c r="AF16" s="43"/>
      <c r="AG16" s="43"/>
      <c r="AH16" s="43"/>
      <c r="AI16" s="43" t="str">
        <f>IFERROR(IF(LEN(VLOOKUP(AC16, QUICKBOOKS_9130357949969096!$A:$B, 2, 0))=0,"",VLOOKUP(AC16, QUICKBOOKS_9130357949969096!$A:$B, 2, 0)),"")</f>
        <v>10</v>
      </c>
      <c r="AJ16" s="43" t="str">
        <f>IFERROR(IF(LEN(VLOOKUP(AE16, QUICKBOOKS_9130357949969096!$C:$E, 3, 0))=0,"",VLOOKUP(AE16, QUICKBOOKS_9130357949969096!$C:$E, 3, 0)),"")</f>
        <v/>
      </c>
      <c r="AK16" s="43" t="str">
        <f>IFERROR(IF(LEN(VLOOKUP(AF16, QUICKBOOKS_9130357949969096!$F:$G, 2, 0))=0,"",VLOOKUP(AF16, QUICKBOOKS_9130357949969096!$F:$G, 2, 0)),"")</f>
        <v/>
      </c>
      <c r="AL16" s="43"/>
      <c r="AM16" s="43" t="str">
        <f>IFERROR(IF(LEN(VLOOKUP(AH16, QUICKBOOKS_9130357949969096!$J:$K, 2, 0))=0,"",VLOOKUP(AH16, QUICKBOOKS_9130357949969096!$J:$K, 2, 0)),"")</f>
        <v/>
      </c>
    </row>
    <row r="17" spans="2:39">
      <c r="B17" s="30"/>
      <c r="C17" s="30"/>
      <c r="D17" s="30"/>
      <c r="E17" s="30"/>
      <c r="P17" s="42">
        <f>IF(W17&lt;&gt;"",MAX(P$1:P16)+1,IF(AND(_xlfn.CONCAT(T17:AM17)&lt;&gt;"", OR(LEFT(_xlfn.CONCAT(T17:AM17),5)&lt;&gt;"FALSE",RIGHT(_xlfn.CONCAT(T17:AM17),5)&lt;&gt;"FALSE")),IF(AND(ISNUMBER(P16),P16&gt;0),P16,0),""))</f>
        <v>8</v>
      </c>
      <c r="Q17" s="47"/>
      <c r="R17" s="42" t="str">
        <f t="shared" si="0"/>
        <v>New</v>
      </c>
      <c r="T17" s="43"/>
      <c r="U17" s="43"/>
      <c r="V17" s="43"/>
      <c r="W17" s="74"/>
      <c r="X17" s="43"/>
      <c r="Y17" s="43"/>
      <c r="Z17" s="43"/>
      <c r="AA17" s="49"/>
      <c r="AB17" s="62">
        <f>_xlfn.XLOOKUP(W16,'Fixed Asset Schedule'!$4:$4,'Fixed Asset Schedule'!$19:$19)</f>
        <v>4076.39</v>
      </c>
      <c r="AC17" s="43" t="s">
        <v>10</v>
      </c>
      <c r="AD17" s="43" t="s">
        <v>870</v>
      </c>
      <c r="AE17" s="43"/>
      <c r="AF17" s="43"/>
      <c r="AG17" s="43"/>
      <c r="AH17" s="43"/>
      <c r="AI17" s="43" t="str">
        <f>IFERROR(IF(LEN(VLOOKUP(AC17, QUICKBOOKS_9130357949969096!$A:$B, 2, 0))=0,"",VLOOKUP(AC17, QUICKBOOKS_9130357949969096!$A:$B, 2, 0)),"")</f>
        <v>28</v>
      </c>
      <c r="AJ17" s="43" t="str">
        <f>IFERROR(IF(LEN(VLOOKUP(AE17, QUICKBOOKS_9130357949969096!$C:$E, 3, 0))=0,"",VLOOKUP(AE17, QUICKBOOKS_9130357949969096!$C:$E, 3, 0)),"")</f>
        <v/>
      </c>
      <c r="AK17" s="43" t="str">
        <f>IFERROR(IF(LEN(VLOOKUP(AF17, QUICKBOOKS_9130357949969096!$F:$G, 2, 0))=0,"",VLOOKUP(AF17, QUICKBOOKS_9130357949969096!$F:$G, 2, 0)),"")</f>
        <v/>
      </c>
      <c r="AL17" s="43"/>
      <c r="AM17" s="43" t="str">
        <f>IFERROR(IF(LEN(VLOOKUP(AH17, QUICKBOOKS_9130357949969096!$J:$K, 2, 0))=0,"",VLOOKUP(AH17, QUICKBOOKS_9130357949969096!$J:$K, 2, 0)),"")</f>
        <v/>
      </c>
    </row>
    <row r="18" spans="2:39">
      <c r="B18" s="30"/>
      <c r="C18" s="30"/>
      <c r="D18" s="30"/>
      <c r="E18" s="30"/>
      <c r="P18" s="42">
        <f>IF(W18&lt;&gt;"",MAX(P$1:P17)+1,IF(AND(_xlfn.CONCAT(T18:AM18)&lt;&gt;"", OR(LEFT(_xlfn.CONCAT(T18:AM18),5)&lt;&gt;"FALSE",RIGHT(_xlfn.CONCAT(T18:AM18),5)&lt;&gt;"FALSE")),IF(AND(ISNUMBER(P17),P17&gt;0),P17,0),""))</f>
        <v>9</v>
      </c>
      <c r="Q18" s="47"/>
      <c r="R18" s="42" t="str">
        <f t="shared" si="0"/>
        <v>New</v>
      </c>
      <c r="T18" s="43"/>
      <c r="U18" s="43"/>
      <c r="V18" s="43"/>
      <c r="W18" s="74">
        <f>EOMONTH(W16,1)</f>
        <v>45199</v>
      </c>
      <c r="X18" s="43"/>
      <c r="Y18" s="43"/>
      <c r="Z18" s="43"/>
      <c r="AA18" s="49">
        <f>AB19+AB20</f>
        <v>4076.39</v>
      </c>
      <c r="AB18" s="62"/>
      <c r="AC18" s="43" t="s">
        <v>26</v>
      </c>
      <c r="AD18" s="43" t="s">
        <v>871</v>
      </c>
      <c r="AE18" s="43"/>
      <c r="AF18" s="43"/>
      <c r="AG18" s="43"/>
      <c r="AH18" s="43"/>
      <c r="AI18" s="43" t="str">
        <f>IFERROR(IF(LEN(VLOOKUP(AC18, QUICKBOOKS_9130357949969096!$A:$B, 2, 0))=0,"",VLOOKUP(AC18, QUICKBOOKS_9130357949969096!$A:$B, 2, 0)),"")</f>
        <v>10</v>
      </c>
      <c r="AJ18" s="43" t="str">
        <f>IFERROR(IF(LEN(VLOOKUP(AE18, QUICKBOOKS_9130357949969096!$C:$E, 3, 0))=0,"",VLOOKUP(AE18, QUICKBOOKS_9130357949969096!$C:$E, 3, 0)),"")</f>
        <v/>
      </c>
      <c r="AK18" s="43" t="str">
        <f>IFERROR(IF(LEN(VLOOKUP(AF18, QUICKBOOKS_9130357949969096!$F:$G, 2, 0))=0,"",VLOOKUP(AF18, QUICKBOOKS_9130357949969096!$F:$G, 2, 0)),"")</f>
        <v/>
      </c>
      <c r="AL18" s="43"/>
      <c r="AM18" s="43" t="str">
        <f>IFERROR(IF(LEN(VLOOKUP(AH18, QUICKBOOKS_9130357949969096!$J:$K, 2, 0))=0,"",VLOOKUP(AH18, QUICKBOOKS_9130357949969096!$J:$K, 2, 0)),"")</f>
        <v/>
      </c>
    </row>
    <row r="19" spans="2:39">
      <c r="B19" s="30"/>
      <c r="C19" s="30"/>
      <c r="D19" s="30"/>
      <c r="E19" s="30"/>
      <c r="P19" s="42">
        <f>IF(W19&lt;&gt;"",MAX(P$1:P18)+1,IF(AND(_xlfn.CONCAT(T19:AM19)&lt;&gt;"", OR(LEFT(_xlfn.CONCAT(T19:AM19),5)&lt;&gt;"FALSE",RIGHT(_xlfn.CONCAT(T19:AM19),5)&lt;&gt;"FALSE")),IF(AND(ISNUMBER(P18),P18&gt;0),P18,0),""))</f>
        <v>9</v>
      </c>
      <c r="Q19" s="47"/>
      <c r="R19" s="42" t="str">
        <f t="shared" si="0"/>
        <v>New</v>
      </c>
      <c r="T19" s="43"/>
      <c r="U19" s="43"/>
      <c r="V19" s="43"/>
      <c r="W19" s="74"/>
      <c r="X19" s="43"/>
      <c r="Y19" s="43"/>
      <c r="Z19" s="43"/>
      <c r="AA19" s="49"/>
      <c r="AB19" s="62">
        <f>_xlfn.XLOOKUP(W18,'Fixed Asset Schedule'!$4:$4,'Fixed Asset Schedule'!$19:$19)</f>
        <v>4076.39</v>
      </c>
      <c r="AC19" s="43" t="s">
        <v>10</v>
      </c>
      <c r="AD19" s="43" t="s">
        <v>870</v>
      </c>
      <c r="AE19" s="43"/>
      <c r="AF19" s="43"/>
      <c r="AG19" s="43"/>
      <c r="AH19" s="43"/>
      <c r="AI19" s="43" t="str">
        <f>IFERROR(IF(LEN(VLOOKUP(AC19, QUICKBOOKS_9130357949969096!$A:$B, 2, 0))=0,"",VLOOKUP(AC19, QUICKBOOKS_9130357949969096!$A:$B, 2, 0)),"")</f>
        <v>28</v>
      </c>
      <c r="AJ19" s="43" t="str">
        <f>IFERROR(IF(LEN(VLOOKUP(AE19, QUICKBOOKS_9130357949969096!$C:$E, 3, 0))=0,"",VLOOKUP(AE19, QUICKBOOKS_9130357949969096!$C:$E, 3, 0)),"")</f>
        <v/>
      </c>
      <c r="AK19" s="43" t="str">
        <f>IFERROR(IF(LEN(VLOOKUP(AF19, QUICKBOOKS_9130357949969096!$F:$G, 2, 0))=0,"",VLOOKUP(AF19, QUICKBOOKS_9130357949969096!$F:$G, 2, 0)),"")</f>
        <v/>
      </c>
      <c r="AL19" s="43"/>
      <c r="AM19" s="43" t="str">
        <f>IFERROR(IF(LEN(VLOOKUP(AH19, QUICKBOOKS_9130357949969096!$J:$K, 2, 0))=0,"",VLOOKUP(AH19, QUICKBOOKS_9130357949969096!$J:$K, 2, 0)),"")</f>
        <v/>
      </c>
    </row>
    <row r="20" spans="2:39">
      <c r="B20" s="30"/>
      <c r="C20" s="30"/>
      <c r="D20" s="30"/>
      <c r="E20" s="30"/>
      <c r="P20" s="42">
        <f>IF(W20&lt;&gt;"",MAX(P$1:P19)+1,IF(AND(_xlfn.CONCAT(T20:AM20)&lt;&gt;"", OR(LEFT(_xlfn.CONCAT(T20:AM20),5)&lt;&gt;"FALSE",RIGHT(_xlfn.CONCAT(T20:AM20),5)&lt;&gt;"FALSE")),IF(AND(ISNUMBER(P19),P19&gt;0),P19,0),""))</f>
        <v>10</v>
      </c>
      <c r="Q20" s="47"/>
      <c r="R20" s="42" t="str">
        <f t="shared" si="0"/>
        <v>New</v>
      </c>
      <c r="T20" s="43"/>
      <c r="U20" s="43"/>
      <c r="V20" s="43"/>
      <c r="W20" s="74">
        <f>EOMONTH(W18,1)</f>
        <v>45230</v>
      </c>
      <c r="X20" s="43"/>
      <c r="Y20" s="43"/>
      <c r="Z20" s="43"/>
      <c r="AA20" s="49">
        <f>AB21+AB22</f>
        <v>4076.39</v>
      </c>
      <c r="AB20" s="62"/>
      <c r="AC20" s="43" t="s">
        <v>26</v>
      </c>
      <c r="AD20" s="43" t="s">
        <v>871</v>
      </c>
      <c r="AE20" s="43"/>
      <c r="AF20" s="43"/>
      <c r="AG20" s="43"/>
      <c r="AH20" s="43"/>
      <c r="AI20" s="43" t="str">
        <f>IFERROR(IF(LEN(VLOOKUP(AC20, QUICKBOOKS_9130357949969096!$A:$B, 2, 0))=0,"",VLOOKUP(AC20, QUICKBOOKS_9130357949969096!$A:$B, 2, 0)),"")</f>
        <v>10</v>
      </c>
      <c r="AJ20" s="43" t="str">
        <f>IFERROR(IF(LEN(VLOOKUP(AE20, QUICKBOOKS_9130357949969096!$C:$E, 3, 0))=0,"",VLOOKUP(AE20, QUICKBOOKS_9130357949969096!$C:$E, 3, 0)),"")</f>
        <v/>
      </c>
      <c r="AK20" s="43" t="str">
        <f>IFERROR(IF(LEN(VLOOKUP(AF20, QUICKBOOKS_9130357949969096!$F:$G, 2, 0))=0,"",VLOOKUP(AF20, QUICKBOOKS_9130357949969096!$F:$G, 2, 0)),"")</f>
        <v/>
      </c>
      <c r="AL20" s="43"/>
      <c r="AM20" s="43" t="str">
        <f>IFERROR(IF(LEN(VLOOKUP(AH20, QUICKBOOKS_9130357949969096!$J:$K, 2, 0))=0,"",VLOOKUP(AH20, QUICKBOOKS_9130357949969096!$J:$K, 2, 0)),"")</f>
        <v/>
      </c>
    </row>
    <row r="21" spans="2:39">
      <c r="B21" s="30"/>
      <c r="C21" s="30"/>
      <c r="D21" s="30"/>
      <c r="E21" s="30"/>
      <c r="P21" s="42">
        <f>IF(W21&lt;&gt;"",MAX(P$1:P20)+1,IF(AND(_xlfn.CONCAT(T21:AM21)&lt;&gt;"", OR(LEFT(_xlfn.CONCAT(T21:AM21),5)&lt;&gt;"FALSE",RIGHT(_xlfn.CONCAT(T21:AM21),5)&lt;&gt;"FALSE")),IF(AND(ISNUMBER(P20),P20&gt;0),P20,0),""))</f>
        <v>10</v>
      </c>
      <c r="Q21" s="47"/>
      <c r="R21" s="42" t="str">
        <f t="shared" si="0"/>
        <v>New</v>
      </c>
      <c r="T21" s="43"/>
      <c r="U21" s="43"/>
      <c r="V21" s="43"/>
      <c r="W21" s="74"/>
      <c r="X21" s="43"/>
      <c r="Y21" s="43"/>
      <c r="Z21" s="43"/>
      <c r="AA21" s="49"/>
      <c r="AB21" s="62">
        <f>_xlfn.XLOOKUP(W20,'Fixed Asset Schedule'!$4:$4,'Fixed Asset Schedule'!$19:$19)</f>
        <v>4076.39</v>
      </c>
      <c r="AC21" s="43" t="s">
        <v>10</v>
      </c>
      <c r="AD21" s="43" t="s">
        <v>870</v>
      </c>
      <c r="AE21" s="43"/>
      <c r="AF21" s="43"/>
      <c r="AG21" s="43"/>
      <c r="AH21" s="43"/>
      <c r="AI21" s="43" t="str">
        <f>IFERROR(IF(LEN(VLOOKUP(AC21, QUICKBOOKS_9130357949969096!$A:$B, 2, 0))=0,"",VLOOKUP(AC21, QUICKBOOKS_9130357949969096!$A:$B, 2, 0)),"")</f>
        <v>28</v>
      </c>
      <c r="AJ21" s="43" t="str">
        <f>IFERROR(IF(LEN(VLOOKUP(AE21, QUICKBOOKS_9130357949969096!$C:$E, 3, 0))=0,"",VLOOKUP(AE21, QUICKBOOKS_9130357949969096!$C:$E, 3, 0)),"")</f>
        <v/>
      </c>
      <c r="AK21" s="43" t="str">
        <f>IFERROR(IF(LEN(VLOOKUP(AF21, QUICKBOOKS_9130357949969096!$F:$G, 2, 0))=0,"",VLOOKUP(AF21, QUICKBOOKS_9130357949969096!$F:$G, 2, 0)),"")</f>
        <v/>
      </c>
      <c r="AL21" s="43"/>
      <c r="AM21" s="43" t="str">
        <f>IFERROR(IF(LEN(VLOOKUP(AH21, QUICKBOOKS_9130357949969096!$J:$K, 2, 0))=0,"",VLOOKUP(AH21, QUICKBOOKS_9130357949969096!$J:$K, 2, 0)),"")</f>
        <v/>
      </c>
    </row>
    <row r="22" spans="2:39">
      <c r="B22" s="30"/>
      <c r="C22" s="30"/>
      <c r="D22" s="30"/>
      <c r="E22" s="30"/>
      <c r="P22" s="42">
        <f>IF(W22&lt;&gt;"",MAX(P$1:P21)+1,IF(AND(_xlfn.CONCAT(T22:AM22)&lt;&gt;"", OR(LEFT(_xlfn.CONCAT(T22:AM22),5)&lt;&gt;"FALSE",RIGHT(_xlfn.CONCAT(T22:AM22),5)&lt;&gt;"FALSE")),IF(AND(ISNUMBER(P21),P21&gt;0),P21,0),""))</f>
        <v>11</v>
      </c>
      <c r="Q22" s="47"/>
      <c r="R22" s="42" t="str">
        <f t="shared" si="0"/>
        <v>New</v>
      </c>
      <c r="T22" s="43"/>
      <c r="U22" s="43"/>
      <c r="V22" s="43"/>
      <c r="W22" s="74">
        <f>EOMONTH(W20,1)</f>
        <v>45260</v>
      </c>
      <c r="X22" s="43"/>
      <c r="Y22" s="43"/>
      <c r="Z22" s="43"/>
      <c r="AA22" s="49">
        <f>AB23+AB24</f>
        <v>4534.72</v>
      </c>
      <c r="AB22" s="62"/>
      <c r="AC22" s="43" t="s">
        <v>26</v>
      </c>
      <c r="AD22" s="43" t="s">
        <v>871</v>
      </c>
      <c r="AE22" s="43"/>
      <c r="AF22" s="43"/>
      <c r="AG22" s="43"/>
      <c r="AH22" s="43"/>
      <c r="AI22" s="43" t="str">
        <f>IFERROR(IF(LEN(VLOOKUP(AC22, QUICKBOOKS_9130357949969096!$A:$B, 2, 0))=0,"",VLOOKUP(AC22, QUICKBOOKS_9130357949969096!$A:$B, 2, 0)),"")</f>
        <v>10</v>
      </c>
      <c r="AJ22" s="43" t="str">
        <f>IFERROR(IF(LEN(VLOOKUP(AE22, QUICKBOOKS_9130357949969096!$C:$E, 3, 0))=0,"",VLOOKUP(AE22, QUICKBOOKS_9130357949969096!$C:$E, 3, 0)),"")</f>
        <v/>
      </c>
      <c r="AK22" s="43" t="str">
        <f>IFERROR(IF(LEN(VLOOKUP(AF22, QUICKBOOKS_9130357949969096!$F:$G, 2, 0))=0,"",VLOOKUP(AF22, QUICKBOOKS_9130357949969096!$F:$G, 2, 0)),"")</f>
        <v/>
      </c>
      <c r="AL22" s="43"/>
      <c r="AM22" s="43" t="str">
        <f>IFERROR(IF(LEN(VLOOKUP(AH22, QUICKBOOKS_9130357949969096!$J:$K, 2, 0))=0,"",VLOOKUP(AH22, QUICKBOOKS_9130357949969096!$J:$K, 2, 0)),"")</f>
        <v/>
      </c>
    </row>
    <row r="23" spans="2:39">
      <c r="B23" s="30"/>
      <c r="C23" s="30"/>
      <c r="D23" s="30"/>
      <c r="E23" s="30"/>
      <c r="P23" s="42">
        <f>IF(W23&lt;&gt;"",MAX(P$1:P22)+1,IF(AND(_xlfn.CONCAT(T23:AM23)&lt;&gt;"", OR(LEFT(_xlfn.CONCAT(T23:AM23),5)&lt;&gt;"FALSE",RIGHT(_xlfn.CONCAT(T23:AM23),5)&lt;&gt;"FALSE")),IF(AND(ISNUMBER(P22),P22&gt;0),P22,0),""))</f>
        <v>11</v>
      </c>
      <c r="Q23" s="47"/>
      <c r="R23" s="42" t="str">
        <f t="shared" si="0"/>
        <v>New</v>
      </c>
      <c r="T23" s="43"/>
      <c r="U23" s="43"/>
      <c r="V23" s="43"/>
      <c r="W23" s="74"/>
      <c r="X23" s="43"/>
      <c r="Y23" s="43"/>
      <c r="Z23" s="43"/>
      <c r="AA23" s="49"/>
      <c r="AB23" s="62">
        <f>_xlfn.XLOOKUP(W22,'Fixed Asset Schedule'!$4:$4,'Fixed Asset Schedule'!$19:$19)</f>
        <v>4534.72</v>
      </c>
      <c r="AC23" s="43" t="s">
        <v>10</v>
      </c>
      <c r="AD23" s="43" t="s">
        <v>870</v>
      </c>
      <c r="AE23" s="43"/>
      <c r="AF23" s="43"/>
      <c r="AG23" s="43"/>
      <c r="AH23" s="43"/>
      <c r="AI23" s="43" t="str">
        <f>IFERROR(IF(LEN(VLOOKUP(AC23, QUICKBOOKS_9130357949969096!$A:$B, 2, 0))=0,"",VLOOKUP(AC23, QUICKBOOKS_9130357949969096!$A:$B, 2, 0)),"")</f>
        <v>28</v>
      </c>
      <c r="AJ23" s="43" t="str">
        <f>IFERROR(IF(LEN(VLOOKUP(AE23, QUICKBOOKS_9130357949969096!$C:$E, 3, 0))=0,"",VLOOKUP(AE23, QUICKBOOKS_9130357949969096!$C:$E, 3, 0)),"")</f>
        <v/>
      </c>
      <c r="AK23" s="43" t="str">
        <f>IFERROR(IF(LEN(VLOOKUP(AF23, QUICKBOOKS_9130357949969096!$F:$G, 2, 0))=0,"",VLOOKUP(AF23, QUICKBOOKS_9130357949969096!$F:$G, 2, 0)),"")</f>
        <v/>
      </c>
      <c r="AL23" s="43"/>
      <c r="AM23" s="43" t="str">
        <f>IFERROR(IF(LEN(VLOOKUP(AH23, QUICKBOOKS_9130357949969096!$J:$K, 2, 0))=0,"",VLOOKUP(AH23, QUICKBOOKS_9130357949969096!$J:$K, 2, 0)),"")</f>
        <v/>
      </c>
    </row>
    <row r="24" spans="2:39">
      <c r="B24" s="30"/>
      <c r="C24" s="30"/>
      <c r="D24" s="30"/>
      <c r="E24" s="30"/>
      <c r="P24" s="42">
        <f>IF(W24&lt;&gt;"",MAX(P$1:P23)+1,IF(AND(_xlfn.CONCAT(T24:AM24)&lt;&gt;"", OR(LEFT(_xlfn.CONCAT(T24:AM24),5)&lt;&gt;"FALSE",RIGHT(_xlfn.CONCAT(T24:AM24),5)&lt;&gt;"FALSE")),IF(AND(ISNUMBER(P23),P23&gt;0),P23,0),""))</f>
        <v>12</v>
      </c>
      <c r="Q24" s="47"/>
      <c r="R24" s="42" t="str">
        <f t="shared" si="0"/>
        <v>New</v>
      </c>
      <c r="T24" s="43"/>
      <c r="U24" s="43"/>
      <c r="V24" s="43"/>
      <c r="W24" s="74">
        <f>EOMONTH(W22,1)</f>
        <v>45291</v>
      </c>
      <c r="X24" s="43"/>
      <c r="Y24" s="43"/>
      <c r="Z24" s="43"/>
      <c r="AA24" s="49">
        <f>AB25+AB26</f>
        <v>4993.0599999999995</v>
      </c>
      <c r="AB24" s="62"/>
      <c r="AC24" s="43" t="s">
        <v>26</v>
      </c>
      <c r="AD24" s="43" t="s">
        <v>871</v>
      </c>
      <c r="AE24" s="43"/>
      <c r="AF24" s="43"/>
      <c r="AG24" s="43"/>
      <c r="AH24" s="43"/>
      <c r="AI24" s="43" t="str">
        <f>IFERROR(IF(LEN(VLOOKUP(AC24, QUICKBOOKS_9130357949969096!$A:$B, 2, 0))=0,"",VLOOKUP(AC24, QUICKBOOKS_9130357949969096!$A:$B, 2, 0)),"")</f>
        <v>10</v>
      </c>
      <c r="AJ24" s="43" t="str">
        <f>IFERROR(IF(LEN(VLOOKUP(AE24, QUICKBOOKS_9130357949969096!$C:$E, 3, 0))=0,"",VLOOKUP(AE24, QUICKBOOKS_9130357949969096!$C:$E, 3, 0)),"")</f>
        <v/>
      </c>
      <c r="AK24" s="43" t="str">
        <f>IFERROR(IF(LEN(VLOOKUP(AF24, QUICKBOOKS_9130357949969096!$F:$G, 2, 0))=0,"",VLOOKUP(AF24, QUICKBOOKS_9130357949969096!$F:$G, 2, 0)),"")</f>
        <v/>
      </c>
      <c r="AL24" s="43"/>
      <c r="AM24" s="43" t="str">
        <f>IFERROR(IF(LEN(VLOOKUP(AH24, QUICKBOOKS_9130357949969096!$J:$K, 2, 0))=0,"",VLOOKUP(AH24, QUICKBOOKS_9130357949969096!$J:$K, 2, 0)),"")</f>
        <v/>
      </c>
    </row>
    <row r="25" spans="2:39">
      <c r="B25" s="30"/>
      <c r="C25" s="30"/>
      <c r="D25" s="30"/>
      <c r="E25" s="30"/>
      <c r="P25" s="42">
        <f>IF(W25&lt;&gt;"",MAX(P$1:P24)+1,IF(AND(_xlfn.CONCAT(T25:AM25)&lt;&gt;"", OR(LEFT(_xlfn.CONCAT(T25:AM25),5)&lt;&gt;"FALSE",RIGHT(_xlfn.CONCAT(T25:AM25),5)&lt;&gt;"FALSE")),IF(AND(ISNUMBER(P24),P24&gt;0),P24,0),""))</f>
        <v>12</v>
      </c>
      <c r="Q25" s="47"/>
      <c r="R25" s="42" t="str">
        <f t="shared" si="0"/>
        <v>New</v>
      </c>
      <c r="T25" s="43"/>
      <c r="U25" s="43"/>
      <c r="V25" s="43"/>
      <c r="W25" s="74"/>
      <c r="X25" s="43"/>
      <c r="Y25" s="43"/>
      <c r="Z25" s="43"/>
      <c r="AA25" s="49"/>
      <c r="AB25" s="62">
        <f>_xlfn.XLOOKUP(W24,'Fixed Asset Schedule'!$4:$4,'Fixed Asset Schedule'!$19:$19)</f>
        <v>4993.0599999999995</v>
      </c>
      <c r="AC25" s="43" t="s">
        <v>10</v>
      </c>
      <c r="AD25" s="43" t="s">
        <v>870</v>
      </c>
      <c r="AE25" s="43"/>
      <c r="AF25" s="43"/>
      <c r="AG25" s="43"/>
      <c r="AH25" s="43"/>
      <c r="AI25" s="43" t="str">
        <f>IFERROR(IF(LEN(VLOOKUP(AC25, QUICKBOOKS_9130357949969096!$A:$B, 2, 0))=0,"",VLOOKUP(AC25, QUICKBOOKS_9130357949969096!$A:$B, 2, 0)),"")</f>
        <v>28</v>
      </c>
      <c r="AJ25" s="43" t="str">
        <f>IFERROR(IF(LEN(VLOOKUP(AE25, QUICKBOOKS_9130357949969096!$C:$E, 3, 0))=0,"",VLOOKUP(AE25, QUICKBOOKS_9130357949969096!$C:$E, 3, 0)),"")</f>
        <v/>
      </c>
      <c r="AK25" s="43" t="str">
        <f>IFERROR(IF(LEN(VLOOKUP(AF25, QUICKBOOKS_9130357949969096!$F:$G, 2, 0))=0,"",VLOOKUP(AF25, QUICKBOOKS_9130357949969096!$F:$G, 2, 0)),"")</f>
        <v/>
      </c>
      <c r="AL25" s="43"/>
      <c r="AM25" s="43" t="str">
        <f>IFERROR(IF(LEN(VLOOKUP(AH25, QUICKBOOKS_9130357949969096!$J:$K, 2, 0))=0,"",VLOOKUP(AH25, QUICKBOOKS_9130357949969096!$J:$K, 2, 0)),"")</f>
        <v/>
      </c>
    </row>
    <row r="26" spans="2:39">
      <c r="B26" s="30"/>
      <c r="C26" s="30"/>
      <c r="D26" s="30"/>
      <c r="E26" s="30"/>
      <c r="P26" s="42">
        <f>IF(W26&lt;&gt;"",MAX(P$1:P25)+1,IF(AND(_xlfn.CONCAT(T26:AM26)&lt;&gt;"", OR(LEFT(_xlfn.CONCAT(T26:AM26),5)&lt;&gt;"FALSE",RIGHT(_xlfn.CONCAT(T26:AM26),5)&lt;&gt;"FALSE")),IF(AND(ISNUMBER(P25),P25&gt;0),P25,0),""))</f>
        <v>13</v>
      </c>
      <c r="Q26" s="47"/>
      <c r="R26" s="42" t="str">
        <f t="shared" si="0"/>
        <v>New</v>
      </c>
      <c r="T26" s="43"/>
      <c r="U26" s="43"/>
      <c r="V26" s="43"/>
      <c r="W26" s="74">
        <f>EOMONTH(W24,1)</f>
        <v>45322</v>
      </c>
      <c r="X26" s="43"/>
      <c r="Y26" s="43"/>
      <c r="Z26" s="43"/>
      <c r="AA26" s="49">
        <f>AB27+AB28</f>
        <v>4993.0599999999995</v>
      </c>
      <c r="AB26" s="62"/>
      <c r="AC26" s="43" t="s">
        <v>26</v>
      </c>
      <c r="AD26" s="43" t="s">
        <v>871</v>
      </c>
      <c r="AE26" s="43"/>
      <c r="AF26" s="43"/>
      <c r="AG26" s="43"/>
      <c r="AH26" s="43"/>
      <c r="AI26" s="43" t="str">
        <f>IFERROR(IF(LEN(VLOOKUP(AC26, QUICKBOOKS_9130357949969096!$A:$B, 2, 0))=0,"",VLOOKUP(AC26, QUICKBOOKS_9130357949969096!$A:$B, 2, 0)),"")</f>
        <v>10</v>
      </c>
      <c r="AJ26" s="43" t="str">
        <f>IFERROR(IF(LEN(VLOOKUP(AE26, QUICKBOOKS_9130357949969096!$C:$E, 3, 0))=0,"",VLOOKUP(AE26, QUICKBOOKS_9130357949969096!$C:$E, 3, 0)),"")</f>
        <v/>
      </c>
      <c r="AK26" s="43" t="str">
        <f>IFERROR(IF(LEN(VLOOKUP(AF26, QUICKBOOKS_9130357949969096!$F:$G, 2, 0))=0,"",VLOOKUP(AF26, QUICKBOOKS_9130357949969096!$F:$G, 2, 0)),"")</f>
        <v/>
      </c>
      <c r="AL26" s="43"/>
      <c r="AM26" s="43" t="str">
        <f>IFERROR(IF(LEN(VLOOKUP(AH26, QUICKBOOKS_9130357949969096!$J:$K, 2, 0))=0,"",VLOOKUP(AH26, QUICKBOOKS_9130357949969096!$J:$K, 2, 0)),"")</f>
        <v/>
      </c>
    </row>
    <row r="27" spans="2:39">
      <c r="B27" s="30"/>
      <c r="C27" s="30"/>
      <c r="D27" s="30"/>
      <c r="E27" s="30"/>
      <c r="P27" s="42">
        <f>IF(W27&lt;&gt;"",MAX(P$1:P26)+1,IF(AND(_xlfn.CONCAT(T27:AM27)&lt;&gt;"", OR(LEFT(_xlfn.CONCAT(T27:AM27),5)&lt;&gt;"FALSE",RIGHT(_xlfn.CONCAT(T27:AM27),5)&lt;&gt;"FALSE")),IF(AND(ISNUMBER(P26),P26&gt;0),P26,0),""))</f>
        <v>13</v>
      </c>
      <c r="Q27" s="47"/>
      <c r="R27" s="42" t="str">
        <f t="shared" si="0"/>
        <v>New</v>
      </c>
      <c r="T27" s="43"/>
      <c r="U27" s="43"/>
      <c r="V27" s="43"/>
      <c r="W27" s="74"/>
      <c r="X27" s="43"/>
      <c r="Y27" s="43"/>
      <c r="Z27" s="43"/>
      <c r="AA27" s="49"/>
      <c r="AB27" s="62">
        <f>_xlfn.XLOOKUP(W26,'Fixed Asset Schedule'!$4:$4,'Fixed Asset Schedule'!$19:$19)</f>
        <v>4993.0599999999995</v>
      </c>
      <c r="AC27" s="43" t="s">
        <v>10</v>
      </c>
      <c r="AD27" s="43" t="s">
        <v>870</v>
      </c>
      <c r="AE27" s="43"/>
      <c r="AF27" s="43"/>
      <c r="AG27" s="43"/>
      <c r="AH27" s="43"/>
      <c r="AI27" s="43" t="str">
        <f>IFERROR(IF(LEN(VLOOKUP(AC27, QUICKBOOKS_9130357949969096!$A:$B, 2, 0))=0,"",VLOOKUP(AC27, QUICKBOOKS_9130357949969096!$A:$B, 2, 0)),"")</f>
        <v>28</v>
      </c>
      <c r="AJ27" s="43" t="str">
        <f>IFERROR(IF(LEN(VLOOKUP(AE27, QUICKBOOKS_9130357949969096!$C:$E, 3, 0))=0,"",VLOOKUP(AE27, QUICKBOOKS_9130357949969096!$C:$E, 3, 0)),"")</f>
        <v/>
      </c>
      <c r="AK27" s="43" t="str">
        <f>IFERROR(IF(LEN(VLOOKUP(AF27, QUICKBOOKS_9130357949969096!$F:$G, 2, 0))=0,"",VLOOKUP(AF27, QUICKBOOKS_9130357949969096!$F:$G, 2, 0)),"")</f>
        <v/>
      </c>
      <c r="AL27" s="43"/>
      <c r="AM27" s="43" t="str">
        <f>IFERROR(IF(LEN(VLOOKUP(AH27, QUICKBOOKS_9130357949969096!$J:$K, 2, 0))=0,"",VLOOKUP(AH27, QUICKBOOKS_9130357949969096!$J:$K, 2, 0)),"")</f>
        <v/>
      </c>
    </row>
    <row r="28" spans="2:39">
      <c r="B28" s="30"/>
      <c r="C28" s="30"/>
      <c r="D28" s="30"/>
      <c r="E28" s="30"/>
      <c r="P28" s="42">
        <f>IF(W28&lt;&gt;"",MAX(P$1:P27)+1,IF(AND(_xlfn.CONCAT(T28:AM28)&lt;&gt;"", OR(LEFT(_xlfn.CONCAT(T28:AM28),5)&lt;&gt;"FALSE",RIGHT(_xlfn.CONCAT(T28:AM28),5)&lt;&gt;"FALSE")),IF(AND(ISNUMBER(P27),P27&gt;0),P27,0),""))</f>
        <v>14</v>
      </c>
      <c r="Q28" s="47"/>
      <c r="R28" s="42" t="str">
        <f t="shared" si="0"/>
        <v>New</v>
      </c>
      <c r="T28" s="43"/>
      <c r="U28" s="43"/>
      <c r="V28" s="43"/>
      <c r="W28" s="74">
        <f>EOMONTH(W26,1)</f>
        <v>45351</v>
      </c>
      <c r="X28" s="43"/>
      <c r="Y28" s="43"/>
      <c r="Z28" s="43"/>
      <c r="AA28" s="49">
        <f>AB29+AB30</f>
        <v>4993.0599999999995</v>
      </c>
      <c r="AB28" s="62"/>
      <c r="AC28" s="43" t="s">
        <v>26</v>
      </c>
      <c r="AD28" s="43" t="s">
        <v>871</v>
      </c>
      <c r="AE28" s="43"/>
      <c r="AF28" s="43"/>
      <c r="AG28" s="43"/>
      <c r="AH28" s="43"/>
      <c r="AI28" s="43" t="str">
        <f>IFERROR(IF(LEN(VLOOKUP(AC28, QUICKBOOKS_9130357949969096!$A:$B, 2, 0))=0,"",VLOOKUP(AC28, QUICKBOOKS_9130357949969096!$A:$B, 2, 0)),"")</f>
        <v>10</v>
      </c>
      <c r="AJ28" s="43" t="str">
        <f>IFERROR(IF(LEN(VLOOKUP(AE28, QUICKBOOKS_9130357949969096!$C:$E, 3, 0))=0,"",VLOOKUP(AE28, QUICKBOOKS_9130357949969096!$C:$E, 3, 0)),"")</f>
        <v/>
      </c>
      <c r="AK28" s="43" t="str">
        <f>IFERROR(IF(LEN(VLOOKUP(AF28, QUICKBOOKS_9130357949969096!$F:$G, 2, 0))=0,"",VLOOKUP(AF28, QUICKBOOKS_9130357949969096!$F:$G, 2, 0)),"")</f>
        <v/>
      </c>
      <c r="AL28" s="43"/>
      <c r="AM28" s="43" t="str">
        <f>IFERROR(IF(LEN(VLOOKUP(AH28, QUICKBOOKS_9130357949969096!$J:$K, 2, 0))=0,"",VLOOKUP(AH28, QUICKBOOKS_9130357949969096!$J:$K, 2, 0)),"")</f>
        <v/>
      </c>
    </row>
    <row r="29" spans="2:39">
      <c r="B29" s="30"/>
      <c r="C29" s="30"/>
      <c r="D29" s="30"/>
      <c r="E29" s="30"/>
      <c r="P29" s="42">
        <f>IF(W29&lt;&gt;"",MAX(P$1:P28)+1,IF(AND(_xlfn.CONCAT(T29:AM29)&lt;&gt;"", OR(LEFT(_xlfn.CONCAT(T29:AM29),5)&lt;&gt;"FALSE",RIGHT(_xlfn.CONCAT(T29:AM29),5)&lt;&gt;"FALSE")),IF(AND(ISNUMBER(P28),P28&gt;0),P28,0),""))</f>
        <v>14</v>
      </c>
      <c r="Q29" s="47"/>
      <c r="R29" s="42" t="str">
        <f t="shared" si="0"/>
        <v>New</v>
      </c>
      <c r="T29" s="43"/>
      <c r="U29" s="43"/>
      <c r="V29" s="43"/>
      <c r="W29" s="74"/>
      <c r="X29" s="43"/>
      <c r="Y29" s="43"/>
      <c r="Z29" s="43"/>
      <c r="AA29" s="49"/>
      <c r="AB29" s="62">
        <f>_xlfn.XLOOKUP(W28,'Fixed Asset Schedule'!$4:$4,'Fixed Asset Schedule'!$19:$19)</f>
        <v>4993.0599999999995</v>
      </c>
      <c r="AC29" s="43" t="s">
        <v>10</v>
      </c>
      <c r="AD29" s="43" t="s">
        <v>870</v>
      </c>
      <c r="AE29" s="43"/>
      <c r="AF29" s="43"/>
      <c r="AG29" s="43"/>
      <c r="AH29" s="43"/>
      <c r="AI29" s="43" t="str">
        <f>IFERROR(IF(LEN(VLOOKUP(AC29, QUICKBOOKS_9130357949969096!$A:$B, 2, 0))=0,"",VLOOKUP(AC29, QUICKBOOKS_9130357949969096!$A:$B, 2, 0)),"")</f>
        <v>28</v>
      </c>
      <c r="AJ29" s="43" t="str">
        <f>IFERROR(IF(LEN(VLOOKUP(AE29, QUICKBOOKS_9130357949969096!$C:$E, 3, 0))=0,"",VLOOKUP(AE29, QUICKBOOKS_9130357949969096!$C:$E, 3, 0)),"")</f>
        <v/>
      </c>
      <c r="AK29" s="43" t="str">
        <f>IFERROR(IF(LEN(VLOOKUP(AF29, QUICKBOOKS_9130357949969096!$F:$G, 2, 0))=0,"",VLOOKUP(AF29, QUICKBOOKS_9130357949969096!$F:$G, 2, 0)),"")</f>
        <v/>
      </c>
      <c r="AL29" s="43"/>
      <c r="AM29" s="43" t="str">
        <f>IFERROR(IF(LEN(VLOOKUP(AH29, QUICKBOOKS_9130357949969096!$J:$K, 2, 0))=0,"",VLOOKUP(AH29, QUICKBOOKS_9130357949969096!$J:$K, 2, 0)),"")</f>
        <v/>
      </c>
    </row>
    <row r="30" spans="2:39">
      <c r="B30" s="30"/>
      <c r="C30" s="30"/>
      <c r="D30" s="30"/>
      <c r="E30" s="30"/>
      <c r="P30" s="42">
        <f>IF(W30&lt;&gt;"",MAX(P$1:P29)+1,IF(AND(_xlfn.CONCAT(T30:AM30)&lt;&gt;"", OR(LEFT(_xlfn.CONCAT(T30:AM30),5)&lt;&gt;"FALSE",RIGHT(_xlfn.CONCAT(T30:AM30),5)&lt;&gt;"FALSE")),IF(AND(ISNUMBER(P29),P29&gt;0),P29,0),""))</f>
        <v>15</v>
      </c>
      <c r="Q30" s="47"/>
      <c r="R30" s="42" t="str">
        <f t="shared" si="0"/>
        <v>New</v>
      </c>
      <c r="T30" s="43"/>
      <c r="U30" s="43"/>
      <c r="V30" s="43"/>
      <c r="W30" s="74">
        <f>EOMONTH(W28,1)</f>
        <v>45382</v>
      </c>
      <c r="X30" s="43"/>
      <c r="Y30" s="43"/>
      <c r="Z30" s="43"/>
      <c r="AA30" s="49">
        <f>AB31+AB32</f>
        <v>4993.0599999999995</v>
      </c>
      <c r="AB30" s="62"/>
      <c r="AC30" s="43" t="s">
        <v>26</v>
      </c>
      <c r="AD30" s="43" t="s">
        <v>871</v>
      </c>
      <c r="AE30" s="43"/>
      <c r="AF30" s="43"/>
      <c r="AG30" s="43"/>
      <c r="AH30" s="43"/>
      <c r="AI30" s="43" t="str">
        <f>IFERROR(IF(LEN(VLOOKUP(AC30, QUICKBOOKS_9130357949969096!$A:$B, 2, 0))=0,"",VLOOKUP(AC30, QUICKBOOKS_9130357949969096!$A:$B, 2, 0)),"")</f>
        <v>10</v>
      </c>
      <c r="AJ30" s="43" t="str">
        <f>IFERROR(IF(LEN(VLOOKUP(AE30, QUICKBOOKS_9130357949969096!$C:$E, 3, 0))=0,"",VLOOKUP(AE30, QUICKBOOKS_9130357949969096!$C:$E, 3, 0)),"")</f>
        <v/>
      </c>
      <c r="AK30" s="43" t="str">
        <f>IFERROR(IF(LEN(VLOOKUP(AF30, QUICKBOOKS_9130357949969096!$F:$G, 2, 0))=0,"",VLOOKUP(AF30, QUICKBOOKS_9130357949969096!$F:$G, 2, 0)),"")</f>
        <v/>
      </c>
      <c r="AL30" s="43"/>
      <c r="AM30" s="43" t="str">
        <f>IFERROR(IF(LEN(VLOOKUP(AH30, QUICKBOOKS_9130357949969096!$J:$K, 2, 0))=0,"",VLOOKUP(AH30, QUICKBOOKS_9130357949969096!$J:$K, 2, 0)),"")</f>
        <v/>
      </c>
    </row>
    <row r="31" spans="2:39">
      <c r="B31" s="30"/>
      <c r="C31" s="30"/>
      <c r="D31" s="30"/>
      <c r="E31" s="30"/>
      <c r="P31" s="42">
        <f>IF(W31&lt;&gt;"",MAX(P$1:P30)+1,IF(AND(_xlfn.CONCAT(T31:AM31)&lt;&gt;"", OR(LEFT(_xlfn.CONCAT(T31:AM31),5)&lt;&gt;"FALSE",RIGHT(_xlfn.CONCAT(T31:AM31),5)&lt;&gt;"FALSE")),IF(AND(ISNUMBER(P30),P30&gt;0),P30,0),""))</f>
        <v>15</v>
      </c>
      <c r="Q31" s="47"/>
      <c r="R31" s="42" t="str">
        <f t="shared" si="0"/>
        <v>New</v>
      </c>
      <c r="T31" s="43"/>
      <c r="U31" s="43"/>
      <c r="V31" s="43"/>
      <c r="W31" s="74"/>
      <c r="X31" s="43"/>
      <c r="Y31" s="43"/>
      <c r="Z31" s="43"/>
      <c r="AA31" s="49"/>
      <c r="AB31" s="62">
        <f>_xlfn.XLOOKUP(W30,'Fixed Asset Schedule'!$4:$4,'Fixed Asset Schedule'!$19:$19)</f>
        <v>4993.0599999999995</v>
      </c>
      <c r="AC31" s="43" t="s">
        <v>10</v>
      </c>
      <c r="AD31" s="43" t="s">
        <v>870</v>
      </c>
      <c r="AE31" s="43"/>
      <c r="AF31" s="43"/>
      <c r="AG31" s="43"/>
      <c r="AH31" s="43"/>
      <c r="AI31" s="43" t="str">
        <f>IFERROR(IF(LEN(VLOOKUP(AC31, QUICKBOOKS_9130357949969096!$A:$B, 2, 0))=0,"",VLOOKUP(AC31, QUICKBOOKS_9130357949969096!$A:$B, 2, 0)),"")</f>
        <v>28</v>
      </c>
      <c r="AJ31" s="43" t="str">
        <f>IFERROR(IF(LEN(VLOOKUP(AE31, QUICKBOOKS_9130357949969096!$C:$E, 3, 0))=0,"",VLOOKUP(AE31, QUICKBOOKS_9130357949969096!$C:$E, 3, 0)),"")</f>
        <v/>
      </c>
      <c r="AK31" s="43" t="str">
        <f>IFERROR(IF(LEN(VLOOKUP(AF31, QUICKBOOKS_9130357949969096!$F:$G, 2, 0))=0,"",VLOOKUP(AF31, QUICKBOOKS_9130357949969096!$F:$G, 2, 0)),"")</f>
        <v/>
      </c>
      <c r="AL31" s="43"/>
      <c r="AM31" s="43" t="str">
        <f>IFERROR(IF(LEN(VLOOKUP(AH31, QUICKBOOKS_9130357949969096!$J:$K, 2, 0))=0,"",VLOOKUP(AH31, QUICKBOOKS_9130357949969096!$J:$K, 2, 0)),"")</f>
        <v/>
      </c>
    </row>
    <row r="32" spans="2:39">
      <c r="B32" s="30"/>
      <c r="C32" s="30"/>
      <c r="D32" s="30"/>
      <c r="E32" s="30"/>
      <c r="P32" s="42" t="str">
        <f>IF(W32&lt;&gt;"",MAX(P$1:P31)+1,IF(AND(_xlfn.CONCAT(T32:AM32)&lt;&gt;"", OR(LEFT(_xlfn.CONCAT(T32:AM32),5)&lt;&gt;"FALSE",RIGHT(_xlfn.CONCAT(T32:AM32),5)&lt;&gt;"FALSE")),IF(AND(ISNUMBER(P31),P31&gt;0),P31,0),""))</f>
        <v/>
      </c>
      <c r="Q32" s="47"/>
      <c r="R32" s="42" t="str">
        <f t="shared" si="0"/>
        <v/>
      </c>
      <c r="T32" s="43"/>
      <c r="U32" s="43"/>
      <c r="V32" s="43"/>
      <c r="W32" s="74"/>
      <c r="X32" s="43"/>
      <c r="Y32" s="43"/>
      <c r="Z32" s="43"/>
      <c r="AA32" s="49"/>
      <c r="AB32" s="49"/>
      <c r="AC32" s="43"/>
      <c r="AD32" s="43"/>
      <c r="AE32" s="43"/>
      <c r="AF32" s="43"/>
      <c r="AG32" s="43"/>
      <c r="AH32" s="43"/>
      <c r="AI32" s="43" t="str">
        <f>IFERROR(IF(LEN(VLOOKUP(AC32, QUICKBOOKS_9130357949969096!$A:$B, 2, 0))=0,"",VLOOKUP(AC32, QUICKBOOKS_9130357949969096!$A:$B, 2, 0)),"")</f>
        <v/>
      </c>
      <c r="AJ32" s="43" t="str">
        <f>IFERROR(IF(LEN(VLOOKUP(AE32, QUICKBOOKS_9130357949969096!$C:$E, 3, 0))=0,"",VLOOKUP(AE32, QUICKBOOKS_9130357949969096!$C:$E, 3, 0)),"")</f>
        <v/>
      </c>
      <c r="AK32" s="43" t="str">
        <f>IFERROR(IF(LEN(VLOOKUP(AF32, QUICKBOOKS_9130357949969096!$F:$G, 2, 0))=0,"",VLOOKUP(AF32, QUICKBOOKS_9130357949969096!$F:$G, 2, 0)),"")</f>
        <v/>
      </c>
      <c r="AL32" s="43"/>
      <c r="AM32" s="43" t="str">
        <f>IFERROR(IF(LEN(VLOOKUP(AH32, QUICKBOOKS_9130357949969096!$J:$K, 2, 0))=0,"",VLOOKUP(AH32, QUICKBOOKS_9130357949969096!$J:$K, 2, 0)),"")</f>
        <v/>
      </c>
    </row>
    <row r="33" spans="2:39">
      <c r="B33" s="30"/>
      <c r="C33" s="30"/>
      <c r="D33" s="30"/>
      <c r="E33" s="30"/>
      <c r="P33" s="42" t="str">
        <f>IF(W33&lt;&gt;"",MAX(P$1:P32)+1,IF(AND(_xlfn.CONCAT(T33:AM33)&lt;&gt;"", OR(LEFT(_xlfn.CONCAT(T33:AM33),5)&lt;&gt;"FALSE",RIGHT(_xlfn.CONCAT(T33:AM33),5)&lt;&gt;"FALSE")),IF(AND(ISNUMBER(P32),P32&gt;0),P32,0),""))</f>
        <v/>
      </c>
      <c r="Q33" s="47"/>
      <c r="R33" s="42" t="str">
        <f t="shared" si="0"/>
        <v/>
      </c>
      <c r="T33" s="43"/>
      <c r="U33" s="43"/>
      <c r="V33" s="43"/>
      <c r="W33" s="44"/>
      <c r="X33" s="43"/>
      <c r="Y33" s="43"/>
      <c r="Z33" s="43"/>
      <c r="AA33" s="49"/>
      <c r="AB33" s="62"/>
      <c r="AC33" s="43"/>
      <c r="AD33" s="43"/>
      <c r="AE33" s="43"/>
      <c r="AF33" s="43"/>
      <c r="AG33" s="43"/>
      <c r="AH33" s="43"/>
      <c r="AI33" s="43" t="str">
        <f>IFERROR(IF(LEN(VLOOKUP(AC33, QUICKBOOKS_9130357949969096!$A:$B, 2, 0))=0,"",VLOOKUP(AC33, QUICKBOOKS_9130357949969096!$A:$B, 2, 0)),"")</f>
        <v/>
      </c>
      <c r="AJ33" s="43" t="str">
        <f>IFERROR(IF(LEN(VLOOKUP(AE33, QUICKBOOKS_9130357949969096!$C:$E, 3, 0))=0,"",VLOOKUP(AE33, QUICKBOOKS_9130357949969096!$C:$E, 3, 0)),"")</f>
        <v/>
      </c>
      <c r="AK33" s="43" t="str">
        <f>IFERROR(IF(LEN(VLOOKUP(AF33, QUICKBOOKS_9130357949969096!$F:$G, 2, 0))=0,"",VLOOKUP(AF33, QUICKBOOKS_9130357949969096!$F:$G, 2, 0)),"")</f>
        <v/>
      </c>
      <c r="AL33" s="43"/>
      <c r="AM33" s="43" t="str">
        <f>IFERROR(IF(LEN(VLOOKUP(AH33, QUICKBOOKS_9130357949969096!$J:$K, 2, 0))=0,"",VLOOKUP(AH33, QUICKBOOKS_9130357949969096!$J:$K, 2, 0)),"")</f>
        <v/>
      </c>
    </row>
    <row r="34" spans="2:39">
      <c r="B34" s="30"/>
      <c r="C34" s="30"/>
      <c r="D34" s="30"/>
      <c r="E34" s="30"/>
      <c r="P34" s="42" t="str">
        <f>IF(W34&lt;&gt;"",MAX(P$1:P33)+1,IF(AND(_xlfn.CONCAT(T34:AM34)&lt;&gt;"", OR(LEFT(_xlfn.CONCAT(T34:AM34),5)&lt;&gt;"FALSE",RIGHT(_xlfn.CONCAT(T34:AM34),5)&lt;&gt;"FALSE")),IF(AND(ISNUMBER(P33),P33&gt;0),P33,0),""))</f>
        <v/>
      </c>
      <c r="Q34" s="47"/>
      <c r="R34" s="42" t="str">
        <f t="shared" si="0"/>
        <v/>
      </c>
      <c r="T34" s="43"/>
      <c r="U34" s="43"/>
      <c r="V34" s="43"/>
      <c r="W34" s="72"/>
      <c r="X34" s="43"/>
      <c r="Y34" s="43"/>
      <c r="Z34" s="43"/>
      <c r="AA34" s="49"/>
      <c r="AB34" s="62"/>
      <c r="AC34" s="43"/>
      <c r="AD34" s="43"/>
      <c r="AE34" s="43"/>
      <c r="AF34" s="43"/>
      <c r="AG34" s="43"/>
      <c r="AH34" s="43"/>
      <c r="AI34" s="43" t="str">
        <f>IFERROR(IF(LEN(VLOOKUP(AC34, QUICKBOOKS_9130357949969096!$A:$B, 2, 0))=0,"",VLOOKUP(AC34, QUICKBOOKS_9130357949969096!$A:$B, 2, 0)),"")</f>
        <v/>
      </c>
      <c r="AJ34" s="43" t="str">
        <f>IFERROR(IF(LEN(VLOOKUP(AE34, QUICKBOOKS_9130357949969096!$C:$E, 3, 0))=0,"",VLOOKUP(AE34, QUICKBOOKS_9130357949969096!$C:$E, 3, 0)),"")</f>
        <v/>
      </c>
      <c r="AK34" s="43" t="str">
        <f>IFERROR(IF(LEN(VLOOKUP(AF34, QUICKBOOKS_9130357949969096!$F:$G, 2, 0))=0,"",VLOOKUP(AF34, QUICKBOOKS_9130357949969096!$F:$G, 2, 0)),"")</f>
        <v/>
      </c>
      <c r="AL34" s="43"/>
      <c r="AM34" s="43" t="str">
        <f>IFERROR(IF(LEN(VLOOKUP(AH34, QUICKBOOKS_9130357949969096!$J:$K, 2, 0))=0,"",VLOOKUP(AH34, QUICKBOOKS_9130357949969096!$J:$K, 2, 0)),"")</f>
        <v/>
      </c>
    </row>
    <row r="35" spans="2:39">
      <c r="B35" s="30"/>
      <c r="C35" s="30"/>
      <c r="D35" s="30"/>
      <c r="E35" s="30"/>
      <c r="P35" s="42" t="str">
        <f>IF(W35&lt;&gt;"",MAX(P$1:P34)+1,IF(AND(_xlfn.CONCAT(T35:AM35)&lt;&gt;"", OR(LEFT(_xlfn.CONCAT(T35:AM35),5)&lt;&gt;"FALSE",RIGHT(_xlfn.CONCAT(T35:AM35),5)&lt;&gt;"FALSE")),IF(AND(ISNUMBER(P34),P34&gt;0),P34,0),""))</f>
        <v/>
      </c>
      <c r="Q35" s="47"/>
      <c r="R35" s="42" t="str">
        <f t="shared" si="0"/>
        <v/>
      </c>
      <c r="T35" s="43"/>
      <c r="U35" s="43"/>
      <c r="V35" s="43"/>
      <c r="W35" s="74"/>
      <c r="X35" s="43"/>
      <c r="Y35" s="43"/>
      <c r="Z35" s="43"/>
      <c r="AA35" s="49"/>
      <c r="AB35" s="49"/>
      <c r="AC35" s="43"/>
      <c r="AD35" s="43"/>
      <c r="AE35" s="43"/>
      <c r="AF35" s="43"/>
      <c r="AG35" s="43"/>
      <c r="AH35" s="43"/>
      <c r="AI35" s="43" t="str">
        <f>IFERROR(IF(LEN(VLOOKUP(AC35, QUICKBOOKS_9130357949969096!$A:$B, 2, 0))=0,"",VLOOKUP(AC35, QUICKBOOKS_9130357949969096!$A:$B, 2, 0)),"")</f>
        <v/>
      </c>
      <c r="AJ35" s="43" t="str">
        <f>IFERROR(IF(LEN(VLOOKUP(AE35, QUICKBOOKS_9130357949969096!$C:$E, 3, 0))=0,"",VLOOKUP(AE35, QUICKBOOKS_9130357949969096!$C:$E, 3, 0)),"")</f>
        <v/>
      </c>
      <c r="AK35" s="43" t="str">
        <f>IFERROR(IF(LEN(VLOOKUP(AF35, QUICKBOOKS_9130357949969096!$F:$G, 2, 0))=0,"",VLOOKUP(AF35, QUICKBOOKS_9130357949969096!$F:$G, 2, 0)),"")</f>
        <v/>
      </c>
      <c r="AL35" s="43"/>
      <c r="AM35" s="43" t="str">
        <f>IFERROR(IF(LEN(VLOOKUP(AH35, QUICKBOOKS_9130357949969096!$J:$K, 2, 0))=0,"",VLOOKUP(AH35, QUICKBOOKS_9130357949969096!$J:$K, 2, 0)),"")</f>
        <v/>
      </c>
    </row>
    <row r="36" spans="2:39">
      <c r="B36" s="30"/>
      <c r="C36" s="30"/>
      <c r="D36" s="30"/>
      <c r="E36" s="30"/>
      <c r="P36" s="42" t="str">
        <f>IF(W36&lt;&gt;"",MAX(P$1:P35)+1,IF(AND(_xlfn.CONCAT(T36:AM36)&lt;&gt;"", OR(LEFT(_xlfn.CONCAT(T36:AM36),5)&lt;&gt;"FALSE",RIGHT(_xlfn.CONCAT(T36:AM36),5)&lt;&gt;"FALSE")),IF(AND(ISNUMBER(P35),P35&gt;0),P35,0),""))</f>
        <v/>
      </c>
      <c r="Q36" s="47"/>
      <c r="R36" s="42" t="str">
        <f t="shared" si="0"/>
        <v/>
      </c>
      <c r="T36" s="43"/>
      <c r="U36" s="43"/>
      <c r="V36" s="43"/>
      <c r="W36" s="44"/>
      <c r="X36" s="43"/>
      <c r="Y36" s="43"/>
      <c r="Z36" s="43"/>
      <c r="AA36" s="49"/>
      <c r="AB36" s="62"/>
      <c r="AC36" s="43"/>
      <c r="AD36" s="43"/>
      <c r="AE36" s="43"/>
      <c r="AF36" s="43"/>
      <c r="AG36" s="43"/>
      <c r="AH36" s="43"/>
      <c r="AI36" s="43" t="str">
        <f>IFERROR(IF(LEN(VLOOKUP(AC36, QUICKBOOKS_9130357949969096!$A:$B, 2, 0))=0,"",VLOOKUP(AC36, QUICKBOOKS_9130357949969096!$A:$B, 2, 0)),"")</f>
        <v/>
      </c>
      <c r="AJ36" s="43" t="str">
        <f>IFERROR(IF(LEN(VLOOKUP(AE36, QUICKBOOKS_9130357949969096!$C:$E, 3, 0))=0,"",VLOOKUP(AE36, QUICKBOOKS_9130357949969096!$C:$E, 3, 0)),"")</f>
        <v/>
      </c>
      <c r="AK36" s="43" t="str">
        <f>IFERROR(IF(LEN(VLOOKUP(AF36, QUICKBOOKS_9130357949969096!$F:$G, 2, 0))=0,"",VLOOKUP(AF36, QUICKBOOKS_9130357949969096!$F:$G, 2, 0)),"")</f>
        <v/>
      </c>
      <c r="AL36" s="43"/>
      <c r="AM36" s="43" t="str">
        <f>IFERROR(IF(LEN(VLOOKUP(AH36, QUICKBOOKS_9130357949969096!$J:$K, 2, 0))=0,"",VLOOKUP(AH36, QUICKBOOKS_9130357949969096!$J:$K, 2, 0)),"")</f>
        <v/>
      </c>
    </row>
    <row r="37" spans="2:39">
      <c r="B37" s="30"/>
      <c r="C37" s="30"/>
      <c r="D37" s="30"/>
      <c r="E37" s="30"/>
      <c r="P37" s="42" t="str">
        <f>IF(W37&lt;&gt;"",MAX(P$1:P36)+1,IF(AND(_xlfn.CONCAT(T37:AM37)&lt;&gt;"", OR(LEFT(_xlfn.CONCAT(T37:AM37),5)&lt;&gt;"FALSE",RIGHT(_xlfn.CONCAT(T37:AM37),5)&lt;&gt;"FALSE")),IF(AND(ISNUMBER(P36),P36&gt;0),P36,0),""))</f>
        <v/>
      </c>
      <c r="Q37" s="47"/>
      <c r="R37" s="42" t="str">
        <f t="shared" si="0"/>
        <v/>
      </c>
      <c r="T37" s="43"/>
      <c r="U37" s="43"/>
      <c r="V37" s="43"/>
      <c r="W37" s="72"/>
      <c r="X37" s="43"/>
      <c r="Y37" s="43"/>
      <c r="Z37" s="43"/>
      <c r="AA37" s="49"/>
      <c r="AB37" s="62"/>
      <c r="AC37" s="43"/>
      <c r="AD37" s="43"/>
      <c r="AE37" s="43"/>
      <c r="AF37" s="43"/>
      <c r="AG37" s="43"/>
      <c r="AH37" s="43"/>
      <c r="AI37" s="43" t="str">
        <f>IFERROR(IF(LEN(VLOOKUP(AC37, QUICKBOOKS_9130357949969096!$A:$B, 2, 0))=0,"",VLOOKUP(AC37, QUICKBOOKS_9130357949969096!$A:$B, 2, 0)),"")</f>
        <v/>
      </c>
      <c r="AJ37" s="43" t="str">
        <f>IFERROR(IF(LEN(VLOOKUP(AE37, QUICKBOOKS_9130357949969096!$C:$E, 3, 0))=0,"",VLOOKUP(AE37, QUICKBOOKS_9130357949969096!$C:$E, 3, 0)),"")</f>
        <v/>
      </c>
      <c r="AK37" s="43" t="str">
        <f>IFERROR(IF(LEN(VLOOKUP(AF37, QUICKBOOKS_9130357949969096!$F:$G, 2, 0))=0,"",VLOOKUP(AF37, QUICKBOOKS_9130357949969096!$F:$G, 2, 0)),"")</f>
        <v/>
      </c>
      <c r="AL37" s="43"/>
      <c r="AM37" s="43" t="str">
        <f>IFERROR(IF(LEN(VLOOKUP(AH37, QUICKBOOKS_9130357949969096!$J:$K, 2, 0))=0,"",VLOOKUP(AH37, QUICKBOOKS_9130357949969096!$J:$K, 2, 0)),"")</f>
        <v/>
      </c>
    </row>
    <row r="38" spans="2:39">
      <c r="B38" s="30"/>
      <c r="C38" s="30"/>
      <c r="D38" s="30"/>
      <c r="E38" s="30"/>
      <c r="P38" s="42" t="str">
        <f>IF(W38&lt;&gt;"",MAX(P$1:P37)+1,IF(AND(_xlfn.CONCAT(T38:AM38)&lt;&gt;"", OR(LEFT(_xlfn.CONCAT(T38:AM38),5)&lt;&gt;"FALSE",RIGHT(_xlfn.CONCAT(T38:AM38),5)&lt;&gt;"FALSE")),IF(AND(ISNUMBER(P37),P37&gt;0),P37,0),""))</f>
        <v/>
      </c>
      <c r="Q38" s="47"/>
      <c r="R38" s="42" t="str">
        <f t="shared" si="0"/>
        <v/>
      </c>
      <c r="T38" s="43"/>
      <c r="U38" s="43"/>
      <c r="V38" s="43"/>
      <c r="W38" s="74"/>
      <c r="X38" s="43"/>
      <c r="Y38" s="43"/>
      <c r="Z38" s="43"/>
      <c r="AA38" s="49"/>
      <c r="AB38" s="49"/>
      <c r="AC38" s="43"/>
      <c r="AD38" s="43"/>
      <c r="AE38" s="43"/>
      <c r="AF38" s="43"/>
      <c r="AG38" s="43"/>
      <c r="AH38" s="43"/>
      <c r="AI38" s="43" t="str">
        <f>IFERROR(IF(LEN(VLOOKUP(AC38, QUICKBOOKS_9130357949969096!$A:$B, 2, 0))=0,"",VLOOKUP(AC38, QUICKBOOKS_9130357949969096!$A:$B, 2, 0)),"")</f>
        <v/>
      </c>
      <c r="AJ38" s="43" t="str">
        <f>IFERROR(IF(LEN(VLOOKUP(AE38, QUICKBOOKS_9130357949969096!$C:$E, 3, 0))=0,"",VLOOKUP(AE38, QUICKBOOKS_9130357949969096!$C:$E, 3, 0)),"")</f>
        <v/>
      </c>
      <c r="AK38" s="43" t="str">
        <f>IFERROR(IF(LEN(VLOOKUP(AF38, QUICKBOOKS_9130357949969096!$F:$G, 2, 0))=0,"",VLOOKUP(AF38, QUICKBOOKS_9130357949969096!$F:$G, 2, 0)),"")</f>
        <v/>
      </c>
      <c r="AL38" s="43"/>
      <c r="AM38" s="43" t="str">
        <f>IFERROR(IF(LEN(VLOOKUP(AH38, QUICKBOOKS_9130357949969096!$J:$K, 2, 0))=0,"",VLOOKUP(AH38, QUICKBOOKS_9130357949969096!$J:$K, 2, 0)),"")</f>
        <v/>
      </c>
    </row>
    <row r="39" spans="2:39">
      <c r="B39" s="30"/>
      <c r="C39" s="30"/>
      <c r="D39" s="30"/>
      <c r="E39" s="30"/>
      <c r="P39" s="42" t="str">
        <f>IF(W39&lt;&gt;"",MAX(P$1:P38)+1,IF(AND(_xlfn.CONCAT(T39:AM39)&lt;&gt;"", OR(LEFT(_xlfn.CONCAT(T39:AM39),5)&lt;&gt;"FALSE",RIGHT(_xlfn.CONCAT(T39:AM39),5)&lt;&gt;"FALSE")),IF(AND(ISNUMBER(P38),P38&gt;0),P38,0),""))</f>
        <v/>
      </c>
      <c r="Q39" s="47"/>
      <c r="R39" s="42" t="str">
        <f t="shared" si="0"/>
        <v/>
      </c>
      <c r="T39" s="43"/>
      <c r="U39" s="43"/>
      <c r="V39" s="43"/>
      <c r="W39" s="44"/>
      <c r="X39" s="43"/>
      <c r="Y39" s="43"/>
      <c r="Z39" s="43"/>
      <c r="AA39" s="49"/>
      <c r="AB39" s="62"/>
      <c r="AC39" s="43"/>
      <c r="AD39" s="43"/>
      <c r="AE39" s="43"/>
      <c r="AF39" s="43"/>
      <c r="AG39" s="43"/>
      <c r="AH39" s="43"/>
      <c r="AI39" s="43" t="str">
        <f>IFERROR(IF(LEN(VLOOKUP(AC39, QUICKBOOKS_9130357949969096!$A:$B, 2, 0))=0,"",VLOOKUP(AC39, QUICKBOOKS_9130357949969096!$A:$B, 2, 0)),"")</f>
        <v/>
      </c>
      <c r="AJ39" s="43" t="str">
        <f>IFERROR(IF(LEN(VLOOKUP(AE39, QUICKBOOKS_9130357949969096!$C:$E, 3, 0))=0,"",VLOOKUP(AE39, QUICKBOOKS_9130357949969096!$C:$E, 3, 0)),"")</f>
        <v/>
      </c>
      <c r="AK39" s="43" t="str">
        <f>IFERROR(IF(LEN(VLOOKUP(AF39, QUICKBOOKS_9130357949969096!$F:$G, 2, 0))=0,"",VLOOKUP(AF39, QUICKBOOKS_9130357949969096!$F:$G, 2, 0)),"")</f>
        <v/>
      </c>
      <c r="AL39" s="43"/>
      <c r="AM39" s="43" t="str">
        <f>IFERROR(IF(LEN(VLOOKUP(AH39, QUICKBOOKS_9130357949969096!$J:$K, 2, 0))=0,"",VLOOKUP(AH39, QUICKBOOKS_9130357949969096!$J:$K, 2, 0)),"")</f>
        <v/>
      </c>
    </row>
    <row r="40" spans="2:39">
      <c r="B40" s="30"/>
      <c r="C40" s="30"/>
      <c r="D40" s="30"/>
      <c r="E40" s="30"/>
      <c r="P40" s="42" t="str">
        <f>IF(W40&lt;&gt;"",MAX(P$1:P39)+1,IF(AND(_xlfn.CONCAT(T40:AM40)&lt;&gt;"", OR(LEFT(_xlfn.CONCAT(T40:AM40),5)&lt;&gt;"FALSE",RIGHT(_xlfn.CONCAT(T40:AM40),5)&lt;&gt;"FALSE")),IF(AND(ISNUMBER(P39),P39&gt;0),P39,0),""))</f>
        <v/>
      </c>
      <c r="Q40" s="47"/>
      <c r="R40" s="42" t="str">
        <f t="shared" si="0"/>
        <v/>
      </c>
      <c r="T40" s="43"/>
      <c r="U40" s="43"/>
      <c r="V40" s="43"/>
      <c r="W40" s="72"/>
      <c r="X40" s="43"/>
      <c r="Y40" s="43"/>
      <c r="Z40" s="43"/>
      <c r="AA40" s="49"/>
      <c r="AB40" s="62"/>
      <c r="AC40" s="43"/>
      <c r="AD40" s="43"/>
      <c r="AE40" s="43"/>
      <c r="AF40" s="43"/>
      <c r="AG40" s="43"/>
      <c r="AH40" s="43"/>
      <c r="AI40" s="43" t="str">
        <f>IFERROR(IF(LEN(VLOOKUP(AC40, QUICKBOOKS_9130357949969096!$A:$B, 2, 0))=0,"",VLOOKUP(AC40, QUICKBOOKS_9130357949969096!$A:$B, 2, 0)),"")</f>
        <v/>
      </c>
      <c r="AJ40" s="43" t="str">
        <f>IFERROR(IF(LEN(VLOOKUP(AE40, QUICKBOOKS_9130357949969096!$C:$E, 3, 0))=0,"",VLOOKUP(AE40, QUICKBOOKS_9130357949969096!$C:$E, 3, 0)),"")</f>
        <v/>
      </c>
      <c r="AK40" s="43" t="str">
        <f>IFERROR(IF(LEN(VLOOKUP(AF40, QUICKBOOKS_9130357949969096!$F:$G, 2, 0))=0,"",VLOOKUP(AF40, QUICKBOOKS_9130357949969096!$F:$G, 2, 0)),"")</f>
        <v/>
      </c>
      <c r="AL40" s="43"/>
      <c r="AM40" s="43" t="str">
        <f>IFERROR(IF(LEN(VLOOKUP(AH40, QUICKBOOKS_9130357949969096!$J:$K, 2, 0))=0,"",VLOOKUP(AH40, QUICKBOOKS_9130357949969096!$J:$K, 2, 0)),"")</f>
        <v/>
      </c>
    </row>
    <row r="41" spans="2:39">
      <c r="B41" s="30"/>
      <c r="C41" s="30"/>
      <c r="D41" s="30"/>
      <c r="E41" s="30"/>
      <c r="P41" s="42" t="str">
        <f>IF(W41&lt;&gt;"",MAX(P$1:P40)+1,IF(AND(_xlfn.CONCAT(T41:AM41)&lt;&gt;"", OR(LEFT(_xlfn.CONCAT(T41:AM41),5)&lt;&gt;"FALSE",RIGHT(_xlfn.CONCAT(T41:AM41),5)&lt;&gt;"FALSE")),IF(AND(ISNUMBER(P40),P40&gt;0),P40,0),""))</f>
        <v/>
      </c>
      <c r="Q41" s="47"/>
      <c r="R41" s="42" t="str">
        <f t="shared" si="0"/>
        <v/>
      </c>
      <c r="T41" s="43"/>
      <c r="U41" s="43"/>
      <c r="V41" s="43"/>
      <c r="W41" s="74"/>
      <c r="X41" s="43"/>
      <c r="Y41" s="43"/>
      <c r="Z41" s="43"/>
      <c r="AA41" s="49"/>
      <c r="AB41" s="49"/>
      <c r="AC41" s="43"/>
      <c r="AD41" s="43"/>
      <c r="AE41" s="43"/>
      <c r="AF41" s="43"/>
      <c r="AG41" s="43"/>
      <c r="AH41" s="43"/>
      <c r="AI41" s="43" t="str">
        <f>IFERROR(IF(LEN(VLOOKUP(AC41, QUICKBOOKS_9130357949969096!$A:$B, 2, 0))=0,"",VLOOKUP(AC41, QUICKBOOKS_9130357949969096!$A:$B, 2, 0)),"")</f>
        <v/>
      </c>
      <c r="AJ41" s="43" t="str">
        <f>IFERROR(IF(LEN(VLOOKUP(AE41, QUICKBOOKS_9130357949969096!$C:$E, 3, 0))=0,"",VLOOKUP(AE41, QUICKBOOKS_9130357949969096!$C:$E, 3, 0)),"")</f>
        <v/>
      </c>
      <c r="AK41" s="43" t="str">
        <f>IFERROR(IF(LEN(VLOOKUP(AF41, QUICKBOOKS_9130357949969096!$F:$G, 2, 0))=0,"",VLOOKUP(AF41, QUICKBOOKS_9130357949969096!$F:$G, 2, 0)),"")</f>
        <v/>
      </c>
      <c r="AL41" s="43"/>
      <c r="AM41" s="43" t="str">
        <f>IFERROR(IF(LEN(VLOOKUP(AH41, QUICKBOOKS_9130357949969096!$J:$K, 2, 0))=0,"",VLOOKUP(AH41, QUICKBOOKS_9130357949969096!$J:$K, 2, 0)),"")</f>
        <v/>
      </c>
    </row>
    <row r="42" spans="2:39">
      <c r="B42" s="30"/>
      <c r="C42" s="30"/>
      <c r="D42" s="30"/>
      <c r="E42" s="30"/>
      <c r="P42" s="42" t="str">
        <f>IF(W42&lt;&gt;"",MAX(P$1:P41)+1,IF(AND(_xlfn.CONCAT(T42:AM42)&lt;&gt;"", OR(LEFT(_xlfn.CONCAT(T42:AM42),5)&lt;&gt;"FALSE",RIGHT(_xlfn.CONCAT(T42:AM42),5)&lt;&gt;"FALSE")),IF(AND(ISNUMBER(P41),P41&gt;0),P41,0),""))</f>
        <v/>
      </c>
      <c r="Q42" s="47"/>
      <c r="R42" s="42" t="str">
        <f t="shared" si="0"/>
        <v/>
      </c>
      <c r="T42" s="43"/>
      <c r="U42" s="43"/>
      <c r="V42" s="43"/>
      <c r="W42" s="44"/>
      <c r="X42" s="43"/>
      <c r="Y42" s="43"/>
      <c r="Z42" s="43"/>
      <c r="AA42" s="49"/>
      <c r="AB42" s="62"/>
      <c r="AC42" s="43"/>
      <c r="AD42" s="43"/>
      <c r="AE42" s="43"/>
      <c r="AF42" s="43"/>
      <c r="AG42" s="43"/>
      <c r="AH42" s="43"/>
      <c r="AI42" s="43" t="str">
        <f>IFERROR(IF(LEN(VLOOKUP(AC42, QUICKBOOKS_9130357949969096!$A:$B, 2, 0))=0,"",VLOOKUP(AC42, QUICKBOOKS_9130357949969096!$A:$B, 2, 0)),"")</f>
        <v/>
      </c>
      <c r="AJ42" s="43" t="str">
        <f>IFERROR(IF(LEN(VLOOKUP(AE42, QUICKBOOKS_9130357949969096!$C:$E, 3, 0))=0,"",VLOOKUP(AE42, QUICKBOOKS_9130357949969096!$C:$E, 3, 0)),"")</f>
        <v/>
      </c>
      <c r="AK42" s="43" t="str">
        <f>IFERROR(IF(LEN(VLOOKUP(AF42, QUICKBOOKS_9130357949969096!$F:$G, 2, 0))=0,"",VLOOKUP(AF42, QUICKBOOKS_9130357949969096!$F:$G, 2, 0)),"")</f>
        <v/>
      </c>
      <c r="AL42" s="43"/>
      <c r="AM42" s="43" t="str">
        <f>IFERROR(IF(LEN(VLOOKUP(AH42, QUICKBOOKS_9130357949969096!$J:$K, 2, 0))=0,"",VLOOKUP(AH42, QUICKBOOKS_9130357949969096!$J:$K, 2, 0)),"")</f>
        <v/>
      </c>
    </row>
    <row r="43" spans="2:39">
      <c r="B43" s="30"/>
      <c r="C43" s="30"/>
      <c r="D43" s="30"/>
      <c r="E43" s="30"/>
      <c r="P43" s="42" t="str">
        <f>IF(W43&lt;&gt;"",MAX(P$1:P42)+1,IF(AND(_xlfn.CONCAT(T43:AM43)&lt;&gt;"", OR(LEFT(_xlfn.CONCAT(T43:AM43),5)&lt;&gt;"FALSE",RIGHT(_xlfn.CONCAT(T43:AM43),5)&lt;&gt;"FALSE")),IF(AND(ISNUMBER(P42),P42&gt;0),P42,0),""))</f>
        <v/>
      </c>
      <c r="Q43" s="47"/>
      <c r="R43" s="42" t="str">
        <f t="shared" si="0"/>
        <v/>
      </c>
      <c r="T43" s="43"/>
      <c r="U43" s="43"/>
      <c r="V43" s="43"/>
      <c r="W43" s="72"/>
      <c r="X43" s="43"/>
      <c r="Y43" s="43"/>
      <c r="Z43" s="43"/>
      <c r="AA43" s="49"/>
      <c r="AB43" s="62"/>
      <c r="AC43" s="43"/>
      <c r="AD43" s="43"/>
      <c r="AE43" s="43"/>
      <c r="AF43" s="43"/>
      <c r="AG43" s="43"/>
      <c r="AH43" s="43"/>
      <c r="AI43" s="43" t="str">
        <f>IFERROR(IF(LEN(VLOOKUP(AC43, QUICKBOOKS_9130357949969096!$A:$B, 2, 0))=0,"",VLOOKUP(AC43, QUICKBOOKS_9130357949969096!$A:$B, 2, 0)),"")</f>
        <v/>
      </c>
      <c r="AJ43" s="43" t="str">
        <f>IFERROR(IF(LEN(VLOOKUP(AE43, QUICKBOOKS_9130357949969096!$C:$E, 3, 0))=0,"",VLOOKUP(AE43, QUICKBOOKS_9130357949969096!$C:$E, 3, 0)),"")</f>
        <v/>
      </c>
      <c r="AK43" s="43" t="str">
        <f>IFERROR(IF(LEN(VLOOKUP(AF43, QUICKBOOKS_9130357949969096!$F:$G, 2, 0))=0,"",VLOOKUP(AF43, QUICKBOOKS_9130357949969096!$F:$G, 2, 0)),"")</f>
        <v/>
      </c>
      <c r="AL43" s="43"/>
      <c r="AM43" s="43" t="str">
        <f>IFERROR(IF(LEN(VLOOKUP(AH43, QUICKBOOKS_9130357949969096!$J:$K, 2, 0))=0,"",VLOOKUP(AH43, QUICKBOOKS_9130357949969096!$J:$K, 2, 0)),"")</f>
        <v/>
      </c>
    </row>
    <row r="44" spans="2:39">
      <c r="B44" s="30"/>
      <c r="C44" s="30"/>
      <c r="D44" s="30"/>
      <c r="E44" s="30"/>
      <c r="P44" s="42" t="str">
        <f>IF(W44&lt;&gt;"",MAX(P$1:P43)+1,IF(AND(_xlfn.CONCAT(T44:AM44)&lt;&gt;"", OR(LEFT(_xlfn.CONCAT(T44:AM44),5)&lt;&gt;"FALSE",RIGHT(_xlfn.CONCAT(T44:AM44),5)&lt;&gt;"FALSE")),IF(AND(ISNUMBER(P43),P43&gt;0),P43,0),""))</f>
        <v/>
      </c>
      <c r="Q44" s="47"/>
      <c r="R44" s="42" t="str">
        <f t="shared" si="0"/>
        <v/>
      </c>
      <c r="T44" s="43"/>
      <c r="U44" s="43"/>
      <c r="V44" s="43"/>
      <c r="W44" s="74"/>
      <c r="X44" s="43"/>
      <c r="Y44" s="43"/>
      <c r="Z44" s="43"/>
      <c r="AA44" s="49"/>
      <c r="AB44" s="49"/>
      <c r="AC44" s="43"/>
      <c r="AD44" s="43"/>
      <c r="AE44" s="43"/>
      <c r="AF44" s="43"/>
      <c r="AG44" s="43"/>
      <c r="AH44" s="43"/>
      <c r="AI44" s="43" t="str">
        <f>IFERROR(IF(LEN(VLOOKUP(AC44, QUICKBOOKS_9130357949969096!$A:$B, 2, 0))=0,"",VLOOKUP(AC44, QUICKBOOKS_9130357949969096!$A:$B, 2, 0)),"")</f>
        <v/>
      </c>
      <c r="AJ44" s="43" t="str">
        <f>IFERROR(IF(LEN(VLOOKUP(AE44, QUICKBOOKS_9130357949969096!$C:$E, 3, 0))=0,"",VLOOKUP(AE44, QUICKBOOKS_9130357949969096!$C:$E, 3, 0)),"")</f>
        <v/>
      </c>
      <c r="AK44" s="43" t="str">
        <f>IFERROR(IF(LEN(VLOOKUP(AF44, QUICKBOOKS_9130357949969096!$F:$G, 2, 0))=0,"",VLOOKUP(AF44, QUICKBOOKS_9130357949969096!$F:$G, 2, 0)),"")</f>
        <v/>
      </c>
      <c r="AL44" s="43"/>
      <c r="AM44" s="43" t="str">
        <f>IFERROR(IF(LEN(VLOOKUP(AH44, QUICKBOOKS_9130357949969096!$J:$K, 2, 0))=0,"",VLOOKUP(AH44, QUICKBOOKS_9130357949969096!$J:$K, 2, 0)),"")</f>
        <v/>
      </c>
    </row>
    <row r="45" spans="2:39">
      <c r="B45" s="30"/>
      <c r="C45" s="30"/>
      <c r="D45" s="30"/>
      <c r="E45" s="30"/>
      <c r="P45" s="42" t="str">
        <f>IF(W45&lt;&gt;"",MAX(P$1:P44)+1,IF(AND(_xlfn.CONCAT(T45:AM45)&lt;&gt;"", OR(LEFT(_xlfn.CONCAT(T45:AM45),5)&lt;&gt;"FALSE",RIGHT(_xlfn.CONCAT(T45:AM45),5)&lt;&gt;"FALSE")),IF(AND(ISNUMBER(P44),P44&gt;0),P44,0),""))</f>
        <v/>
      </c>
      <c r="Q45" s="47"/>
      <c r="R45" s="42" t="str">
        <f t="shared" si="0"/>
        <v/>
      </c>
      <c r="T45" s="43"/>
      <c r="U45" s="43"/>
      <c r="V45" s="43"/>
      <c r="W45" s="44"/>
      <c r="X45" s="43"/>
      <c r="Y45" s="43"/>
      <c r="Z45" s="43"/>
      <c r="AA45" s="49"/>
      <c r="AB45" s="62"/>
      <c r="AC45" s="43"/>
      <c r="AD45" s="43"/>
      <c r="AE45" s="43"/>
      <c r="AF45" s="43"/>
      <c r="AG45" s="43"/>
      <c r="AH45" s="43"/>
      <c r="AI45" s="43" t="str">
        <f>IFERROR(IF(LEN(VLOOKUP(AC45, QUICKBOOKS_9130357949969096!$A:$B, 2, 0))=0,"",VLOOKUP(AC45, QUICKBOOKS_9130357949969096!$A:$B, 2, 0)),"")</f>
        <v/>
      </c>
      <c r="AJ45" s="43" t="str">
        <f>IFERROR(IF(LEN(VLOOKUP(AE45, QUICKBOOKS_9130357949969096!$C:$E, 3, 0))=0,"",VLOOKUP(AE45, QUICKBOOKS_9130357949969096!$C:$E, 3, 0)),"")</f>
        <v/>
      </c>
      <c r="AK45" s="43" t="str">
        <f>IFERROR(IF(LEN(VLOOKUP(AF45, QUICKBOOKS_9130357949969096!$F:$G, 2, 0))=0,"",VLOOKUP(AF45, QUICKBOOKS_9130357949969096!$F:$G, 2, 0)),"")</f>
        <v/>
      </c>
      <c r="AL45" s="43"/>
      <c r="AM45" s="43" t="str">
        <f>IFERROR(IF(LEN(VLOOKUP(AH45, QUICKBOOKS_9130357949969096!$J:$K, 2, 0))=0,"",VLOOKUP(AH45, QUICKBOOKS_9130357949969096!$J:$K, 2, 0)),"")</f>
        <v/>
      </c>
    </row>
    <row r="46" spans="2:39">
      <c r="B46" s="30"/>
      <c r="C46" s="30"/>
      <c r="D46" s="30"/>
      <c r="E46" s="30"/>
      <c r="P46" s="42" t="str">
        <f>IF(W46&lt;&gt;"",MAX(P$1:P45)+1,IF(AND(_xlfn.CONCAT(T46:AM46)&lt;&gt;"", OR(LEFT(_xlfn.CONCAT(T46:AM46),5)&lt;&gt;"FALSE",RIGHT(_xlfn.CONCAT(T46:AM46),5)&lt;&gt;"FALSE")),IF(AND(ISNUMBER(P45),P45&gt;0),P45,0),""))</f>
        <v/>
      </c>
      <c r="Q46" s="47"/>
      <c r="R46" s="42" t="str">
        <f t="shared" si="0"/>
        <v/>
      </c>
      <c r="T46" s="43"/>
      <c r="U46" s="43"/>
      <c r="V46" s="43"/>
      <c r="W46" s="72"/>
      <c r="X46" s="43"/>
      <c r="Y46" s="43"/>
      <c r="Z46" s="43"/>
      <c r="AA46" s="49"/>
      <c r="AB46" s="62"/>
      <c r="AC46" s="43"/>
      <c r="AD46" s="43"/>
      <c r="AE46" s="43"/>
      <c r="AF46" s="43"/>
      <c r="AG46" s="43"/>
      <c r="AH46" s="43"/>
      <c r="AI46" s="43" t="str">
        <f>IFERROR(IF(LEN(VLOOKUP(AC46, QUICKBOOKS_9130357949969096!$A:$B, 2, 0))=0,"",VLOOKUP(AC46, QUICKBOOKS_9130357949969096!$A:$B, 2, 0)),"")</f>
        <v/>
      </c>
      <c r="AJ46" s="43" t="str">
        <f>IFERROR(IF(LEN(VLOOKUP(AE46, QUICKBOOKS_9130357949969096!$C:$E, 3, 0))=0,"",VLOOKUP(AE46, QUICKBOOKS_9130357949969096!$C:$E, 3, 0)),"")</f>
        <v/>
      </c>
      <c r="AK46" s="43" t="str">
        <f>IFERROR(IF(LEN(VLOOKUP(AF46, QUICKBOOKS_9130357949969096!$F:$G, 2, 0))=0,"",VLOOKUP(AF46, QUICKBOOKS_9130357949969096!$F:$G, 2, 0)),"")</f>
        <v/>
      </c>
      <c r="AL46" s="43"/>
      <c r="AM46" s="43" t="str">
        <f>IFERROR(IF(LEN(VLOOKUP(AH46, QUICKBOOKS_9130357949969096!$J:$K, 2, 0))=0,"",VLOOKUP(AH46, QUICKBOOKS_9130357949969096!$J:$K, 2, 0)),"")</f>
        <v/>
      </c>
    </row>
    <row r="47" spans="2:39">
      <c r="B47" s="30"/>
      <c r="C47" s="30"/>
      <c r="D47" s="30"/>
      <c r="E47" s="30"/>
      <c r="P47" s="42" t="str">
        <f>IF(W47&lt;&gt;"",MAX(P$1:P46)+1,IF(AND(_xlfn.CONCAT(T47:AM47)&lt;&gt;"", OR(LEFT(_xlfn.CONCAT(T47:AM47),5)&lt;&gt;"FALSE",RIGHT(_xlfn.CONCAT(T47:AM47),5)&lt;&gt;"FALSE")),IF(AND(ISNUMBER(P46),P46&gt;0),P46,0),""))</f>
        <v/>
      </c>
      <c r="Q47" s="47"/>
      <c r="R47" s="42" t="str">
        <f t="shared" si="0"/>
        <v/>
      </c>
      <c r="T47" s="43"/>
      <c r="U47" s="43"/>
      <c r="V47" s="43"/>
      <c r="W47" s="74"/>
      <c r="X47" s="43"/>
      <c r="Y47" s="43"/>
      <c r="Z47" s="43"/>
      <c r="AA47" s="49"/>
      <c r="AB47" s="49"/>
      <c r="AC47" s="43"/>
      <c r="AD47" s="43"/>
      <c r="AE47" s="43"/>
      <c r="AF47" s="43"/>
      <c r="AG47" s="43"/>
      <c r="AH47" s="43"/>
      <c r="AI47" s="43" t="str">
        <f>IFERROR(IF(LEN(VLOOKUP(AC47, QUICKBOOKS_9130357949969096!$A:$B, 2, 0))=0,"",VLOOKUP(AC47, QUICKBOOKS_9130357949969096!$A:$B, 2, 0)),"")</f>
        <v/>
      </c>
      <c r="AJ47" s="43" t="str">
        <f>IFERROR(IF(LEN(VLOOKUP(AE47, QUICKBOOKS_9130357949969096!$C:$E, 3, 0))=0,"",VLOOKUP(AE47, QUICKBOOKS_9130357949969096!$C:$E, 3, 0)),"")</f>
        <v/>
      </c>
      <c r="AK47" s="43" t="str">
        <f>IFERROR(IF(LEN(VLOOKUP(AF47, QUICKBOOKS_9130357949969096!$F:$G, 2, 0))=0,"",VLOOKUP(AF47, QUICKBOOKS_9130357949969096!$F:$G, 2, 0)),"")</f>
        <v/>
      </c>
      <c r="AL47" s="43"/>
      <c r="AM47" s="43" t="str">
        <f>IFERROR(IF(LEN(VLOOKUP(AH47, QUICKBOOKS_9130357949969096!$J:$K, 2, 0))=0,"",VLOOKUP(AH47, QUICKBOOKS_9130357949969096!$J:$K, 2, 0)),"")</f>
        <v/>
      </c>
    </row>
    <row r="48" spans="2:39">
      <c r="B48" s="30"/>
      <c r="C48" s="30"/>
      <c r="D48" s="30"/>
      <c r="E48" s="30"/>
      <c r="P48" s="42" t="str">
        <f>IF(W48&lt;&gt;"",MAX(P$1:P47)+1,IF(AND(_xlfn.CONCAT(T48:AM48)&lt;&gt;"", OR(LEFT(_xlfn.CONCAT(T48:AM48),5)&lt;&gt;"FALSE",RIGHT(_xlfn.CONCAT(T48:AM48),5)&lt;&gt;"FALSE")),IF(AND(ISNUMBER(P47),P47&gt;0),P47,0),""))</f>
        <v/>
      </c>
      <c r="Q48" s="47"/>
      <c r="R48" s="42" t="str">
        <f t="shared" si="0"/>
        <v/>
      </c>
      <c r="T48" s="43"/>
      <c r="U48" s="43"/>
      <c r="V48" s="43"/>
      <c r="W48" s="44"/>
      <c r="X48" s="43"/>
      <c r="Y48" s="43"/>
      <c r="Z48" s="43"/>
      <c r="AA48" s="49"/>
      <c r="AB48" s="62"/>
      <c r="AC48" s="43"/>
      <c r="AD48" s="43"/>
      <c r="AE48" s="43"/>
      <c r="AF48" s="43"/>
      <c r="AG48" s="43"/>
      <c r="AH48" s="43"/>
      <c r="AI48" s="43" t="str">
        <f>IFERROR(IF(LEN(VLOOKUP(AC48, QUICKBOOKS_9130357949969096!$A:$B, 2, 0))=0,"",VLOOKUP(AC48, QUICKBOOKS_9130357949969096!$A:$B, 2, 0)),"")</f>
        <v/>
      </c>
      <c r="AJ48" s="43" t="str">
        <f>IFERROR(IF(LEN(VLOOKUP(AE48, QUICKBOOKS_9130357949969096!$C:$E, 3, 0))=0,"",VLOOKUP(AE48, QUICKBOOKS_9130357949969096!$C:$E, 3, 0)),"")</f>
        <v/>
      </c>
      <c r="AK48" s="43" t="str">
        <f>IFERROR(IF(LEN(VLOOKUP(AF48, QUICKBOOKS_9130357949969096!$F:$G, 2, 0))=0,"",VLOOKUP(AF48, QUICKBOOKS_9130357949969096!$F:$G, 2, 0)),"")</f>
        <v/>
      </c>
      <c r="AL48" s="43"/>
      <c r="AM48" s="43" t="str">
        <f>IFERROR(IF(LEN(VLOOKUP(AH48, QUICKBOOKS_9130357949969096!$J:$K, 2, 0))=0,"",VLOOKUP(AH48, QUICKBOOKS_9130357949969096!$J:$K, 2, 0)),"")</f>
        <v/>
      </c>
    </row>
    <row r="49" spans="2:39">
      <c r="B49" s="30"/>
      <c r="C49" s="30"/>
      <c r="D49" s="30"/>
      <c r="E49" s="30"/>
      <c r="P49" s="42" t="str">
        <f>IF(W49&lt;&gt;"",MAX(P$1:P48)+1,IF(AND(_xlfn.CONCAT(T49:AM49)&lt;&gt;"", OR(LEFT(_xlfn.CONCAT(T49:AM49),5)&lt;&gt;"FALSE",RIGHT(_xlfn.CONCAT(T49:AM49),5)&lt;&gt;"FALSE")),IF(AND(ISNUMBER(P48),P48&gt;0),P48,0),""))</f>
        <v/>
      </c>
      <c r="Q49" s="47"/>
      <c r="R49" s="42" t="str">
        <f t="shared" si="0"/>
        <v/>
      </c>
      <c r="T49" s="43"/>
      <c r="U49" s="43"/>
      <c r="V49" s="43"/>
      <c r="W49" s="72"/>
      <c r="X49" s="43"/>
      <c r="Y49" s="43"/>
      <c r="Z49" s="43"/>
      <c r="AA49" s="49"/>
      <c r="AB49" s="62"/>
      <c r="AC49" s="43"/>
      <c r="AD49" s="43"/>
      <c r="AE49" s="43"/>
      <c r="AF49" s="43"/>
      <c r="AG49" s="43"/>
      <c r="AH49" s="43"/>
      <c r="AI49" s="43" t="str">
        <f>IFERROR(IF(LEN(VLOOKUP(AC49, QUICKBOOKS_9130357949969096!$A:$B, 2, 0))=0,"",VLOOKUP(AC49, QUICKBOOKS_9130357949969096!$A:$B, 2, 0)),"")</f>
        <v/>
      </c>
      <c r="AJ49" s="43" t="str">
        <f>IFERROR(IF(LEN(VLOOKUP(AE49, QUICKBOOKS_9130357949969096!$C:$E, 3, 0))=0,"",VLOOKUP(AE49, QUICKBOOKS_9130357949969096!$C:$E, 3, 0)),"")</f>
        <v/>
      </c>
      <c r="AK49" s="43" t="str">
        <f>IFERROR(IF(LEN(VLOOKUP(AF49, QUICKBOOKS_9130357949969096!$F:$G, 2, 0))=0,"",VLOOKUP(AF49, QUICKBOOKS_9130357949969096!$F:$G, 2, 0)),"")</f>
        <v/>
      </c>
      <c r="AL49" s="43"/>
      <c r="AM49" s="43" t="str">
        <f>IFERROR(IF(LEN(VLOOKUP(AH49, QUICKBOOKS_9130357949969096!$J:$K, 2, 0))=0,"",VLOOKUP(AH49, QUICKBOOKS_9130357949969096!$J:$K, 2, 0)),"")</f>
        <v/>
      </c>
    </row>
    <row r="50" spans="2:39">
      <c r="B50" s="30"/>
      <c r="C50" s="30"/>
      <c r="D50" s="30"/>
      <c r="E50" s="30"/>
      <c r="P50" s="42" t="str">
        <f>IF(W50&lt;&gt;"",MAX(P$1:P49)+1,IF(AND(_xlfn.CONCAT(T50:AM50)&lt;&gt;"", OR(LEFT(_xlfn.CONCAT(T50:AM50),5)&lt;&gt;"FALSE",RIGHT(_xlfn.CONCAT(T50:AM50),5)&lt;&gt;"FALSE")),IF(AND(ISNUMBER(P49),P49&gt;0),P49,0),""))</f>
        <v/>
      </c>
      <c r="Q50" s="47"/>
      <c r="R50" s="42" t="str">
        <f t="shared" si="0"/>
        <v/>
      </c>
      <c r="T50" s="43"/>
      <c r="U50" s="43"/>
      <c r="V50" s="43"/>
      <c r="W50" s="44"/>
      <c r="X50" s="43"/>
      <c r="Y50" s="43"/>
      <c r="Z50" s="43"/>
      <c r="AA50" s="49"/>
      <c r="AB50" s="49"/>
      <c r="AC50" s="43"/>
      <c r="AD50" s="43"/>
      <c r="AE50" s="43"/>
      <c r="AF50" s="43"/>
      <c r="AG50" s="43"/>
      <c r="AH50" s="43"/>
      <c r="AI50" s="43" t="str">
        <f>IFERROR(IF(LEN(VLOOKUP(AC50, QUICKBOOKS_9130357949969096!$A:$B, 2, 0))=0,"",VLOOKUP(AC50, QUICKBOOKS_9130357949969096!$A:$B, 2, 0)),"")</f>
        <v/>
      </c>
      <c r="AJ50" s="43" t="str">
        <f>IFERROR(IF(LEN(VLOOKUP(AE50, QUICKBOOKS_9130357949969096!$C:$E, 3, 0))=0,"",VLOOKUP(AE50, QUICKBOOKS_9130357949969096!$C:$E, 3, 0)),"")</f>
        <v/>
      </c>
      <c r="AK50" s="43" t="str">
        <f>IFERROR(IF(LEN(VLOOKUP(AF50, QUICKBOOKS_9130357949969096!$F:$G, 2, 0))=0,"",VLOOKUP(AF50, QUICKBOOKS_9130357949969096!$F:$G, 2, 0)),"")</f>
        <v/>
      </c>
      <c r="AL50" s="43"/>
      <c r="AM50" s="43" t="str">
        <f>IFERROR(IF(LEN(VLOOKUP(AH50, QUICKBOOKS_9130357949969096!$J:$K, 2, 0))=0,"",VLOOKUP(AH50, QUICKBOOKS_9130357949969096!$J:$K, 2, 0)),"")</f>
        <v/>
      </c>
    </row>
    <row r="51" spans="2:39">
      <c r="B51" s="30"/>
      <c r="C51" s="30"/>
      <c r="D51" s="30"/>
      <c r="E51" s="30"/>
      <c r="P51" s="42" t="str">
        <f>IF(W51&lt;&gt;"",MAX(P$1:P50)+1,IF(AND(_xlfn.CONCAT(T51:AM51)&lt;&gt;"", OR(LEFT(_xlfn.CONCAT(T51:AM51),5)&lt;&gt;"FALSE",RIGHT(_xlfn.CONCAT(T51:AM51),5)&lt;&gt;"FALSE")),IF(AND(ISNUMBER(P50),P50&gt;0),P50,0),""))</f>
        <v/>
      </c>
      <c r="Q51" s="47"/>
      <c r="R51" s="42" t="str">
        <f t="shared" si="0"/>
        <v/>
      </c>
      <c r="T51" s="43"/>
      <c r="U51" s="43"/>
      <c r="V51" s="43"/>
      <c r="W51" s="44"/>
      <c r="X51" s="43"/>
      <c r="Y51" s="43"/>
      <c r="Z51" s="43"/>
      <c r="AA51" s="49"/>
      <c r="AB51" s="49"/>
      <c r="AC51" s="43"/>
      <c r="AD51" s="43"/>
      <c r="AE51" s="43"/>
      <c r="AF51" s="43"/>
      <c r="AG51" s="43"/>
      <c r="AH51" s="43"/>
      <c r="AI51" s="43" t="str">
        <f>IFERROR(IF(LEN(VLOOKUP(AC51, QUICKBOOKS_9130357949969096!$A:$B, 2, 0))=0,"",VLOOKUP(AC51, QUICKBOOKS_9130357949969096!$A:$B, 2, 0)),"")</f>
        <v/>
      </c>
      <c r="AJ51" s="43" t="str">
        <f>IFERROR(IF(LEN(VLOOKUP(AE51, QUICKBOOKS_9130357949969096!$C:$E, 3, 0))=0,"",VLOOKUP(AE51, QUICKBOOKS_9130357949969096!$C:$E, 3, 0)),"")</f>
        <v/>
      </c>
      <c r="AK51" s="43" t="str">
        <f>IFERROR(IF(LEN(VLOOKUP(AF51, QUICKBOOKS_9130357949969096!$F:$G, 2, 0))=0,"",VLOOKUP(AF51, QUICKBOOKS_9130357949969096!$F:$G, 2, 0)),"")</f>
        <v/>
      </c>
      <c r="AL51" s="43"/>
      <c r="AM51" s="43" t="str">
        <f>IFERROR(IF(LEN(VLOOKUP(AH51, QUICKBOOKS_9130357949969096!$J:$K, 2, 0))=0,"",VLOOKUP(AH51, QUICKBOOKS_9130357949969096!$J:$K, 2, 0)),"")</f>
        <v/>
      </c>
    </row>
    <row r="52" spans="2:39">
      <c r="B52" s="30"/>
      <c r="C52" s="30"/>
      <c r="D52" s="30"/>
      <c r="E52" s="30"/>
      <c r="P52" s="42" t="str">
        <f>IF(W52&lt;&gt;"",MAX(P$1:P51)+1,IF(AND(_xlfn.CONCAT(T52:AM52)&lt;&gt;"", OR(LEFT(_xlfn.CONCAT(T52:AM52),5)&lt;&gt;"FALSE",RIGHT(_xlfn.CONCAT(T52:AM52),5)&lt;&gt;"FALSE")),IF(AND(ISNUMBER(P51),P51&gt;0),P51,0),""))</f>
        <v/>
      </c>
      <c r="Q52" s="47"/>
      <c r="R52" s="42" t="str">
        <f t="shared" si="0"/>
        <v/>
      </c>
      <c r="T52" s="43"/>
      <c r="U52" s="43"/>
      <c r="V52" s="43"/>
      <c r="W52" s="44"/>
      <c r="X52" s="43"/>
      <c r="Y52" s="43"/>
      <c r="Z52" s="43"/>
      <c r="AA52" s="49"/>
      <c r="AB52" s="49"/>
      <c r="AC52" s="43"/>
      <c r="AD52" s="43"/>
      <c r="AE52" s="43"/>
      <c r="AF52" s="43"/>
      <c r="AG52" s="43"/>
      <c r="AH52" s="43"/>
      <c r="AI52" s="43" t="str">
        <f>IFERROR(IF(LEN(VLOOKUP(AC52, QUICKBOOKS_9130357949969096!$A:$B, 2, 0))=0,"",VLOOKUP(AC52, QUICKBOOKS_9130357949969096!$A:$B, 2, 0)),"")</f>
        <v/>
      </c>
      <c r="AJ52" s="43" t="str">
        <f>IFERROR(IF(LEN(VLOOKUP(AE52, QUICKBOOKS_9130357949969096!$C:$E, 3, 0))=0,"",VLOOKUP(AE52, QUICKBOOKS_9130357949969096!$C:$E, 3, 0)),"")</f>
        <v/>
      </c>
      <c r="AK52" s="43" t="str">
        <f>IFERROR(IF(LEN(VLOOKUP(AF52, QUICKBOOKS_9130357949969096!$F:$G, 2, 0))=0,"",VLOOKUP(AF52, QUICKBOOKS_9130357949969096!$F:$G, 2, 0)),"")</f>
        <v/>
      </c>
      <c r="AL52" s="43"/>
      <c r="AM52" s="43" t="str">
        <f>IFERROR(IF(LEN(VLOOKUP(AH52, QUICKBOOKS_9130357949969096!$J:$K, 2, 0))=0,"",VLOOKUP(AH52, QUICKBOOKS_9130357949969096!$J:$K, 2, 0)),"")</f>
        <v/>
      </c>
    </row>
    <row r="53" spans="2:39">
      <c r="B53" s="30"/>
      <c r="C53" s="30"/>
      <c r="D53" s="30"/>
      <c r="E53" s="30"/>
      <c r="P53" s="42" t="str">
        <f>IF(W53&lt;&gt;"",MAX(P$1:P52)+1,IF(AND(_xlfn.CONCAT(T53:AM53)&lt;&gt;"", OR(LEFT(_xlfn.CONCAT(T53:AM53),5)&lt;&gt;"FALSE",RIGHT(_xlfn.CONCAT(T53:AM53),5)&lt;&gt;"FALSE")),IF(AND(ISNUMBER(P52),P52&gt;0),P52,0),""))</f>
        <v/>
      </c>
      <c r="Q53" s="47"/>
      <c r="R53" s="42" t="str">
        <f t="shared" si="0"/>
        <v/>
      </c>
      <c r="T53" s="43"/>
      <c r="U53" s="43"/>
      <c r="V53" s="43"/>
      <c r="W53" s="44"/>
      <c r="X53" s="43"/>
      <c r="Y53" s="43"/>
      <c r="Z53" s="43"/>
      <c r="AA53" s="49"/>
      <c r="AB53" s="49"/>
      <c r="AC53" s="43"/>
      <c r="AD53" s="43"/>
      <c r="AE53" s="43"/>
      <c r="AF53" s="43"/>
      <c r="AG53" s="43"/>
      <c r="AH53" s="43"/>
      <c r="AI53" s="43" t="str">
        <f>IFERROR(IF(LEN(VLOOKUP(AC53, QUICKBOOKS_9130357949969096!$A:$B, 2, 0))=0,"",VLOOKUP(AC53, QUICKBOOKS_9130357949969096!$A:$B, 2, 0)),"")</f>
        <v/>
      </c>
      <c r="AJ53" s="43" t="str">
        <f>IFERROR(IF(LEN(VLOOKUP(AE53, QUICKBOOKS_9130357949969096!$C:$E, 3, 0))=0,"",VLOOKUP(AE53, QUICKBOOKS_9130357949969096!$C:$E, 3, 0)),"")</f>
        <v/>
      </c>
      <c r="AK53" s="43" t="str">
        <f>IFERROR(IF(LEN(VLOOKUP(AF53, QUICKBOOKS_9130357949969096!$F:$G, 2, 0))=0,"",VLOOKUP(AF53, QUICKBOOKS_9130357949969096!$F:$G, 2, 0)),"")</f>
        <v/>
      </c>
      <c r="AL53" s="43"/>
      <c r="AM53" s="43" t="str">
        <f>IFERROR(IF(LEN(VLOOKUP(AH53, QUICKBOOKS_9130357949969096!$J:$K, 2, 0))=0,"",VLOOKUP(AH53, QUICKBOOKS_9130357949969096!$J:$K, 2, 0)),"")</f>
        <v/>
      </c>
    </row>
    <row r="54" spans="2:39">
      <c r="B54" s="30"/>
      <c r="C54" s="30"/>
      <c r="D54" s="30"/>
      <c r="E54" s="30"/>
      <c r="P54" s="42" t="str">
        <f>IF(W54&lt;&gt;"",MAX(P$1:P53)+1,IF(AND(_xlfn.CONCAT(T54:AM54)&lt;&gt;"", OR(LEFT(_xlfn.CONCAT(T54:AM54),5)&lt;&gt;"FALSE",RIGHT(_xlfn.CONCAT(T54:AM54),5)&lt;&gt;"FALSE")),IF(AND(ISNUMBER(P53),P53&gt;0),P53,0),""))</f>
        <v/>
      </c>
      <c r="Q54" s="47"/>
      <c r="R54" s="42" t="str">
        <f t="shared" si="0"/>
        <v/>
      </c>
      <c r="T54" s="43"/>
      <c r="U54" s="43"/>
      <c r="V54" s="43"/>
      <c r="W54" s="44"/>
      <c r="X54" s="43"/>
      <c r="Y54" s="43"/>
      <c r="Z54" s="43"/>
      <c r="AA54" s="49"/>
      <c r="AB54" s="49"/>
      <c r="AC54" s="43"/>
      <c r="AD54" s="43"/>
      <c r="AE54" s="43"/>
      <c r="AF54" s="43"/>
      <c r="AG54" s="43"/>
      <c r="AH54" s="43"/>
      <c r="AI54" s="43" t="str">
        <f>IFERROR(IF(LEN(VLOOKUP(AC54, QUICKBOOKS_9130357949969096!$A:$B, 2, 0))=0,"",VLOOKUP(AC54, QUICKBOOKS_9130357949969096!$A:$B, 2, 0)),"")</f>
        <v/>
      </c>
      <c r="AJ54" s="43" t="str">
        <f>IFERROR(IF(LEN(VLOOKUP(AE54, QUICKBOOKS_9130357949969096!$C:$E, 3, 0))=0,"",VLOOKUP(AE54, QUICKBOOKS_9130357949969096!$C:$E, 3, 0)),"")</f>
        <v/>
      </c>
      <c r="AK54" s="43" t="str">
        <f>IFERROR(IF(LEN(VLOOKUP(AF54, QUICKBOOKS_9130357949969096!$F:$G, 2, 0))=0,"",VLOOKUP(AF54, QUICKBOOKS_9130357949969096!$F:$G, 2, 0)),"")</f>
        <v/>
      </c>
      <c r="AL54" s="43"/>
      <c r="AM54" s="43" t="str">
        <f>IFERROR(IF(LEN(VLOOKUP(AH54, QUICKBOOKS_9130357949969096!$J:$K, 2, 0))=0,"",VLOOKUP(AH54, QUICKBOOKS_9130357949969096!$J:$K, 2, 0)),"")</f>
        <v/>
      </c>
    </row>
    <row r="55" spans="2:39">
      <c r="B55" s="30"/>
      <c r="C55" s="30"/>
      <c r="D55" s="30"/>
      <c r="E55" s="30"/>
      <c r="P55" s="42" t="str">
        <f>IF(W55&lt;&gt;"",MAX(P$1:P54)+1,IF(AND(_xlfn.CONCAT(T55:AM55)&lt;&gt;"", OR(LEFT(_xlfn.CONCAT(T55:AM55),5)&lt;&gt;"FALSE",RIGHT(_xlfn.CONCAT(T55:AM55),5)&lt;&gt;"FALSE")),IF(AND(ISNUMBER(P54),P54&gt;0),P54,0),""))</f>
        <v/>
      </c>
      <c r="Q55" s="47"/>
      <c r="R55" s="42" t="str">
        <f t="shared" si="0"/>
        <v/>
      </c>
      <c r="T55" s="43"/>
      <c r="U55" s="43"/>
      <c r="V55" s="43"/>
      <c r="W55" s="44"/>
      <c r="X55" s="43"/>
      <c r="Y55" s="43"/>
      <c r="Z55" s="43"/>
      <c r="AA55" s="49"/>
      <c r="AB55" s="49"/>
      <c r="AC55" s="43"/>
      <c r="AD55" s="43"/>
      <c r="AE55" s="43"/>
      <c r="AF55" s="43"/>
      <c r="AG55" s="43"/>
      <c r="AH55" s="43"/>
      <c r="AI55" s="43" t="str">
        <f>IFERROR(IF(LEN(VLOOKUP(AC55, QUICKBOOKS_9130357949969096!$A:$B, 2, 0))=0,"",VLOOKUP(AC55, QUICKBOOKS_9130357949969096!$A:$B, 2, 0)),"")</f>
        <v/>
      </c>
      <c r="AJ55" s="43" t="str">
        <f>IFERROR(IF(LEN(VLOOKUP(AE55, QUICKBOOKS_9130357949969096!$C:$E, 3, 0))=0,"",VLOOKUP(AE55, QUICKBOOKS_9130357949969096!$C:$E, 3, 0)),"")</f>
        <v/>
      </c>
      <c r="AK55" s="43" t="str">
        <f>IFERROR(IF(LEN(VLOOKUP(AF55, QUICKBOOKS_9130357949969096!$F:$G, 2, 0))=0,"",VLOOKUP(AF55, QUICKBOOKS_9130357949969096!$F:$G, 2, 0)),"")</f>
        <v/>
      </c>
      <c r="AL55" s="43"/>
      <c r="AM55" s="43" t="str">
        <f>IFERROR(IF(LEN(VLOOKUP(AH55, QUICKBOOKS_9130357949969096!$J:$K, 2, 0))=0,"",VLOOKUP(AH55, QUICKBOOKS_9130357949969096!$J:$K, 2, 0)),"")</f>
        <v/>
      </c>
    </row>
    <row r="56" spans="2:39">
      <c r="B56" s="30"/>
      <c r="C56" s="30"/>
      <c r="D56" s="30"/>
      <c r="E56" s="30"/>
      <c r="P56" s="42" t="str">
        <f>IF(W56&lt;&gt;"",MAX(P$1:P55)+1,IF(AND(_xlfn.CONCAT(T56:AM56)&lt;&gt;"", OR(LEFT(_xlfn.CONCAT(T56:AM56),5)&lt;&gt;"FALSE",RIGHT(_xlfn.CONCAT(T56:AM56),5)&lt;&gt;"FALSE")),IF(AND(ISNUMBER(P55),P55&gt;0),P55,0),""))</f>
        <v/>
      </c>
      <c r="Q56" s="47"/>
      <c r="R56" s="42" t="str">
        <f t="shared" si="0"/>
        <v/>
      </c>
      <c r="T56" s="43"/>
      <c r="U56" s="43"/>
      <c r="V56" s="43"/>
      <c r="W56" s="44"/>
      <c r="X56" s="43"/>
      <c r="Y56" s="43"/>
      <c r="Z56" s="43"/>
      <c r="AA56" s="49"/>
      <c r="AB56" s="49"/>
      <c r="AC56" s="43"/>
      <c r="AD56" s="43"/>
      <c r="AE56" s="43"/>
      <c r="AF56" s="43"/>
      <c r="AG56" s="43"/>
      <c r="AH56" s="43"/>
      <c r="AI56" s="43" t="str">
        <f>IFERROR(IF(LEN(VLOOKUP(AC56, QUICKBOOKS_9130357949969096!$A:$B, 2, 0))=0,"",VLOOKUP(AC56, QUICKBOOKS_9130357949969096!$A:$B, 2, 0)),"")</f>
        <v/>
      </c>
      <c r="AJ56" s="43" t="str">
        <f>IFERROR(IF(LEN(VLOOKUP(AE56, QUICKBOOKS_9130357949969096!$C:$E, 3, 0))=0,"",VLOOKUP(AE56, QUICKBOOKS_9130357949969096!$C:$E, 3, 0)),"")</f>
        <v/>
      </c>
      <c r="AK56" s="43" t="str">
        <f>IFERROR(IF(LEN(VLOOKUP(AF56, QUICKBOOKS_9130357949969096!$F:$G, 2, 0))=0,"",VLOOKUP(AF56, QUICKBOOKS_9130357949969096!$F:$G, 2, 0)),"")</f>
        <v/>
      </c>
      <c r="AL56" s="43"/>
      <c r="AM56" s="43" t="str">
        <f>IFERROR(IF(LEN(VLOOKUP(AH56, QUICKBOOKS_9130357949969096!$J:$K, 2, 0))=0,"",VLOOKUP(AH56, QUICKBOOKS_9130357949969096!$J:$K, 2, 0)),"")</f>
        <v/>
      </c>
    </row>
    <row r="57" spans="2:39">
      <c r="B57" s="30"/>
      <c r="C57" s="30"/>
      <c r="D57" s="30"/>
      <c r="E57" s="30"/>
      <c r="P57" s="42" t="str">
        <f>IF(W57&lt;&gt;"",MAX(P$1:P56)+1,IF(AND(_xlfn.CONCAT(T57:AM57)&lt;&gt;"", OR(LEFT(_xlfn.CONCAT(T57:AM57),5)&lt;&gt;"FALSE",RIGHT(_xlfn.CONCAT(T57:AM57),5)&lt;&gt;"FALSE")),IF(AND(ISNUMBER(P56),P56&gt;0),P56,0),""))</f>
        <v/>
      </c>
      <c r="Q57" s="47"/>
      <c r="R57" s="42" t="str">
        <f t="shared" si="0"/>
        <v/>
      </c>
      <c r="T57" s="43"/>
      <c r="U57" s="43"/>
      <c r="V57" s="43"/>
      <c r="W57" s="44"/>
      <c r="X57" s="43"/>
      <c r="Y57" s="43"/>
      <c r="Z57" s="43"/>
      <c r="AA57" s="49"/>
      <c r="AB57" s="49"/>
      <c r="AC57" s="43"/>
      <c r="AD57" s="43"/>
      <c r="AE57" s="43"/>
      <c r="AF57" s="43"/>
      <c r="AG57" s="43"/>
      <c r="AH57" s="43"/>
      <c r="AI57" s="43" t="str">
        <f>IFERROR(IF(LEN(VLOOKUP(AC57, QUICKBOOKS_9130357949969096!$A:$B, 2, 0))=0,"",VLOOKUP(AC57, QUICKBOOKS_9130357949969096!$A:$B, 2, 0)),"")</f>
        <v/>
      </c>
      <c r="AJ57" s="43" t="str">
        <f>IFERROR(IF(LEN(VLOOKUP(AE57, QUICKBOOKS_9130357949969096!$C:$E, 3, 0))=0,"",VLOOKUP(AE57, QUICKBOOKS_9130357949969096!$C:$E, 3, 0)),"")</f>
        <v/>
      </c>
      <c r="AK57" s="43" t="str">
        <f>IFERROR(IF(LEN(VLOOKUP(AF57, QUICKBOOKS_9130357949969096!$F:$G, 2, 0))=0,"",VLOOKUP(AF57, QUICKBOOKS_9130357949969096!$F:$G, 2, 0)),"")</f>
        <v/>
      </c>
      <c r="AL57" s="43"/>
      <c r="AM57" s="43" t="str">
        <f>IFERROR(IF(LEN(VLOOKUP(AH57, QUICKBOOKS_9130357949969096!$J:$K, 2, 0))=0,"",VLOOKUP(AH57, QUICKBOOKS_9130357949969096!$J:$K, 2, 0)),"")</f>
        <v/>
      </c>
    </row>
    <row r="58" spans="2:39">
      <c r="B58" s="30"/>
      <c r="C58" s="30"/>
      <c r="D58" s="30"/>
      <c r="E58" s="30"/>
      <c r="P58" s="42" t="str">
        <f>IF(W58&lt;&gt;"",MAX(P$1:P57)+1,IF(AND(_xlfn.CONCAT(T58:AM58)&lt;&gt;"", OR(LEFT(_xlfn.CONCAT(T58:AM58),5)&lt;&gt;"FALSE",RIGHT(_xlfn.CONCAT(T58:AM58),5)&lt;&gt;"FALSE")),IF(AND(ISNUMBER(P57),P57&gt;0),P57,0),""))</f>
        <v/>
      </c>
      <c r="Q58" s="47"/>
      <c r="R58" s="42" t="str">
        <f t="shared" si="0"/>
        <v/>
      </c>
      <c r="T58" s="43"/>
      <c r="U58" s="43"/>
      <c r="V58" s="43"/>
      <c r="W58" s="44"/>
      <c r="X58" s="43"/>
      <c r="Y58" s="43"/>
      <c r="Z58" s="43"/>
      <c r="AA58" s="49"/>
      <c r="AB58" s="49"/>
      <c r="AC58" s="43"/>
      <c r="AD58" s="43"/>
      <c r="AE58" s="43"/>
      <c r="AF58" s="43"/>
      <c r="AG58" s="43"/>
      <c r="AH58" s="43"/>
      <c r="AI58" s="43" t="str">
        <f>IFERROR(IF(LEN(VLOOKUP(AC58, QUICKBOOKS_9130357949969096!$A:$B, 2, 0))=0,"",VLOOKUP(AC58, QUICKBOOKS_9130357949969096!$A:$B, 2, 0)),"")</f>
        <v/>
      </c>
      <c r="AJ58" s="43" t="str">
        <f>IFERROR(IF(LEN(VLOOKUP(AE58, QUICKBOOKS_9130357949969096!$C:$E, 3, 0))=0,"",VLOOKUP(AE58, QUICKBOOKS_9130357949969096!$C:$E, 3, 0)),"")</f>
        <v/>
      </c>
      <c r="AK58" s="43" t="str">
        <f>IFERROR(IF(LEN(VLOOKUP(AF58, QUICKBOOKS_9130357949969096!$F:$G, 2, 0))=0,"",VLOOKUP(AF58, QUICKBOOKS_9130357949969096!$F:$G, 2, 0)),"")</f>
        <v/>
      </c>
      <c r="AL58" s="43"/>
      <c r="AM58" s="43" t="str">
        <f>IFERROR(IF(LEN(VLOOKUP(AH58, QUICKBOOKS_9130357949969096!$J:$K, 2, 0))=0,"",VLOOKUP(AH58, QUICKBOOKS_9130357949969096!$J:$K, 2, 0)),"")</f>
        <v/>
      </c>
    </row>
    <row r="59" spans="2:39">
      <c r="B59" s="30"/>
      <c r="C59" s="30"/>
      <c r="D59" s="30"/>
      <c r="E59" s="30"/>
      <c r="P59" s="42" t="str">
        <f>IF(W59&lt;&gt;"",MAX(P$1:P58)+1,IF(AND(_xlfn.CONCAT(T59:AM59)&lt;&gt;"", OR(LEFT(_xlfn.CONCAT(T59:AM59),5)&lt;&gt;"FALSE",RIGHT(_xlfn.CONCAT(T59:AM59),5)&lt;&gt;"FALSE")),IF(AND(ISNUMBER(P58),P58&gt;0),P58,0),""))</f>
        <v/>
      </c>
      <c r="Q59" s="47"/>
      <c r="R59" s="42" t="str">
        <f t="shared" si="0"/>
        <v/>
      </c>
      <c r="T59" s="43"/>
      <c r="U59" s="43"/>
      <c r="V59" s="43"/>
      <c r="W59" s="44"/>
      <c r="X59" s="43"/>
      <c r="Y59" s="43"/>
      <c r="Z59" s="43"/>
      <c r="AA59" s="49"/>
      <c r="AB59" s="49"/>
      <c r="AC59" s="43"/>
      <c r="AD59" s="43"/>
      <c r="AE59" s="43"/>
      <c r="AF59" s="43"/>
      <c r="AG59" s="43"/>
      <c r="AH59" s="43"/>
      <c r="AI59" s="43" t="str">
        <f>IFERROR(IF(LEN(VLOOKUP(AC59, QUICKBOOKS_9130357949969096!$A:$B, 2, 0))=0,"",VLOOKUP(AC59, QUICKBOOKS_9130357949969096!$A:$B, 2, 0)),"")</f>
        <v/>
      </c>
      <c r="AJ59" s="43" t="str">
        <f>IFERROR(IF(LEN(VLOOKUP(AE59, QUICKBOOKS_9130357949969096!$C:$E, 3, 0))=0,"",VLOOKUP(AE59, QUICKBOOKS_9130357949969096!$C:$E, 3, 0)),"")</f>
        <v/>
      </c>
      <c r="AK59" s="43" t="str">
        <f>IFERROR(IF(LEN(VLOOKUP(AF59, QUICKBOOKS_9130357949969096!$F:$G, 2, 0))=0,"",VLOOKUP(AF59, QUICKBOOKS_9130357949969096!$F:$G, 2, 0)),"")</f>
        <v/>
      </c>
      <c r="AL59" s="43"/>
      <c r="AM59" s="43" t="str">
        <f>IFERROR(IF(LEN(VLOOKUP(AH59, QUICKBOOKS_9130357949969096!$J:$K, 2, 0))=0,"",VLOOKUP(AH59, QUICKBOOKS_9130357949969096!$J:$K, 2, 0)),"")</f>
        <v/>
      </c>
    </row>
    <row r="60" spans="2:39">
      <c r="B60" s="30"/>
      <c r="C60" s="30"/>
      <c r="D60" s="30"/>
      <c r="E60" s="30"/>
      <c r="P60" s="42" t="str">
        <f>IF(W60&lt;&gt;"",MAX(P$1:P59)+1,IF(AND(_xlfn.CONCAT(T60:AM60)&lt;&gt;"", OR(LEFT(_xlfn.CONCAT(T60:AM60),5)&lt;&gt;"FALSE",RIGHT(_xlfn.CONCAT(T60:AM60),5)&lt;&gt;"FALSE")),IF(AND(ISNUMBER(P59),P59&gt;0),P59,0),""))</f>
        <v/>
      </c>
      <c r="Q60" s="47"/>
      <c r="R60" s="42" t="str">
        <f t="shared" si="0"/>
        <v/>
      </c>
      <c r="T60" s="43"/>
      <c r="U60" s="43"/>
      <c r="V60" s="43"/>
      <c r="W60" s="44"/>
      <c r="X60" s="43"/>
      <c r="Y60" s="43"/>
      <c r="Z60" s="43"/>
      <c r="AA60" s="49"/>
      <c r="AB60" s="49"/>
      <c r="AC60" s="43"/>
      <c r="AD60" s="43"/>
      <c r="AE60" s="43"/>
      <c r="AF60" s="43"/>
      <c r="AG60" s="43"/>
      <c r="AH60" s="43"/>
      <c r="AI60" s="43" t="str">
        <f>IFERROR(IF(LEN(VLOOKUP(AC60, QUICKBOOKS_9130357949969096!$A:$B, 2, 0))=0,"",VLOOKUP(AC60, QUICKBOOKS_9130357949969096!$A:$B, 2, 0)),"")</f>
        <v/>
      </c>
      <c r="AJ60" s="43" t="str">
        <f>IFERROR(IF(LEN(VLOOKUP(AE60, QUICKBOOKS_9130357949969096!$C:$E, 3, 0))=0,"",VLOOKUP(AE60, QUICKBOOKS_9130357949969096!$C:$E, 3, 0)),"")</f>
        <v/>
      </c>
      <c r="AK60" s="43" t="str">
        <f>IFERROR(IF(LEN(VLOOKUP(AF60, QUICKBOOKS_9130357949969096!$F:$G, 2, 0))=0,"",VLOOKUP(AF60, QUICKBOOKS_9130357949969096!$F:$G, 2, 0)),"")</f>
        <v/>
      </c>
      <c r="AL60" s="43"/>
      <c r="AM60" s="43" t="str">
        <f>IFERROR(IF(LEN(VLOOKUP(AH60, QUICKBOOKS_9130357949969096!$J:$K, 2, 0))=0,"",VLOOKUP(AH60, QUICKBOOKS_9130357949969096!$J:$K, 2, 0)),"")</f>
        <v/>
      </c>
    </row>
    <row r="61" spans="2:39">
      <c r="B61" s="30"/>
      <c r="C61" s="30"/>
      <c r="D61" s="30"/>
      <c r="E61" s="30"/>
      <c r="P61" s="42" t="str">
        <f>IF(W61&lt;&gt;"",MAX(P$1:P60)+1,IF(AND(_xlfn.CONCAT(T61:AM61)&lt;&gt;"", OR(LEFT(_xlfn.CONCAT(T61:AM61),5)&lt;&gt;"FALSE",RIGHT(_xlfn.CONCAT(T61:AM61),5)&lt;&gt;"FALSE")),IF(AND(ISNUMBER(P60),P60&gt;0),P60,0),""))</f>
        <v/>
      </c>
      <c r="Q61" s="47"/>
      <c r="R61" s="42" t="str">
        <f t="shared" si="0"/>
        <v/>
      </c>
      <c r="T61" s="43"/>
      <c r="U61" s="43"/>
      <c r="V61" s="43"/>
      <c r="W61" s="44"/>
      <c r="X61" s="43"/>
      <c r="Y61" s="43"/>
      <c r="Z61" s="43"/>
      <c r="AA61" s="49"/>
      <c r="AB61" s="49"/>
      <c r="AC61" s="43"/>
      <c r="AD61" s="43"/>
      <c r="AE61" s="43"/>
      <c r="AF61" s="43"/>
      <c r="AG61" s="43"/>
      <c r="AH61" s="43"/>
      <c r="AI61" s="43" t="str">
        <f>IFERROR(IF(LEN(VLOOKUP(AC61, QUICKBOOKS_9130357949969096!$A:$B, 2, 0))=0,"",VLOOKUP(AC61, QUICKBOOKS_9130357949969096!$A:$B, 2, 0)),"")</f>
        <v/>
      </c>
      <c r="AJ61" s="43" t="str">
        <f>IFERROR(IF(LEN(VLOOKUP(AE61, QUICKBOOKS_9130357949969096!$C:$E, 3, 0))=0,"",VLOOKUP(AE61, QUICKBOOKS_9130357949969096!$C:$E, 3, 0)),"")</f>
        <v/>
      </c>
      <c r="AK61" s="43" t="str">
        <f>IFERROR(IF(LEN(VLOOKUP(AF61, QUICKBOOKS_9130357949969096!$F:$G, 2, 0))=0,"",VLOOKUP(AF61, QUICKBOOKS_9130357949969096!$F:$G, 2, 0)),"")</f>
        <v/>
      </c>
      <c r="AL61" s="43"/>
      <c r="AM61" s="43" t="str">
        <f>IFERROR(IF(LEN(VLOOKUP(AH61, QUICKBOOKS_9130357949969096!$J:$K, 2, 0))=0,"",VLOOKUP(AH61, QUICKBOOKS_9130357949969096!$J:$K, 2, 0)),"")</f>
        <v/>
      </c>
    </row>
    <row r="62" spans="2:39">
      <c r="B62" s="30"/>
      <c r="C62" s="30"/>
      <c r="D62" s="30"/>
      <c r="E62" s="30"/>
      <c r="P62" s="42" t="str">
        <f>IF(W62&lt;&gt;"",MAX(P$1:P61)+1,IF(AND(_xlfn.CONCAT(T62:AM62)&lt;&gt;"", OR(LEFT(_xlfn.CONCAT(T62:AM62),5)&lt;&gt;"FALSE",RIGHT(_xlfn.CONCAT(T62:AM62),5)&lt;&gt;"FALSE")),IF(AND(ISNUMBER(P61),P61&gt;0),P61,0),""))</f>
        <v/>
      </c>
      <c r="Q62" s="47"/>
      <c r="R62" s="42" t="str">
        <f t="shared" si="0"/>
        <v/>
      </c>
      <c r="T62" s="43"/>
      <c r="U62" s="43"/>
      <c r="V62" s="43"/>
      <c r="W62" s="44"/>
      <c r="X62" s="43"/>
      <c r="Y62" s="43"/>
      <c r="Z62" s="43"/>
      <c r="AA62" s="49"/>
      <c r="AB62" s="49"/>
      <c r="AC62" s="43"/>
      <c r="AD62" s="43"/>
      <c r="AE62" s="43"/>
      <c r="AF62" s="43"/>
      <c r="AG62" s="43"/>
      <c r="AH62" s="43"/>
      <c r="AI62" s="43" t="str">
        <f>IFERROR(IF(LEN(VLOOKUP(AC62, QUICKBOOKS_9130357949969096!$A:$B, 2, 0))=0,"",VLOOKUP(AC62, QUICKBOOKS_9130357949969096!$A:$B, 2, 0)),"")</f>
        <v/>
      </c>
      <c r="AJ62" s="43" t="str">
        <f>IFERROR(IF(LEN(VLOOKUP(AE62, QUICKBOOKS_9130357949969096!$C:$E, 3, 0))=0,"",VLOOKUP(AE62, QUICKBOOKS_9130357949969096!$C:$E, 3, 0)),"")</f>
        <v/>
      </c>
      <c r="AK62" s="43" t="str">
        <f>IFERROR(IF(LEN(VLOOKUP(AF62, QUICKBOOKS_9130357949969096!$F:$G, 2, 0))=0,"",VLOOKUP(AF62, QUICKBOOKS_9130357949969096!$F:$G, 2, 0)),"")</f>
        <v/>
      </c>
      <c r="AL62" s="43"/>
      <c r="AM62" s="43" t="str">
        <f>IFERROR(IF(LEN(VLOOKUP(AH62, QUICKBOOKS_9130357949969096!$J:$K, 2, 0))=0,"",VLOOKUP(AH62, QUICKBOOKS_9130357949969096!$J:$K, 2, 0)),"")</f>
        <v/>
      </c>
    </row>
    <row r="63" spans="2:39">
      <c r="B63" s="30"/>
      <c r="C63" s="30"/>
      <c r="D63" s="30"/>
      <c r="E63" s="30"/>
      <c r="P63" s="42" t="str">
        <f>IF(W63&lt;&gt;"",MAX(P$1:P62)+1,IF(AND(_xlfn.CONCAT(T63:AM63)&lt;&gt;"", OR(LEFT(_xlfn.CONCAT(T63:AM63),5)&lt;&gt;"FALSE",RIGHT(_xlfn.CONCAT(T63:AM63),5)&lt;&gt;"FALSE")),IF(AND(ISNUMBER(P62),P62&gt;0),P62,0),""))</f>
        <v/>
      </c>
      <c r="Q63" s="47"/>
      <c r="R63" s="42" t="str">
        <f t="shared" si="0"/>
        <v/>
      </c>
      <c r="T63" s="43"/>
      <c r="U63" s="43"/>
      <c r="V63" s="43"/>
      <c r="W63" s="44"/>
      <c r="X63" s="43"/>
      <c r="Y63" s="43"/>
      <c r="Z63" s="43"/>
      <c r="AA63" s="49"/>
      <c r="AB63" s="49"/>
      <c r="AC63" s="43"/>
      <c r="AD63" s="43"/>
      <c r="AE63" s="43"/>
      <c r="AF63" s="43"/>
      <c r="AG63" s="43"/>
      <c r="AH63" s="43"/>
      <c r="AI63" s="43" t="str">
        <f>IFERROR(IF(LEN(VLOOKUP(AC63, QUICKBOOKS_9130357949969096!$A:$B, 2, 0))=0,"",VLOOKUP(AC63, QUICKBOOKS_9130357949969096!$A:$B, 2, 0)),"")</f>
        <v/>
      </c>
      <c r="AJ63" s="43" t="str">
        <f>IFERROR(IF(LEN(VLOOKUP(AE63, QUICKBOOKS_9130357949969096!$C:$E, 3, 0))=0,"",VLOOKUP(AE63, QUICKBOOKS_9130357949969096!$C:$E, 3, 0)),"")</f>
        <v/>
      </c>
      <c r="AK63" s="43" t="str">
        <f>IFERROR(IF(LEN(VLOOKUP(AF63, QUICKBOOKS_9130357949969096!$F:$G, 2, 0))=0,"",VLOOKUP(AF63, QUICKBOOKS_9130357949969096!$F:$G, 2, 0)),"")</f>
        <v/>
      </c>
      <c r="AL63" s="43"/>
      <c r="AM63" s="43" t="str">
        <f>IFERROR(IF(LEN(VLOOKUP(AH63, QUICKBOOKS_9130357949969096!$J:$K, 2, 0))=0,"",VLOOKUP(AH63, QUICKBOOKS_9130357949969096!$J:$K, 2, 0)),"")</f>
        <v/>
      </c>
    </row>
    <row r="64" spans="2:39">
      <c r="B64" s="30"/>
      <c r="C64" s="30"/>
      <c r="D64" s="30"/>
      <c r="E64" s="30"/>
      <c r="P64" s="42" t="str">
        <f>IF(W64&lt;&gt;"",MAX(P$1:P63)+1,IF(AND(_xlfn.CONCAT(T64:AM64)&lt;&gt;"", OR(LEFT(_xlfn.CONCAT(T64:AM64),5)&lt;&gt;"FALSE",RIGHT(_xlfn.CONCAT(T64:AM64),5)&lt;&gt;"FALSE")),IF(AND(ISNUMBER(P63),P63&gt;0),P63,0),""))</f>
        <v/>
      </c>
      <c r="Q64" s="47"/>
      <c r="R64" s="42" t="str">
        <f t="shared" si="0"/>
        <v/>
      </c>
      <c r="T64" s="43"/>
      <c r="U64" s="43"/>
      <c r="V64" s="43"/>
      <c r="W64" s="44"/>
      <c r="X64" s="43"/>
      <c r="Y64" s="43"/>
      <c r="Z64" s="43"/>
      <c r="AA64" s="49"/>
      <c r="AB64" s="49"/>
      <c r="AC64" s="43"/>
      <c r="AD64" s="43"/>
      <c r="AE64" s="43"/>
      <c r="AF64" s="43"/>
      <c r="AG64" s="43"/>
      <c r="AH64" s="43"/>
      <c r="AI64" s="43" t="str">
        <f>IFERROR(IF(LEN(VLOOKUP(AC64, QUICKBOOKS_9130357949969096!$A:$B, 2, 0))=0,"",VLOOKUP(AC64, QUICKBOOKS_9130357949969096!$A:$B, 2, 0)),"")</f>
        <v/>
      </c>
      <c r="AJ64" s="43" t="str">
        <f>IFERROR(IF(LEN(VLOOKUP(AE64, QUICKBOOKS_9130357949969096!$C:$E, 3, 0))=0,"",VLOOKUP(AE64, QUICKBOOKS_9130357949969096!$C:$E, 3, 0)),"")</f>
        <v/>
      </c>
      <c r="AK64" s="43" t="str">
        <f>IFERROR(IF(LEN(VLOOKUP(AF64, QUICKBOOKS_9130357949969096!$F:$G, 2, 0))=0,"",VLOOKUP(AF64, QUICKBOOKS_9130357949969096!$F:$G, 2, 0)),"")</f>
        <v/>
      </c>
      <c r="AL64" s="43"/>
      <c r="AM64" s="43" t="str">
        <f>IFERROR(IF(LEN(VLOOKUP(AH64, QUICKBOOKS_9130357949969096!$J:$K, 2, 0))=0,"",VLOOKUP(AH64, QUICKBOOKS_9130357949969096!$J:$K, 2, 0)),"")</f>
        <v/>
      </c>
    </row>
    <row r="65" spans="2:39">
      <c r="B65" s="30"/>
      <c r="C65" s="30"/>
      <c r="D65" s="30"/>
      <c r="E65" s="30"/>
      <c r="P65" s="42" t="str">
        <f>IF(W65&lt;&gt;"",MAX(P$1:P64)+1,IF(AND(_xlfn.CONCAT(T65:AM65)&lt;&gt;"", OR(LEFT(_xlfn.CONCAT(T65:AM65),5)&lt;&gt;"FALSE",RIGHT(_xlfn.CONCAT(T65:AM65),5)&lt;&gt;"FALSE")),IF(AND(ISNUMBER(P64),P64&gt;0),P64,0),""))</f>
        <v/>
      </c>
      <c r="Q65" s="47"/>
      <c r="R65" s="42" t="str">
        <f t="shared" si="0"/>
        <v/>
      </c>
      <c r="T65" s="43"/>
      <c r="U65" s="43"/>
      <c r="V65" s="43"/>
      <c r="W65" s="44"/>
      <c r="X65" s="43"/>
      <c r="Y65" s="43"/>
      <c r="Z65" s="43"/>
      <c r="AA65" s="49"/>
      <c r="AB65" s="49"/>
      <c r="AC65" s="43"/>
      <c r="AD65" s="43"/>
      <c r="AE65" s="43"/>
      <c r="AF65" s="43"/>
      <c r="AG65" s="43"/>
      <c r="AH65" s="43"/>
      <c r="AI65" s="43" t="str">
        <f>IFERROR(IF(LEN(VLOOKUP(AC65, QUICKBOOKS_9130357949969096!$A:$B, 2, 0))=0,"",VLOOKUP(AC65, QUICKBOOKS_9130357949969096!$A:$B, 2, 0)),"")</f>
        <v/>
      </c>
      <c r="AJ65" s="43" t="str">
        <f>IFERROR(IF(LEN(VLOOKUP(AE65, QUICKBOOKS_9130357949969096!$C:$E, 3, 0))=0,"",VLOOKUP(AE65, QUICKBOOKS_9130357949969096!$C:$E, 3, 0)),"")</f>
        <v/>
      </c>
      <c r="AK65" s="43" t="str">
        <f>IFERROR(IF(LEN(VLOOKUP(AF65, QUICKBOOKS_9130357949969096!$F:$G, 2, 0))=0,"",VLOOKUP(AF65, QUICKBOOKS_9130357949969096!$F:$G, 2, 0)),"")</f>
        <v/>
      </c>
      <c r="AL65" s="43"/>
      <c r="AM65" s="43" t="str">
        <f>IFERROR(IF(LEN(VLOOKUP(AH65, QUICKBOOKS_9130357949969096!$J:$K, 2, 0))=0,"",VLOOKUP(AH65, QUICKBOOKS_9130357949969096!$J:$K, 2, 0)),"")</f>
        <v/>
      </c>
    </row>
    <row r="66" spans="2:39">
      <c r="B66" s="30"/>
      <c r="C66" s="30"/>
      <c r="D66" s="30"/>
      <c r="E66" s="30"/>
      <c r="P66" s="42" t="str">
        <f>IF(W66&lt;&gt;"",MAX(P$1:P65)+1,IF(AND(_xlfn.CONCAT(T66:AM66)&lt;&gt;"", OR(LEFT(_xlfn.CONCAT(T66:AM66),5)&lt;&gt;"FALSE",RIGHT(_xlfn.CONCAT(T66:AM66),5)&lt;&gt;"FALSE")),IF(AND(ISNUMBER(P65),P65&gt;0),P65,0),""))</f>
        <v/>
      </c>
      <c r="Q66" s="47"/>
      <c r="R66" s="42" t="str">
        <f t="shared" si="0"/>
        <v/>
      </c>
      <c r="T66" s="43"/>
      <c r="U66" s="43"/>
      <c r="V66" s="43"/>
      <c r="W66" s="44"/>
      <c r="X66" s="43"/>
      <c r="Y66" s="43"/>
      <c r="Z66" s="43"/>
      <c r="AA66" s="49"/>
      <c r="AB66" s="49"/>
      <c r="AC66" s="43"/>
      <c r="AD66" s="43"/>
      <c r="AE66" s="43"/>
      <c r="AF66" s="43"/>
      <c r="AG66" s="43"/>
      <c r="AH66" s="43"/>
      <c r="AI66" s="43" t="str">
        <f>IFERROR(IF(LEN(VLOOKUP(AC66, QUICKBOOKS_9130357949969096!$A:$B, 2, 0))=0,"",VLOOKUP(AC66, QUICKBOOKS_9130357949969096!$A:$B, 2, 0)),"")</f>
        <v/>
      </c>
      <c r="AJ66" s="43" t="str">
        <f>IFERROR(IF(LEN(VLOOKUP(AE66, QUICKBOOKS_9130357949969096!$C:$E, 3, 0))=0,"",VLOOKUP(AE66, QUICKBOOKS_9130357949969096!$C:$E, 3, 0)),"")</f>
        <v/>
      </c>
      <c r="AK66" s="43" t="str">
        <f>IFERROR(IF(LEN(VLOOKUP(AF66, QUICKBOOKS_9130357949969096!$F:$G, 2, 0))=0,"",VLOOKUP(AF66, QUICKBOOKS_9130357949969096!$F:$G, 2, 0)),"")</f>
        <v/>
      </c>
      <c r="AL66" s="43"/>
      <c r="AM66" s="43" t="str">
        <f>IFERROR(IF(LEN(VLOOKUP(AH66, QUICKBOOKS_9130357949969096!$J:$K, 2, 0))=0,"",VLOOKUP(AH66, QUICKBOOKS_9130357949969096!$J:$K, 2, 0)),"")</f>
        <v/>
      </c>
    </row>
    <row r="67" spans="2:39">
      <c r="B67" s="30"/>
      <c r="C67" s="30"/>
      <c r="D67" s="30"/>
      <c r="E67" s="30"/>
      <c r="P67" s="42" t="str">
        <f>IF(W67&lt;&gt;"",MAX(P$1:P66)+1,IF(AND(_xlfn.CONCAT(T67:AM67)&lt;&gt;"", OR(LEFT(_xlfn.CONCAT(T67:AM67),5)&lt;&gt;"FALSE",RIGHT(_xlfn.CONCAT(T67:AM67),5)&lt;&gt;"FALSE")),IF(AND(ISNUMBER(P66),P66&gt;0),P66,0),""))</f>
        <v/>
      </c>
      <c r="Q67" s="47"/>
      <c r="R67" s="42" t="str">
        <f t="shared" ref="R67:R130" si="1">IF(T67&lt;&gt;"",IF(Q67&lt;&gt;"","Edited","Synced"),IF(P67="","",IF(OR(AC67 = "",AI67 = ""),"Invalid","New")))</f>
        <v/>
      </c>
      <c r="T67" s="43"/>
      <c r="U67" s="43"/>
      <c r="V67" s="43"/>
      <c r="W67" s="44"/>
      <c r="X67" s="43"/>
      <c r="Y67" s="43"/>
      <c r="Z67" s="43"/>
      <c r="AA67" s="49"/>
      <c r="AB67" s="49"/>
      <c r="AC67" s="43"/>
      <c r="AD67" s="43"/>
      <c r="AE67" s="43"/>
      <c r="AF67" s="43"/>
      <c r="AG67" s="43"/>
      <c r="AH67" s="43"/>
      <c r="AI67" s="43" t="str">
        <f>IFERROR(IF(LEN(VLOOKUP(AC67, QUICKBOOKS_9130357949969096!$A:$B, 2, 0))=0,"",VLOOKUP(AC67, QUICKBOOKS_9130357949969096!$A:$B, 2, 0)),"")</f>
        <v/>
      </c>
      <c r="AJ67" s="43" t="str">
        <f>IFERROR(IF(LEN(VLOOKUP(AE67, QUICKBOOKS_9130357949969096!$C:$E, 3, 0))=0,"",VLOOKUP(AE67, QUICKBOOKS_9130357949969096!$C:$E, 3, 0)),"")</f>
        <v/>
      </c>
      <c r="AK67" s="43" t="str">
        <f>IFERROR(IF(LEN(VLOOKUP(AF67, QUICKBOOKS_9130357949969096!$F:$G, 2, 0))=0,"",VLOOKUP(AF67, QUICKBOOKS_9130357949969096!$F:$G, 2, 0)),"")</f>
        <v/>
      </c>
      <c r="AL67" s="43"/>
      <c r="AM67" s="43" t="str">
        <f>IFERROR(IF(LEN(VLOOKUP(AH67, QUICKBOOKS_9130357949969096!$J:$K, 2, 0))=0,"",VLOOKUP(AH67, QUICKBOOKS_9130357949969096!$J:$K, 2, 0)),"")</f>
        <v/>
      </c>
    </row>
    <row r="68" spans="2:39">
      <c r="B68" s="30"/>
      <c r="C68" s="30"/>
      <c r="D68" s="30"/>
      <c r="E68" s="30"/>
      <c r="P68" s="42" t="str">
        <f>IF(W68&lt;&gt;"",MAX(P$1:P67)+1,IF(AND(_xlfn.CONCAT(T68:AM68)&lt;&gt;"", OR(LEFT(_xlfn.CONCAT(T68:AM68),5)&lt;&gt;"FALSE",RIGHT(_xlfn.CONCAT(T68:AM68),5)&lt;&gt;"FALSE")),IF(AND(ISNUMBER(P67),P67&gt;0),P67,0),""))</f>
        <v/>
      </c>
      <c r="Q68" s="47"/>
      <c r="R68" s="42" t="str">
        <f t="shared" si="1"/>
        <v/>
      </c>
      <c r="T68" s="43"/>
      <c r="U68" s="43"/>
      <c r="V68" s="43"/>
      <c r="W68" s="44"/>
      <c r="X68" s="43"/>
      <c r="Y68" s="43"/>
      <c r="Z68" s="43"/>
      <c r="AA68" s="49"/>
      <c r="AB68" s="49"/>
      <c r="AC68" s="43"/>
      <c r="AD68" s="43"/>
      <c r="AE68" s="43"/>
      <c r="AF68" s="43"/>
      <c r="AG68" s="43"/>
      <c r="AH68" s="43"/>
      <c r="AI68" s="43" t="str">
        <f>IFERROR(IF(LEN(VLOOKUP(AC68, QUICKBOOKS_9130357949969096!$A:$B, 2, 0))=0,"",VLOOKUP(AC68, QUICKBOOKS_9130357949969096!$A:$B, 2, 0)),"")</f>
        <v/>
      </c>
      <c r="AJ68" s="43" t="str">
        <f>IFERROR(IF(LEN(VLOOKUP(AE68, QUICKBOOKS_9130357949969096!$C:$E, 3, 0))=0,"",VLOOKUP(AE68, QUICKBOOKS_9130357949969096!$C:$E, 3, 0)),"")</f>
        <v/>
      </c>
      <c r="AK68" s="43" t="str">
        <f>IFERROR(IF(LEN(VLOOKUP(AF68, QUICKBOOKS_9130357949969096!$F:$G, 2, 0))=0,"",VLOOKUP(AF68, QUICKBOOKS_9130357949969096!$F:$G, 2, 0)),"")</f>
        <v/>
      </c>
      <c r="AL68" s="43"/>
      <c r="AM68" s="43" t="str">
        <f>IFERROR(IF(LEN(VLOOKUP(AH68, QUICKBOOKS_9130357949969096!$J:$K, 2, 0))=0,"",VLOOKUP(AH68, QUICKBOOKS_9130357949969096!$J:$K, 2, 0)),"")</f>
        <v/>
      </c>
    </row>
    <row r="69" spans="2:39">
      <c r="B69" s="30"/>
      <c r="C69" s="30"/>
      <c r="D69" s="30"/>
      <c r="E69" s="30"/>
      <c r="P69" s="42" t="str">
        <f>IF(W69&lt;&gt;"",MAX(P$1:P68)+1,IF(AND(_xlfn.CONCAT(T69:AM69)&lt;&gt;"", OR(LEFT(_xlfn.CONCAT(T69:AM69),5)&lt;&gt;"FALSE",RIGHT(_xlfn.CONCAT(T69:AM69),5)&lt;&gt;"FALSE")),IF(AND(ISNUMBER(P68),P68&gt;0),P68,0),""))</f>
        <v/>
      </c>
      <c r="Q69" s="47"/>
      <c r="R69" s="42" t="str">
        <f t="shared" si="1"/>
        <v/>
      </c>
      <c r="T69" s="43"/>
      <c r="U69" s="43"/>
      <c r="V69" s="43"/>
      <c r="W69" s="44"/>
      <c r="X69" s="43"/>
      <c r="Y69" s="43"/>
      <c r="Z69" s="43"/>
      <c r="AA69" s="49"/>
      <c r="AB69" s="49"/>
      <c r="AC69" s="43"/>
      <c r="AD69" s="43"/>
      <c r="AE69" s="43"/>
      <c r="AF69" s="43"/>
      <c r="AG69" s="43"/>
      <c r="AH69" s="43"/>
      <c r="AI69" s="43" t="str">
        <f>IFERROR(IF(LEN(VLOOKUP(AC69, QUICKBOOKS_9130357949969096!$A:$B, 2, 0))=0,"",VLOOKUP(AC69, QUICKBOOKS_9130357949969096!$A:$B, 2, 0)),"")</f>
        <v/>
      </c>
      <c r="AJ69" s="43" t="str">
        <f>IFERROR(IF(LEN(VLOOKUP(AE69, QUICKBOOKS_9130357949969096!$C:$E, 3, 0))=0,"",VLOOKUP(AE69, QUICKBOOKS_9130357949969096!$C:$E, 3, 0)),"")</f>
        <v/>
      </c>
      <c r="AK69" s="43" t="str">
        <f>IFERROR(IF(LEN(VLOOKUP(AF69, QUICKBOOKS_9130357949969096!$F:$G, 2, 0))=0,"",VLOOKUP(AF69, QUICKBOOKS_9130357949969096!$F:$G, 2, 0)),"")</f>
        <v/>
      </c>
      <c r="AL69" s="43"/>
      <c r="AM69" s="43" t="str">
        <f>IFERROR(IF(LEN(VLOOKUP(AH69, QUICKBOOKS_9130357949969096!$J:$K, 2, 0))=0,"",VLOOKUP(AH69, QUICKBOOKS_9130357949969096!$J:$K, 2, 0)),"")</f>
        <v/>
      </c>
    </row>
    <row r="70" spans="2:39">
      <c r="B70" s="30"/>
      <c r="C70" s="30"/>
      <c r="D70" s="30"/>
      <c r="E70" s="30"/>
      <c r="P70" s="42" t="str">
        <f>IF(W70&lt;&gt;"",MAX(P$1:P69)+1,IF(AND(_xlfn.CONCAT(T70:AM70)&lt;&gt;"", OR(LEFT(_xlfn.CONCAT(T70:AM70),5)&lt;&gt;"FALSE",RIGHT(_xlfn.CONCAT(T70:AM70),5)&lt;&gt;"FALSE")),IF(AND(ISNUMBER(P69),P69&gt;0),P69,0),""))</f>
        <v/>
      </c>
      <c r="Q70" s="47"/>
      <c r="R70" s="42" t="str">
        <f t="shared" si="1"/>
        <v/>
      </c>
      <c r="T70" s="43"/>
      <c r="U70" s="43"/>
      <c r="V70" s="43"/>
      <c r="W70" s="44"/>
      <c r="X70" s="43"/>
      <c r="Y70" s="43"/>
      <c r="Z70" s="43"/>
      <c r="AA70" s="49"/>
      <c r="AB70" s="49"/>
      <c r="AC70" s="43"/>
      <c r="AD70" s="43"/>
      <c r="AE70" s="43"/>
      <c r="AF70" s="43"/>
      <c r="AG70" s="43"/>
      <c r="AH70" s="43"/>
      <c r="AI70" s="43" t="str">
        <f>IFERROR(IF(LEN(VLOOKUP(AC70, QUICKBOOKS_9130357949969096!$A:$B, 2, 0))=0,"",VLOOKUP(AC70, QUICKBOOKS_9130357949969096!$A:$B, 2, 0)),"")</f>
        <v/>
      </c>
      <c r="AJ70" s="43" t="str">
        <f>IFERROR(IF(LEN(VLOOKUP(AE70, QUICKBOOKS_9130357949969096!$C:$E, 3, 0))=0,"",VLOOKUP(AE70, QUICKBOOKS_9130357949969096!$C:$E, 3, 0)),"")</f>
        <v/>
      </c>
      <c r="AK70" s="43" t="str">
        <f>IFERROR(IF(LEN(VLOOKUP(AF70, QUICKBOOKS_9130357949969096!$F:$G, 2, 0))=0,"",VLOOKUP(AF70, QUICKBOOKS_9130357949969096!$F:$G, 2, 0)),"")</f>
        <v/>
      </c>
      <c r="AL70" s="43"/>
      <c r="AM70" s="43" t="str">
        <f>IFERROR(IF(LEN(VLOOKUP(AH70, QUICKBOOKS_9130357949969096!$J:$K, 2, 0))=0,"",VLOOKUP(AH70, QUICKBOOKS_9130357949969096!$J:$K, 2, 0)),"")</f>
        <v/>
      </c>
    </row>
    <row r="71" spans="2:39">
      <c r="B71" s="30"/>
      <c r="C71" s="30"/>
      <c r="D71" s="30"/>
      <c r="E71" s="30"/>
      <c r="P71" s="42" t="str">
        <f>IF(W71&lt;&gt;"",MAX(P$1:P70)+1,IF(AND(_xlfn.CONCAT(T71:AM71)&lt;&gt;"", OR(LEFT(_xlfn.CONCAT(T71:AM71),5)&lt;&gt;"FALSE",RIGHT(_xlfn.CONCAT(T71:AM71),5)&lt;&gt;"FALSE")),IF(AND(ISNUMBER(P70),P70&gt;0),P70,0),""))</f>
        <v/>
      </c>
      <c r="Q71" s="47"/>
      <c r="R71" s="42" t="str">
        <f t="shared" si="1"/>
        <v/>
      </c>
      <c r="T71" s="43"/>
      <c r="U71" s="43"/>
      <c r="V71" s="43"/>
      <c r="W71" s="44"/>
      <c r="X71" s="43"/>
      <c r="Y71" s="43"/>
      <c r="Z71" s="43"/>
      <c r="AA71" s="49"/>
      <c r="AB71" s="49"/>
      <c r="AC71" s="43"/>
      <c r="AD71" s="43"/>
      <c r="AE71" s="43"/>
      <c r="AF71" s="43"/>
      <c r="AG71" s="43"/>
      <c r="AH71" s="43"/>
      <c r="AI71" s="43" t="str">
        <f>IFERROR(IF(LEN(VLOOKUP(AC71, QUICKBOOKS_9130357949969096!$A:$B, 2, 0))=0,"",VLOOKUP(AC71, QUICKBOOKS_9130357949969096!$A:$B, 2, 0)),"")</f>
        <v/>
      </c>
      <c r="AJ71" s="43" t="str">
        <f>IFERROR(IF(LEN(VLOOKUP(AE71, QUICKBOOKS_9130357949969096!$C:$E, 3, 0))=0,"",VLOOKUP(AE71, QUICKBOOKS_9130357949969096!$C:$E, 3, 0)),"")</f>
        <v/>
      </c>
      <c r="AK71" s="43" t="str">
        <f>IFERROR(IF(LEN(VLOOKUP(AF71, QUICKBOOKS_9130357949969096!$F:$G, 2, 0))=0,"",VLOOKUP(AF71, QUICKBOOKS_9130357949969096!$F:$G, 2, 0)),"")</f>
        <v/>
      </c>
      <c r="AL71" s="43"/>
      <c r="AM71" s="43" t="str">
        <f>IFERROR(IF(LEN(VLOOKUP(AH71, QUICKBOOKS_9130357949969096!$J:$K, 2, 0))=0,"",VLOOKUP(AH71, QUICKBOOKS_9130357949969096!$J:$K, 2, 0)),"")</f>
        <v/>
      </c>
    </row>
    <row r="72" spans="2:39">
      <c r="B72" s="30"/>
      <c r="C72" s="30"/>
      <c r="D72" s="30"/>
      <c r="E72" s="30"/>
      <c r="P72" s="42" t="str">
        <f>IF(W72&lt;&gt;"",MAX(P$1:P71)+1,IF(AND(_xlfn.CONCAT(T72:AM72)&lt;&gt;"", OR(LEFT(_xlfn.CONCAT(T72:AM72),5)&lt;&gt;"FALSE",RIGHT(_xlfn.CONCAT(T72:AM72),5)&lt;&gt;"FALSE")),IF(AND(ISNUMBER(P71),P71&gt;0),P71,0),""))</f>
        <v/>
      </c>
      <c r="Q72" s="47"/>
      <c r="R72" s="42" t="str">
        <f t="shared" si="1"/>
        <v/>
      </c>
      <c r="T72" s="43"/>
      <c r="U72" s="43"/>
      <c r="V72" s="43"/>
      <c r="W72" s="44"/>
      <c r="X72" s="43"/>
      <c r="Y72" s="43"/>
      <c r="Z72" s="43"/>
      <c r="AA72" s="49"/>
      <c r="AB72" s="49"/>
      <c r="AC72" s="43"/>
      <c r="AD72" s="43"/>
      <c r="AE72" s="43"/>
      <c r="AF72" s="43"/>
      <c r="AG72" s="43"/>
      <c r="AH72" s="43"/>
      <c r="AI72" s="43" t="str">
        <f>IFERROR(IF(LEN(VLOOKUP(AC72, QUICKBOOKS_9130357949969096!$A:$B, 2, 0))=0,"",VLOOKUP(AC72, QUICKBOOKS_9130357949969096!$A:$B, 2, 0)),"")</f>
        <v/>
      </c>
      <c r="AJ72" s="43" t="str">
        <f>IFERROR(IF(LEN(VLOOKUP(AE72, QUICKBOOKS_9130357949969096!$C:$E, 3, 0))=0,"",VLOOKUP(AE72, QUICKBOOKS_9130357949969096!$C:$E, 3, 0)),"")</f>
        <v/>
      </c>
      <c r="AK72" s="43" t="str">
        <f>IFERROR(IF(LEN(VLOOKUP(AF72, QUICKBOOKS_9130357949969096!$F:$G, 2, 0))=0,"",VLOOKUP(AF72, QUICKBOOKS_9130357949969096!$F:$G, 2, 0)),"")</f>
        <v/>
      </c>
      <c r="AL72" s="43"/>
      <c r="AM72" s="43" t="str">
        <f>IFERROR(IF(LEN(VLOOKUP(AH72, QUICKBOOKS_9130357949969096!$J:$K, 2, 0))=0,"",VLOOKUP(AH72, QUICKBOOKS_9130357949969096!$J:$K, 2, 0)),"")</f>
        <v/>
      </c>
    </row>
    <row r="73" spans="2:39">
      <c r="B73" s="30"/>
      <c r="C73" s="30"/>
      <c r="D73" s="30"/>
      <c r="E73" s="30"/>
      <c r="P73" s="42" t="str">
        <f>IF(W73&lt;&gt;"",MAX(P$1:P72)+1,IF(AND(_xlfn.CONCAT(T73:AM73)&lt;&gt;"", OR(LEFT(_xlfn.CONCAT(T73:AM73),5)&lt;&gt;"FALSE",RIGHT(_xlfn.CONCAT(T73:AM73),5)&lt;&gt;"FALSE")),IF(AND(ISNUMBER(P72),P72&gt;0),P72,0),""))</f>
        <v/>
      </c>
      <c r="Q73" s="47"/>
      <c r="R73" s="42" t="str">
        <f t="shared" si="1"/>
        <v/>
      </c>
      <c r="T73" s="43"/>
      <c r="U73" s="43"/>
      <c r="V73" s="43"/>
      <c r="W73" s="44"/>
      <c r="X73" s="43"/>
      <c r="Y73" s="43"/>
      <c r="Z73" s="43"/>
      <c r="AA73" s="49"/>
      <c r="AB73" s="49"/>
      <c r="AC73" s="43"/>
      <c r="AD73" s="43"/>
      <c r="AE73" s="43"/>
      <c r="AF73" s="43"/>
      <c r="AG73" s="43"/>
      <c r="AH73" s="43"/>
      <c r="AI73" s="43" t="str">
        <f>IFERROR(IF(LEN(VLOOKUP(AC73, QUICKBOOKS_9130357949969096!$A:$B, 2, 0))=0,"",VLOOKUP(AC73, QUICKBOOKS_9130357949969096!$A:$B, 2, 0)),"")</f>
        <v/>
      </c>
      <c r="AJ73" s="43" t="str">
        <f>IFERROR(IF(LEN(VLOOKUP(AE73, QUICKBOOKS_9130357949969096!$C:$E, 3, 0))=0,"",VLOOKUP(AE73, QUICKBOOKS_9130357949969096!$C:$E, 3, 0)),"")</f>
        <v/>
      </c>
      <c r="AK73" s="43" t="str">
        <f>IFERROR(IF(LEN(VLOOKUP(AF73, QUICKBOOKS_9130357949969096!$F:$G, 2, 0))=0,"",VLOOKUP(AF73, QUICKBOOKS_9130357949969096!$F:$G, 2, 0)),"")</f>
        <v/>
      </c>
      <c r="AL73" s="43"/>
      <c r="AM73" s="43" t="str">
        <f>IFERROR(IF(LEN(VLOOKUP(AH73, QUICKBOOKS_9130357949969096!$J:$K, 2, 0))=0,"",VLOOKUP(AH73, QUICKBOOKS_9130357949969096!$J:$K, 2, 0)),"")</f>
        <v/>
      </c>
    </row>
    <row r="74" spans="2:39">
      <c r="B74" s="30"/>
      <c r="C74" s="30"/>
      <c r="D74" s="30"/>
      <c r="E74" s="30"/>
      <c r="P74" s="42" t="str">
        <f>IF(W74&lt;&gt;"",MAX(P$1:P73)+1,IF(AND(_xlfn.CONCAT(T74:AM74)&lt;&gt;"", OR(LEFT(_xlfn.CONCAT(T74:AM74),5)&lt;&gt;"FALSE",RIGHT(_xlfn.CONCAT(T74:AM74),5)&lt;&gt;"FALSE")),IF(AND(ISNUMBER(P73),P73&gt;0),P73,0),""))</f>
        <v/>
      </c>
      <c r="Q74" s="47"/>
      <c r="R74" s="42" t="str">
        <f t="shared" si="1"/>
        <v/>
      </c>
      <c r="T74" s="43"/>
      <c r="U74" s="43"/>
      <c r="V74" s="43"/>
      <c r="W74" s="44"/>
      <c r="X74" s="43"/>
      <c r="Y74" s="43"/>
      <c r="Z74" s="43"/>
      <c r="AA74" s="49"/>
      <c r="AB74" s="49"/>
      <c r="AC74" s="43"/>
      <c r="AD74" s="43"/>
      <c r="AE74" s="43"/>
      <c r="AF74" s="43"/>
      <c r="AG74" s="43"/>
      <c r="AH74" s="43"/>
      <c r="AI74" s="43" t="str">
        <f>IFERROR(IF(LEN(VLOOKUP(AC74, QUICKBOOKS_9130357949969096!$A:$B, 2, 0))=0,"",VLOOKUP(AC74, QUICKBOOKS_9130357949969096!$A:$B, 2, 0)),"")</f>
        <v/>
      </c>
      <c r="AJ74" s="43" t="str">
        <f>IFERROR(IF(LEN(VLOOKUP(AE74, QUICKBOOKS_9130357949969096!$C:$E, 3, 0))=0,"",VLOOKUP(AE74, QUICKBOOKS_9130357949969096!$C:$E, 3, 0)),"")</f>
        <v/>
      </c>
      <c r="AK74" s="43" t="str">
        <f>IFERROR(IF(LEN(VLOOKUP(AF74, QUICKBOOKS_9130357949969096!$F:$G, 2, 0))=0,"",VLOOKUP(AF74, QUICKBOOKS_9130357949969096!$F:$G, 2, 0)),"")</f>
        <v/>
      </c>
      <c r="AL74" s="43"/>
      <c r="AM74" s="43" t="str">
        <f>IFERROR(IF(LEN(VLOOKUP(AH74, QUICKBOOKS_9130357949969096!$J:$K, 2, 0))=0,"",VLOOKUP(AH74, QUICKBOOKS_9130357949969096!$J:$K, 2, 0)),"")</f>
        <v/>
      </c>
    </row>
    <row r="75" spans="2:39">
      <c r="B75" s="30"/>
      <c r="C75" s="30"/>
      <c r="D75" s="30"/>
      <c r="E75" s="30"/>
      <c r="P75" s="42" t="str">
        <f>IF(W75&lt;&gt;"",MAX(P$1:P74)+1,IF(AND(_xlfn.CONCAT(T75:AM75)&lt;&gt;"", OR(LEFT(_xlfn.CONCAT(T75:AM75),5)&lt;&gt;"FALSE",RIGHT(_xlfn.CONCAT(T75:AM75),5)&lt;&gt;"FALSE")),IF(AND(ISNUMBER(P74),P74&gt;0),P74,0),""))</f>
        <v/>
      </c>
      <c r="Q75" s="47"/>
      <c r="R75" s="42" t="str">
        <f t="shared" si="1"/>
        <v/>
      </c>
      <c r="T75" s="43"/>
      <c r="U75" s="43"/>
      <c r="V75" s="43"/>
      <c r="W75" s="44"/>
      <c r="X75" s="43"/>
      <c r="Y75" s="43"/>
      <c r="Z75" s="43"/>
      <c r="AA75" s="49"/>
      <c r="AB75" s="49"/>
      <c r="AC75" s="43"/>
      <c r="AD75" s="43"/>
      <c r="AE75" s="43"/>
      <c r="AF75" s="43"/>
      <c r="AG75" s="43"/>
      <c r="AH75" s="43"/>
      <c r="AI75" s="43" t="str">
        <f>IFERROR(IF(LEN(VLOOKUP(AC75, QUICKBOOKS_9130357949969096!$A:$B, 2, 0))=0,"",VLOOKUP(AC75, QUICKBOOKS_9130357949969096!$A:$B, 2, 0)),"")</f>
        <v/>
      </c>
      <c r="AJ75" s="43" t="str">
        <f>IFERROR(IF(LEN(VLOOKUP(AE75, QUICKBOOKS_9130357949969096!$C:$E, 3, 0))=0,"",VLOOKUP(AE75, QUICKBOOKS_9130357949969096!$C:$E, 3, 0)),"")</f>
        <v/>
      </c>
      <c r="AK75" s="43" t="str">
        <f>IFERROR(IF(LEN(VLOOKUP(AF75, QUICKBOOKS_9130357949969096!$F:$G, 2, 0))=0,"",VLOOKUP(AF75, QUICKBOOKS_9130357949969096!$F:$G, 2, 0)),"")</f>
        <v/>
      </c>
      <c r="AL75" s="43"/>
      <c r="AM75" s="43" t="str">
        <f>IFERROR(IF(LEN(VLOOKUP(AH75, QUICKBOOKS_9130357949969096!$J:$K, 2, 0))=0,"",VLOOKUP(AH75, QUICKBOOKS_9130357949969096!$J:$K, 2, 0)),"")</f>
        <v/>
      </c>
    </row>
    <row r="76" spans="2:39">
      <c r="B76" s="30"/>
      <c r="C76" s="30"/>
      <c r="D76" s="30"/>
      <c r="E76" s="30"/>
      <c r="P76" s="42" t="str">
        <f>IF(W76&lt;&gt;"",MAX(P$1:P75)+1,IF(AND(_xlfn.CONCAT(T76:AM76)&lt;&gt;"", OR(LEFT(_xlfn.CONCAT(T76:AM76),5)&lt;&gt;"FALSE",RIGHT(_xlfn.CONCAT(T76:AM76),5)&lt;&gt;"FALSE")),IF(AND(ISNUMBER(P75),P75&gt;0),P75,0),""))</f>
        <v/>
      </c>
      <c r="Q76" s="47"/>
      <c r="R76" s="42" t="str">
        <f t="shared" si="1"/>
        <v/>
      </c>
      <c r="T76" s="43"/>
      <c r="U76" s="43"/>
      <c r="V76" s="43"/>
      <c r="W76" s="44"/>
      <c r="X76" s="43"/>
      <c r="Y76" s="43"/>
      <c r="Z76" s="43"/>
      <c r="AA76" s="49"/>
      <c r="AB76" s="49"/>
      <c r="AC76" s="43"/>
      <c r="AD76" s="43"/>
      <c r="AE76" s="43"/>
      <c r="AF76" s="43"/>
      <c r="AG76" s="43"/>
      <c r="AH76" s="43"/>
      <c r="AI76" s="43" t="str">
        <f>IFERROR(IF(LEN(VLOOKUP(AC76, QUICKBOOKS_9130357949969096!$A:$B, 2, 0))=0,"",VLOOKUP(AC76, QUICKBOOKS_9130357949969096!$A:$B, 2, 0)),"")</f>
        <v/>
      </c>
      <c r="AJ76" s="43" t="str">
        <f>IFERROR(IF(LEN(VLOOKUP(AE76, QUICKBOOKS_9130357949969096!$C:$E, 3, 0))=0,"",VLOOKUP(AE76, QUICKBOOKS_9130357949969096!$C:$E, 3, 0)),"")</f>
        <v/>
      </c>
      <c r="AK76" s="43" t="str">
        <f>IFERROR(IF(LEN(VLOOKUP(AF76, QUICKBOOKS_9130357949969096!$F:$G, 2, 0))=0,"",VLOOKUP(AF76, QUICKBOOKS_9130357949969096!$F:$G, 2, 0)),"")</f>
        <v/>
      </c>
      <c r="AL76" s="43"/>
      <c r="AM76" s="43" t="str">
        <f>IFERROR(IF(LEN(VLOOKUP(AH76, QUICKBOOKS_9130357949969096!$J:$K, 2, 0))=0,"",VLOOKUP(AH76, QUICKBOOKS_9130357949969096!$J:$K, 2, 0)),"")</f>
        <v/>
      </c>
    </row>
    <row r="77" spans="2:39">
      <c r="B77" s="30"/>
      <c r="C77" s="30"/>
      <c r="D77" s="30"/>
      <c r="E77" s="30"/>
      <c r="P77" s="42" t="str">
        <f>IF(W77&lt;&gt;"",MAX(P$1:P76)+1,IF(AND(_xlfn.CONCAT(T77:AM77)&lt;&gt;"", OR(LEFT(_xlfn.CONCAT(T77:AM77),5)&lt;&gt;"FALSE",RIGHT(_xlfn.CONCAT(T77:AM77),5)&lt;&gt;"FALSE")),IF(AND(ISNUMBER(P76),P76&gt;0),P76,0),""))</f>
        <v/>
      </c>
      <c r="Q77" s="47"/>
      <c r="R77" s="42" t="str">
        <f t="shared" si="1"/>
        <v/>
      </c>
      <c r="T77" s="43"/>
      <c r="U77" s="43"/>
      <c r="V77" s="43"/>
      <c r="W77" s="44"/>
      <c r="X77" s="43"/>
      <c r="Y77" s="43"/>
      <c r="Z77" s="43"/>
      <c r="AA77" s="49"/>
      <c r="AB77" s="49"/>
      <c r="AC77" s="43"/>
      <c r="AD77" s="43"/>
      <c r="AE77" s="43"/>
      <c r="AF77" s="43"/>
      <c r="AG77" s="43"/>
      <c r="AH77" s="43"/>
      <c r="AI77" s="43" t="str">
        <f>IFERROR(IF(LEN(VLOOKUP(AC77, QUICKBOOKS_9130357949969096!$A:$B, 2, 0))=0,"",VLOOKUP(AC77, QUICKBOOKS_9130357949969096!$A:$B, 2, 0)),"")</f>
        <v/>
      </c>
      <c r="AJ77" s="43" t="str">
        <f>IFERROR(IF(LEN(VLOOKUP(AE77, QUICKBOOKS_9130357949969096!$C:$E, 3, 0))=0,"",VLOOKUP(AE77, QUICKBOOKS_9130357949969096!$C:$E, 3, 0)),"")</f>
        <v/>
      </c>
      <c r="AK77" s="43" t="str">
        <f>IFERROR(IF(LEN(VLOOKUP(AF77, QUICKBOOKS_9130357949969096!$F:$G, 2, 0))=0,"",VLOOKUP(AF77, QUICKBOOKS_9130357949969096!$F:$G, 2, 0)),"")</f>
        <v/>
      </c>
      <c r="AL77" s="43"/>
      <c r="AM77" s="43" t="str">
        <f>IFERROR(IF(LEN(VLOOKUP(AH77, QUICKBOOKS_9130357949969096!$J:$K, 2, 0))=0,"",VLOOKUP(AH77, QUICKBOOKS_9130357949969096!$J:$K, 2, 0)),"")</f>
        <v/>
      </c>
    </row>
    <row r="78" spans="2:39">
      <c r="B78" s="30"/>
      <c r="C78" s="30"/>
      <c r="D78" s="30"/>
      <c r="E78" s="30"/>
      <c r="P78" s="42" t="str">
        <f>IF(W78&lt;&gt;"",MAX(P$1:P77)+1,IF(AND(_xlfn.CONCAT(T78:AM78)&lt;&gt;"", OR(LEFT(_xlfn.CONCAT(T78:AM78),5)&lt;&gt;"FALSE",RIGHT(_xlfn.CONCAT(T78:AM78),5)&lt;&gt;"FALSE")),IF(AND(ISNUMBER(P77),P77&gt;0),P77,0),""))</f>
        <v/>
      </c>
      <c r="Q78" s="47"/>
      <c r="R78" s="42" t="str">
        <f t="shared" si="1"/>
        <v/>
      </c>
      <c r="T78" s="43"/>
      <c r="U78" s="43"/>
      <c r="V78" s="43"/>
      <c r="W78" s="44"/>
      <c r="X78" s="43"/>
      <c r="Y78" s="43"/>
      <c r="Z78" s="43"/>
      <c r="AA78" s="49"/>
      <c r="AB78" s="49"/>
      <c r="AC78" s="43"/>
      <c r="AD78" s="43"/>
      <c r="AE78" s="43"/>
      <c r="AF78" s="43"/>
      <c r="AG78" s="43"/>
      <c r="AH78" s="43"/>
      <c r="AI78" s="43" t="str">
        <f>IFERROR(IF(LEN(VLOOKUP(AC78, QUICKBOOKS_9130357949969096!$A:$B, 2, 0))=0,"",VLOOKUP(AC78, QUICKBOOKS_9130357949969096!$A:$B, 2, 0)),"")</f>
        <v/>
      </c>
      <c r="AJ78" s="43" t="str">
        <f>IFERROR(IF(LEN(VLOOKUP(AE78, QUICKBOOKS_9130357949969096!$C:$E, 3, 0))=0,"",VLOOKUP(AE78, QUICKBOOKS_9130357949969096!$C:$E, 3, 0)),"")</f>
        <v/>
      </c>
      <c r="AK78" s="43" t="str">
        <f>IFERROR(IF(LEN(VLOOKUP(AF78, QUICKBOOKS_9130357949969096!$F:$G, 2, 0))=0,"",VLOOKUP(AF78, QUICKBOOKS_9130357949969096!$F:$G, 2, 0)),"")</f>
        <v/>
      </c>
      <c r="AL78" s="43"/>
      <c r="AM78" s="43" t="str">
        <f>IFERROR(IF(LEN(VLOOKUP(AH78, QUICKBOOKS_9130357949969096!$J:$K, 2, 0))=0,"",VLOOKUP(AH78, QUICKBOOKS_9130357949969096!$J:$K, 2, 0)),"")</f>
        <v/>
      </c>
    </row>
    <row r="79" spans="2:39">
      <c r="B79" s="30"/>
      <c r="C79" s="30"/>
      <c r="D79" s="30"/>
      <c r="E79" s="30"/>
      <c r="P79" s="42" t="str">
        <f>IF(W79&lt;&gt;"",MAX(P$1:P78)+1,IF(AND(_xlfn.CONCAT(T79:AM79)&lt;&gt;"", OR(LEFT(_xlfn.CONCAT(T79:AM79),5)&lt;&gt;"FALSE",RIGHT(_xlfn.CONCAT(T79:AM79),5)&lt;&gt;"FALSE")),IF(AND(ISNUMBER(P78),P78&gt;0),P78,0),""))</f>
        <v/>
      </c>
      <c r="Q79" s="47"/>
      <c r="R79" s="42" t="str">
        <f t="shared" si="1"/>
        <v/>
      </c>
      <c r="T79" s="43"/>
      <c r="U79" s="43"/>
      <c r="V79" s="43"/>
      <c r="W79" s="44"/>
      <c r="X79" s="43"/>
      <c r="Y79" s="43"/>
      <c r="Z79" s="43"/>
      <c r="AA79" s="49"/>
      <c r="AB79" s="49"/>
      <c r="AC79" s="43"/>
      <c r="AD79" s="43"/>
      <c r="AE79" s="43"/>
      <c r="AF79" s="43"/>
      <c r="AG79" s="43"/>
      <c r="AH79" s="43"/>
      <c r="AI79" s="43" t="str">
        <f>IFERROR(IF(LEN(VLOOKUP(AC79, QUICKBOOKS_9130357949969096!$A:$B, 2, 0))=0,"",VLOOKUP(AC79, QUICKBOOKS_9130357949969096!$A:$B, 2, 0)),"")</f>
        <v/>
      </c>
      <c r="AJ79" s="43" t="str">
        <f>IFERROR(IF(LEN(VLOOKUP(AE79, QUICKBOOKS_9130357949969096!$C:$E, 3, 0))=0,"",VLOOKUP(AE79, QUICKBOOKS_9130357949969096!$C:$E, 3, 0)),"")</f>
        <v/>
      </c>
      <c r="AK79" s="43" t="str">
        <f>IFERROR(IF(LEN(VLOOKUP(AF79, QUICKBOOKS_9130357949969096!$F:$G, 2, 0))=0,"",VLOOKUP(AF79, QUICKBOOKS_9130357949969096!$F:$G, 2, 0)),"")</f>
        <v/>
      </c>
      <c r="AL79" s="43"/>
      <c r="AM79" s="43" t="str">
        <f>IFERROR(IF(LEN(VLOOKUP(AH79, QUICKBOOKS_9130357949969096!$J:$K, 2, 0))=0,"",VLOOKUP(AH79, QUICKBOOKS_9130357949969096!$J:$K, 2, 0)),"")</f>
        <v/>
      </c>
    </row>
    <row r="80" spans="2:39">
      <c r="B80" s="30"/>
      <c r="C80" s="30"/>
      <c r="D80" s="30"/>
      <c r="E80" s="30"/>
      <c r="P80" s="42" t="str">
        <f>IF(W80&lt;&gt;"",MAX(P$1:P79)+1,IF(AND(_xlfn.CONCAT(T80:AM80)&lt;&gt;"", OR(LEFT(_xlfn.CONCAT(T80:AM80),5)&lt;&gt;"FALSE",RIGHT(_xlfn.CONCAT(T80:AM80),5)&lt;&gt;"FALSE")),IF(AND(ISNUMBER(P79),P79&gt;0),P79,0),""))</f>
        <v/>
      </c>
      <c r="Q80" s="47"/>
      <c r="R80" s="42" t="str">
        <f t="shared" si="1"/>
        <v/>
      </c>
      <c r="T80" s="43"/>
      <c r="U80" s="43"/>
      <c r="V80" s="43"/>
      <c r="W80" s="44"/>
      <c r="X80" s="43"/>
      <c r="Y80" s="43"/>
      <c r="Z80" s="43"/>
      <c r="AA80" s="49"/>
      <c r="AB80" s="49"/>
      <c r="AC80" s="43"/>
      <c r="AD80" s="43"/>
      <c r="AE80" s="43"/>
      <c r="AF80" s="43"/>
      <c r="AG80" s="43"/>
      <c r="AH80" s="43"/>
      <c r="AI80" s="43" t="str">
        <f>IFERROR(IF(LEN(VLOOKUP(AC80, QUICKBOOKS_9130357949969096!$A:$B, 2, 0))=0,"",VLOOKUP(AC80, QUICKBOOKS_9130357949969096!$A:$B, 2, 0)),"")</f>
        <v/>
      </c>
      <c r="AJ80" s="43" t="str">
        <f>IFERROR(IF(LEN(VLOOKUP(AE80, QUICKBOOKS_9130357949969096!$C:$E, 3, 0))=0,"",VLOOKUP(AE80, QUICKBOOKS_9130357949969096!$C:$E, 3, 0)),"")</f>
        <v/>
      </c>
      <c r="AK80" s="43" t="str">
        <f>IFERROR(IF(LEN(VLOOKUP(AF80, QUICKBOOKS_9130357949969096!$F:$G, 2, 0))=0,"",VLOOKUP(AF80, QUICKBOOKS_9130357949969096!$F:$G, 2, 0)),"")</f>
        <v/>
      </c>
      <c r="AL80" s="43"/>
      <c r="AM80" s="43" t="str">
        <f>IFERROR(IF(LEN(VLOOKUP(AH80, QUICKBOOKS_9130357949969096!$J:$K, 2, 0))=0,"",VLOOKUP(AH80, QUICKBOOKS_9130357949969096!$J:$K, 2, 0)),"")</f>
        <v/>
      </c>
    </row>
    <row r="81" spans="2:39">
      <c r="B81" s="30"/>
      <c r="C81" s="30"/>
      <c r="D81" s="30"/>
      <c r="E81" s="30"/>
      <c r="P81" s="42" t="str">
        <f>IF(W81&lt;&gt;"",MAX(P$1:P80)+1,IF(AND(_xlfn.CONCAT(T81:AM81)&lt;&gt;"", OR(LEFT(_xlfn.CONCAT(T81:AM81),5)&lt;&gt;"FALSE",RIGHT(_xlfn.CONCAT(T81:AM81),5)&lt;&gt;"FALSE")),IF(AND(ISNUMBER(P80),P80&gt;0),P80,0),""))</f>
        <v/>
      </c>
      <c r="Q81" s="47"/>
      <c r="R81" s="42" t="str">
        <f t="shared" si="1"/>
        <v/>
      </c>
      <c r="T81" s="43"/>
      <c r="U81" s="43"/>
      <c r="V81" s="43"/>
      <c r="W81" s="44"/>
      <c r="X81" s="43"/>
      <c r="Y81" s="43"/>
      <c r="Z81" s="43"/>
      <c r="AA81" s="49"/>
      <c r="AB81" s="49"/>
      <c r="AC81" s="43"/>
      <c r="AD81" s="43"/>
      <c r="AE81" s="43"/>
      <c r="AF81" s="43"/>
      <c r="AG81" s="43"/>
      <c r="AH81" s="43"/>
      <c r="AI81" s="43" t="str">
        <f>IFERROR(IF(LEN(VLOOKUP(AC81, QUICKBOOKS_9130357949969096!$A:$B, 2, 0))=0,"",VLOOKUP(AC81, QUICKBOOKS_9130357949969096!$A:$B, 2, 0)),"")</f>
        <v/>
      </c>
      <c r="AJ81" s="43" t="str">
        <f>IFERROR(IF(LEN(VLOOKUP(AE81, QUICKBOOKS_9130357949969096!$C:$E, 3, 0))=0,"",VLOOKUP(AE81, QUICKBOOKS_9130357949969096!$C:$E, 3, 0)),"")</f>
        <v/>
      </c>
      <c r="AK81" s="43" t="str">
        <f>IFERROR(IF(LEN(VLOOKUP(AF81, QUICKBOOKS_9130357949969096!$F:$G, 2, 0))=0,"",VLOOKUP(AF81, QUICKBOOKS_9130357949969096!$F:$G, 2, 0)),"")</f>
        <v/>
      </c>
      <c r="AL81" s="43"/>
      <c r="AM81" s="43" t="str">
        <f>IFERROR(IF(LEN(VLOOKUP(AH81, QUICKBOOKS_9130357949969096!$J:$K, 2, 0))=0,"",VLOOKUP(AH81, QUICKBOOKS_9130357949969096!$J:$K, 2, 0)),"")</f>
        <v/>
      </c>
    </row>
    <row r="82" spans="2:39">
      <c r="B82" s="30"/>
      <c r="C82" s="30"/>
      <c r="D82" s="30"/>
      <c r="E82" s="30"/>
      <c r="P82" s="42" t="str">
        <f>IF(W82&lt;&gt;"",MAX(P$1:P81)+1,IF(AND(_xlfn.CONCAT(T82:AM82)&lt;&gt;"", OR(LEFT(_xlfn.CONCAT(T82:AM82),5)&lt;&gt;"FALSE",RIGHT(_xlfn.CONCAT(T82:AM82),5)&lt;&gt;"FALSE")),IF(AND(ISNUMBER(P81),P81&gt;0),P81,0),""))</f>
        <v/>
      </c>
      <c r="Q82" s="47"/>
      <c r="R82" s="42" t="str">
        <f t="shared" si="1"/>
        <v/>
      </c>
      <c r="T82" s="43"/>
      <c r="U82" s="43"/>
      <c r="V82" s="43"/>
      <c r="W82" s="44"/>
      <c r="X82" s="43"/>
      <c r="Y82" s="43"/>
      <c r="Z82" s="43"/>
      <c r="AA82" s="49"/>
      <c r="AB82" s="49"/>
      <c r="AC82" s="43"/>
      <c r="AD82" s="43"/>
      <c r="AE82" s="43"/>
      <c r="AF82" s="43"/>
      <c r="AG82" s="43"/>
      <c r="AH82" s="43"/>
      <c r="AI82" s="43" t="str">
        <f>IFERROR(IF(LEN(VLOOKUP(AC82, QUICKBOOKS_9130357949969096!$A:$B, 2, 0))=0,"",VLOOKUP(AC82, QUICKBOOKS_9130357949969096!$A:$B, 2, 0)),"")</f>
        <v/>
      </c>
      <c r="AJ82" s="43" t="str">
        <f>IFERROR(IF(LEN(VLOOKUP(AE82, QUICKBOOKS_9130357949969096!$C:$E, 3, 0))=0,"",VLOOKUP(AE82, QUICKBOOKS_9130357949969096!$C:$E, 3, 0)),"")</f>
        <v/>
      </c>
      <c r="AK82" s="43" t="str">
        <f>IFERROR(IF(LEN(VLOOKUP(AF82, QUICKBOOKS_9130357949969096!$F:$G, 2, 0))=0,"",VLOOKUP(AF82, QUICKBOOKS_9130357949969096!$F:$G, 2, 0)),"")</f>
        <v/>
      </c>
      <c r="AL82" s="43"/>
      <c r="AM82" s="43" t="str">
        <f>IFERROR(IF(LEN(VLOOKUP(AH82, QUICKBOOKS_9130357949969096!$J:$K, 2, 0))=0,"",VLOOKUP(AH82, QUICKBOOKS_9130357949969096!$J:$K, 2, 0)),"")</f>
        <v/>
      </c>
    </row>
    <row r="83" spans="2:39">
      <c r="B83" s="30"/>
      <c r="C83" s="30"/>
      <c r="D83" s="30"/>
      <c r="E83" s="30"/>
      <c r="P83" s="42" t="str">
        <f>IF(W83&lt;&gt;"",MAX(P$1:P82)+1,IF(AND(_xlfn.CONCAT(T83:AM83)&lt;&gt;"", OR(LEFT(_xlfn.CONCAT(T83:AM83),5)&lt;&gt;"FALSE",RIGHT(_xlfn.CONCAT(T83:AM83),5)&lt;&gt;"FALSE")),IF(AND(ISNUMBER(P82),P82&gt;0),P82,0),""))</f>
        <v/>
      </c>
      <c r="Q83" s="47"/>
      <c r="R83" s="42" t="str">
        <f t="shared" si="1"/>
        <v/>
      </c>
      <c r="T83" s="43"/>
      <c r="U83" s="43"/>
      <c r="V83" s="43"/>
      <c r="W83" s="44"/>
      <c r="X83" s="43"/>
      <c r="Y83" s="43"/>
      <c r="Z83" s="43"/>
      <c r="AA83" s="49"/>
      <c r="AB83" s="49"/>
      <c r="AC83" s="43"/>
      <c r="AD83" s="43"/>
      <c r="AE83" s="43"/>
      <c r="AF83" s="43"/>
      <c r="AG83" s="43"/>
      <c r="AH83" s="43"/>
      <c r="AI83" s="43" t="str">
        <f>IFERROR(IF(LEN(VLOOKUP(AC83, QUICKBOOKS_9130357949969096!$A:$B, 2, 0))=0,"",VLOOKUP(AC83, QUICKBOOKS_9130357949969096!$A:$B, 2, 0)),"")</f>
        <v/>
      </c>
      <c r="AJ83" s="43" t="str">
        <f>IFERROR(IF(LEN(VLOOKUP(AE83, QUICKBOOKS_9130357949969096!$C:$E, 3, 0))=0,"",VLOOKUP(AE83, QUICKBOOKS_9130357949969096!$C:$E, 3, 0)),"")</f>
        <v/>
      </c>
      <c r="AK83" s="43" t="str">
        <f>IFERROR(IF(LEN(VLOOKUP(AF83, QUICKBOOKS_9130357949969096!$F:$G, 2, 0))=0,"",VLOOKUP(AF83, QUICKBOOKS_9130357949969096!$F:$G, 2, 0)),"")</f>
        <v/>
      </c>
      <c r="AL83" s="43"/>
      <c r="AM83" s="43" t="str">
        <f>IFERROR(IF(LEN(VLOOKUP(AH83, QUICKBOOKS_9130357949969096!$J:$K, 2, 0))=0,"",VLOOKUP(AH83, QUICKBOOKS_9130357949969096!$J:$K, 2, 0)),"")</f>
        <v/>
      </c>
    </row>
    <row r="84" spans="2:39">
      <c r="B84" s="30"/>
      <c r="C84" s="30"/>
      <c r="D84" s="30"/>
      <c r="E84" s="30"/>
      <c r="P84" s="42" t="str">
        <f>IF(W84&lt;&gt;"",MAX(P$1:P83)+1,IF(AND(_xlfn.CONCAT(T84:AM84)&lt;&gt;"", OR(LEFT(_xlfn.CONCAT(T84:AM84),5)&lt;&gt;"FALSE",RIGHT(_xlfn.CONCAT(T84:AM84),5)&lt;&gt;"FALSE")),IF(AND(ISNUMBER(P83),P83&gt;0),P83,0),""))</f>
        <v/>
      </c>
      <c r="Q84" s="47"/>
      <c r="R84" s="42" t="str">
        <f t="shared" si="1"/>
        <v/>
      </c>
      <c r="T84" s="43"/>
      <c r="U84" s="43"/>
      <c r="V84" s="43"/>
      <c r="W84" s="44"/>
      <c r="X84" s="43"/>
      <c r="Y84" s="43"/>
      <c r="Z84" s="43"/>
      <c r="AA84" s="49"/>
      <c r="AB84" s="49"/>
      <c r="AC84" s="43"/>
      <c r="AD84" s="43"/>
      <c r="AE84" s="43"/>
      <c r="AF84" s="43"/>
      <c r="AG84" s="43"/>
      <c r="AH84" s="43"/>
      <c r="AI84" s="43" t="str">
        <f>IFERROR(IF(LEN(VLOOKUP(AC84, QUICKBOOKS_9130357949969096!$A:$B, 2, 0))=0,"",VLOOKUP(AC84, QUICKBOOKS_9130357949969096!$A:$B, 2, 0)),"")</f>
        <v/>
      </c>
      <c r="AJ84" s="43" t="str">
        <f>IFERROR(IF(LEN(VLOOKUP(AE84, QUICKBOOKS_9130357949969096!$C:$E, 3, 0))=0,"",VLOOKUP(AE84, QUICKBOOKS_9130357949969096!$C:$E, 3, 0)),"")</f>
        <v/>
      </c>
      <c r="AK84" s="43" t="str">
        <f>IFERROR(IF(LEN(VLOOKUP(AF84, QUICKBOOKS_9130357949969096!$F:$G, 2, 0))=0,"",VLOOKUP(AF84, QUICKBOOKS_9130357949969096!$F:$G, 2, 0)),"")</f>
        <v/>
      </c>
      <c r="AL84" s="43"/>
      <c r="AM84" s="43" t="str">
        <f>IFERROR(IF(LEN(VLOOKUP(AH84, QUICKBOOKS_9130357949969096!$J:$K, 2, 0))=0,"",VLOOKUP(AH84, QUICKBOOKS_9130357949969096!$J:$K, 2, 0)),"")</f>
        <v/>
      </c>
    </row>
    <row r="85" spans="2:39">
      <c r="B85" s="30"/>
      <c r="C85" s="30"/>
      <c r="D85" s="30"/>
      <c r="E85" s="30"/>
      <c r="P85" s="42" t="str">
        <f>IF(W85&lt;&gt;"",MAX(P$1:P84)+1,IF(AND(_xlfn.CONCAT(T85:AM85)&lt;&gt;"", OR(LEFT(_xlfn.CONCAT(T85:AM85),5)&lt;&gt;"FALSE",RIGHT(_xlfn.CONCAT(T85:AM85),5)&lt;&gt;"FALSE")),IF(AND(ISNUMBER(P84),P84&gt;0),P84,0),""))</f>
        <v/>
      </c>
      <c r="Q85" s="47"/>
      <c r="R85" s="42" t="str">
        <f t="shared" si="1"/>
        <v/>
      </c>
      <c r="T85" s="43"/>
      <c r="U85" s="43"/>
      <c r="V85" s="43"/>
      <c r="W85" s="44"/>
      <c r="X85" s="43"/>
      <c r="Y85" s="43"/>
      <c r="Z85" s="43"/>
      <c r="AA85" s="49"/>
      <c r="AB85" s="49"/>
      <c r="AC85" s="43"/>
      <c r="AD85" s="43"/>
      <c r="AE85" s="43"/>
      <c r="AF85" s="43"/>
      <c r="AG85" s="43"/>
      <c r="AH85" s="43"/>
      <c r="AI85" s="43" t="str">
        <f>IFERROR(IF(LEN(VLOOKUP(AC85, QUICKBOOKS_9130357949969096!$A:$B, 2, 0))=0,"",VLOOKUP(AC85, QUICKBOOKS_9130357949969096!$A:$B, 2, 0)),"")</f>
        <v/>
      </c>
      <c r="AJ85" s="43" t="str">
        <f>IFERROR(IF(LEN(VLOOKUP(AE85, QUICKBOOKS_9130357949969096!$C:$E, 3, 0))=0,"",VLOOKUP(AE85, QUICKBOOKS_9130357949969096!$C:$E, 3, 0)),"")</f>
        <v/>
      </c>
      <c r="AK85" s="43" t="str">
        <f>IFERROR(IF(LEN(VLOOKUP(AF85, QUICKBOOKS_9130357949969096!$F:$G, 2, 0))=0,"",VLOOKUP(AF85, QUICKBOOKS_9130357949969096!$F:$G, 2, 0)),"")</f>
        <v/>
      </c>
      <c r="AL85" s="43"/>
      <c r="AM85" s="43" t="str">
        <f>IFERROR(IF(LEN(VLOOKUP(AH85, QUICKBOOKS_9130357949969096!$J:$K, 2, 0))=0,"",VLOOKUP(AH85, QUICKBOOKS_9130357949969096!$J:$K, 2, 0)),"")</f>
        <v/>
      </c>
    </row>
    <row r="86" spans="2:39">
      <c r="B86" s="30"/>
      <c r="C86" s="30"/>
      <c r="D86" s="30"/>
      <c r="E86" s="30"/>
      <c r="P86" s="42" t="str">
        <f>IF(W86&lt;&gt;"",MAX(P$1:P85)+1,IF(AND(_xlfn.CONCAT(T86:AM86)&lt;&gt;"", OR(LEFT(_xlfn.CONCAT(T86:AM86),5)&lt;&gt;"FALSE",RIGHT(_xlfn.CONCAT(T86:AM86),5)&lt;&gt;"FALSE")),IF(AND(ISNUMBER(P85),P85&gt;0),P85,0),""))</f>
        <v/>
      </c>
      <c r="Q86" s="47"/>
      <c r="R86" s="42" t="str">
        <f t="shared" si="1"/>
        <v/>
      </c>
      <c r="T86" s="43"/>
      <c r="U86" s="43"/>
      <c r="V86" s="43"/>
      <c r="W86" s="44"/>
      <c r="X86" s="43"/>
      <c r="Y86" s="43"/>
      <c r="Z86" s="43"/>
      <c r="AA86" s="49"/>
      <c r="AB86" s="49"/>
      <c r="AC86" s="43"/>
      <c r="AD86" s="43"/>
      <c r="AE86" s="43"/>
      <c r="AF86" s="43"/>
      <c r="AG86" s="43"/>
      <c r="AH86" s="43"/>
      <c r="AI86" s="43" t="str">
        <f>IFERROR(IF(LEN(VLOOKUP(AC86, QUICKBOOKS_9130357949969096!$A:$B, 2, 0))=0,"",VLOOKUP(AC86, QUICKBOOKS_9130357949969096!$A:$B, 2, 0)),"")</f>
        <v/>
      </c>
      <c r="AJ86" s="43" t="str">
        <f>IFERROR(IF(LEN(VLOOKUP(AE86, QUICKBOOKS_9130357949969096!$C:$E, 3, 0))=0,"",VLOOKUP(AE86, QUICKBOOKS_9130357949969096!$C:$E, 3, 0)),"")</f>
        <v/>
      </c>
      <c r="AK86" s="43" t="str">
        <f>IFERROR(IF(LEN(VLOOKUP(AF86, QUICKBOOKS_9130357949969096!$F:$G, 2, 0))=0,"",VLOOKUP(AF86, QUICKBOOKS_9130357949969096!$F:$G, 2, 0)),"")</f>
        <v/>
      </c>
      <c r="AL86" s="43"/>
      <c r="AM86" s="43" t="str">
        <f>IFERROR(IF(LEN(VLOOKUP(AH86, QUICKBOOKS_9130357949969096!$J:$K, 2, 0))=0,"",VLOOKUP(AH86, QUICKBOOKS_9130357949969096!$J:$K, 2, 0)),"")</f>
        <v/>
      </c>
    </row>
    <row r="87" spans="2:39">
      <c r="B87" s="30"/>
      <c r="C87" s="30"/>
      <c r="D87" s="30"/>
      <c r="E87" s="30"/>
      <c r="P87" s="42" t="str">
        <f>IF(W87&lt;&gt;"",MAX(P$1:P86)+1,IF(AND(_xlfn.CONCAT(T87:AM87)&lt;&gt;"", OR(LEFT(_xlfn.CONCAT(T87:AM87),5)&lt;&gt;"FALSE",RIGHT(_xlfn.CONCAT(T87:AM87),5)&lt;&gt;"FALSE")),IF(AND(ISNUMBER(P86),P86&gt;0),P86,0),""))</f>
        <v/>
      </c>
      <c r="Q87" s="47"/>
      <c r="R87" s="42" t="str">
        <f t="shared" si="1"/>
        <v/>
      </c>
      <c r="T87" s="43"/>
      <c r="U87" s="43"/>
      <c r="V87" s="43"/>
      <c r="W87" s="44"/>
      <c r="X87" s="43"/>
      <c r="Y87" s="43"/>
      <c r="Z87" s="43"/>
      <c r="AA87" s="49"/>
      <c r="AB87" s="49"/>
      <c r="AC87" s="43"/>
      <c r="AD87" s="43"/>
      <c r="AE87" s="43"/>
      <c r="AF87" s="43"/>
      <c r="AG87" s="43"/>
      <c r="AH87" s="43"/>
      <c r="AI87" s="43" t="str">
        <f>IFERROR(IF(LEN(VLOOKUP(AC87, QUICKBOOKS_9130357949969096!$A:$B, 2, 0))=0,"",VLOOKUP(AC87, QUICKBOOKS_9130357949969096!$A:$B, 2, 0)),"")</f>
        <v/>
      </c>
      <c r="AJ87" s="43" t="str">
        <f>IFERROR(IF(LEN(VLOOKUP(AE87, QUICKBOOKS_9130357949969096!$C:$E, 3, 0))=0,"",VLOOKUP(AE87, QUICKBOOKS_9130357949969096!$C:$E, 3, 0)),"")</f>
        <v/>
      </c>
      <c r="AK87" s="43" t="str">
        <f>IFERROR(IF(LEN(VLOOKUP(AF87, QUICKBOOKS_9130357949969096!$F:$G, 2, 0))=0,"",VLOOKUP(AF87, QUICKBOOKS_9130357949969096!$F:$G, 2, 0)),"")</f>
        <v/>
      </c>
      <c r="AL87" s="43"/>
      <c r="AM87" s="43" t="str">
        <f>IFERROR(IF(LEN(VLOOKUP(AH87, QUICKBOOKS_9130357949969096!$J:$K, 2, 0))=0,"",VLOOKUP(AH87, QUICKBOOKS_9130357949969096!$J:$K, 2, 0)),"")</f>
        <v/>
      </c>
    </row>
    <row r="88" spans="2:39">
      <c r="B88" s="30"/>
      <c r="C88" s="30"/>
      <c r="D88" s="30"/>
      <c r="E88" s="30"/>
      <c r="P88" s="42" t="str">
        <f>IF(W88&lt;&gt;"",MAX(P$1:P87)+1,IF(AND(_xlfn.CONCAT(T88:AM88)&lt;&gt;"", OR(LEFT(_xlfn.CONCAT(T88:AM88),5)&lt;&gt;"FALSE",RIGHT(_xlfn.CONCAT(T88:AM88),5)&lt;&gt;"FALSE")),IF(AND(ISNUMBER(P87),P87&gt;0),P87,0),""))</f>
        <v/>
      </c>
      <c r="Q88" s="47"/>
      <c r="R88" s="42" t="str">
        <f t="shared" si="1"/>
        <v/>
      </c>
      <c r="T88" s="43"/>
      <c r="U88" s="43"/>
      <c r="V88" s="43"/>
      <c r="W88" s="44"/>
      <c r="X88" s="43"/>
      <c r="Y88" s="43"/>
      <c r="Z88" s="43"/>
      <c r="AA88" s="49"/>
      <c r="AB88" s="49"/>
      <c r="AC88" s="43"/>
      <c r="AD88" s="43"/>
      <c r="AE88" s="43"/>
      <c r="AF88" s="43"/>
      <c r="AG88" s="43"/>
      <c r="AH88" s="43"/>
      <c r="AI88" s="43" t="str">
        <f>IFERROR(IF(LEN(VLOOKUP(AC88, QUICKBOOKS_9130357949969096!$A:$B, 2, 0))=0,"",VLOOKUP(AC88, QUICKBOOKS_9130357949969096!$A:$B, 2, 0)),"")</f>
        <v/>
      </c>
      <c r="AJ88" s="43" t="str">
        <f>IFERROR(IF(LEN(VLOOKUP(AE88, QUICKBOOKS_9130357949969096!$C:$E, 3, 0))=0,"",VLOOKUP(AE88, QUICKBOOKS_9130357949969096!$C:$E, 3, 0)),"")</f>
        <v/>
      </c>
      <c r="AK88" s="43" t="str">
        <f>IFERROR(IF(LEN(VLOOKUP(AF88, QUICKBOOKS_9130357949969096!$F:$G, 2, 0))=0,"",VLOOKUP(AF88, QUICKBOOKS_9130357949969096!$F:$G, 2, 0)),"")</f>
        <v/>
      </c>
      <c r="AL88" s="43"/>
      <c r="AM88" s="43" t="str">
        <f>IFERROR(IF(LEN(VLOOKUP(AH88, QUICKBOOKS_9130357949969096!$J:$K, 2, 0))=0,"",VLOOKUP(AH88, QUICKBOOKS_9130357949969096!$J:$K, 2, 0)),"")</f>
        <v/>
      </c>
    </row>
    <row r="89" spans="2:39">
      <c r="B89" s="30"/>
      <c r="C89" s="30"/>
      <c r="D89" s="30"/>
      <c r="E89" s="30"/>
      <c r="P89" s="42" t="str">
        <f>IF(W89&lt;&gt;"",MAX(P$1:P88)+1,IF(AND(_xlfn.CONCAT(T89:AM89)&lt;&gt;"", OR(LEFT(_xlfn.CONCAT(T89:AM89),5)&lt;&gt;"FALSE",RIGHT(_xlfn.CONCAT(T89:AM89),5)&lt;&gt;"FALSE")),IF(AND(ISNUMBER(P88),P88&gt;0),P88,0),""))</f>
        <v/>
      </c>
      <c r="Q89" s="47"/>
      <c r="R89" s="42" t="str">
        <f t="shared" si="1"/>
        <v/>
      </c>
      <c r="T89" s="43"/>
      <c r="U89" s="43"/>
      <c r="V89" s="43"/>
      <c r="W89" s="44"/>
      <c r="X89" s="43"/>
      <c r="Y89" s="43"/>
      <c r="Z89" s="43"/>
      <c r="AA89" s="49"/>
      <c r="AB89" s="49"/>
      <c r="AC89" s="43"/>
      <c r="AD89" s="43"/>
      <c r="AE89" s="43"/>
      <c r="AF89" s="43"/>
      <c r="AG89" s="43"/>
      <c r="AH89" s="43"/>
      <c r="AI89" s="43" t="str">
        <f>IFERROR(IF(LEN(VLOOKUP(AC89, QUICKBOOKS_9130357949969096!$A:$B, 2, 0))=0,"",VLOOKUP(AC89, QUICKBOOKS_9130357949969096!$A:$B, 2, 0)),"")</f>
        <v/>
      </c>
      <c r="AJ89" s="43" t="str">
        <f>IFERROR(IF(LEN(VLOOKUP(AE89, QUICKBOOKS_9130357949969096!$C:$E, 3, 0))=0,"",VLOOKUP(AE89, QUICKBOOKS_9130357949969096!$C:$E, 3, 0)),"")</f>
        <v/>
      </c>
      <c r="AK89" s="43" t="str">
        <f>IFERROR(IF(LEN(VLOOKUP(AF89, QUICKBOOKS_9130357949969096!$F:$G, 2, 0))=0,"",VLOOKUP(AF89, QUICKBOOKS_9130357949969096!$F:$G, 2, 0)),"")</f>
        <v/>
      </c>
      <c r="AL89" s="43"/>
      <c r="AM89" s="43" t="str">
        <f>IFERROR(IF(LEN(VLOOKUP(AH89, QUICKBOOKS_9130357949969096!$J:$K, 2, 0))=0,"",VLOOKUP(AH89, QUICKBOOKS_9130357949969096!$J:$K, 2, 0)),"")</f>
        <v/>
      </c>
    </row>
    <row r="90" spans="2:39">
      <c r="B90" s="30"/>
      <c r="C90" s="30"/>
      <c r="D90" s="30"/>
      <c r="E90" s="30"/>
      <c r="P90" s="42" t="str">
        <f>IF(W90&lt;&gt;"",MAX(P$1:P89)+1,IF(AND(_xlfn.CONCAT(T90:AM90)&lt;&gt;"", OR(LEFT(_xlfn.CONCAT(T90:AM90),5)&lt;&gt;"FALSE",RIGHT(_xlfn.CONCAT(T90:AM90),5)&lt;&gt;"FALSE")),IF(AND(ISNUMBER(P89),P89&gt;0),P89,0),""))</f>
        <v/>
      </c>
      <c r="Q90" s="47"/>
      <c r="R90" s="42" t="str">
        <f t="shared" si="1"/>
        <v/>
      </c>
      <c r="T90" s="43"/>
      <c r="U90" s="43"/>
      <c r="V90" s="43"/>
      <c r="W90" s="44"/>
      <c r="X90" s="43"/>
      <c r="Y90" s="43"/>
      <c r="Z90" s="43"/>
      <c r="AA90" s="49"/>
      <c r="AB90" s="49"/>
      <c r="AC90" s="43"/>
      <c r="AD90" s="43"/>
      <c r="AE90" s="43"/>
      <c r="AF90" s="43"/>
      <c r="AG90" s="43"/>
      <c r="AH90" s="43"/>
      <c r="AI90" s="43" t="str">
        <f>IFERROR(IF(LEN(VLOOKUP(AC90, QUICKBOOKS_9130357949969096!$A:$B, 2, 0))=0,"",VLOOKUP(AC90, QUICKBOOKS_9130357949969096!$A:$B, 2, 0)),"")</f>
        <v/>
      </c>
      <c r="AJ90" s="43" t="str">
        <f>IFERROR(IF(LEN(VLOOKUP(AE90, QUICKBOOKS_9130357949969096!$C:$E, 3, 0))=0,"",VLOOKUP(AE90, QUICKBOOKS_9130357949969096!$C:$E, 3, 0)),"")</f>
        <v/>
      </c>
      <c r="AK90" s="43" t="str">
        <f>IFERROR(IF(LEN(VLOOKUP(AF90, QUICKBOOKS_9130357949969096!$F:$G, 2, 0))=0,"",VLOOKUP(AF90, QUICKBOOKS_9130357949969096!$F:$G, 2, 0)),"")</f>
        <v/>
      </c>
      <c r="AL90" s="43"/>
      <c r="AM90" s="43" t="str">
        <f>IFERROR(IF(LEN(VLOOKUP(AH90, QUICKBOOKS_9130357949969096!$J:$K, 2, 0))=0,"",VLOOKUP(AH90, QUICKBOOKS_9130357949969096!$J:$K, 2, 0)),"")</f>
        <v/>
      </c>
    </row>
    <row r="91" spans="2:39">
      <c r="B91" s="30"/>
      <c r="C91" s="30"/>
      <c r="D91" s="30"/>
      <c r="E91" s="30"/>
      <c r="P91" s="42" t="str">
        <f>IF(W91&lt;&gt;"",MAX(P$1:P90)+1,IF(AND(_xlfn.CONCAT(T91:AM91)&lt;&gt;"", OR(LEFT(_xlfn.CONCAT(T91:AM91),5)&lt;&gt;"FALSE",RIGHT(_xlfn.CONCAT(T91:AM91),5)&lt;&gt;"FALSE")),IF(AND(ISNUMBER(P90),P90&gt;0),P90,0),""))</f>
        <v/>
      </c>
      <c r="Q91" s="47"/>
      <c r="R91" s="42" t="str">
        <f t="shared" si="1"/>
        <v/>
      </c>
      <c r="T91" s="43"/>
      <c r="U91" s="43"/>
      <c r="V91" s="43"/>
      <c r="W91" s="44"/>
      <c r="X91" s="43"/>
      <c r="Y91" s="43"/>
      <c r="Z91" s="43"/>
      <c r="AA91" s="49"/>
      <c r="AB91" s="49"/>
      <c r="AC91" s="43"/>
      <c r="AD91" s="43"/>
      <c r="AE91" s="43"/>
      <c r="AF91" s="43"/>
      <c r="AG91" s="43"/>
      <c r="AH91" s="43"/>
      <c r="AI91" s="43" t="str">
        <f>IFERROR(IF(LEN(VLOOKUP(AC91, QUICKBOOKS_9130357949969096!$A:$B, 2, 0))=0,"",VLOOKUP(AC91, QUICKBOOKS_9130357949969096!$A:$B, 2, 0)),"")</f>
        <v/>
      </c>
      <c r="AJ91" s="43" t="str">
        <f>IFERROR(IF(LEN(VLOOKUP(AE91, QUICKBOOKS_9130357949969096!$C:$E, 3, 0))=0,"",VLOOKUP(AE91, QUICKBOOKS_9130357949969096!$C:$E, 3, 0)),"")</f>
        <v/>
      </c>
      <c r="AK91" s="43" t="str">
        <f>IFERROR(IF(LEN(VLOOKUP(AF91, QUICKBOOKS_9130357949969096!$F:$G, 2, 0))=0,"",VLOOKUP(AF91, QUICKBOOKS_9130357949969096!$F:$G, 2, 0)),"")</f>
        <v/>
      </c>
      <c r="AL91" s="43"/>
      <c r="AM91" s="43" t="str">
        <f>IFERROR(IF(LEN(VLOOKUP(AH91, QUICKBOOKS_9130357949969096!$J:$K, 2, 0))=0,"",VLOOKUP(AH91, QUICKBOOKS_9130357949969096!$J:$K, 2, 0)),"")</f>
        <v/>
      </c>
    </row>
    <row r="92" spans="2:39">
      <c r="B92" s="30"/>
      <c r="C92" s="30"/>
      <c r="D92" s="30"/>
      <c r="E92" s="30"/>
      <c r="P92" s="42" t="str">
        <f>IF(W92&lt;&gt;"",MAX(P$1:P91)+1,IF(AND(_xlfn.CONCAT(T92:AM92)&lt;&gt;"", OR(LEFT(_xlfn.CONCAT(T92:AM92),5)&lt;&gt;"FALSE",RIGHT(_xlfn.CONCAT(T92:AM92),5)&lt;&gt;"FALSE")),IF(AND(ISNUMBER(P91),P91&gt;0),P91,0),""))</f>
        <v/>
      </c>
      <c r="Q92" s="47"/>
      <c r="R92" s="42" t="str">
        <f t="shared" si="1"/>
        <v/>
      </c>
      <c r="T92" s="43"/>
      <c r="U92" s="43"/>
      <c r="V92" s="43"/>
      <c r="W92" s="44"/>
      <c r="X92" s="43"/>
      <c r="Y92" s="43"/>
      <c r="Z92" s="43"/>
      <c r="AA92" s="49"/>
      <c r="AB92" s="49"/>
      <c r="AC92" s="43"/>
      <c r="AD92" s="43"/>
      <c r="AE92" s="43"/>
      <c r="AF92" s="43"/>
      <c r="AG92" s="43"/>
      <c r="AH92" s="43"/>
      <c r="AI92" s="43" t="str">
        <f>IFERROR(IF(LEN(VLOOKUP(AC92, QUICKBOOKS_9130357949969096!$A:$B, 2, 0))=0,"",VLOOKUP(AC92, QUICKBOOKS_9130357949969096!$A:$B, 2, 0)),"")</f>
        <v/>
      </c>
      <c r="AJ92" s="43" t="str">
        <f>IFERROR(IF(LEN(VLOOKUP(AE92, QUICKBOOKS_9130357949969096!$C:$E, 3, 0))=0,"",VLOOKUP(AE92, QUICKBOOKS_9130357949969096!$C:$E, 3, 0)),"")</f>
        <v/>
      </c>
      <c r="AK92" s="43" t="str">
        <f>IFERROR(IF(LEN(VLOOKUP(AF92, QUICKBOOKS_9130357949969096!$F:$G, 2, 0))=0,"",VLOOKUP(AF92, QUICKBOOKS_9130357949969096!$F:$G, 2, 0)),"")</f>
        <v/>
      </c>
      <c r="AL92" s="43"/>
      <c r="AM92" s="43" t="str">
        <f>IFERROR(IF(LEN(VLOOKUP(AH92, QUICKBOOKS_9130357949969096!$J:$K, 2, 0))=0,"",VLOOKUP(AH92, QUICKBOOKS_9130357949969096!$J:$K, 2, 0)),"")</f>
        <v/>
      </c>
    </row>
    <row r="93" spans="2:39">
      <c r="B93" s="30"/>
      <c r="C93" s="30"/>
      <c r="D93" s="30"/>
      <c r="E93" s="30"/>
      <c r="P93" s="42" t="str">
        <f>IF(W93&lt;&gt;"",MAX(P$1:P92)+1,IF(AND(_xlfn.CONCAT(T93:AM93)&lt;&gt;"", OR(LEFT(_xlfn.CONCAT(T93:AM93),5)&lt;&gt;"FALSE",RIGHT(_xlfn.CONCAT(T93:AM93),5)&lt;&gt;"FALSE")),IF(AND(ISNUMBER(P92),P92&gt;0),P92,0),""))</f>
        <v/>
      </c>
      <c r="Q93" s="47"/>
      <c r="R93" s="42" t="str">
        <f t="shared" si="1"/>
        <v/>
      </c>
      <c r="T93" s="43"/>
      <c r="U93" s="43"/>
      <c r="V93" s="43"/>
      <c r="W93" s="44"/>
      <c r="X93" s="43"/>
      <c r="Y93" s="43"/>
      <c r="Z93" s="43"/>
      <c r="AA93" s="49"/>
      <c r="AB93" s="49"/>
      <c r="AC93" s="43"/>
      <c r="AD93" s="43"/>
      <c r="AE93" s="43"/>
      <c r="AF93" s="43"/>
      <c r="AG93" s="43"/>
      <c r="AH93" s="43"/>
      <c r="AI93" s="43" t="str">
        <f>IFERROR(IF(LEN(VLOOKUP(AC93, QUICKBOOKS_9130357949969096!$A:$B, 2, 0))=0,"",VLOOKUP(AC93, QUICKBOOKS_9130357949969096!$A:$B, 2, 0)),"")</f>
        <v/>
      </c>
      <c r="AJ93" s="43" t="str">
        <f>IFERROR(IF(LEN(VLOOKUP(AE93, QUICKBOOKS_9130357949969096!$C:$E, 3, 0))=0,"",VLOOKUP(AE93, QUICKBOOKS_9130357949969096!$C:$E, 3, 0)),"")</f>
        <v/>
      </c>
      <c r="AK93" s="43" t="str">
        <f>IFERROR(IF(LEN(VLOOKUP(AF93, QUICKBOOKS_9130357949969096!$F:$G, 2, 0))=0,"",VLOOKUP(AF93, QUICKBOOKS_9130357949969096!$F:$G, 2, 0)),"")</f>
        <v/>
      </c>
      <c r="AL93" s="43"/>
      <c r="AM93" s="43" t="str">
        <f>IFERROR(IF(LEN(VLOOKUP(AH93, QUICKBOOKS_9130357949969096!$J:$K, 2, 0))=0,"",VLOOKUP(AH93, QUICKBOOKS_9130357949969096!$J:$K, 2, 0)),"")</f>
        <v/>
      </c>
    </row>
    <row r="94" spans="2:39">
      <c r="B94" s="30"/>
      <c r="C94" s="30"/>
      <c r="D94" s="30"/>
      <c r="E94" s="30"/>
      <c r="P94" s="42" t="str">
        <f>IF(W94&lt;&gt;"",MAX(P$1:P93)+1,IF(AND(_xlfn.CONCAT(T94:AM94)&lt;&gt;"", OR(LEFT(_xlfn.CONCAT(T94:AM94),5)&lt;&gt;"FALSE",RIGHT(_xlfn.CONCAT(T94:AM94),5)&lt;&gt;"FALSE")),IF(AND(ISNUMBER(P93),P93&gt;0),P93,0),""))</f>
        <v/>
      </c>
      <c r="Q94" s="47"/>
      <c r="R94" s="42" t="str">
        <f t="shared" si="1"/>
        <v/>
      </c>
      <c r="T94" s="43"/>
      <c r="U94" s="43"/>
      <c r="V94" s="43"/>
      <c r="W94" s="44"/>
      <c r="X94" s="43"/>
      <c r="Y94" s="43"/>
      <c r="Z94" s="43"/>
      <c r="AA94" s="49"/>
      <c r="AB94" s="49"/>
      <c r="AC94" s="43"/>
      <c r="AD94" s="43"/>
      <c r="AE94" s="43"/>
      <c r="AF94" s="43"/>
      <c r="AG94" s="43"/>
      <c r="AH94" s="43"/>
      <c r="AI94" s="43" t="str">
        <f>IFERROR(IF(LEN(VLOOKUP(AC94, QUICKBOOKS_9130357949969096!$A:$B, 2, 0))=0,"",VLOOKUP(AC94, QUICKBOOKS_9130357949969096!$A:$B, 2, 0)),"")</f>
        <v/>
      </c>
      <c r="AJ94" s="43" t="str">
        <f>IFERROR(IF(LEN(VLOOKUP(AE94, QUICKBOOKS_9130357949969096!$C:$E, 3, 0))=0,"",VLOOKUP(AE94, QUICKBOOKS_9130357949969096!$C:$E, 3, 0)),"")</f>
        <v/>
      </c>
      <c r="AK94" s="43" t="str">
        <f>IFERROR(IF(LEN(VLOOKUP(AF94, QUICKBOOKS_9130357949969096!$F:$G, 2, 0))=0,"",VLOOKUP(AF94, QUICKBOOKS_9130357949969096!$F:$G, 2, 0)),"")</f>
        <v/>
      </c>
      <c r="AL94" s="43"/>
      <c r="AM94" s="43" t="str">
        <f>IFERROR(IF(LEN(VLOOKUP(AH94, QUICKBOOKS_9130357949969096!$J:$K, 2, 0))=0,"",VLOOKUP(AH94, QUICKBOOKS_9130357949969096!$J:$K, 2, 0)),"")</f>
        <v/>
      </c>
    </row>
    <row r="95" spans="2:39">
      <c r="B95" s="30"/>
      <c r="C95" s="30"/>
      <c r="D95" s="30"/>
      <c r="E95" s="30"/>
      <c r="P95" s="42" t="str">
        <f>IF(W95&lt;&gt;"",MAX(P$1:P94)+1,IF(AND(_xlfn.CONCAT(T95:AM95)&lt;&gt;"", OR(LEFT(_xlfn.CONCAT(T95:AM95),5)&lt;&gt;"FALSE",RIGHT(_xlfn.CONCAT(T95:AM95),5)&lt;&gt;"FALSE")),IF(AND(ISNUMBER(P94),P94&gt;0),P94,0),""))</f>
        <v/>
      </c>
      <c r="Q95" s="47"/>
      <c r="R95" s="42" t="str">
        <f t="shared" si="1"/>
        <v/>
      </c>
      <c r="T95" s="43"/>
      <c r="U95" s="43"/>
      <c r="V95" s="43"/>
      <c r="W95" s="44"/>
      <c r="X95" s="43"/>
      <c r="Y95" s="43"/>
      <c r="Z95" s="43"/>
      <c r="AA95" s="49"/>
      <c r="AB95" s="49"/>
      <c r="AC95" s="43"/>
      <c r="AD95" s="43"/>
      <c r="AE95" s="43"/>
      <c r="AF95" s="43"/>
      <c r="AG95" s="43"/>
      <c r="AH95" s="43"/>
      <c r="AI95" s="43" t="str">
        <f>IFERROR(IF(LEN(VLOOKUP(AC95, QUICKBOOKS_9130357949969096!$A:$B, 2, 0))=0,"",VLOOKUP(AC95, QUICKBOOKS_9130357949969096!$A:$B, 2, 0)),"")</f>
        <v/>
      </c>
      <c r="AJ95" s="43" t="str">
        <f>IFERROR(IF(LEN(VLOOKUP(AE95, QUICKBOOKS_9130357949969096!$C:$E, 3, 0))=0,"",VLOOKUP(AE95, QUICKBOOKS_9130357949969096!$C:$E, 3, 0)),"")</f>
        <v/>
      </c>
      <c r="AK95" s="43" t="str">
        <f>IFERROR(IF(LEN(VLOOKUP(AF95, QUICKBOOKS_9130357949969096!$F:$G, 2, 0))=0,"",VLOOKUP(AF95, QUICKBOOKS_9130357949969096!$F:$G, 2, 0)),"")</f>
        <v/>
      </c>
      <c r="AL95" s="43"/>
      <c r="AM95" s="43" t="str">
        <f>IFERROR(IF(LEN(VLOOKUP(AH95, QUICKBOOKS_9130357949969096!$J:$K, 2, 0))=0,"",VLOOKUP(AH95, QUICKBOOKS_9130357949969096!$J:$K, 2, 0)),"")</f>
        <v/>
      </c>
    </row>
    <row r="96" spans="2:39">
      <c r="B96" s="30"/>
      <c r="C96" s="30"/>
      <c r="D96" s="30"/>
      <c r="E96" s="30"/>
      <c r="P96" s="42" t="str">
        <f>IF(W96&lt;&gt;"",MAX(P$1:P95)+1,IF(AND(_xlfn.CONCAT(T96:AM96)&lt;&gt;"", OR(LEFT(_xlfn.CONCAT(T96:AM96),5)&lt;&gt;"FALSE",RIGHT(_xlfn.CONCAT(T96:AM96),5)&lt;&gt;"FALSE")),IF(AND(ISNUMBER(P95),P95&gt;0),P95,0),""))</f>
        <v/>
      </c>
      <c r="Q96" s="47"/>
      <c r="R96" s="42" t="str">
        <f t="shared" si="1"/>
        <v/>
      </c>
      <c r="T96" s="43"/>
      <c r="U96" s="43"/>
      <c r="V96" s="43"/>
      <c r="W96" s="44"/>
      <c r="X96" s="43"/>
      <c r="Y96" s="43"/>
      <c r="Z96" s="43"/>
      <c r="AA96" s="49"/>
      <c r="AB96" s="49"/>
      <c r="AC96" s="43"/>
      <c r="AD96" s="43"/>
      <c r="AE96" s="43"/>
      <c r="AF96" s="43"/>
      <c r="AG96" s="43"/>
      <c r="AH96" s="43"/>
      <c r="AI96" s="43" t="str">
        <f>IFERROR(IF(LEN(VLOOKUP(AC96, QUICKBOOKS_9130357949969096!$A:$B, 2, 0))=0,"",VLOOKUP(AC96, QUICKBOOKS_9130357949969096!$A:$B, 2, 0)),"")</f>
        <v/>
      </c>
      <c r="AJ96" s="43" t="str">
        <f>IFERROR(IF(LEN(VLOOKUP(AE96, QUICKBOOKS_9130357949969096!$C:$E, 3, 0))=0,"",VLOOKUP(AE96, QUICKBOOKS_9130357949969096!$C:$E, 3, 0)),"")</f>
        <v/>
      </c>
      <c r="AK96" s="43" t="str">
        <f>IFERROR(IF(LEN(VLOOKUP(AF96, QUICKBOOKS_9130357949969096!$F:$G, 2, 0))=0,"",VLOOKUP(AF96, QUICKBOOKS_9130357949969096!$F:$G, 2, 0)),"")</f>
        <v/>
      </c>
      <c r="AL96" s="43"/>
      <c r="AM96" s="43" t="str">
        <f>IFERROR(IF(LEN(VLOOKUP(AH96, QUICKBOOKS_9130357949969096!$J:$K, 2, 0))=0,"",VLOOKUP(AH96, QUICKBOOKS_9130357949969096!$J:$K, 2, 0)),"")</f>
        <v/>
      </c>
    </row>
    <row r="97" spans="2:39">
      <c r="B97" s="30"/>
      <c r="C97" s="30"/>
      <c r="D97" s="30"/>
      <c r="E97" s="30"/>
      <c r="P97" s="42" t="str">
        <f>IF(W97&lt;&gt;"",MAX(P$1:P96)+1,IF(AND(_xlfn.CONCAT(T97:AM97)&lt;&gt;"", OR(LEFT(_xlfn.CONCAT(T97:AM97),5)&lt;&gt;"FALSE",RIGHT(_xlfn.CONCAT(T97:AM97),5)&lt;&gt;"FALSE")),IF(AND(ISNUMBER(P96),P96&gt;0),P96,0),""))</f>
        <v/>
      </c>
      <c r="Q97" s="47"/>
      <c r="R97" s="42" t="str">
        <f t="shared" si="1"/>
        <v/>
      </c>
      <c r="T97" s="43"/>
      <c r="U97" s="43"/>
      <c r="V97" s="43"/>
      <c r="W97" s="44"/>
      <c r="X97" s="43"/>
      <c r="Y97" s="43"/>
      <c r="Z97" s="43"/>
      <c r="AA97" s="49"/>
      <c r="AB97" s="49"/>
      <c r="AC97" s="43"/>
      <c r="AD97" s="43"/>
      <c r="AE97" s="43"/>
      <c r="AF97" s="43"/>
      <c r="AG97" s="43"/>
      <c r="AH97" s="43"/>
      <c r="AI97" s="43" t="str">
        <f>IFERROR(IF(LEN(VLOOKUP(AC97, QUICKBOOKS_9130357949969096!$A:$B, 2, 0))=0,"",VLOOKUP(AC97, QUICKBOOKS_9130357949969096!$A:$B, 2, 0)),"")</f>
        <v/>
      </c>
      <c r="AJ97" s="43" t="str">
        <f>IFERROR(IF(LEN(VLOOKUP(AE97, QUICKBOOKS_9130357949969096!$C:$E, 3, 0))=0,"",VLOOKUP(AE97, QUICKBOOKS_9130357949969096!$C:$E, 3, 0)),"")</f>
        <v/>
      </c>
      <c r="AK97" s="43" t="str">
        <f>IFERROR(IF(LEN(VLOOKUP(AF97, QUICKBOOKS_9130357949969096!$F:$G, 2, 0))=0,"",VLOOKUP(AF97, QUICKBOOKS_9130357949969096!$F:$G, 2, 0)),"")</f>
        <v/>
      </c>
      <c r="AL97" s="43"/>
      <c r="AM97" s="43" t="str">
        <f>IFERROR(IF(LEN(VLOOKUP(AH97, QUICKBOOKS_9130357949969096!$J:$K, 2, 0))=0,"",VLOOKUP(AH97, QUICKBOOKS_9130357949969096!$J:$K, 2, 0)),"")</f>
        <v/>
      </c>
    </row>
    <row r="98" spans="2:39">
      <c r="B98" s="30"/>
      <c r="C98" s="30"/>
      <c r="D98" s="30"/>
      <c r="E98" s="30"/>
      <c r="P98" s="42" t="str">
        <f>IF(W98&lt;&gt;"",MAX(P$1:P97)+1,IF(AND(_xlfn.CONCAT(T98:AM98)&lt;&gt;"", OR(LEFT(_xlfn.CONCAT(T98:AM98),5)&lt;&gt;"FALSE",RIGHT(_xlfn.CONCAT(T98:AM98),5)&lt;&gt;"FALSE")),IF(AND(ISNUMBER(P97),P97&gt;0),P97,0),""))</f>
        <v/>
      </c>
      <c r="Q98" s="47"/>
      <c r="R98" s="42" t="str">
        <f t="shared" si="1"/>
        <v/>
      </c>
      <c r="T98" s="43"/>
      <c r="U98" s="43"/>
      <c r="V98" s="43"/>
      <c r="W98" s="44"/>
      <c r="X98" s="43"/>
      <c r="Y98" s="43"/>
      <c r="Z98" s="43"/>
      <c r="AA98" s="49"/>
      <c r="AB98" s="49"/>
      <c r="AC98" s="43"/>
      <c r="AD98" s="43"/>
      <c r="AE98" s="43"/>
      <c r="AF98" s="43"/>
      <c r="AG98" s="43"/>
      <c r="AH98" s="43"/>
      <c r="AI98" s="43" t="str">
        <f>IFERROR(IF(LEN(VLOOKUP(AC98, QUICKBOOKS_9130357949969096!$A:$B, 2, 0))=0,"",VLOOKUP(AC98, QUICKBOOKS_9130357949969096!$A:$B, 2, 0)),"")</f>
        <v/>
      </c>
      <c r="AJ98" s="43" t="str">
        <f>IFERROR(IF(LEN(VLOOKUP(AE98, QUICKBOOKS_9130357949969096!$C:$E, 3, 0))=0,"",VLOOKUP(AE98, QUICKBOOKS_9130357949969096!$C:$E, 3, 0)),"")</f>
        <v/>
      </c>
      <c r="AK98" s="43" t="str">
        <f>IFERROR(IF(LEN(VLOOKUP(AF98, QUICKBOOKS_9130357949969096!$F:$G, 2, 0))=0,"",VLOOKUP(AF98, QUICKBOOKS_9130357949969096!$F:$G, 2, 0)),"")</f>
        <v/>
      </c>
      <c r="AL98" s="43"/>
      <c r="AM98" s="43" t="str">
        <f>IFERROR(IF(LEN(VLOOKUP(AH98, QUICKBOOKS_9130357949969096!$J:$K, 2, 0))=0,"",VLOOKUP(AH98, QUICKBOOKS_9130357949969096!$J:$K, 2, 0)),"")</f>
        <v/>
      </c>
    </row>
    <row r="99" spans="2:39">
      <c r="B99" s="30"/>
      <c r="C99" s="30"/>
      <c r="D99" s="30"/>
      <c r="E99" s="30"/>
      <c r="P99" s="42" t="str">
        <f>IF(W99&lt;&gt;"",MAX(P$1:P98)+1,IF(AND(_xlfn.CONCAT(T99:AM99)&lt;&gt;"", OR(LEFT(_xlfn.CONCAT(T99:AM99),5)&lt;&gt;"FALSE",RIGHT(_xlfn.CONCAT(T99:AM99),5)&lt;&gt;"FALSE")),IF(AND(ISNUMBER(P98),P98&gt;0),P98,0),""))</f>
        <v/>
      </c>
      <c r="Q99" s="47"/>
      <c r="R99" s="42" t="str">
        <f t="shared" si="1"/>
        <v/>
      </c>
      <c r="T99" s="43"/>
      <c r="U99" s="43"/>
      <c r="V99" s="43"/>
      <c r="W99" s="44"/>
      <c r="X99" s="43"/>
      <c r="Y99" s="43"/>
      <c r="Z99" s="43"/>
      <c r="AA99" s="49"/>
      <c r="AB99" s="49"/>
      <c r="AC99" s="43"/>
      <c r="AD99" s="43"/>
      <c r="AE99" s="43"/>
      <c r="AF99" s="43"/>
      <c r="AG99" s="43"/>
      <c r="AH99" s="43"/>
      <c r="AI99" s="43" t="str">
        <f>IFERROR(IF(LEN(VLOOKUP(AC99, QUICKBOOKS_9130357949969096!$A:$B, 2, 0))=0,"",VLOOKUP(AC99, QUICKBOOKS_9130357949969096!$A:$B, 2, 0)),"")</f>
        <v/>
      </c>
      <c r="AJ99" s="43" t="str">
        <f>IFERROR(IF(LEN(VLOOKUP(AE99, QUICKBOOKS_9130357949969096!$C:$E, 3, 0))=0,"",VLOOKUP(AE99, QUICKBOOKS_9130357949969096!$C:$E, 3, 0)),"")</f>
        <v/>
      </c>
      <c r="AK99" s="43" t="str">
        <f>IFERROR(IF(LEN(VLOOKUP(AF99, QUICKBOOKS_9130357949969096!$F:$G, 2, 0))=0,"",VLOOKUP(AF99, QUICKBOOKS_9130357949969096!$F:$G, 2, 0)),"")</f>
        <v/>
      </c>
      <c r="AL99" s="43"/>
      <c r="AM99" s="43" t="str">
        <f>IFERROR(IF(LEN(VLOOKUP(AH99, QUICKBOOKS_9130357949969096!$J:$K, 2, 0))=0,"",VLOOKUP(AH99, QUICKBOOKS_9130357949969096!$J:$K, 2, 0)),"")</f>
        <v/>
      </c>
    </row>
    <row r="100" spans="2:39">
      <c r="B100" s="30"/>
      <c r="C100" s="30"/>
      <c r="D100" s="30"/>
      <c r="E100" s="30"/>
      <c r="P100" s="42" t="str">
        <f>IF(W100&lt;&gt;"",MAX(P$1:P99)+1,IF(AND(_xlfn.CONCAT(T100:AM100)&lt;&gt;"", OR(LEFT(_xlfn.CONCAT(T100:AM100),5)&lt;&gt;"FALSE",RIGHT(_xlfn.CONCAT(T100:AM100),5)&lt;&gt;"FALSE")),IF(AND(ISNUMBER(P99),P99&gt;0),P99,0),""))</f>
        <v/>
      </c>
      <c r="Q100" s="47"/>
      <c r="R100" s="42" t="str">
        <f t="shared" si="1"/>
        <v/>
      </c>
      <c r="T100" s="43"/>
      <c r="U100" s="43"/>
      <c r="V100" s="43"/>
      <c r="W100" s="44"/>
      <c r="X100" s="43"/>
      <c r="Y100" s="43"/>
      <c r="Z100" s="43"/>
      <c r="AA100" s="49"/>
      <c r="AB100" s="49"/>
      <c r="AC100" s="43"/>
      <c r="AD100" s="43"/>
      <c r="AE100" s="43"/>
      <c r="AF100" s="43"/>
      <c r="AG100" s="43"/>
      <c r="AH100" s="43"/>
      <c r="AI100" s="43" t="str">
        <f>IFERROR(IF(LEN(VLOOKUP(AC100, QUICKBOOKS_9130357949969096!$A:$B, 2, 0))=0,"",VLOOKUP(AC100, QUICKBOOKS_9130357949969096!$A:$B, 2, 0)),"")</f>
        <v/>
      </c>
      <c r="AJ100" s="43" t="str">
        <f>IFERROR(IF(LEN(VLOOKUP(AE100, QUICKBOOKS_9130357949969096!$C:$E, 3, 0))=0,"",VLOOKUP(AE100, QUICKBOOKS_9130357949969096!$C:$E, 3, 0)),"")</f>
        <v/>
      </c>
      <c r="AK100" s="43" t="str">
        <f>IFERROR(IF(LEN(VLOOKUP(AF100, QUICKBOOKS_9130357949969096!$F:$G, 2, 0))=0,"",VLOOKUP(AF100, QUICKBOOKS_9130357949969096!$F:$G, 2, 0)),"")</f>
        <v/>
      </c>
      <c r="AL100" s="43"/>
      <c r="AM100" s="43" t="str">
        <f>IFERROR(IF(LEN(VLOOKUP(AH100, QUICKBOOKS_9130357949969096!$J:$K, 2, 0))=0,"",VLOOKUP(AH100, QUICKBOOKS_9130357949969096!$J:$K, 2, 0)),"")</f>
        <v/>
      </c>
    </row>
    <row r="101" spans="2:39">
      <c r="B101" s="30"/>
      <c r="C101" s="30"/>
      <c r="D101" s="30"/>
      <c r="E101" s="30"/>
      <c r="P101" s="42" t="str">
        <f>IF(W101&lt;&gt;"",MAX(P$1:P100)+1,IF(AND(_xlfn.CONCAT(T101:AM101)&lt;&gt;"", OR(LEFT(_xlfn.CONCAT(T101:AM101),5)&lt;&gt;"FALSE",RIGHT(_xlfn.CONCAT(T101:AM101),5)&lt;&gt;"FALSE")),IF(AND(ISNUMBER(P100),P100&gt;0),P100,0),""))</f>
        <v/>
      </c>
      <c r="Q101" s="47"/>
      <c r="R101" s="42" t="str">
        <f t="shared" si="1"/>
        <v/>
      </c>
      <c r="T101" s="43"/>
      <c r="U101" s="43"/>
      <c r="V101" s="43"/>
      <c r="W101" s="44"/>
      <c r="X101" s="43"/>
      <c r="Y101" s="43"/>
      <c r="Z101" s="43"/>
      <c r="AA101" s="49"/>
      <c r="AB101" s="49"/>
      <c r="AC101" s="43"/>
      <c r="AD101" s="43"/>
      <c r="AE101" s="43"/>
      <c r="AF101" s="43"/>
      <c r="AG101" s="43"/>
      <c r="AH101" s="43"/>
      <c r="AI101" s="43" t="str">
        <f>IFERROR(IF(LEN(VLOOKUP(AC101, QUICKBOOKS_9130357949969096!$A:$B, 2, 0))=0,"",VLOOKUP(AC101, QUICKBOOKS_9130357949969096!$A:$B, 2, 0)),"")</f>
        <v/>
      </c>
      <c r="AJ101" s="43" t="str">
        <f>IFERROR(IF(LEN(VLOOKUP(AE101, QUICKBOOKS_9130357949969096!$C:$E, 3, 0))=0,"",VLOOKUP(AE101, QUICKBOOKS_9130357949969096!$C:$E, 3, 0)),"")</f>
        <v/>
      </c>
      <c r="AK101" s="43" t="str">
        <f>IFERROR(IF(LEN(VLOOKUP(AF101, QUICKBOOKS_9130357949969096!$F:$G, 2, 0))=0,"",VLOOKUP(AF101, QUICKBOOKS_9130357949969096!$F:$G, 2, 0)),"")</f>
        <v/>
      </c>
      <c r="AL101" s="43"/>
      <c r="AM101" s="43" t="str">
        <f>IFERROR(IF(LEN(VLOOKUP(AH101, QUICKBOOKS_9130357949969096!$J:$K, 2, 0))=0,"",VLOOKUP(AH101, QUICKBOOKS_9130357949969096!$J:$K, 2, 0)),"")</f>
        <v/>
      </c>
    </row>
    <row r="102" spans="2:39">
      <c r="B102" s="30"/>
      <c r="C102" s="30"/>
      <c r="D102" s="30"/>
      <c r="E102" s="30"/>
      <c r="P102" s="42" t="str">
        <f>IF(W102&lt;&gt;"",MAX(P$1:P101)+1,IF(AND(_xlfn.CONCAT(T102:AM102)&lt;&gt;"", OR(LEFT(_xlfn.CONCAT(T102:AM102),5)&lt;&gt;"FALSE",RIGHT(_xlfn.CONCAT(T102:AM102),5)&lt;&gt;"FALSE")),IF(AND(ISNUMBER(P101),P101&gt;0),P101,0),""))</f>
        <v/>
      </c>
      <c r="Q102" s="47"/>
      <c r="R102" s="42" t="str">
        <f t="shared" si="1"/>
        <v/>
      </c>
      <c r="T102" s="43"/>
      <c r="U102" s="43"/>
      <c r="V102" s="43"/>
      <c r="W102" s="44"/>
      <c r="X102" s="43"/>
      <c r="Y102" s="43"/>
      <c r="Z102" s="43"/>
      <c r="AA102" s="49"/>
      <c r="AB102" s="49"/>
      <c r="AC102" s="43"/>
      <c r="AD102" s="43"/>
      <c r="AE102" s="43"/>
      <c r="AF102" s="43"/>
      <c r="AG102" s="43"/>
      <c r="AH102" s="43"/>
      <c r="AI102" s="43" t="str">
        <f>IFERROR(IF(LEN(VLOOKUP(AC102, QUICKBOOKS_9130357949969096!$A:$B, 2, 0))=0,"",VLOOKUP(AC102, QUICKBOOKS_9130357949969096!$A:$B, 2, 0)),"")</f>
        <v/>
      </c>
      <c r="AJ102" s="43" t="str">
        <f>IFERROR(IF(LEN(VLOOKUP(AE102, QUICKBOOKS_9130357949969096!$C:$E, 3, 0))=0,"",VLOOKUP(AE102, QUICKBOOKS_9130357949969096!$C:$E, 3, 0)),"")</f>
        <v/>
      </c>
      <c r="AK102" s="43" t="str">
        <f>IFERROR(IF(LEN(VLOOKUP(AF102, QUICKBOOKS_9130357949969096!$F:$G, 2, 0))=0,"",VLOOKUP(AF102, QUICKBOOKS_9130357949969096!$F:$G, 2, 0)),"")</f>
        <v/>
      </c>
      <c r="AL102" s="43"/>
      <c r="AM102" s="43" t="str">
        <f>IFERROR(IF(LEN(VLOOKUP(AH102, QUICKBOOKS_9130357949969096!$J:$K, 2, 0))=0,"",VLOOKUP(AH102, QUICKBOOKS_9130357949969096!$J:$K, 2, 0)),"")</f>
        <v/>
      </c>
    </row>
    <row r="103" spans="2:39">
      <c r="B103" s="30"/>
      <c r="C103" s="30"/>
      <c r="D103" s="30"/>
      <c r="E103" s="30"/>
      <c r="P103" s="42" t="str">
        <f>IF(W103&lt;&gt;"",MAX(P$1:P102)+1,IF(AND(_xlfn.CONCAT(T103:AM103)&lt;&gt;"", OR(LEFT(_xlfn.CONCAT(T103:AM103),5)&lt;&gt;"FALSE",RIGHT(_xlfn.CONCAT(T103:AM103),5)&lt;&gt;"FALSE")),IF(AND(ISNUMBER(P102),P102&gt;0),P102,0),""))</f>
        <v/>
      </c>
      <c r="Q103" s="47"/>
      <c r="R103" s="42" t="str">
        <f t="shared" si="1"/>
        <v/>
      </c>
      <c r="T103" s="43"/>
      <c r="U103" s="43"/>
      <c r="V103" s="43"/>
      <c r="W103" s="44"/>
      <c r="X103" s="43"/>
      <c r="Y103" s="43"/>
      <c r="Z103" s="43"/>
      <c r="AA103" s="49"/>
      <c r="AB103" s="49"/>
      <c r="AC103" s="43"/>
      <c r="AD103" s="43"/>
      <c r="AE103" s="43"/>
      <c r="AF103" s="43"/>
      <c r="AG103" s="43"/>
      <c r="AH103" s="43"/>
      <c r="AI103" s="43" t="str">
        <f>IFERROR(IF(LEN(VLOOKUP(AC103, QUICKBOOKS_9130357949969096!$A:$B, 2, 0))=0,"",VLOOKUP(AC103, QUICKBOOKS_9130357949969096!$A:$B, 2, 0)),"")</f>
        <v/>
      </c>
      <c r="AJ103" s="43" t="str">
        <f>IFERROR(IF(LEN(VLOOKUP(AE103, QUICKBOOKS_9130357949969096!$C:$E, 3, 0))=0,"",VLOOKUP(AE103, QUICKBOOKS_9130357949969096!$C:$E, 3, 0)),"")</f>
        <v/>
      </c>
      <c r="AK103" s="43" t="str">
        <f>IFERROR(IF(LEN(VLOOKUP(AF103, QUICKBOOKS_9130357949969096!$F:$G, 2, 0))=0,"",VLOOKUP(AF103, QUICKBOOKS_9130357949969096!$F:$G, 2, 0)),"")</f>
        <v/>
      </c>
      <c r="AL103" s="43"/>
      <c r="AM103" s="43" t="str">
        <f>IFERROR(IF(LEN(VLOOKUP(AH103, QUICKBOOKS_9130357949969096!$J:$K, 2, 0))=0,"",VLOOKUP(AH103, QUICKBOOKS_9130357949969096!$J:$K, 2, 0)),"")</f>
        <v/>
      </c>
    </row>
    <row r="104" spans="2:39">
      <c r="B104" s="30"/>
      <c r="C104" s="30"/>
      <c r="D104" s="30"/>
      <c r="E104" s="30"/>
      <c r="P104" s="42" t="str">
        <f>IF(W104&lt;&gt;"",MAX(P$1:P103)+1,IF(AND(_xlfn.CONCAT(T104:AM104)&lt;&gt;"", OR(LEFT(_xlfn.CONCAT(T104:AM104),5)&lt;&gt;"FALSE",RIGHT(_xlfn.CONCAT(T104:AM104),5)&lt;&gt;"FALSE")),IF(AND(ISNUMBER(P103),P103&gt;0),P103,0),""))</f>
        <v/>
      </c>
      <c r="Q104" s="47"/>
      <c r="R104" s="42" t="str">
        <f t="shared" si="1"/>
        <v/>
      </c>
      <c r="T104" s="43"/>
      <c r="U104" s="43"/>
      <c r="V104" s="43"/>
      <c r="W104" s="44"/>
      <c r="X104" s="43"/>
      <c r="Y104" s="43"/>
      <c r="Z104" s="43"/>
      <c r="AA104" s="49"/>
      <c r="AB104" s="49"/>
      <c r="AC104" s="43"/>
      <c r="AD104" s="43"/>
      <c r="AE104" s="43"/>
      <c r="AF104" s="43"/>
      <c r="AG104" s="43"/>
      <c r="AH104" s="43"/>
      <c r="AI104" s="43" t="str">
        <f>IFERROR(IF(LEN(VLOOKUP(AC104, QUICKBOOKS_9130357949969096!$A:$B, 2, 0))=0,"",VLOOKUP(AC104, QUICKBOOKS_9130357949969096!$A:$B, 2, 0)),"")</f>
        <v/>
      </c>
      <c r="AJ104" s="43" t="str">
        <f>IFERROR(IF(LEN(VLOOKUP(AE104, QUICKBOOKS_9130357949969096!$C:$E, 3, 0))=0,"",VLOOKUP(AE104, QUICKBOOKS_9130357949969096!$C:$E, 3, 0)),"")</f>
        <v/>
      </c>
      <c r="AK104" s="43" t="str">
        <f>IFERROR(IF(LEN(VLOOKUP(AF104, QUICKBOOKS_9130357949969096!$F:$G, 2, 0))=0,"",VLOOKUP(AF104, QUICKBOOKS_9130357949969096!$F:$G, 2, 0)),"")</f>
        <v/>
      </c>
      <c r="AL104" s="43"/>
      <c r="AM104" s="43" t="str">
        <f>IFERROR(IF(LEN(VLOOKUP(AH104, QUICKBOOKS_9130357949969096!$J:$K, 2, 0))=0,"",VLOOKUP(AH104, QUICKBOOKS_9130357949969096!$J:$K, 2, 0)),"")</f>
        <v/>
      </c>
    </row>
    <row r="105" spans="2:39">
      <c r="B105" s="30"/>
      <c r="C105" s="30"/>
      <c r="D105" s="30"/>
      <c r="E105" s="30"/>
      <c r="P105" s="42" t="str">
        <f>IF(W105&lt;&gt;"",MAX(P$1:P104)+1,IF(AND(_xlfn.CONCAT(T105:AM105)&lt;&gt;"", OR(LEFT(_xlfn.CONCAT(T105:AM105),5)&lt;&gt;"FALSE",RIGHT(_xlfn.CONCAT(T105:AM105),5)&lt;&gt;"FALSE")),IF(AND(ISNUMBER(P104),P104&gt;0),P104,0),""))</f>
        <v/>
      </c>
      <c r="Q105" s="47"/>
      <c r="R105" s="42" t="str">
        <f t="shared" si="1"/>
        <v/>
      </c>
      <c r="T105" s="43"/>
      <c r="U105" s="43"/>
      <c r="V105" s="43"/>
      <c r="W105" s="44"/>
      <c r="X105" s="43"/>
      <c r="Y105" s="43"/>
      <c r="Z105" s="43"/>
      <c r="AA105" s="49"/>
      <c r="AB105" s="49"/>
      <c r="AC105" s="43"/>
      <c r="AD105" s="43"/>
      <c r="AE105" s="43"/>
      <c r="AF105" s="43"/>
      <c r="AG105" s="43"/>
      <c r="AH105" s="43"/>
      <c r="AI105" s="43" t="str">
        <f>IFERROR(IF(LEN(VLOOKUP(AC105, QUICKBOOKS_9130357949969096!$A:$B, 2, 0))=0,"",VLOOKUP(AC105, QUICKBOOKS_9130357949969096!$A:$B, 2, 0)),"")</f>
        <v/>
      </c>
      <c r="AJ105" s="43" t="str">
        <f>IFERROR(IF(LEN(VLOOKUP(AE105, QUICKBOOKS_9130357949969096!$C:$E, 3, 0))=0,"",VLOOKUP(AE105, QUICKBOOKS_9130357949969096!$C:$E, 3, 0)),"")</f>
        <v/>
      </c>
      <c r="AK105" s="43" t="str">
        <f>IFERROR(IF(LEN(VLOOKUP(AF105, QUICKBOOKS_9130357949969096!$F:$G, 2, 0))=0,"",VLOOKUP(AF105, QUICKBOOKS_9130357949969096!$F:$G, 2, 0)),"")</f>
        <v/>
      </c>
      <c r="AL105" s="43"/>
      <c r="AM105" s="43" t="str">
        <f>IFERROR(IF(LEN(VLOOKUP(AH105, QUICKBOOKS_9130357949969096!$J:$K, 2, 0))=0,"",VLOOKUP(AH105, QUICKBOOKS_9130357949969096!$J:$K, 2, 0)),"")</f>
        <v/>
      </c>
    </row>
    <row r="106" spans="2:39">
      <c r="B106" s="30"/>
      <c r="C106" s="30"/>
      <c r="D106" s="30"/>
      <c r="E106" s="30"/>
      <c r="P106" s="42" t="str">
        <f>IF(W106&lt;&gt;"",MAX(P$1:P105)+1,IF(AND(_xlfn.CONCAT(T106:AM106)&lt;&gt;"", OR(LEFT(_xlfn.CONCAT(T106:AM106),5)&lt;&gt;"FALSE",RIGHT(_xlfn.CONCAT(T106:AM106),5)&lt;&gt;"FALSE")),IF(AND(ISNUMBER(P105),P105&gt;0),P105,0),""))</f>
        <v/>
      </c>
      <c r="Q106" s="47"/>
      <c r="R106" s="42" t="str">
        <f t="shared" si="1"/>
        <v/>
      </c>
      <c r="T106" s="43"/>
      <c r="U106" s="43"/>
      <c r="V106" s="43"/>
      <c r="W106" s="44"/>
      <c r="X106" s="43"/>
      <c r="Y106" s="43"/>
      <c r="Z106" s="43"/>
      <c r="AA106" s="49"/>
      <c r="AB106" s="49"/>
      <c r="AC106" s="43"/>
      <c r="AD106" s="43"/>
      <c r="AE106" s="43"/>
      <c r="AF106" s="43"/>
      <c r="AG106" s="43"/>
      <c r="AH106" s="43"/>
      <c r="AI106" s="43" t="str">
        <f>IFERROR(IF(LEN(VLOOKUP(AC106, QUICKBOOKS_9130357949969096!$A:$B, 2, 0))=0,"",VLOOKUP(AC106, QUICKBOOKS_9130357949969096!$A:$B, 2, 0)),"")</f>
        <v/>
      </c>
      <c r="AJ106" s="43" t="str">
        <f>IFERROR(IF(LEN(VLOOKUP(AE106, QUICKBOOKS_9130357949969096!$C:$E, 3, 0))=0,"",VLOOKUP(AE106, QUICKBOOKS_9130357949969096!$C:$E, 3, 0)),"")</f>
        <v/>
      </c>
      <c r="AK106" s="43" t="str">
        <f>IFERROR(IF(LEN(VLOOKUP(AF106, QUICKBOOKS_9130357949969096!$F:$G, 2, 0))=0,"",VLOOKUP(AF106, QUICKBOOKS_9130357949969096!$F:$G, 2, 0)),"")</f>
        <v/>
      </c>
      <c r="AL106" s="43"/>
      <c r="AM106" s="43" t="str">
        <f>IFERROR(IF(LEN(VLOOKUP(AH106, QUICKBOOKS_9130357949969096!$J:$K, 2, 0))=0,"",VLOOKUP(AH106, QUICKBOOKS_9130357949969096!$J:$K, 2, 0)),"")</f>
        <v/>
      </c>
    </row>
    <row r="107" spans="2:39">
      <c r="B107" s="30"/>
      <c r="C107" s="30"/>
      <c r="D107" s="30"/>
      <c r="E107" s="30"/>
      <c r="P107" s="42" t="str">
        <f>IF(W107&lt;&gt;"",MAX(P$1:P106)+1,IF(AND(_xlfn.CONCAT(T107:AM107)&lt;&gt;"", OR(LEFT(_xlfn.CONCAT(T107:AM107),5)&lt;&gt;"FALSE",RIGHT(_xlfn.CONCAT(T107:AM107),5)&lt;&gt;"FALSE")),IF(AND(ISNUMBER(P106),P106&gt;0),P106,0),""))</f>
        <v/>
      </c>
      <c r="Q107" s="47"/>
      <c r="R107" s="42" t="str">
        <f t="shared" si="1"/>
        <v/>
      </c>
      <c r="T107" s="43"/>
      <c r="U107" s="43"/>
      <c r="V107" s="43"/>
      <c r="W107" s="44"/>
      <c r="X107" s="43"/>
      <c r="Y107" s="43"/>
      <c r="Z107" s="43"/>
      <c r="AA107" s="49"/>
      <c r="AB107" s="49"/>
      <c r="AC107" s="43"/>
      <c r="AD107" s="43"/>
      <c r="AE107" s="43"/>
      <c r="AF107" s="43"/>
      <c r="AG107" s="43"/>
      <c r="AH107" s="43"/>
      <c r="AI107" s="43" t="str">
        <f>IFERROR(IF(LEN(VLOOKUP(AC107, QUICKBOOKS_9130357949969096!$A:$B, 2, 0))=0,"",VLOOKUP(AC107, QUICKBOOKS_9130357949969096!$A:$B, 2, 0)),"")</f>
        <v/>
      </c>
      <c r="AJ107" s="43" t="str">
        <f>IFERROR(IF(LEN(VLOOKUP(AE107, QUICKBOOKS_9130357949969096!$C:$E, 3, 0))=0,"",VLOOKUP(AE107, QUICKBOOKS_9130357949969096!$C:$E, 3, 0)),"")</f>
        <v/>
      </c>
      <c r="AK107" s="43" t="str">
        <f>IFERROR(IF(LEN(VLOOKUP(AF107, QUICKBOOKS_9130357949969096!$F:$G, 2, 0))=0,"",VLOOKUP(AF107, QUICKBOOKS_9130357949969096!$F:$G, 2, 0)),"")</f>
        <v/>
      </c>
      <c r="AL107" s="43"/>
      <c r="AM107" s="43" t="str">
        <f>IFERROR(IF(LEN(VLOOKUP(AH107, QUICKBOOKS_9130357949969096!$J:$K, 2, 0))=0,"",VLOOKUP(AH107, QUICKBOOKS_9130357949969096!$J:$K, 2, 0)),"")</f>
        <v/>
      </c>
    </row>
    <row r="108" spans="2:39">
      <c r="B108" s="30"/>
      <c r="C108" s="30"/>
      <c r="D108" s="30"/>
      <c r="E108" s="30"/>
      <c r="P108" s="42" t="str">
        <f>IF(W108&lt;&gt;"",MAX(P$1:P107)+1,IF(AND(_xlfn.CONCAT(T108:AM108)&lt;&gt;"", OR(LEFT(_xlfn.CONCAT(T108:AM108),5)&lt;&gt;"FALSE",RIGHT(_xlfn.CONCAT(T108:AM108),5)&lt;&gt;"FALSE")),IF(AND(ISNUMBER(P107),P107&gt;0),P107,0),""))</f>
        <v/>
      </c>
      <c r="Q108" s="47"/>
      <c r="R108" s="42" t="str">
        <f t="shared" si="1"/>
        <v/>
      </c>
      <c r="T108" s="43"/>
      <c r="U108" s="43"/>
      <c r="V108" s="43"/>
      <c r="W108" s="44"/>
      <c r="X108" s="43"/>
      <c r="Y108" s="43"/>
      <c r="Z108" s="43"/>
      <c r="AA108" s="49"/>
      <c r="AB108" s="49"/>
      <c r="AC108" s="43"/>
      <c r="AD108" s="43"/>
      <c r="AE108" s="43"/>
      <c r="AF108" s="43"/>
      <c r="AG108" s="43"/>
      <c r="AH108" s="43"/>
      <c r="AI108" s="43" t="str">
        <f>IFERROR(IF(LEN(VLOOKUP(AC108, QUICKBOOKS_9130357949969096!$A:$B, 2, 0))=0,"",VLOOKUP(AC108, QUICKBOOKS_9130357949969096!$A:$B, 2, 0)),"")</f>
        <v/>
      </c>
      <c r="AJ108" s="43" t="str">
        <f>IFERROR(IF(LEN(VLOOKUP(AE108, QUICKBOOKS_9130357949969096!$C:$E, 3, 0))=0,"",VLOOKUP(AE108, QUICKBOOKS_9130357949969096!$C:$E, 3, 0)),"")</f>
        <v/>
      </c>
      <c r="AK108" s="43" t="str">
        <f>IFERROR(IF(LEN(VLOOKUP(AF108, QUICKBOOKS_9130357949969096!$F:$G, 2, 0))=0,"",VLOOKUP(AF108, QUICKBOOKS_9130357949969096!$F:$G, 2, 0)),"")</f>
        <v/>
      </c>
      <c r="AL108" s="43"/>
      <c r="AM108" s="43" t="str">
        <f>IFERROR(IF(LEN(VLOOKUP(AH108, QUICKBOOKS_9130357949969096!$J:$K, 2, 0))=0,"",VLOOKUP(AH108, QUICKBOOKS_9130357949969096!$J:$K, 2, 0)),"")</f>
        <v/>
      </c>
    </row>
    <row r="109" spans="2:39">
      <c r="B109" s="30"/>
      <c r="C109" s="30"/>
      <c r="D109" s="30"/>
      <c r="E109" s="30"/>
      <c r="P109" s="42" t="str">
        <f>IF(W109&lt;&gt;"",MAX(P$1:P108)+1,IF(AND(_xlfn.CONCAT(T109:AM109)&lt;&gt;"", OR(LEFT(_xlfn.CONCAT(T109:AM109),5)&lt;&gt;"FALSE",RIGHT(_xlfn.CONCAT(T109:AM109),5)&lt;&gt;"FALSE")),IF(AND(ISNUMBER(P108),P108&gt;0),P108,0),""))</f>
        <v/>
      </c>
      <c r="Q109" s="47"/>
      <c r="R109" s="42" t="str">
        <f t="shared" si="1"/>
        <v/>
      </c>
      <c r="T109" s="43"/>
      <c r="U109" s="43"/>
      <c r="V109" s="43"/>
      <c r="W109" s="44"/>
      <c r="X109" s="43"/>
      <c r="Y109" s="43"/>
      <c r="Z109" s="43"/>
      <c r="AA109" s="49"/>
      <c r="AB109" s="49"/>
      <c r="AC109" s="43"/>
      <c r="AD109" s="43"/>
      <c r="AE109" s="43"/>
      <c r="AF109" s="43"/>
      <c r="AG109" s="43"/>
      <c r="AH109" s="43"/>
      <c r="AI109" s="43" t="str">
        <f>IFERROR(IF(LEN(VLOOKUP(AC109, QUICKBOOKS_9130357949969096!$A:$B, 2, 0))=0,"",VLOOKUP(AC109, QUICKBOOKS_9130357949969096!$A:$B, 2, 0)),"")</f>
        <v/>
      </c>
      <c r="AJ109" s="43" t="str">
        <f>IFERROR(IF(LEN(VLOOKUP(AE109, QUICKBOOKS_9130357949969096!$C:$E, 3, 0))=0,"",VLOOKUP(AE109, QUICKBOOKS_9130357949969096!$C:$E, 3, 0)),"")</f>
        <v/>
      </c>
      <c r="AK109" s="43" t="str">
        <f>IFERROR(IF(LEN(VLOOKUP(AF109, QUICKBOOKS_9130357949969096!$F:$G, 2, 0))=0,"",VLOOKUP(AF109, QUICKBOOKS_9130357949969096!$F:$G, 2, 0)),"")</f>
        <v/>
      </c>
      <c r="AL109" s="43"/>
      <c r="AM109" s="43" t="str">
        <f>IFERROR(IF(LEN(VLOOKUP(AH109, QUICKBOOKS_9130357949969096!$J:$K, 2, 0))=0,"",VLOOKUP(AH109, QUICKBOOKS_9130357949969096!$J:$K, 2, 0)),"")</f>
        <v/>
      </c>
    </row>
    <row r="110" spans="2:39">
      <c r="B110" s="30"/>
      <c r="C110" s="30"/>
      <c r="D110" s="30"/>
      <c r="E110" s="30"/>
      <c r="P110" s="42" t="str">
        <f>IF(W110&lt;&gt;"",MAX(P$1:P109)+1,IF(AND(_xlfn.CONCAT(T110:AM110)&lt;&gt;"", OR(LEFT(_xlfn.CONCAT(T110:AM110),5)&lt;&gt;"FALSE",RIGHT(_xlfn.CONCAT(T110:AM110),5)&lt;&gt;"FALSE")),IF(AND(ISNUMBER(P109),P109&gt;0),P109,0),""))</f>
        <v/>
      </c>
      <c r="Q110" s="47"/>
      <c r="R110" s="42" t="str">
        <f t="shared" si="1"/>
        <v/>
      </c>
      <c r="T110" s="43"/>
      <c r="U110" s="43"/>
      <c r="V110" s="43"/>
      <c r="W110" s="44"/>
      <c r="X110" s="43"/>
      <c r="Y110" s="43"/>
      <c r="Z110" s="43"/>
      <c r="AA110" s="49"/>
      <c r="AB110" s="49"/>
      <c r="AC110" s="43"/>
      <c r="AD110" s="43"/>
      <c r="AE110" s="43"/>
      <c r="AF110" s="43"/>
      <c r="AG110" s="43"/>
      <c r="AH110" s="43"/>
      <c r="AI110" s="43" t="str">
        <f>IFERROR(IF(LEN(VLOOKUP(AC110, QUICKBOOKS_9130357949969096!$A:$B, 2, 0))=0,"",VLOOKUP(AC110, QUICKBOOKS_9130357949969096!$A:$B, 2, 0)),"")</f>
        <v/>
      </c>
      <c r="AJ110" s="43" t="str">
        <f>IFERROR(IF(LEN(VLOOKUP(AE110, QUICKBOOKS_9130357949969096!$C:$E, 3, 0))=0,"",VLOOKUP(AE110, QUICKBOOKS_9130357949969096!$C:$E, 3, 0)),"")</f>
        <v/>
      </c>
      <c r="AK110" s="43" t="str">
        <f>IFERROR(IF(LEN(VLOOKUP(AF110, QUICKBOOKS_9130357949969096!$F:$G, 2, 0))=0,"",VLOOKUP(AF110, QUICKBOOKS_9130357949969096!$F:$G, 2, 0)),"")</f>
        <v/>
      </c>
      <c r="AL110" s="43"/>
      <c r="AM110" s="43" t="str">
        <f>IFERROR(IF(LEN(VLOOKUP(AH110, QUICKBOOKS_9130357949969096!$J:$K, 2, 0))=0,"",VLOOKUP(AH110, QUICKBOOKS_9130357949969096!$J:$K, 2, 0)),"")</f>
        <v/>
      </c>
    </row>
    <row r="111" spans="2:39">
      <c r="B111" s="30"/>
      <c r="C111" s="30"/>
      <c r="D111" s="30"/>
      <c r="E111" s="30"/>
      <c r="P111" s="42" t="str">
        <f>IF(W111&lt;&gt;"",MAX(P$1:P110)+1,IF(AND(_xlfn.CONCAT(T111:AM111)&lt;&gt;"", OR(LEFT(_xlfn.CONCAT(T111:AM111),5)&lt;&gt;"FALSE",RIGHT(_xlfn.CONCAT(T111:AM111),5)&lt;&gt;"FALSE")),IF(AND(ISNUMBER(P110),P110&gt;0),P110,0),""))</f>
        <v/>
      </c>
      <c r="Q111" s="47"/>
      <c r="R111" s="42" t="str">
        <f t="shared" si="1"/>
        <v/>
      </c>
      <c r="T111" s="43"/>
      <c r="U111" s="43"/>
      <c r="V111" s="43"/>
      <c r="W111" s="44"/>
      <c r="X111" s="43"/>
      <c r="Y111" s="43"/>
      <c r="Z111" s="43"/>
      <c r="AA111" s="49"/>
      <c r="AB111" s="49"/>
      <c r="AC111" s="43"/>
      <c r="AD111" s="43"/>
      <c r="AE111" s="43"/>
      <c r="AF111" s="43"/>
      <c r="AG111" s="43"/>
      <c r="AH111" s="43"/>
      <c r="AI111" s="43" t="str">
        <f>IFERROR(IF(LEN(VLOOKUP(AC111, QUICKBOOKS_9130357949969096!$A:$B, 2, 0))=0,"",VLOOKUP(AC111, QUICKBOOKS_9130357949969096!$A:$B, 2, 0)),"")</f>
        <v/>
      </c>
      <c r="AJ111" s="43" t="str">
        <f>IFERROR(IF(LEN(VLOOKUP(AE111, QUICKBOOKS_9130357949969096!$C:$E, 3, 0))=0,"",VLOOKUP(AE111, QUICKBOOKS_9130357949969096!$C:$E, 3, 0)),"")</f>
        <v/>
      </c>
      <c r="AK111" s="43" t="str">
        <f>IFERROR(IF(LEN(VLOOKUP(AF111, QUICKBOOKS_9130357949969096!$F:$G, 2, 0))=0,"",VLOOKUP(AF111, QUICKBOOKS_9130357949969096!$F:$G, 2, 0)),"")</f>
        <v/>
      </c>
      <c r="AL111" s="43"/>
      <c r="AM111" s="43" t="str">
        <f>IFERROR(IF(LEN(VLOOKUP(AH111, QUICKBOOKS_9130357949969096!$J:$K, 2, 0))=0,"",VLOOKUP(AH111, QUICKBOOKS_9130357949969096!$J:$K, 2, 0)),"")</f>
        <v/>
      </c>
    </row>
    <row r="112" spans="2:39">
      <c r="B112" s="30"/>
      <c r="C112" s="30"/>
      <c r="D112" s="30"/>
      <c r="E112" s="30"/>
      <c r="P112" s="42" t="str">
        <f>IF(W112&lt;&gt;"",MAX(P$1:P111)+1,IF(AND(_xlfn.CONCAT(T112:AM112)&lt;&gt;"", OR(LEFT(_xlfn.CONCAT(T112:AM112),5)&lt;&gt;"FALSE",RIGHT(_xlfn.CONCAT(T112:AM112),5)&lt;&gt;"FALSE")),IF(AND(ISNUMBER(P111),P111&gt;0),P111,0),""))</f>
        <v/>
      </c>
      <c r="Q112" s="47"/>
      <c r="R112" s="42" t="str">
        <f t="shared" si="1"/>
        <v/>
      </c>
      <c r="T112" s="43"/>
      <c r="U112" s="43"/>
      <c r="V112" s="43"/>
      <c r="W112" s="44"/>
      <c r="X112" s="43"/>
      <c r="Y112" s="43"/>
      <c r="Z112" s="43"/>
      <c r="AA112" s="49"/>
      <c r="AB112" s="49"/>
      <c r="AC112" s="43"/>
      <c r="AD112" s="43"/>
      <c r="AE112" s="43"/>
      <c r="AF112" s="43"/>
      <c r="AG112" s="43"/>
      <c r="AH112" s="43"/>
      <c r="AI112" s="43" t="str">
        <f>IFERROR(IF(LEN(VLOOKUP(AC112, QUICKBOOKS_9130357949969096!$A:$B, 2, 0))=0,"",VLOOKUP(AC112, QUICKBOOKS_9130357949969096!$A:$B, 2, 0)),"")</f>
        <v/>
      </c>
      <c r="AJ112" s="43" t="str">
        <f>IFERROR(IF(LEN(VLOOKUP(AE112, QUICKBOOKS_9130357949969096!$C:$E, 3, 0))=0,"",VLOOKUP(AE112, QUICKBOOKS_9130357949969096!$C:$E, 3, 0)),"")</f>
        <v/>
      </c>
      <c r="AK112" s="43" t="str">
        <f>IFERROR(IF(LEN(VLOOKUP(AF112, QUICKBOOKS_9130357949969096!$F:$G, 2, 0))=0,"",VLOOKUP(AF112, QUICKBOOKS_9130357949969096!$F:$G, 2, 0)),"")</f>
        <v/>
      </c>
      <c r="AL112" s="43"/>
      <c r="AM112" s="43" t="str">
        <f>IFERROR(IF(LEN(VLOOKUP(AH112, QUICKBOOKS_9130357949969096!$J:$K, 2, 0))=0,"",VLOOKUP(AH112, QUICKBOOKS_9130357949969096!$J:$K, 2, 0)),"")</f>
        <v/>
      </c>
    </row>
    <row r="113" spans="2:39">
      <c r="B113" s="30"/>
      <c r="C113" s="30"/>
      <c r="D113" s="30"/>
      <c r="E113" s="30"/>
      <c r="P113" s="42" t="str">
        <f>IF(W113&lt;&gt;"",MAX(P$1:P112)+1,IF(AND(_xlfn.CONCAT(T113:AM113)&lt;&gt;"", OR(LEFT(_xlfn.CONCAT(T113:AM113),5)&lt;&gt;"FALSE",RIGHT(_xlfn.CONCAT(T113:AM113),5)&lt;&gt;"FALSE")),IF(AND(ISNUMBER(P112),P112&gt;0),P112,0),""))</f>
        <v/>
      </c>
      <c r="Q113" s="47"/>
      <c r="R113" s="42" t="str">
        <f t="shared" si="1"/>
        <v/>
      </c>
      <c r="T113" s="43"/>
      <c r="U113" s="43"/>
      <c r="V113" s="43"/>
      <c r="W113" s="44"/>
      <c r="X113" s="43"/>
      <c r="Y113" s="43"/>
      <c r="Z113" s="43"/>
      <c r="AA113" s="49"/>
      <c r="AB113" s="49"/>
      <c r="AC113" s="43"/>
      <c r="AD113" s="43"/>
      <c r="AE113" s="43"/>
      <c r="AF113" s="43"/>
      <c r="AG113" s="43"/>
      <c r="AH113" s="43"/>
      <c r="AI113" s="43" t="str">
        <f>IFERROR(IF(LEN(VLOOKUP(AC113, QUICKBOOKS_9130357949969096!$A:$B, 2, 0))=0,"",VLOOKUP(AC113, QUICKBOOKS_9130357949969096!$A:$B, 2, 0)),"")</f>
        <v/>
      </c>
      <c r="AJ113" s="43" t="str">
        <f>IFERROR(IF(LEN(VLOOKUP(AE113, QUICKBOOKS_9130357949969096!$C:$E, 3, 0))=0,"",VLOOKUP(AE113, QUICKBOOKS_9130357949969096!$C:$E, 3, 0)),"")</f>
        <v/>
      </c>
      <c r="AK113" s="43" t="str">
        <f>IFERROR(IF(LEN(VLOOKUP(AF113, QUICKBOOKS_9130357949969096!$F:$G, 2, 0))=0,"",VLOOKUP(AF113, QUICKBOOKS_9130357949969096!$F:$G, 2, 0)),"")</f>
        <v/>
      </c>
      <c r="AL113" s="43"/>
      <c r="AM113" s="43" t="str">
        <f>IFERROR(IF(LEN(VLOOKUP(AH113, QUICKBOOKS_9130357949969096!$J:$K, 2, 0))=0,"",VLOOKUP(AH113, QUICKBOOKS_9130357949969096!$J:$K, 2, 0)),"")</f>
        <v/>
      </c>
    </row>
    <row r="114" spans="2:39">
      <c r="B114" s="30"/>
      <c r="C114" s="30"/>
      <c r="D114" s="30"/>
      <c r="E114" s="30"/>
      <c r="P114" s="42" t="str">
        <f>IF(W114&lt;&gt;"",MAX(P$1:P113)+1,IF(AND(_xlfn.CONCAT(T114:AM114)&lt;&gt;"", OR(LEFT(_xlfn.CONCAT(T114:AM114),5)&lt;&gt;"FALSE",RIGHT(_xlfn.CONCAT(T114:AM114),5)&lt;&gt;"FALSE")),IF(AND(ISNUMBER(P113),P113&gt;0),P113,0),""))</f>
        <v/>
      </c>
      <c r="Q114" s="47"/>
      <c r="R114" s="42" t="str">
        <f t="shared" si="1"/>
        <v/>
      </c>
      <c r="T114" s="43"/>
      <c r="U114" s="43"/>
      <c r="V114" s="43"/>
      <c r="W114" s="44"/>
      <c r="X114" s="43"/>
      <c r="Y114" s="43"/>
      <c r="Z114" s="43"/>
      <c r="AA114" s="49"/>
      <c r="AB114" s="49"/>
      <c r="AC114" s="43"/>
      <c r="AD114" s="43"/>
      <c r="AE114" s="43"/>
      <c r="AF114" s="43"/>
      <c r="AG114" s="43"/>
      <c r="AH114" s="43"/>
      <c r="AI114" s="43" t="str">
        <f>IFERROR(IF(LEN(VLOOKUP(AC114, QUICKBOOKS_9130357949969096!$A:$B, 2, 0))=0,"",VLOOKUP(AC114, QUICKBOOKS_9130357949969096!$A:$B, 2, 0)),"")</f>
        <v/>
      </c>
      <c r="AJ114" s="43" t="str">
        <f>IFERROR(IF(LEN(VLOOKUP(AE114, QUICKBOOKS_9130357949969096!$C:$E, 3, 0))=0,"",VLOOKUP(AE114, QUICKBOOKS_9130357949969096!$C:$E, 3, 0)),"")</f>
        <v/>
      </c>
      <c r="AK114" s="43" t="str">
        <f>IFERROR(IF(LEN(VLOOKUP(AF114, QUICKBOOKS_9130357949969096!$F:$G, 2, 0))=0,"",VLOOKUP(AF114, QUICKBOOKS_9130357949969096!$F:$G, 2, 0)),"")</f>
        <v/>
      </c>
      <c r="AL114" s="43"/>
      <c r="AM114" s="43" t="str">
        <f>IFERROR(IF(LEN(VLOOKUP(AH114, QUICKBOOKS_9130357949969096!$J:$K, 2, 0))=0,"",VLOOKUP(AH114, QUICKBOOKS_9130357949969096!$J:$K, 2, 0)),"")</f>
        <v/>
      </c>
    </row>
    <row r="115" spans="2:39">
      <c r="B115" s="30"/>
      <c r="C115" s="30"/>
      <c r="D115" s="30"/>
      <c r="E115" s="30"/>
      <c r="P115" s="42" t="str">
        <f>IF(W115&lt;&gt;"",MAX(P$1:P114)+1,IF(AND(_xlfn.CONCAT(T115:AM115)&lt;&gt;"", OR(LEFT(_xlfn.CONCAT(T115:AM115),5)&lt;&gt;"FALSE",RIGHT(_xlfn.CONCAT(T115:AM115),5)&lt;&gt;"FALSE")),IF(AND(ISNUMBER(P114),P114&gt;0),P114,0),""))</f>
        <v/>
      </c>
      <c r="Q115" s="47"/>
      <c r="R115" s="42" t="str">
        <f t="shared" si="1"/>
        <v/>
      </c>
      <c r="T115" s="43"/>
      <c r="U115" s="43"/>
      <c r="V115" s="43"/>
      <c r="W115" s="44"/>
      <c r="X115" s="43"/>
      <c r="Y115" s="43"/>
      <c r="Z115" s="43"/>
      <c r="AA115" s="49"/>
      <c r="AB115" s="49"/>
      <c r="AC115" s="43"/>
      <c r="AD115" s="43"/>
      <c r="AE115" s="43"/>
      <c r="AF115" s="43"/>
      <c r="AG115" s="43"/>
      <c r="AH115" s="43"/>
      <c r="AI115" s="43" t="str">
        <f>IFERROR(IF(LEN(VLOOKUP(AC115, QUICKBOOKS_9130357949969096!$A:$B, 2, 0))=0,"",VLOOKUP(AC115, QUICKBOOKS_9130357949969096!$A:$B, 2, 0)),"")</f>
        <v/>
      </c>
      <c r="AJ115" s="43" t="str">
        <f>IFERROR(IF(LEN(VLOOKUP(AE115, QUICKBOOKS_9130357949969096!$C:$E, 3, 0))=0,"",VLOOKUP(AE115, QUICKBOOKS_9130357949969096!$C:$E, 3, 0)),"")</f>
        <v/>
      </c>
      <c r="AK115" s="43" t="str">
        <f>IFERROR(IF(LEN(VLOOKUP(AF115, QUICKBOOKS_9130357949969096!$F:$G, 2, 0))=0,"",VLOOKUP(AF115, QUICKBOOKS_9130357949969096!$F:$G, 2, 0)),"")</f>
        <v/>
      </c>
      <c r="AL115" s="43"/>
      <c r="AM115" s="43" t="str">
        <f>IFERROR(IF(LEN(VLOOKUP(AH115, QUICKBOOKS_9130357949969096!$J:$K, 2, 0))=0,"",VLOOKUP(AH115, QUICKBOOKS_9130357949969096!$J:$K, 2, 0)),"")</f>
        <v/>
      </c>
    </row>
    <row r="116" spans="2:39">
      <c r="B116" s="30"/>
      <c r="C116" s="30"/>
      <c r="D116" s="30"/>
      <c r="E116" s="30"/>
      <c r="P116" s="42" t="str">
        <f>IF(W116&lt;&gt;"",MAX(P$1:P115)+1,IF(AND(_xlfn.CONCAT(T116:AM116)&lt;&gt;"", OR(LEFT(_xlfn.CONCAT(T116:AM116),5)&lt;&gt;"FALSE",RIGHT(_xlfn.CONCAT(T116:AM116),5)&lt;&gt;"FALSE")),IF(AND(ISNUMBER(P115),P115&gt;0),P115,0),""))</f>
        <v/>
      </c>
      <c r="Q116" s="47"/>
      <c r="R116" s="42" t="str">
        <f t="shared" si="1"/>
        <v/>
      </c>
      <c r="T116" s="43"/>
      <c r="U116" s="43"/>
      <c r="V116" s="43"/>
      <c r="W116" s="44"/>
      <c r="X116" s="43"/>
      <c r="Y116" s="43"/>
      <c r="Z116" s="43"/>
      <c r="AA116" s="49"/>
      <c r="AB116" s="49"/>
      <c r="AC116" s="43"/>
      <c r="AD116" s="43"/>
      <c r="AE116" s="43"/>
      <c r="AF116" s="43"/>
      <c r="AG116" s="43"/>
      <c r="AH116" s="43"/>
      <c r="AI116" s="43" t="str">
        <f>IFERROR(IF(LEN(VLOOKUP(AC116, QUICKBOOKS_9130357949969096!$A:$B, 2, 0))=0,"",VLOOKUP(AC116, QUICKBOOKS_9130357949969096!$A:$B, 2, 0)),"")</f>
        <v/>
      </c>
      <c r="AJ116" s="43" t="str">
        <f>IFERROR(IF(LEN(VLOOKUP(AE116, QUICKBOOKS_9130357949969096!$C:$E, 3, 0))=0,"",VLOOKUP(AE116, QUICKBOOKS_9130357949969096!$C:$E, 3, 0)),"")</f>
        <v/>
      </c>
      <c r="AK116" s="43" t="str">
        <f>IFERROR(IF(LEN(VLOOKUP(AF116, QUICKBOOKS_9130357949969096!$F:$G, 2, 0))=0,"",VLOOKUP(AF116, QUICKBOOKS_9130357949969096!$F:$G, 2, 0)),"")</f>
        <v/>
      </c>
      <c r="AL116" s="43"/>
      <c r="AM116" s="43" t="str">
        <f>IFERROR(IF(LEN(VLOOKUP(AH116, QUICKBOOKS_9130357949969096!$J:$K, 2, 0))=0,"",VLOOKUP(AH116, QUICKBOOKS_9130357949969096!$J:$K, 2, 0)),"")</f>
        <v/>
      </c>
    </row>
    <row r="117" spans="2:39">
      <c r="B117" s="30"/>
      <c r="C117" s="30"/>
      <c r="D117" s="30"/>
      <c r="E117" s="30"/>
      <c r="P117" s="42" t="str">
        <f>IF(W117&lt;&gt;"",MAX(P$1:P116)+1,IF(AND(_xlfn.CONCAT(T117:AM117)&lt;&gt;"", OR(LEFT(_xlfn.CONCAT(T117:AM117),5)&lt;&gt;"FALSE",RIGHT(_xlfn.CONCAT(T117:AM117),5)&lt;&gt;"FALSE")),IF(AND(ISNUMBER(P116),P116&gt;0),P116,0),""))</f>
        <v/>
      </c>
      <c r="Q117" s="47"/>
      <c r="R117" s="42" t="str">
        <f t="shared" si="1"/>
        <v/>
      </c>
      <c r="T117" s="43"/>
      <c r="U117" s="43"/>
      <c r="V117" s="43"/>
      <c r="W117" s="44"/>
      <c r="X117" s="43"/>
      <c r="Y117" s="43"/>
      <c r="Z117" s="43"/>
      <c r="AA117" s="49"/>
      <c r="AB117" s="49"/>
      <c r="AC117" s="43"/>
      <c r="AD117" s="43"/>
      <c r="AE117" s="43"/>
      <c r="AF117" s="43"/>
      <c r="AG117" s="43"/>
      <c r="AH117" s="43"/>
      <c r="AI117" s="43" t="str">
        <f>IFERROR(IF(LEN(VLOOKUP(AC117, QUICKBOOKS_9130357949969096!$A:$B, 2, 0))=0,"",VLOOKUP(AC117, QUICKBOOKS_9130357949969096!$A:$B, 2, 0)),"")</f>
        <v/>
      </c>
      <c r="AJ117" s="43" t="str">
        <f>IFERROR(IF(LEN(VLOOKUP(AE117, QUICKBOOKS_9130357949969096!$C:$E, 3, 0))=0,"",VLOOKUP(AE117, QUICKBOOKS_9130357949969096!$C:$E, 3, 0)),"")</f>
        <v/>
      </c>
      <c r="AK117" s="43" t="str">
        <f>IFERROR(IF(LEN(VLOOKUP(AF117, QUICKBOOKS_9130357949969096!$F:$G, 2, 0))=0,"",VLOOKUP(AF117, QUICKBOOKS_9130357949969096!$F:$G, 2, 0)),"")</f>
        <v/>
      </c>
      <c r="AL117" s="43"/>
      <c r="AM117" s="43" t="str">
        <f>IFERROR(IF(LEN(VLOOKUP(AH117, QUICKBOOKS_9130357949969096!$J:$K, 2, 0))=0,"",VLOOKUP(AH117, QUICKBOOKS_9130357949969096!$J:$K, 2, 0)),"")</f>
        <v/>
      </c>
    </row>
    <row r="118" spans="2:39">
      <c r="B118" s="30"/>
      <c r="C118" s="30"/>
      <c r="D118" s="30"/>
      <c r="E118" s="30"/>
      <c r="P118" s="42" t="str">
        <f>IF(W118&lt;&gt;"",MAX(P$1:P117)+1,IF(AND(_xlfn.CONCAT(T118:AM118)&lt;&gt;"", OR(LEFT(_xlfn.CONCAT(T118:AM118),5)&lt;&gt;"FALSE",RIGHT(_xlfn.CONCAT(T118:AM118),5)&lt;&gt;"FALSE")),IF(AND(ISNUMBER(P117),P117&gt;0),P117,0),""))</f>
        <v/>
      </c>
      <c r="Q118" s="47"/>
      <c r="R118" s="42" t="str">
        <f t="shared" si="1"/>
        <v/>
      </c>
      <c r="T118" s="43"/>
      <c r="U118" s="43"/>
      <c r="V118" s="43"/>
      <c r="W118" s="44"/>
      <c r="X118" s="43"/>
      <c r="Y118" s="43"/>
      <c r="Z118" s="43"/>
      <c r="AA118" s="49"/>
      <c r="AB118" s="49"/>
      <c r="AC118" s="43"/>
      <c r="AD118" s="43"/>
      <c r="AE118" s="43"/>
      <c r="AF118" s="43"/>
      <c r="AG118" s="43"/>
      <c r="AH118" s="43"/>
      <c r="AI118" s="43" t="str">
        <f>IFERROR(IF(LEN(VLOOKUP(AC118, QUICKBOOKS_9130357949969096!$A:$B, 2, 0))=0,"",VLOOKUP(AC118, QUICKBOOKS_9130357949969096!$A:$B, 2, 0)),"")</f>
        <v/>
      </c>
      <c r="AJ118" s="43" t="str">
        <f>IFERROR(IF(LEN(VLOOKUP(AE118, QUICKBOOKS_9130357949969096!$C:$E, 3, 0))=0,"",VLOOKUP(AE118, QUICKBOOKS_9130357949969096!$C:$E, 3, 0)),"")</f>
        <v/>
      </c>
      <c r="AK118" s="43" t="str">
        <f>IFERROR(IF(LEN(VLOOKUP(AF118, QUICKBOOKS_9130357949969096!$F:$G, 2, 0))=0,"",VLOOKUP(AF118, QUICKBOOKS_9130357949969096!$F:$G, 2, 0)),"")</f>
        <v/>
      </c>
      <c r="AL118" s="43"/>
      <c r="AM118" s="43" t="str">
        <f>IFERROR(IF(LEN(VLOOKUP(AH118, QUICKBOOKS_9130357949969096!$J:$K, 2, 0))=0,"",VLOOKUP(AH118, QUICKBOOKS_9130357949969096!$J:$K, 2, 0)),"")</f>
        <v/>
      </c>
    </row>
    <row r="119" spans="2:39">
      <c r="B119" s="30"/>
      <c r="C119" s="30"/>
      <c r="D119" s="30"/>
      <c r="E119" s="30"/>
      <c r="P119" s="42" t="str">
        <f>IF(W119&lt;&gt;"",MAX(P$1:P118)+1,IF(AND(_xlfn.CONCAT(T119:AM119)&lt;&gt;"", OR(LEFT(_xlfn.CONCAT(T119:AM119),5)&lt;&gt;"FALSE",RIGHT(_xlfn.CONCAT(T119:AM119),5)&lt;&gt;"FALSE")),IF(AND(ISNUMBER(P118),P118&gt;0),P118,0),""))</f>
        <v/>
      </c>
      <c r="Q119" s="47"/>
      <c r="R119" s="42" t="str">
        <f t="shared" si="1"/>
        <v/>
      </c>
      <c r="T119" s="43"/>
      <c r="U119" s="43"/>
      <c r="V119" s="43"/>
      <c r="W119" s="44"/>
      <c r="X119" s="43"/>
      <c r="Y119" s="43"/>
      <c r="Z119" s="43"/>
      <c r="AA119" s="49"/>
      <c r="AB119" s="49"/>
      <c r="AC119" s="43"/>
      <c r="AD119" s="43"/>
      <c r="AE119" s="43"/>
      <c r="AF119" s="43"/>
      <c r="AG119" s="43"/>
      <c r="AH119" s="43"/>
      <c r="AI119" s="43" t="str">
        <f>IFERROR(IF(LEN(VLOOKUP(AC119, QUICKBOOKS_9130357949969096!$A:$B, 2, 0))=0,"",VLOOKUP(AC119, QUICKBOOKS_9130357949969096!$A:$B, 2, 0)),"")</f>
        <v/>
      </c>
      <c r="AJ119" s="43" t="str">
        <f>IFERROR(IF(LEN(VLOOKUP(AE119, QUICKBOOKS_9130357949969096!$C:$E, 3, 0))=0,"",VLOOKUP(AE119, QUICKBOOKS_9130357949969096!$C:$E, 3, 0)),"")</f>
        <v/>
      </c>
      <c r="AK119" s="43" t="str">
        <f>IFERROR(IF(LEN(VLOOKUP(AF119, QUICKBOOKS_9130357949969096!$F:$G, 2, 0))=0,"",VLOOKUP(AF119, QUICKBOOKS_9130357949969096!$F:$G, 2, 0)),"")</f>
        <v/>
      </c>
      <c r="AL119" s="43"/>
      <c r="AM119" s="43" t="str">
        <f>IFERROR(IF(LEN(VLOOKUP(AH119, QUICKBOOKS_9130357949969096!$J:$K, 2, 0))=0,"",VLOOKUP(AH119, QUICKBOOKS_9130357949969096!$J:$K, 2, 0)),"")</f>
        <v/>
      </c>
    </row>
    <row r="120" spans="2:39">
      <c r="B120" s="30"/>
      <c r="C120" s="30"/>
      <c r="D120" s="30"/>
      <c r="E120" s="30"/>
      <c r="P120" s="42" t="str">
        <f>IF(W120&lt;&gt;"",MAX(P$1:P119)+1,IF(AND(_xlfn.CONCAT(T120:AM120)&lt;&gt;"", OR(LEFT(_xlfn.CONCAT(T120:AM120),5)&lt;&gt;"FALSE",RIGHT(_xlfn.CONCAT(T120:AM120),5)&lt;&gt;"FALSE")),IF(AND(ISNUMBER(P119),P119&gt;0),P119,0),""))</f>
        <v/>
      </c>
      <c r="Q120" s="47"/>
      <c r="R120" s="42" t="str">
        <f t="shared" si="1"/>
        <v/>
      </c>
      <c r="T120" s="43"/>
      <c r="U120" s="43"/>
      <c r="V120" s="43"/>
      <c r="W120" s="44"/>
      <c r="X120" s="43"/>
      <c r="Y120" s="43"/>
      <c r="Z120" s="43"/>
      <c r="AA120" s="49"/>
      <c r="AB120" s="49"/>
      <c r="AC120" s="43"/>
      <c r="AD120" s="43"/>
      <c r="AE120" s="43"/>
      <c r="AF120" s="43"/>
      <c r="AG120" s="43"/>
      <c r="AH120" s="43"/>
      <c r="AI120" s="43" t="str">
        <f>IFERROR(IF(LEN(VLOOKUP(AC120, QUICKBOOKS_9130357949969096!$A:$B, 2, 0))=0,"",VLOOKUP(AC120, QUICKBOOKS_9130357949969096!$A:$B, 2, 0)),"")</f>
        <v/>
      </c>
      <c r="AJ120" s="43" t="str">
        <f>IFERROR(IF(LEN(VLOOKUP(AE120, QUICKBOOKS_9130357949969096!$C:$E, 3, 0))=0,"",VLOOKUP(AE120, QUICKBOOKS_9130357949969096!$C:$E, 3, 0)),"")</f>
        <v/>
      </c>
      <c r="AK120" s="43" t="str">
        <f>IFERROR(IF(LEN(VLOOKUP(AF120, QUICKBOOKS_9130357949969096!$F:$G, 2, 0))=0,"",VLOOKUP(AF120, QUICKBOOKS_9130357949969096!$F:$G, 2, 0)),"")</f>
        <v/>
      </c>
      <c r="AL120" s="43"/>
      <c r="AM120" s="43" t="str">
        <f>IFERROR(IF(LEN(VLOOKUP(AH120, QUICKBOOKS_9130357949969096!$J:$K, 2, 0))=0,"",VLOOKUP(AH120, QUICKBOOKS_9130357949969096!$J:$K, 2, 0)),"")</f>
        <v/>
      </c>
    </row>
    <row r="121" spans="2:39">
      <c r="B121" s="30"/>
      <c r="C121" s="30"/>
      <c r="D121" s="30"/>
      <c r="E121" s="30"/>
      <c r="P121" s="42" t="str">
        <f>IF(W121&lt;&gt;"",MAX(P$1:P120)+1,IF(AND(_xlfn.CONCAT(T121:AM121)&lt;&gt;"", OR(LEFT(_xlfn.CONCAT(T121:AM121),5)&lt;&gt;"FALSE",RIGHT(_xlfn.CONCAT(T121:AM121),5)&lt;&gt;"FALSE")),IF(AND(ISNUMBER(P120),P120&gt;0),P120,0),""))</f>
        <v/>
      </c>
      <c r="Q121" s="47"/>
      <c r="R121" s="42" t="str">
        <f t="shared" si="1"/>
        <v/>
      </c>
      <c r="T121" s="43"/>
      <c r="U121" s="43"/>
      <c r="V121" s="43"/>
      <c r="W121" s="44"/>
      <c r="X121" s="43"/>
      <c r="Y121" s="43"/>
      <c r="Z121" s="43"/>
      <c r="AA121" s="49"/>
      <c r="AB121" s="49"/>
      <c r="AC121" s="43"/>
      <c r="AD121" s="43"/>
      <c r="AE121" s="43"/>
      <c r="AF121" s="43"/>
      <c r="AG121" s="43"/>
      <c r="AH121" s="43"/>
      <c r="AI121" s="43" t="str">
        <f>IFERROR(IF(LEN(VLOOKUP(AC121, QUICKBOOKS_9130357949969096!$A:$B, 2, 0))=0,"",VLOOKUP(AC121, QUICKBOOKS_9130357949969096!$A:$B, 2, 0)),"")</f>
        <v/>
      </c>
      <c r="AJ121" s="43" t="str">
        <f>IFERROR(IF(LEN(VLOOKUP(AE121, QUICKBOOKS_9130357949969096!$C:$E, 3, 0))=0,"",VLOOKUP(AE121, QUICKBOOKS_9130357949969096!$C:$E, 3, 0)),"")</f>
        <v/>
      </c>
      <c r="AK121" s="43" t="str">
        <f>IFERROR(IF(LEN(VLOOKUP(AF121, QUICKBOOKS_9130357949969096!$F:$G, 2, 0))=0,"",VLOOKUP(AF121, QUICKBOOKS_9130357949969096!$F:$G, 2, 0)),"")</f>
        <v/>
      </c>
      <c r="AL121" s="43"/>
      <c r="AM121" s="43" t="str">
        <f>IFERROR(IF(LEN(VLOOKUP(AH121, QUICKBOOKS_9130357949969096!$J:$K, 2, 0))=0,"",VLOOKUP(AH121, QUICKBOOKS_9130357949969096!$J:$K, 2, 0)),"")</f>
        <v/>
      </c>
    </row>
    <row r="122" spans="2:39">
      <c r="B122" s="30"/>
      <c r="C122" s="30"/>
      <c r="D122" s="30"/>
      <c r="E122" s="30"/>
      <c r="P122" s="42" t="str">
        <f>IF(W122&lt;&gt;"",MAX(P$1:P121)+1,IF(AND(_xlfn.CONCAT(T122:AM122)&lt;&gt;"", OR(LEFT(_xlfn.CONCAT(T122:AM122),5)&lt;&gt;"FALSE",RIGHT(_xlfn.CONCAT(T122:AM122),5)&lt;&gt;"FALSE")),IF(AND(ISNUMBER(P121),P121&gt;0),P121,0),""))</f>
        <v/>
      </c>
      <c r="Q122" s="47"/>
      <c r="R122" s="42" t="str">
        <f t="shared" si="1"/>
        <v/>
      </c>
      <c r="T122" s="43"/>
      <c r="U122" s="43"/>
      <c r="V122" s="43"/>
      <c r="W122" s="44"/>
      <c r="X122" s="43"/>
      <c r="Y122" s="43"/>
      <c r="Z122" s="43"/>
      <c r="AA122" s="49"/>
      <c r="AB122" s="49"/>
      <c r="AC122" s="43"/>
      <c r="AD122" s="43"/>
      <c r="AE122" s="43"/>
      <c r="AF122" s="43"/>
      <c r="AG122" s="43"/>
      <c r="AH122" s="43"/>
      <c r="AI122" s="43" t="str">
        <f>IFERROR(IF(LEN(VLOOKUP(AC122, QUICKBOOKS_9130357949969096!$A:$B, 2, 0))=0,"",VLOOKUP(AC122, QUICKBOOKS_9130357949969096!$A:$B, 2, 0)),"")</f>
        <v/>
      </c>
      <c r="AJ122" s="43" t="str">
        <f>IFERROR(IF(LEN(VLOOKUP(AE122, QUICKBOOKS_9130357949969096!$C:$E, 3, 0))=0,"",VLOOKUP(AE122, QUICKBOOKS_9130357949969096!$C:$E, 3, 0)),"")</f>
        <v/>
      </c>
      <c r="AK122" s="43" t="str">
        <f>IFERROR(IF(LEN(VLOOKUP(AF122, QUICKBOOKS_9130357949969096!$F:$G, 2, 0))=0,"",VLOOKUP(AF122, QUICKBOOKS_9130357949969096!$F:$G, 2, 0)),"")</f>
        <v/>
      </c>
      <c r="AL122" s="43"/>
      <c r="AM122" s="43" t="str">
        <f>IFERROR(IF(LEN(VLOOKUP(AH122, QUICKBOOKS_9130357949969096!$J:$K, 2, 0))=0,"",VLOOKUP(AH122, QUICKBOOKS_9130357949969096!$J:$K, 2, 0)),"")</f>
        <v/>
      </c>
    </row>
    <row r="123" spans="2:39">
      <c r="B123" s="30"/>
      <c r="C123" s="30"/>
      <c r="D123" s="30"/>
      <c r="E123" s="30"/>
      <c r="P123" s="42" t="str">
        <f>IF(W123&lt;&gt;"",MAX(P$1:P122)+1,IF(AND(_xlfn.CONCAT(T123:AM123)&lt;&gt;"", OR(LEFT(_xlfn.CONCAT(T123:AM123),5)&lt;&gt;"FALSE",RIGHT(_xlfn.CONCAT(T123:AM123),5)&lt;&gt;"FALSE")),IF(AND(ISNUMBER(P122),P122&gt;0),P122,0),""))</f>
        <v/>
      </c>
      <c r="Q123" s="47"/>
      <c r="R123" s="42" t="str">
        <f t="shared" si="1"/>
        <v/>
      </c>
      <c r="T123" s="43"/>
      <c r="U123" s="43"/>
      <c r="V123" s="43"/>
      <c r="W123" s="44"/>
      <c r="X123" s="43"/>
      <c r="Y123" s="43"/>
      <c r="Z123" s="43"/>
      <c r="AA123" s="49"/>
      <c r="AB123" s="49"/>
      <c r="AC123" s="43"/>
      <c r="AD123" s="43"/>
      <c r="AE123" s="43"/>
      <c r="AF123" s="43"/>
      <c r="AG123" s="43"/>
      <c r="AH123" s="43"/>
      <c r="AI123" s="43" t="str">
        <f>IFERROR(IF(LEN(VLOOKUP(AC123, QUICKBOOKS_9130357949969096!$A:$B, 2, 0))=0,"",VLOOKUP(AC123, QUICKBOOKS_9130357949969096!$A:$B, 2, 0)),"")</f>
        <v/>
      </c>
      <c r="AJ123" s="43" t="str">
        <f>IFERROR(IF(LEN(VLOOKUP(AE123, QUICKBOOKS_9130357949969096!$C:$E, 3, 0))=0,"",VLOOKUP(AE123, QUICKBOOKS_9130357949969096!$C:$E, 3, 0)),"")</f>
        <v/>
      </c>
      <c r="AK123" s="43" t="str">
        <f>IFERROR(IF(LEN(VLOOKUP(AF123, QUICKBOOKS_9130357949969096!$F:$G, 2, 0))=0,"",VLOOKUP(AF123, QUICKBOOKS_9130357949969096!$F:$G, 2, 0)),"")</f>
        <v/>
      </c>
      <c r="AL123" s="43"/>
      <c r="AM123" s="43" t="str">
        <f>IFERROR(IF(LEN(VLOOKUP(AH123, QUICKBOOKS_9130357949969096!$J:$K, 2, 0))=0,"",VLOOKUP(AH123, QUICKBOOKS_9130357949969096!$J:$K, 2, 0)),"")</f>
        <v/>
      </c>
    </row>
    <row r="124" spans="2:39">
      <c r="B124" s="30"/>
      <c r="C124" s="30"/>
      <c r="D124" s="30"/>
      <c r="E124" s="30"/>
      <c r="P124" s="42" t="str">
        <f>IF(W124&lt;&gt;"",MAX(P$1:P123)+1,IF(AND(_xlfn.CONCAT(T124:AM124)&lt;&gt;"", OR(LEFT(_xlfn.CONCAT(T124:AM124),5)&lt;&gt;"FALSE",RIGHT(_xlfn.CONCAT(T124:AM124),5)&lt;&gt;"FALSE")),IF(AND(ISNUMBER(P123),P123&gt;0),P123,0),""))</f>
        <v/>
      </c>
      <c r="Q124" s="47"/>
      <c r="R124" s="42" t="str">
        <f t="shared" si="1"/>
        <v/>
      </c>
      <c r="T124" s="43"/>
      <c r="U124" s="43"/>
      <c r="V124" s="43"/>
      <c r="W124" s="44"/>
      <c r="X124" s="43"/>
      <c r="Y124" s="43"/>
      <c r="Z124" s="43"/>
      <c r="AA124" s="49"/>
      <c r="AB124" s="49"/>
      <c r="AC124" s="43"/>
      <c r="AD124" s="43"/>
      <c r="AE124" s="43"/>
      <c r="AF124" s="43"/>
      <c r="AG124" s="43"/>
      <c r="AH124" s="43"/>
      <c r="AI124" s="43" t="str">
        <f>IFERROR(IF(LEN(VLOOKUP(AC124, QUICKBOOKS_9130357949969096!$A:$B, 2, 0))=0,"",VLOOKUP(AC124, QUICKBOOKS_9130357949969096!$A:$B, 2, 0)),"")</f>
        <v/>
      </c>
      <c r="AJ124" s="43" t="str">
        <f>IFERROR(IF(LEN(VLOOKUP(AE124, QUICKBOOKS_9130357949969096!$C:$E, 3, 0))=0,"",VLOOKUP(AE124, QUICKBOOKS_9130357949969096!$C:$E, 3, 0)),"")</f>
        <v/>
      </c>
      <c r="AK124" s="43" t="str">
        <f>IFERROR(IF(LEN(VLOOKUP(AF124, QUICKBOOKS_9130357949969096!$F:$G, 2, 0))=0,"",VLOOKUP(AF124, QUICKBOOKS_9130357949969096!$F:$G, 2, 0)),"")</f>
        <v/>
      </c>
      <c r="AL124" s="43"/>
      <c r="AM124" s="43" t="str">
        <f>IFERROR(IF(LEN(VLOOKUP(AH124, QUICKBOOKS_9130357949969096!$J:$K, 2, 0))=0,"",VLOOKUP(AH124, QUICKBOOKS_9130357949969096!$J:$K, 2, 0)),"")</f>
        <v/>
      </c>
    </row>
    <row r="125" spans="2:39">
      <c r="B125" s="30"/>
      <c r="C125" s="30"/>
      <c r="D125" s="30"/>
      <c r="E125" s="30"/>
      <c r="P125" s="42" t="str">
        <f>IF(W125&lt;&gt;"",MAX(P$1:P124)+1,IF(AND(_xlfn.CONCAT(T125:AM125)&lt;&gt;"", OR(LEFT(_xlfn.CONCAT(T125:AM125),5)&lt;&gt;"FALSE",RIGHT(_xlfn.CONCAT(T125:AM125),5)&lt;&gt;"FALSE")),IF(AND(ISNUMBER(P124),P124&gt;0),P124,0),""))</f>
        <v/>
      </c>
      <c r="Q125" s="47"/>
      <c r="R125" s="42" t="str">
        <f t="shared" si="1"/>
        <v/>
      </c>
      <c r="T125" s="43"/>
      <c r="U125" s="43"/>
      <c r="V125" s="43"/>
      <c r="W125" s="44"/>
      <c r="X125" s="43"/>
      <c r="Y125" s="43"/>
      <c r="Z125" s="43"/>
      <c r="AA125" s="49"/>
      <c r="AB125" s="49"/>
      <c r="AC125" s="43"/>
      <c r="AD125" s="43"/>
      <c r="AE125" s="43"/>
      <c r="AF125" s="43"/>
      <c r="AG125" s="43"/>
      <c r="AH125" s="43"/>
      <c r="AI125" s="43" t="str">
        <f>IFERROR(IF(LEN(VLOOKUP(AC125, QUICKBOOKS_9130357949969096!$A:$B, 2, 0))=0,"",VLOOKUP(AC125, QUICKBOOKS_9130357949969096!$A:$B, 2, 0)),"")</f>
        <v/>
      </c>
      <c r="AJ125" s="43" t="str">
        <f>IFERROR(IF(LEN(VLOOKUP(AE125, QUICKBOOKS_9130357949969096!$C:$E, 3, 0))=0,"",VLOOKUP(AE125, QUICKBOOKS_9130357949969096!$C:$E, 3, 0)),"")</f>
        <v/>
      </c>
      <c r="AK125" s="43" t="str">
        <f>IFERROR(IF(LEN(VLOOKUP(AF125, QUICKBOOKS_9130357949969096!$F:$G, 2, 0))=0,"",VLOOKUP(AF125, QUICKBOOKS_9130357949969096!$F:$G, 2, 0)),"")</f>
        <v/>
      </c>
      <c r="AL125" s="43"/>
      <c r="AM125" s="43" t="str">
        <f>IFERROR(IF(LEN(VLOOKUP(AH125, QUICKBOOKS_9130357949969096!$J:$K, 2, 0))=0,"",VLOOKUP(AH125, QUICKBOOKS_9130357949969096!$J:$K, 2, 0)),"")</f>
        <v/>
      </c>
    </row>
    <row r="126" spans="2:39">
      <c r="B126" s="30"/>
      <c r="C126" s="30"/>
      <c r="D126" s="30"/>
      <c r="E126" s="30"/>
      <c r="P126" s="42" t="str">
        <f>IF(W126&lt;&gt;"",MAX(P$1:P125)+1,IF(AND(_xlfn.CONCAT(T126:AM126)&lt;&gt;"", OR(LEFT(_xlfn.CONCAT(T126:AM126),5)&lt;&gt;"FALSE",RIGHT(_xlfn.CONCAT(T126:AM126),5)&lt;&gt;"FALSE")),IF(AND(ISNUMBER(P125),P125&gt;0),P125,0),""))</f>
        <v/>
      </c>
      <c r="Q126" s="47"/>
      <c r="R126" s="42" t="str">
        <f t="shared" si="1"/>
        <v/>
      </c>
      <c r="T126" s="43"/>
      <c r="U126" s="43"/>
      <c r="V126" s="43"/>
      <c r="W126" s="44"/>
      <c r="X126" s="43"/>
      <c r="Y126" s="43"/>
      <c r="Z126" s="43"/>
      <c r="AA126" s="49"/>
      <c r="AB126" s="49"/>
      <c r="AC126" s="43"/>
      <c r="AD126" s="43"/>
      <c r="AE126" s="43"/>
      <c r="AF126" s="43"/>
      <c r="AG126" s="43"/>
      <c r="AH126" s="43"/>
      <c r="AI126" s="43" t="str">
        <f>IFERROR(IF(LEN(VLOOKUP(AC126, QUICKBOOKS_9130357949969096!$A:$B, 2, 0))=0,"",VLOOKUP(AC126, QUICKBOOKS_9130357949969096!$A:$B, 2, 0)),"")</f>
        <v/>
      </c>
      <c r="AJ126" s="43" t="str">
        <f>IFERROR(IF(LEN(VLOOKUP(AE126, QUICKBOOKS_9130357949969096!$C:$E, 3, 0))=0,"",VLOOKUP(AE126, QUICKBOOKS_9130357949969096!$C:$E, 3, 0)),"")</f>
        <v/>
      </c>
      <c r="AK126" s="43" t="str">
        <f>IFERROR(IF(LEN(VLOOKUP(AF126, QUICKBOOKS_9130357949969096!$F:$G, 2, 0))=0,"",VLOOKUP(AF126, QUICKBOOKS_9130357949969096!$F:$G, 2, 0)),"")</f>
        <v/>
      </c>
      <c r="AL126" s="43"/>
      <c r="AM126" s="43" t="str">
        <f>IFERROR(IF(LEN(VLOOKUP(AH126, QUICKBOOKS_9130357949969096!$J:$K, 2, 0))=0,"",VLOOKUP(AH126, QUICKBOOKS_9130357949969096!$J:$K, 2, 0)),"")</f>
        <v/>
      </c>
    </row>
    <row r="127" spans="2:39">
      <c r="B127" s="30"/>
      <c r="C127" s="30"/>
      <c r="D127" s="30"/>
      <c r="E127" s="30"/>
      <c r="P127" s="42" t="str">
        <f>IF(W127&lt;&gt;"",MAX(P$1:P126)+1,IF(AND(_xlfn.CONCAT(T127:AM127)&lt;&gt;"", OR(LEFT(_xlfn.CONCAT(T127:AM127),5)&lt;&gt;"FALSE",RIGHT(_xlfn.CONCAT(T127:AM127),5)&lt;&gt;"FALSE")),IF(AND(ISNUMBER(P126),P126&gt;0),P126,0),""))</f>
        <v/>
      </c>
      <c r="Q127" s="47"/>
      <c r="R127" s="42" t="str">
        <f t="shared" si="1"/>
        <v/>
      </c>
      <c r="T127" s="43"/>
      <c r="U127" s="43"/>
      <c r="V127" s="43"/>
      <c r="W127" s="44"/>
      <c r="X127" s="43"/>
      <c r="Y127" s="43"/>
      <c r="Z127" s="43"/>
      <c r="AA127" s="49"/>
      <c r="AB127" s="49"/>
      <c r="AC127" s="43"/>
      <c r="AD127" s="43"/>
      <c r="AE127" s="43"/>
      <c r="AF127" s="43"/>
      <c r="AG127" s="43"/>
      <c r="AH127" s="43"/>
      <c r="AI127" s="43" t="str">
        <f>IFERROR(IF(LEN(VLOOKUP(AC127, QUICKBOOKS_9130357949969096!$A:$B, 2, 0))=0,"",VLOOKUP(AC127, QUICKBOOKS_9130357949969096!$A:$B, 2, 0)),"")</f>
        <v/>
      </c>
      <c r="AJ127" s="43" t="str">
        <f>IFERROR(IF(LEN(VLOOKUP(AE127, QUICKBOOKS_9130357949969096!$C:$E, 3, 0))=0,"",VLOOKUP(AE127, QUICKBOOKS_9130357949969096!$C:$E, 3, 0)),"")</f>
        <v/>
      </c>
      <c r="AK127" s="43" t="str">
        <f>IFERROR(IF(LEN(VLOOKUP(AF127, QUICKBOOKS_9130357949969096!$F:$G, 2, 0))=0,"",VLOOKUP(AF127, QUICKBOOKS_9130357949969096!$F:$G, 2, 0)),"")</f>
        <v/>
      </c>
      <c r="AL127" s="43"/>
      <c r="AM127" s="43" t="str">
        <f>IFERROR(IF(LEN(VLOOKUP(AH127, QUICKBOOKS_9130357949969096!$J:$K, 2, 0))=0,"",VLOOKUP(AH127, QUICKBOOKS_9130357949969096!$J:$K, 2, 0)),"")</f>
        <v/>
      </c>
    </row>
    <row r="128" spans="2:39">
      <c r="B128" s="30"/>
      <c r="C128" s="30"/>
      <c r="D128" s="30"/>
      <c r="E128" s="30"/>
      <c r="P128" s="42" t="str">
        <f>IF(W128&lt;&gt;"",MAX(P$1:P127)+1,IF(AND(_xlfn.CONCAT(T128:AM128)&lt;&gt;"", OR(LEFT(_xlfn.CONCAT(T128:AM128),5)&lt;&gt;"FALSE",RIGHT(_xlfn.CONCAT(T128:AM128),5)&lt;&gt;"FALSE")),IF(AND(ISNUMBER(P127),P127&gt;0),P127,0),""))</f>
        <v/>
      </c>
      <c r="Q128" s="47"/>
      <c r="R128" s="42" t="str">
        <f t="shared" si="1"/>
        <v/>
      </c>
      <c r="T128" s="43"/>
      <c r="U128" s="43"/>
      <c r="V128" s="43"/>
      <c r="W128" s="44"/>
      <c r="X128" s="43"/>
      <c r="Y128" s="43"/>
      <c r="Z128" s="43"/>
      <c r="AA128" s="49"/>
      <c r="AB128" s="49"/>
      <c r="AC128" s="43"/>
      <c r="AD128" s="43"/>
      <c r="AE128" s="43"/>
      <c r="AF128" s="43"/>
      <c r="AG128" s="43"/>
      <c r="AH128" s="43"/>
      <c r="AI128" s="43" t="str">
        <f>IFERROR(IF(LEN(VLOOKUP(AC128, QUICKBOOKS_9130357949969096!$A:$B, 2, 0))=0,"",VLOOKUP(AC128, QUICKBOOKS_9130357949969096!$A:$B, 2, 0)),"")</f>
        <v/>
      </c>
      <c r="AJ128" s="43" t="str">
        <f>IFERROR(IF(LEN(VLOOKUP(AE128, QUICKBOOKS_9130357949969096!$C:$E, 3, 0))=0,"",VLOOKUP(AE128, QUICKBOOKS_9130357949969096!$C:$E, 3, 0)),"")</f>
        <v/>
      </c>
      <c r="AK128" s="43" t="str">
        <f>IFERROR(IF(LEN(VLOOKUP(AF128, QUICKBOOKS_9130357949969096!$F:$G, 2, 0))=0,"",VLOOKUP(AF128, QUICKBOOKS_9130357949969096!$F:$G, 2, 0)),"")</f>
        <v/>
      </c>
      <c r="AL128" s="43"/>
      <c r="AM128" s="43" t="str">
        <f>IFERROR(IF(LEN(VLOOKUP(AH128, QUICKBOOKS_9130357949969096!$J:$K, 2, 0))=0,"",VLOOKUP(AH128, QUICKBOOKS_9130357949969096!$J:$K, 2, 0)),"")</f>
        <v/>
      </c>
    </row>
    <row r="129" spans="2:39">
      <c r="B129" s="30"/>
      <c r="C129" s="30"/>
      <c r="D129" s="30"/>
      <c r="E129" s="30"/>
      <c r="P129" s="42" t="str">
        <f>IF(W129&lt;&gt;"",MAX(P$1:P128)+1,IF(AND(_xlfn.CONCAT(T129:AM129)&lt;&gt;"", OR(LEFT(_xlfn.CONCAT(T129:AM129),5)&lt;&gt;"FALSE",RIGHT(_xlfn.CONCAT(T129:AM129),5)&lt;&gt;"FALSE")),IF(AND(ISNUMBER(P128),P128&gt;0),P128,0),""))</f>
        <v/>
      </c>
      <c r="Q129" s="47"/>
      <c r="R129" s="42" t="str">
        <f t="shared" si="1"/>
        <v/>
      </c>
      <c r="T129" s="43"/>
      <c r="U129" s="43"/>
      <c r="V129" s="43"/>
      <c r="W129" s="44"/>
      <c r="X129" s="43"/>
      <c r="Y129" s="43"/>
      <c r="Z129" s="43"/>
      <c r="AA129" s="49"/>
      <c r="AB129" s="49"/>
      <c r="AC129" s="43"/>
      <c r="AD129" s="43"/>
      <c r="AE129" s="43"/>
      <c r="AF129" s="43"/>
      <c r="AG129" s="43"/>
      <c r="AH129" s="43"/>
      <c r="AI129" s="43" t="str">
        <f>IFERROR(IF(LEN(VLOOKUP(AC129, QUICKBOOKS_9130357949969096!$A:$B, 2, 0))=0,"",VLOOKUP(AC129, QUICKBOOKS_9130357949969096!$A:$B, 2, 0)),"")</f>
        <v/>
      </c>
      <c r="AJ129" s="43" t="str">
        <f>IFERROR(IF(LEN(VLOOKUP(AE129, QUICKBOOKS_9130357949969096!$C:$E, 3, 0))=0,"",VLOOKUP(AE129, QUICKBOOKS_9130357949969096!$C:$E, 3, 0)),"")</f>
        <v/>
      </c>
      <c r="AK129" s="43" t="str">
        <f>IFERROR(IF(LEN(VLOOKUP(AF129, QUICKBOOKS_9130357949969096!$F:$G, 2, 0))=0,"",VLOOKUP(AF129, QUICKBOOKS_9130357949969096!$F:$G, 2, 0)),"")</f>
        <v/>
      </c>
      <c r="AL129" s="43"/>
      <c r="AM129" s="43" t="str">
        <f>IFERROR(IF(LEN(VLOOKUP(AH129, QUICKBOOKS_9130357949969096!$J:$K, 2, 0))=0,"",VLOOKUP(AH129, QUICKBOOKS_9130357949969096!$J:$K, 2, 0)),"")</f>
        <v/>
      </c>
    </row>
    <row r="130" spans="2:39">
      <c r="B130" s="30"/>
      <c r="C130" s="30"/>
      <c r="D130" s="30"/>
      <c r="E130" s="30"/>
      <c r="P130" s="42" t="str">
        <f>IF(W130&lt;&gt;"",MAX(P$1:P129)+1,IF(AND(_xlfn.CONCAT(T130:AM130)&lt;&gt;"", OR(LEFT(_xlfn.CONCAT(T130:AM130),5)&lt;&gt;"FALSE",RIGHT(_xlfn.CONCAT(T130:AM130),5)&lt;&gt;"FALSE")),IF(AND(ISNUMBER(P129),P129&gt;0),P129,0),""))</f>
        <v/>
      </c>
      <c r="Q130" s="47"/>
      <c r="R130" s="42" t="str">
        <f t="shared" si="1"/>
        <v/>
      </c>
      <c r="T130" s="43"/>
      <c r="U130" s="43"/>
      <c r="V130" s="43"/>
      <c r="W130" s="44"/>
      <c r="X130" s="43"/>
      <c r="Y130" s="43"/>
      <c r="Z130" s="43"/>
      <c r="AA130" s="49"/>
      <c r="AB130" s="49"/>
      <c r="AC130" s="43"/>
      <c r="AD130" s="43"/>
      <c r="AE130" s="43"/>
      <c r="AF130" s="43"/>
      <c r="AG130" s="43"/>
      <c r="AH130" s="43"/>
      <c r="AI130" s="43" t="str">
        <f>IFERROR(IF(LEN(VLOOKUP(AC130, QUICKBOOKS_9130357949969096!$A:$B, 2, 0))=0,"",VLOOKUP(AC130, QUICKBOOKS_9130357949969096!$A:$B, 2, 0)),"")</f>
        <v/>
      </c>
      <c r="AJ130" s="43" t="str">
        <f>IFERROR(IF(LEN(VLOOKUP(AE130, QUICKBOOKS_9130357949969096!$C:$E, 3, 0))=0,"",VLOOKUP(AE130, QUICKBOOKS_9130357949969096!$C:$E, 3, 0)),"")</f>
        <v/>
      </c>
      <c r="AK130" s="43" t="str">
        <f>IFERROR(IF(LEN(VLOOKUP(AF130, QUICKBOOKS_9130357949969096!$F:$G, 2, 0))=0,"",VLOOKUP(AF130, QUICKBOOKS_9130357949969096!$F:$G, 2, 0)),"")</f>
        <v/>
      </c>
      <c r="AL130" s="43"/>
      <c r="AM130" s="43" t="str">
        <f>IFERROR(IF(LEN(VLOOKUP(AH130, QUICKBOOKS_9130357949969096!$J:$K, 2, 0))=0,"",VLOOKUP(AH130, QUICKBOOKS_9130357949969096!$J:$K, 2, 0)),"")</f>
        <v/>
      </c>
    </row>
    <row r="131" spans="2:39">
      <c r="B131" s="30"/>
      <c r="C131" s="30"/>
      <c r="D131" s="30"/>
      <c r="E131" s="30"/>
      <c r="P131" s="42" t="str">
        <f>IF(W131&lt;&gt;"",MAX(P$1:P130)+1,IF(AND(_xlfn.CONCAT(T131:AM131)&lt;&gt;"", OR(LEFT(_xlfn.CONCAT(T131:AM131),5)&lt;&gt;"FALSE",RIGHT(_xlfn.CONCAT(T131:AM131),5)&lt;&gt;"FALSE")),IF(AND(ISNUMBER(P130),P130&gt;0),P130,0),""))</f>
        <v/>
      </c>
      <c r="Q131" s="47"/>
      <c r="R131" s="42" t="str">
        <f t="shared" ref="R131:R194" si="2">IF(T131&lt;&gt;"",IF(Q131&lt;&gt;"","Edited","Synced"),IF(P131="","",IF(OR(AC131 = "",AI131 = ""),"Invalid","New")))</f>
        <v/>
      </c>
      <c r="T131" s="43"/>
      <c r="U131" s="43"/>
      <c r="V131" s="43"/>
      <c r="W131" s="44"/>
      <c r="X131" s="43"/>
      <c r="Y131" s="43"/>
      <c r="Z131" s="43"/>
      <c r="AA131" s="49"/>
      <c r="AB131" s="49"/>
      <c r="AC131" s="43"/>
      <c r="AD131" s="43"/>
      <c r="AE131" s="43"/>
      <c r="AF131" s="43"/>
      <c r="AG131" s="43"/>
      <c r="AH131" s="43"/>
      <c r="AI131" s="43" t="str">
        <f>IFERROR(IF(LEN(VLOOKUP(AC131, QUICKBOOKS_9130357949969096!$A:$B, 2, 0))=0,"",VLOOKUP(AC131, QUICKBOOKS_9130357949969096!$A:$B, 2, 0)),"")</f>
        <v/>
      </c>
      <c r="AJ131" s="43" t="str">
        <f>IFERROR(IF(LEN(VLOOKUP(AE131, QUICKBOOKS_9130357949969096!$C:$E, 3, 0))=0,"",VLOOKUP(AE131, QUICKBOOKS_9130357949969096!$C:$E, 3, 0)),"")</f>
        <v/>
      </c>
      <c r="AK131" s="43" t="str">
        <f>IFERROR(IF(LEN(VLOOKUP(AF131, QUICKBOOKS_9130357949969096!$F:$G, 2, 0))=0,"",VLOOKUP(AF131, QUICKBOOKS_9130357949969096!$F:$G, 2, 0)),"")</f>
        <v/>
      </c>
      <c r="AL131" s="43"/>
      <c r="AM131" s="43" t="str">
        <f>IFERROR(IF(LEN(VLOOKUP(AH131, QUICKBOOKS_9130357949969096!$J:$K, 2, 0))=0,"",VLOOKUP(AH131, QUICKBOOKS_9130357949969096!$J:$K, 2, 0)),"")</f>
        <v/>
      </c>
    </row>
    <row r="132" spans="2:39">
      <c r="B132" s="30"/>
      <c r="C132" s="30"/>
      <c r="D132" s="30"/>
      <c r="E132" s="30"/>
      <c r="P132" s="42" t="str">
        <f>IF(W132&lt;&gt;"",MAX(P$1:P131)+1,IF(AND(_xlfn.CONCAT(T132:AM132)&lt;&gt;"", OR(LEFT(_xlfn.CONCAT(T132:AM132),5)&lt;&gt;"FALSE",RIGHT(_xlfn.CONCAT(T132:AM132),5)&lt;&gt;"FALSE")),IF(AND(ISNUMBER(P131),P131&gt;0),P131,0),""))</f>
        <v/>
      </c>
      <c r="Q132" s="47"/>
      <c r="R132" s="42" t="str">
        <f t="shared" si="2"/>
        <v/>
      </c>
      <c r="T132" s="43"/>
      <c r="U132" s="43"/>
      <c r="V132" s="43"/>
      <c r="W132" s="44"/>
      <c r="X132" s="43"/>
      <c r="Y132" s="43"/>
      <c r="Z132" s="43"/>
      <c r="AA132" s="49"/>
      <c r="AB132" s="49"/>
      <c r="AC132" s="43"/>
      <c r="AD132" s="43"/>
      <c r="AE132" s="43"/>
      <c r="AF132" s="43"/>
      <c r="AG132" s="43"/>
      <c r="AH132" s="43"/>
      <c r="AI132" s="43" t="str">
        <f>IFERROR(IF(LEN(VLOOKUP(AC132, QUICKBOOKS_9130357949969096!$A:$B, 2, 0))=0,"",VLOOKUP(AC132, QUICKBOOKS_9130357949969096!$A:$B, 2, 0)),"")</f>
        <v/>
      </c>
      <c r="AJ132" s="43" t="str">
        <f>IFERROR(IF(LEN(VLOOKUP(AE132, QUICKBOOKS_9130357949969096!$C:$E, 3, 0))=0,"",VLOOKUP(AE132, QUICKBOOKS_9130357949969096!$C:$E, 3, 0)),"")</f>
        <v/>
      </c>
      <c r="AK132" s="43" t="str">
        <f>IFERROR(IF(LEN(VLOOKUP(AF132, QUICKBOOKS_9130357949969096!$F:$G, 2, 0))=0,"",VLOOKUP(AF132, QUICKBOOKS_9130357949969096!$F:$G, 2, 0)),"")</f>
        <v/>
      </c>
      <c r="AL132" s="43"/>
      <c r="AM132" s="43" t="str">
        <f>IFERROR(IF(LEN(VLOOKUP(AH132, QUICKBOOKS_9130357949969096!$J:$K, 2, 0))=0,"",VLOOKUP(AH132, QUICKBOOKS_9130357949969096!$J:$K, 2, 0)),"")</f>
        <v/>
      </c>
    </row>
    <row r="133" spans="2:39">
      <c r="B133" s="30"/>
      <c r="C133" s="30"/>
      <c r="D133" s="30"/>
      <c r="E133" s="30"/>
      <c r="P133" s="42" t="str">
        <f>IF(W133&lt;&gt;"",MAX(P$1:P132)+1,IF(AND(_xlfn.CONCAT(T133:AM133)&lt;&gt;"", OR(LEFT(_xlfn.CONCAT(T133:AM133),5)&lt;&gt;"FALSE",RIGHT(_xlfn.CONCAT(T133:AM133),5)&lt;&gt;"FALSE")),IF(AND(ISNUMBER(P132),P132&gt;0),P132,0),""))</f>
        <v/>
      </c>
      <c r="Q133" s="47"/>
      <c r="R133" s="42" t="str">
        <f t="shared" si="2"/>
        <v/>
      </c>
      <c r="T133" s="43"/>
      <c r="U133" s="43"/>
      <c r="V133" s="43"/>
      <c r="W133" s="44"/>
      <c r="X133" s="43"/>
      <c r="Y133" s="43"/>
      <c r="Z133" s="43"/>
      <c r="AA133" s="49"/>
      <c r="AB133" s="49"/>
      <c r="AC133" s="43"/>
      <c r="AD133" s="43"/>
      <c r="AE133" s="43"/>
      <c r="AF133" s="43"/>
      <c r="AG133" s="43"/>
      <c r="AH133" s="43"/>
      <c r="AI133" s="43" t="str">
        <f>IFERROR(IF(LEN(VLOOKUP(AC133, QUICKBOOKS_9130357949969096!$A:$B, 2, 0))=0,"",VLOOKUP(AC133, QUICKBOOKS_9130357949969096!$A:$B, 2, 0)),"")</f>
        <v/>
      </c>
      <c r="AJ133" s="43" t="str">
        <f>IFERROR(IF(LEN(VLOOKUP(AE133, QUICKBOOKS_9130357949969096!$C:$E, 3, 0))=0,"",VLOOKUP(AE133, QUICKBOOKS_9130357949969096!$C:$E, 3, 0)),"")</f>
        <v/>
      </c>
      <c r="AK133" s="43" t="str">
        <f>IFERROR(IF(LEN(VLOOKUP(AF133, QUICKBOOKS_9130357949969096!$F:$G, 2, 0))=0,"",VLOOKUP(AF133, QUICKBOOKS_9130357949969096!$F:$G, 2, 0)),"")</f>
        <v/>
      </c>
      <c r="AL133" s="43"/>
      <c r="AM133" s="43" t="str">
        <f>IFERROR(IF(LEN(VLOOKUP(AH133, QUICKBOOKS_9130357949969096!$J:$K, 2, 0))=0,"",VLOOKUP(AH133, QUICKBOOKS_9130357949969096!$J:$K, 2, 0)),"")</f>
        <v/>
      </c>
    </row>
    <row r="134" spans="2:39">
      <c r="B134" s="30"/>
      <c r="C134" s="30"/>
      <c r="D134" s="30"/>
      <c r="E134" s="30"/>
      <c r="P134" s="42" t="str">
        <f>IF(W134&lt;&gt;"",MAX(P$1:P133)+1,IF(AND(_xlfn.CONCAT(T134:AM134)&lt;&gt;"", OR(LEFT(_xlfn.CONCAT(T134:AM134),5)&lt;&gt;"FALSE",RIGHT(_xlfn.CONCAT(T134:AM134),5)&lt;&gt;"FALSE")),IF(AND(ISNUMBER(P133),P133&gt;0),P133,0),""))</f>
        <v/>
      </c>
      <c r="Q134" s="47"/>
      <c r="R134" s="42" t="str">
        <f t="shared" si="2"/>
        <v/>
      </c>
      <c r="T134" s="43"/>
      <c r="U134" s="43"/>
      <c r="V134" s="43"/>
      <c r="W134" s="44"/>
      <c r="X134" s="43"/>
      <c r="Y134" s="43"/>
      <c r="Z134" s="43"/>
      <c r="AA134" s="49"/>
      <c r="AB134" s="49"/>
      <c r="AC134" s="43"/>
      <c r="AD134" s="43"/>
      <c r="AE134" s="43"/>
      <c r="AF134" s="43"/>
      <c r="AG134" s="43"/>
      <c r="AH134" s="43"/>
      <c r="AI134" s="43" t="str">
        <f>IFERROR(IF(LEN(VLOOKUP(AC134, QUICKBOOKS_9130357949969096!$A:$B, 2, 0))=0,"",VLOOKUP(AC134, QUICKBOOKS_9130357949969096!$A:$B, 2, 0)),"")</f>
        <v/>
      </c>
      <c r="AJ134" s="43" t="str">
        <f>IFERROR(IF(LEN(VLOOKUP(AE134, QUICKBOOKS_9130357949969096!$C:$E, 3, 0))=0,"",VLOOKUP(AE134, QUICKBOOKS_9130357949969096!$C:$E, 3, 0)),"")</f>
        <v/>
      </c>
      <c r="AK134" s="43" t="str">
        <f>IFERROR(IF(LEN(VLOOKUP(AF134, QUICKBOOKS_9130357949969096!$F:$G, 2, 0))=0,"",VLOOKUP(AF134, QUICKBOOKS_9130357949969096!$F:$G, 2, 0)),"")</f>
        <v/>
      </c>
      <c r="AL134" s="43"/>
      <c r="AM134" s="43" t="str">
        <f>IFERROR(IF(LEN(VLOOKUP(AH134, QUICKBOOKS_9130357949969096!$J:$K, 2, 0))=0,"",VLOOKUP(AH134, QUICKBOOKS_9130357949969096!$J:$K, 2, 0)),"")</f>
        <v/>
      </c>
    </row>
    <row r="135" spans="2:39">
      <c r="B135" s="30"/>
      <c r="C135" s="30"/>
      <c r="D135" s="30"/>
      <c r="E135" s="30"/>
      <c r="P135" s="42" t="str">
        <f>IF(W135&lt;&gt;"",MAX(P$1:P134)+1,IF(AND(_xlfn.CONCAT(T135:AM135)&lt;&gt;"", OR(LEFT(_xlfn.CONCAT(T135:AM135),5)&lt;&gt;"FALSE",RIGHT(_xlfn.CONCAT(T135:AM135),5)&lt;&gt;"FALSE")),IF(AND(ISNUMBER(P134),P134&gt;0),P134,0),""))</f>
        <v/>
      </c>
      <c r="Q135" s="47"/>
      <c r="R135" s="42" t="str">
        <f t="shared" si="2"/>
        <v/>
      </c>
      <c r="T135" s="43"/>
      <c r="U135" s="43"/>
      <c r="V135" s="43"/>
      <c r="W135" s="44"/>
      <c r="X135" s="43"/>
      <c r="Y135" s="43"/>
      <c r="Z135" s="43"/>
      <c r="AA135" s="49"/>
      <c r="AB135" s="49"/>
      <c r="AC135" s="43"/>
      <c r="AD135" s="43"/>
      <c r="AE135" s="43"/>
      <c r="AF135" s="43"/>
      <c r="AG135" s="43"/>
      <c r="AH135" s="43"/>
      <c r="AI135" s="43" t="str">
        <f>IFERROR(IF(LEN(VLOOKUP(AC135, QUICKBOOKS_9130357949969096!$A:$B, 2, 0))=0,"",VLOOKUP(AC135, QUICKBOOKS_9130357949969096!$A:$B, 2, 0)),"")</f>
        <v/>
      </c>
      <c r="AJ135" s="43" t="str">
        <f>IFERROR(IF(LEN(VLOOKUP(AE135, QUICKBOOKS_9130357949969096!$C:$E, 3, 0))=0,"",VLOOKUP(AE135, QUICKBOOKS_9130357949969096!$C:$E, 3, 0)),"")</f>
        <v/>
      </c>
      <c r="AK135" s="43" t="str">
        <f>IFERROR(IF(LEN(VLOOKUP(AF135, QUICKBOOKS_9130357949969096!$F:$G, 2, 0))=0,"",VLOOKUP(AF135, QUICKBOOKS_9130357949969096!$F:$G, 2, 0)),"")</f>
        <v/>
      </c>
      <c r="AL135" s="43"/>
      <c r="AM135" s="43" t="str">
        <f>IFERROR(IF(LEN(VLOOKUP(AH135, QUICKBOOKS_9130357949969096!$J:$K, 2, 0))=0,"",VLOOKUP(AH135, QUICKBOOKS_9130357949969096!$J:$K, 2, 0)),"")</f>
        <v/>
      </c>
    </row>
    <row r="136" spans="2:39">
      <c r="B136" s="30"/>
      <c r="C136" s="30"/>
      <c r="D136" s="30"/>
      <c r="E136" s="30"/>
      <c r="P136" s="42" t="str">
        <f>IF(W136&lt;&gt;"",MAX(P$1:P135)+1,IF(AND(_xlfn.CONCAT(T136:AM136)&lt;&gt;"", OR(LEFT(_xlfn.CONCAT(T136:AM136),5)&lt;&gt;"FALSE",RIGHT(_xlfn.CONCAT(T136:AM136),5)&lt;&gt;"FALSE")),IF(AND(ISNUMBER(P135),P135&gt;0),P135,0),""))</f>
        <v/>
      </c>
      <c r="Q136" s="47"/>
      <c r="R136" s="42" t="str">
        <f t="shared" si="2"/>
        <v/>
      </c>
      <c r="T136" s="43"/>
      <c r="U136" s="43"/>
      <c r="V136" s="43"/>
      <c r="W136" s="44"/>
      <c r="X136" s="43"/>
      <c r="Y136" s="43"/>
      <c r="Z136" s="43"/>
      <c r="AA136" s="49"/>
      <c r="AB136" s="49"/>
      <c r="AC136" s="43"/>
      <c r="AD136" s="43"/>
      <c r="AE136" s="43"/>
      <c r="AF136" s="43"/>
      <c r="AG136" s="43"/>
      <c r="AH136" s="43"/>
      <c r="AI136" s="43" t="str">
        <f>IFERROR(IF(LEN(VLOOKUP(AC136, QUICKBOOKS_9130357949969096!$A:$B, 2, 0))=0,"",VLOOKUP(AC136, QUICKBOOKS_9130357949969096!$A:$B, 2, 0)),"")</f>
        <v/>
      </c>
      <c r="AJ136" s="43" t="str">
        <f>IFERROR(IF(LEN(VLOOKUP(AE136, QUICKBOOKS_9130357949969096!$C:$E, 3, 0))=0,"",VLOOKUP(AE136, QUICKBOOKS_9130357949969096!$C:$E, 3, 0)),"")</f>
        <v/>
      </c>
      <c r="AK136" s="43" t="str">
        <f>IFERROR(IF(LEN(VLOOKUP(AF136, QUICKBOOKS_9130357949969096!$F:$G, 2, 0))=0,"",VLOOKUP(AF136, QUICKBOOKS_9130357949969096!$F:$G, 2, 0)),"")</f>
        <v/>
      </c>
      <c r="AL136" s="43"/>
      <c r="AM136" s="43" t="str">
        <f>IFERROR(IF(LEN(VLOOKUP(AH136, QUICKBOOKS_9130357949969096!$J:$K, 2, 0))=0,"",VLOOKUP(AH136, QUICKBOOKS_9130357949969096!$J:$K, 2, 0)),"")</f>
        <v/>
      </c>
    </row>
    <row r="137" spans="2:39">
      <c r="B137" s="30"/>
      <c r="C137" s="30"/>
      <c r="D137" s="30"/>
      <c r="E137" s="30"/>
      <c r="P137" s="42" t="str">
        <f>IF(W137&lt;&gt;"",MAX(P$1:P136)+1,IF(AND(_xlfn.CONCAT(T137:AM137)&lt;&gt;"", OR(LEFT(_xlfn.CONCAT(T137:AM137),5)&lt;&gt;"FALSE",RIGHT(_xlfn.CONCAT(T137:AM137),5)&lt;&gt;"FALSE")),IF(AND(ISNUMBER(P136),P136&gt;0),P136,0),""))</f>
        <v/>
      </c>
      <c r="Q137" s="47"/>
      <c r="R137" s="42" t="str">
        <f t="shared" si="2"/>
        <v/>
      </c>
      <c r="T137" s="43"/>
      <c r="U137" s="43"/>
      <c r="V137" s="43"/>
      <c r="W137" s="44"/>
      <c r="X137" s="43"/>
      <c r="Y137" s="43"/>
      <c r="Z137" s="43"/>
      <c r="AA137" s="49"/>
      <c r="AB137" s="49"/>
      <c r="AC137" s="43"/>
      <c r="AD137" s="43"/>
      <c r="AE137" s="43"/>
      <c r="AF137" s="43"/>
      <c r="AG137" s="43"/>
      <c r="AH137" s="43"/>
      <c r="AI137" s="43" t="str">
        <f>IFERROR(IF(LEN(VLOOKUP(AC137, QUICKBOOKS_9130357949969096!$A:$B, 2, 0))=0,"",VLOOKUP(AC137, QUICKBOOKS_9130357949969096!$A:$B, 2, 0)),"")</f>
        <v/>
      </c>
      <c r="AJ137" s="43" t="str">
        <f>IFERROR(IF(LEN(VLOOKUP(AE137, QUICKBOOKS_9130357949969096!$C:$E, 3, 0))=0,"",VLOOKUP(AE137, QUICKBOOKS_9130357949969096!$C:$E, 3, 0)),"")</f>
        <v/>
      </c>
      <c r="AK137" s="43" t="str">
        <f>IFERROR(IF(LEN(VLOOKUP(AF137, QUICKBOOKS_9130357949969096!$F:$G, 2, 0))=0,"",VLOOKUP(AF137, QUICKBOOKS_9130357949969096!$F:$G, 2, 0)),"")</f>
        <v/>
      </c>
      <c r="AL137" s="43"/>
      <c r="AM137" s="43" t="str">
        <f>IFERROR(IF(LEN(VLOOKUP(AH137, QUICKBOOKS_9130357949969096!$J:$K, 2, 0))=0,"",VLOOKUP(AH137, QUICKBOOKS_9130357949969096!$J:$K, 2, 0)),"")</f>
        <v/>
      </c>
    </row>
    <row r="138" spans="2:39">
      <c r="B138" s="30"/>
      <c r="C138" s="30"/>
      <c r="D138" s="30"/>
      <c r="E138" s="30"/>
      <c r="P138" s="42" t="str">
        <f>IF(W138&lt;&gt;"",MAX(P$1:P137)+1,IF(AND(_xlfn.CONCAT(T138:AM138)&lt;&gt;"", OR(LEFT(_xlfn.CONCAT(T138:AM138),5)&lt;&gt;"FALSE",RIGHT(_xlfn.CONCAT(T138:AM138),5)&lt;&gt;"FALSE")),IF(AND(ISNUMBER(P137),P137&gt;0),P137,0),""))</f>
        <v/>
      </c>
      <c r="Q138" s="47"/>
      <c r="R138" s="42" t="str">
        <f t="shared" si="2"/>
        <v/>
      </c>
      <c r="T138" s="43"/>
      <c r="U138" s="43"/>
      <c r="V138" s="43"/>
      <c r="W138" s="44"/>
      <c r="X138" s="43"/>
      <c r="Y138" s="43"/>
      <c r="Z138" s="43"/>
      <c r="AA138" s="49"/>
      <c r="AB138" s="49"/>
      <c r="AC138" s="43"/>
      <c r="AD138" s="43"/>
      <c r="AE138" s="43"/>
      <c r="AF138" s="43"/>
      <c r="AG138" s="43"/>
      <c r="AH138" s="43"/>
      <c r="AI138" s="43" t="str">
        <f>IFERROR(IF(LEN(VLOOKUP(AC138, QUICKBOOKS_9130357949969096!$A:$B, 2, 0))=0,"",VLOOKUP(AC138, QUICKBOOKS_9130357949969096!$A:$B, 2, 0)),"")</f>
        <v/>
      </c>
      <c r="AJ138" s="43" t="str">
        <f>IFERROR(IF(LEN(VLOOKUP(AE138, QUICKBOOKS_9130357949969096!$C:$E, 3, 0))=0,"",VLOOKUP(AE138, QUICKBOOKS_9130357949969096!$C:$E, 3, 0)),"")</f>
        <v/>
      </c>
      <c r="AK138" s="43" t="str">
        <f>IFERROR(IF(LEN(VLOOKUP(AF138, QUICKBOOKS_9130357949969096!$F:$G, 2, 0))=0,"",VLOOKUP(AF138, QUICKBOOKS_9130357949969096!$F:$G, 2, 0)),"")</f>
        <v/>
      </c>
      <c r="AL138" s="43"/>
      <c r="AM138" s="43" t="str">
        <f>IFERROR(IF(LEN(VLOOKUP(AH138, QUICKBOOKS_9130357949969096!$J:$K, 2, 0))=0,"",VLOOKUP(AH138, QUICKBOOKS_9130357949969096!$J:$K, 2, 0)),"")</f>
        <v/>
      </c>
    </row>
    <row r="139" spans="2:39">
      <c r="B139" s="30"/>
      <c r="C139" s="30"/>
      <c r="D139" s="30"/>
      <c r="E139" s="30"/>
      <c r="P139" s="42" t="str">
        <f>IF(W139&lt;&gt;"",MAX(P$1:P138)+1,IF(AND(_xlfn.CONCAT(T139:AM139)&lt;&gt;"", OR(LEFT(_xlfn.CONCAT(T139:AM139),5)&lt;&gt;"FALSE",RIGHT(_xlfn.CONCAT(T139:AM139),5)&lt;&gt;"FALSE")),IF(AND(ISNUMBER(P138),P138&gt;0),P138,0),""))</f>
        <v/>
      </c>
      <c r="Q139" s="47"/>
      <c r="R139" s="42" t="str">
        <f t="shared" si="2"/>
        <v/>
      </c>
      <c r="T139" s="43"/>
      <c r="U139" s="43"/>
      <c r="V139" s="43"/>
      <c r="W139" s="44"/>
      <c r="X139" s="43"/>
      <c r="Y139" s="43"/>
      <c r="Z139" s="43"/>
      <c r="AA139" s="49"/>
      <c r="AB139" s="49"/>
      <c r="AC139" s="43"/>
      <c r="AD139" s="43"/>
      <c r="AE139" s="43"/>
      <c r="AF139" s="43"/>
      <c r="AG139" s="43"/>
      <c r="AH139" s="43"/>
      <c r="AI139" s="43" t="str">
        <f>IFERROR(IF(LEN(VLOOKUP(AC139, QUICKBOOKS_9130357949969096!$A:$B, 2, 0))=0,"",VLOOKUP(AC139, QUICKBOOKS_9130357949969096!$A:$B, 2, 0)),"")</f>
        <v/>
      </c>
      <c r="AJ139" s="43" t="str">
        <f>IFERROR(IF(LEN(VLOOKUP(AE139, QUICKBOOKS_9130357949969096!$C:$E, 3, 0))=0,"",VLOOKUP(AE139, QUICKBOOKS_9130357949969096!$C:$E, 3, 0)),"")</f>
        <v/>
      </c>
      <c r="AK139" s="43" t="str">
        <f>IFERROR(IF(LEN(VLOOKUP(AF139, QUICKBOOKS_9130357949969096!$F:$G, 2, 0))=0,"",VLOOKUP(AF139, QUICKBOOKS_9130357949969096!$F:$G, 2, 0)),"")</f>
        <v/>
      </c>
      <c r="AL139" s="43"/>
      <c r="AM139" s="43" t="str">
        <f>IFERROR(IF(LEN(VLOOKUP(AH139, QUICKBOOKS_9130357949969096!$J:$K, 2, 0))=0,"",VLOOKUP(AH139, QUICKBOOKS_9130357949969096!$J:$K, 2, 0)),"")</f>
        <v/>
      </c>
    </row>
    <row r="140" spans="2:39">
      <c r="B140" s="30"/>
      <c r="C140" s="30"/>
      <c r="D140" s="30"/>
      <c r="E140" s="30"/>
      <c r="P140" s="42" t="str">
        <f>IF(W140&lt;&gt;"",MAX(P$1:P139)+1,IF(AND(_xlfn.CONCAT(T140:AM140)&lt;&gt;"", OR(LEFT(_xlfn.CONCAT(T140:AM140),5)&lt;&gt;"FALSE",RIGHT(_xlfn.CONCAT(T140:AM140),5)&lt;&gt;"FALSE")),IF(AND(ISNUMBER(P139),P139&gt;0),P139,0),""))</f>
        <v/>
      </c>
      <c r="Q140" s="47"/>
      <c r="R140" s="42" t="str">
        <f t="shared" si="2"/>
        <v/>
      </c>
      <c r="T140" s="43"/>
      <c r="U140" s="43"/>
      <c r="V140" s="43"/>
      <c r="W140" s="44"/>
      <c r="X140" s="43"/>
      <c r="Y140" s="43"/>
      <c r="Z140" s="43"/>
      <c r="AA140" s="49"/>
      <c r="AB140" s="49"/>
      <c r="AC140" s="43"/>
      <c r="AD140" s="43"/>
      <c r="AE140" s="43"/>
      <c r="AF140" s="43"/>
      <c r="AG140" s="43"/>
      <c r="AH140" s="43"/>
      <c r="AI140" s="43" t="str">
        <f>IFERROR(IF(LEN(VLOOKUP(AC140, QUICKBOOKS_9130357949969096!$A:$B, 2, 0))=0,"",VLOOKUP(AC140, QUICKBOOKS_9130357949969096!$A:$B, 2, 0)),"")</f>
        <v/>
      </c>
      <c r="AJ140" s="43" t="str">
        <f>IFERROR(IF(LEN(VLOOKUP(AE140, QUICKBOOKS_9130357949969096!$C:$E, 3, 0))=0,"",VLOOKUP(AE140, QUICKBOOKS_9130357949969096!$C:$E, 3, 0)),"")</f>
        <v/>
      </c>
      <c r="AK140" s="43" t="str">
        <f>IFERROR(IF(LEN(VLOOKUP(AF140, QUICKBOOKS_9130357949969096!$F:$G, 2, 0))=0,"",VLOOKUP(AF140, QUICKBOOKS_9130357949969096!$F:$G, 2, 0)),"")</f>
        <v/>
      </c>
      <c r="AL140" s="43"/>
      <c r="AM140" s="43" t="str">
        <f>IFERROR(IF(LEN(VLOOKUP(AH140, QUICKBOOKS_9130357949969096!$J:$K, 2, 0))=0,"",VLOOKUP(AH140, QUICKBOOKS_9130357949969096!$J:$K, 2, 0)),"")</f>
        <v/>
      </c>
    </row>
    <row r="141" spans="2:39">
      <c r="B141" s="30"/>
      <c r="C141" s="30"/>
      <c r="D141" s="30"/>
      <c r="E141" s="30"/>
      <c r="P141" s="42" t="str">
        <f>IF(W141&lt;&gt;"",MAX(P$1:P140)+1,IF(AND(_xlfn.CONCAT(T141:AM141)&lt;&gt;"", OR(LEFT(_xlfn.CONCAT(T141:AM141),5)&lt;&gt;"FALSE",RIGHT(_xlfn.CONCAT(T141:AM141),5)&lt;&gt;"FALSE")),IF(AND(ISNUMBER(P140),P140&gt;0),P140,0),""))</f>
        <v/>
      </c>
      <c r="Q141" s="47"/>
      <c r="R141" s="42" t="str">
        <f t="shared" si="2"/>
        <v/>
      </c>
      <c r="T141" s="43"/>
      <c r="U141" s="43"/>
      <c r="V141" s="43"/>
      <c r="W141" s="44"/>
      <c r="X141" s="43"/>
      <c r="Y141" s="43"/>
      <c r="Z141" s="43"/>
      <c r="AA141" s="49"/>
      <c r="AB141" s="49"/>
      <c r="AC141" s="43"/>
      <c r="AD141" s="43"/>
      <c r="AE141" s="43"/>
      <c r="AF141" s="43"/>
      <c r="AG141" s="43"/>
      <c r="AH141" s="43"/>
      <c r="AI141" s="43" t="str">
        <f>IFERROR(IF(LEN(VLOOKUP(AC141, QUICKBOOKS_9130357949969096!$A:$B, 2, 0))=0,"",VLOOKUP(AC141, QUICKBOOKS_9130357949969096!$A:$B, 2, 0)),"")</f>
        <v/>
      </c>
      <c r="AJ141" s="43" t="str">
        <f>IFERROR(IF(LEN(VLOOKUP(AE141, QUICKBOOKS_9130357949969096!$C:$E, 3, 0))=0,"",VLOOKUP(AE141, QUICKBOOKS_9130357949969096!$C:$E, 3, 0)),"")</f>
        <v/>
      </c>
      <c r="AK141" s="43" t="str">
        <f>IFERROR(IF(LEN(VLOOKUP(AF141, QUICKBOOKS_9130357949969096!$F:$G, 2, 0))=0,"",VLOOKUP(AF141, QUICKBOOKS_9130357949969096!$F:$G, 2, 0)),"")</f>
        <v/>
      </c>
      <c r="AL141" s="43"/>
      <c r="AM141" s="43" t="str">
        <f>IFERROR(IF(LEN(VLOOKUP(AH141, QUICKBOOKS_9130357949969096!$J:$K, 2, 0))=0,"",VLOOKUP(AH141, QUICKBOOKS_9130357949969096!$J:$K, 2, 0)),"")</f>
        <v/>
      </c>
    </row>
    <row r="142" spans="2:39">
      <c r="B142" s="30"/>
      <c r="C142" s="30"/>
      <c r="D142" s="30"/>
      <c r="E142" s="30"/>
      <c r="P142" s="42" t="str">
        <f>IF(W142&lt;&gt;"",MAX(P$1:P141)+1,IF(AND(_xlfn.CONCAT(T142:AM142)&lt;&gt;"", OR(LEFT(_xlfn.CONCAT(T142:AM142),5)&lt;&gt;"FALSE",RIGHT(_xlfn.CONCAT(T142:AM142),5)&lt;&gt;"FALSE")),IF(AND(ISNUMBER(P141),P141&gt;0),P141,0),""))</f>
        <v/>
      </c>
      <c r="Q142" s="47"/>
      <c r="R142" s="42" t="str">
        <f t="shared" si="2"/>
        <v/>
      </c>
      <c r="T142" s="43"/>
      <c r="U142" s="43"/>
      <c r="V142" s="43"/>
      <c r="W142" s="44"/>
      <c r="X142" s="43"/>
      <c r="Y142" s="43"/>
      <c r="Z142" s="43"/>
      <c r="AA142" s="49"/>
      <c r="AB142" s="49"/>
      <c r="AC142" s="43"/>
      <c r="AD142" s="43"/>
      <c r="AE142" s="43"/>
      <c r="AF142" s="43"/>
      <c r="AG142" s="43"/>
      <c r="AH142" s="43"/>
      <c r="AI142" s="43" t="str">
        <f>IFERROR(IF(LEN(VLOOKUP(AC142, QUICKBOOKS_9130357949969096!$A:$B, 2, 0))=0,"",VLOOKUP(AC142, QUICKBOOKS_9130357949969096!$A:$B, 2, 0)),"")</f>
        <v/>
      </c>
      <c r="AJ142" s="43" t="str">
        <f>IFERROR(IF(LEN(VLOOKUP(AE142, QUICKBOOKS_9130357949969096!$C:$E, 3, 0))=0,"",VLOOKUP(AE142, QUICKBOOKS_9130357949969096!$C:$E, 3, 0)),"")</f>
        <v/>
      </c>
      <c r="AK142" s="43" t="str">
        <f>IFERROR(IF(LEN(VLOOKUP(AF142, QUICKBOOKS_9130357949969096!$F:$G, 2, 0))=0,"",VLOOKUP(AF142, QUICKBOOKS_9130357949969096!$F:$G, 2, 0)),"")</f>
        <v/>
      </c>
      <c r="AL142" s="43"/>
      <c r="AM142" s="43" t="str">
        <f>IFERROR(IF(LEN(VLOOKUP(AH142, QUICKBOOKS_9130357949969096!$J:$K, 2, 0))=0,"",VLOOKUP(AH142, QUICKBOOKS_9130357949969096!$J:$K, 2, 0)),"")</f>
        <v/>
      </c>
    </row>
    <row r="143" spans="2:39">
      <c r="B143" s="30"/>
      <c r="C143" s="30"/>
      <c r="D143" s="30"/>
      <c r="E143" s="30"/>
      <c r="P143" s="42" t="str">
        <f>IF(W143&lt;&gt;"",MAX(P$1:P142)+1,IF(AND(_xlfn.CONCAT(T143:AM143)&lt;&gt;"", OR(LEFT(_xlfn.CONCAT(T143:AM143),5)&lt;&gt;"FALSE",RIGHT(_xlfn.CONCAT(T143:AM143),5)&lt;&gt;"FALSE")),IF(AND(ISNUMBER(P142),P142&gt;0),P142,0),""))</f>
        <v/>
      </c>
      <c r="Q143" s="47"/>
      <c r="R143" s="42" t="str">
        <f t="shared" si="2"/>
        <v/>
      </c>
      <c r="T143" s="43"/>
      <c r="U143" s="43"/>
      <c r="V143" s="43"/>
      <c r="W143" s="44"/>
      <c r="X143" s="43"/>
      <c r="Y143" s="43"/>
      <c r="Z143" s="43"/>
      <c r="AA143" s="49"/>
      <c r="AB143" s="49"/>
      <c r="AC143" s="43"/>
      <c r="AD143" s="43"/>
      <c r="AE143" s="43"/>
      <c r="AF143" s="43"/>
      <c r="AG143" s="43"/>
      <c r="AH143" s="43"/>
      <c r="AI143" s="43" t="str">
        <f>IFERROR(IF(LEN(VLOOKUP(AC143, QUICKBOOKS_9130357949969096!$A:$B, 2, 0))=0,"",VLOOKUP(AC143, QUICKBOOKS_9130357949969096!$A:$B, 2, 0)),"")</f>
        <v/>
      </c>
      <c r="AJ143" s="43" t="str">
        <f>IFERROR(IF(LEN(VLOOKUP(AE143, QUICKBOOKS_9130357949969096!$C:$E, 3, 0))=0,"",VLOOKUP(AE143, QUICKBOOKS_9130357949969096!$C:$E, 3, 0)),"")</f>
        <v/>
      </c>
      <c r="AK143" s="43" t="str">
        <f>IFERROR(IF(LEN(VLOOKUP(AF143, QUICKBOOKS_9130357949969096!$F:$G, 2, 0))=0,"",VLOOKUP(AF143, QUICKBOOKS_9130357949969096!$F:$G, 2, 0)),"")</f>
        <v/>
      </c>
      <c r="AL143" s="43"/>
      <c r="AM143" s="43" t="str">
        <f>IFERROR(IF(LEN(VLOOKUP(AH143, QUICKBOOKS_9130357949969096!$J:$K, 2, 0))=0,"",VLOOKUP(AH143, QUICKBOOKS_9130357949969096!$J:$K, 2, 0)),"")</f>
        <v/>
      </c>
    </row>
    <row r="144" spans="2:39">
      <c r="B144" s="30"/>
      <c r="C144" s="30"/>
      <c r="D144" s="30"/>
      <c r="E144" s="30"/>
      <c r="P144" s="42" t="str">
        <f>IF(W144&lt;&gt;"",MAX(P$1:P143)+1,IF(AND(_xlfn.CONCAT(T144:AM144)&lt;&gt;"", OR(LEFT(_xlfn.CONCAT(T144:AM144),5)&lt;&gt;"FALSE",RIGHT(_xlfn.CONCAT(T144:AM144),5)&lt;&gt;"FALSE")),IF(AND(ISNUMBER(P143),P143&gt;0),P143,0),""))</f>
        <v/>
      </c>
      <c r="Q144" s="47"/>
      <c r="R144" s="42" t="str">
        <f t="shared" si="2"/>
        <v/>
      </c>
      <c r="T144" s="43"/>
      <c r="U144" s="43"/>
      <c r="V144" s="43"/>
      <c r="W144" s="44"/>
      <c r="X144" s="43"/>
      <c r="Y144" s="43"/>
      <c r="Z144" s="43"/>
      <c r="AA144" s="49"/>
      <c r="AB144" s="49"/>
      <c r="AC144" s="43"/>
      <c r="AD144" s="43"/>
      <c r="AE144" s="43"/>
      <c r="AF144" s="43"/>
      <c r="AG144" s="43"/>
      <c r="AH144" s="43"/>
      <c r="AI144" s="43" t="str">
        <f>IFERROR(IF(LEN(VLOOKUP(AC144, QUICKBOOKS_9130357949969096!$A:$B, 2, 0))=0,"",VLOOKUP(AC144, QUICKBOOKS_9130357949969096!$A:$B, 2, 0)),"")</f>
        <v/>
      </c>
      <c r="AJ144" s="43" t="str">
        <f>IFERROR(IF(LEN(VLOOKUP(AE144, QUICKBOOKS_9130357949969096!$C:$E, 3, 0))=0,"",VLOOKUP(AE144, QUICKBOOKS_9130357949969096!$C:$E, 3, 0)),"")</f>
        <v/>
      </c>
      <c r="AK144" s="43" t="str">
        <f>IFERROR(IF(LEN(VLOOKUP(AF144, QUICKBOOKS_9130357949969096!$F:$G, 2, 0))=0,"",VLOOKUP(AF144, QUICKBOOKS_9130357949969096!$F:$G, 2, 0)),"")</f>
        <v/>
      </c>
      <c r="AL144" s="43"/>
      <c r="AM144" s="43" t="str">
        <f>IFERROR(IF(LEN(VLOOKUP(AH144, QUICKBOOKS_9130357949969096!$J:$K, 2, 0))=0,"",VLOOKUP(AH144, QUICKBOOKS_9130357949969096!$J:$K, 2, 0)),"")</f>
        <v/>
      </c>
    </row>
    <row r="145" spans="2:39">
      <c r="B145" s="30"/>
      <c r="C145" s="30"/>
      <c r="D145" s="30"/>
      <c r="E145" s="30"/>
      <c r="P145" s="42" t="str">
        <f>IF(W145&lt;&gt;"",MAX(P$1:P144)+1,IF(AND(_xlfn.CONCAT(T145:AM145)&lt;&gt;"", OR(LEFT(_xlfn.CONCAT(T145:AM145),5)&lt;&gt;"FALSE",RIGHT(_xlfn.CONCAT(T145:AM145),5)&lt;&gt;"FALSE")),IF(AND(ISNUMBER(P144),P144&gt;0),P144,0),""))</f>
        <v/>
      </c>
      <c r="Q145" s="47"/>
      <c r="R145" s="42" t="str">
        <f t="shared" si="2"/>
        <v/>
      </c>
      <c r="T145" s="43"/>
      <c r="U145" s="43"/>
      <c r="V145" s="43"/>
      <c r="W145" s="44"/>
      <c r="X145" s="43"/>
      <c r="Y145" s="43"/>
      <c r="Z145" s="43"/>
      <c r="AA145" s="49"/>
      <c r="AB145" s="49"/>
      <c r="AC145" s="43"/>
      <c r="AD145" s="43"/>
      <c r="AE145" s="43"/>
      <c r="AF145" s="43"/>
      <c r="AG145" s="43"/>
      <c r="AH145" s="43"/>
      <c r="AI145" s="43" t="str">
        <f>IFERROR(IF(LEN(VLOOKUP(AC145, QUICKBOOKS_9130357949969096!$A:$B, 2, 0))=0,"",VLOOKUP(AC145, QUICKBOOKS_9130357949969096!$A:$B, 2, 0)),"")</f>
        <v/>
      </c>
      <c r="AJ145" s="43" t="str">
        <f>IFERROR(IF(LEN(VLOOKUP(AE145, QUICKBOOKS_9130357949969096!$C:$E, 3, 0))=0,"",VLOOKUP(AE145, QUICKBOOKS_9130357949969096!$C:$E, 3, 0)),"")</f>
        <v/>
      </c>
      <c r="AK145" s="43" t="str">
        <f>IFERROR(IF(LEN(VLOOKUP(AF145, QUICKBOOKS_9130357949969096!$F:$G, 2, 0))=0,"",VLOOKUP(AF145, QUICKBOOKS_9130357949969096!$F:$G, 2, 0)),"")</f>
        <v/>
      </c>
      <c r="AL145" s="43"/>
      <c r="AM145" s="43" t="str">
        <f>IFERROR(IF(LEN(VLOOKUP(AH145, QUICKBOOKS_9130357949969096!$J:$K, 2, 0))=0,"",VLOOKUP(AH145, QUICKBOOKS_9130357949969096!$J:$K, 2, 0)),"")</f>
        <v/>
      </c>
    </row>
    <row r="146" spans="2:39">
      <c r="B146" s="30"/>
      <c r="C146" s="30"/>
      <c r="D146" s="30"/>
      <c r="E146" s="30"/>
      <c r="P146" s="42" t="str">
        <f>IF(W146&lt;&gt;"",MAX(P$1:P145)+1,IF(AND(_xlfn.CONCAT(T146:AM146)&lt;&gt;"", OR(LEFT(_xlfn.CONCAT(T146:AM146),5)&lt;&gt;"FALSE",RIGHT(_xlfn.CONCAT(T146:AM146),5)&lt;&gt;"FALSE")),IF(AND(ISNUMBER(P145),P145&gt;0),P145,0),""))</f>
        <v/>
      </c>
      <c r="Q146" s="47"/>
      <c r="R146" s="42" t="str">
        <f t="shared" si="2"/>
        <v/>
      </c>
      <c r="T146" s="43"/>
      <c r="U146" s="43"/>
      <c r="V146" s="43"/>
      <c r="W146" s="44"/>
      <c r="X146" s="43"/>
      <c r="Y146" s="43"/>
      <c r="Z146" s="43"/>
      <c r="AA146" s="49"/>
      <c r="AB146" s="49"/>
      <c r="AC146" s="43"/>
      <c r="AD146" s="43"/>
      <c r="AE146" s="43"/>
      <c r="AF146" s="43"/>
      <c r="AG146" s="43"/>
      <c r="AH146" s="43"/>
      <c r="AI146" s="43" t="str">
        <f>IFERROR(IF(LEN(VLOOKUP(AC146, QUICKBOOKS_9130357949969096!$A:$B, 2, 0))=0,"",VLOOKUP(AC146, QUICKBOOKS_9130357949969096!$A:$B, 2, 0)),"")</f>
        <v/>
      </c>
      <c r="AJ146" s="43" t="str">
        <f>IFERROR(IF(LEN(VLOOKUP(AE146, QUICKBOOKS_9130357949969096!$C:$E, 3, 0))=0,"",VLOOKUP(AE146, QUICKBOOKS_9130357949969096!$C:$E, 3, 0)),"")</f>
        <v/>
      </c>
      <c r="AK146" s="43" t="str">
        <f>IFERROR(IF(LEN(VLOOKUP(AF146, QUICKBOOKS_9130357949969096!$F:$G, 2, 0))=0,"",VLOOKUP(AF146, QUICKBOOKS_9130357949969096!$F:$G, 2, 0)),"")</f>
        <v/>
      </c>
      <c r="AL146" s="43"/>
      <c r="AM146" s="43" t="str">
        <f>IFERROR(IF(LEN(VLOOKUP(AH146, QUICKBOOKS_9130357949969096!$J:$K, 2, 0))=0,"",VLOOKUP(AH146, QUICKBOOKS_9130357949969096!$J:$K, 2, 0)),"")</f>
        <v/>
      </c>
    </row>
    <row r="147" spans="2:39">
      <c r="B147" s="30"/>
      <c r="C147" s="30"/>
      <c r="D147" s="30"/>
      <c r="E147" s="30"/>
      <c r="P147" s="42" t="str">
        <f>IF(W147&lt;&gt;"",MAX(P$1:P146)+1,IF(AND(_xlfn.CONCAT(T147:AM147)&lt;&gt;"", OR(LEFT(_xlfn.CONCAT(T147:AM147),5)&lt;&gt;"FALSE",RIGHT(_xlfn.CONCAT(T147:AM147),5)&lt;&gt;"FALSE")),IF(AND(ISNUMBER(P146),P146&gt;0),P146,0),""))</f>
        <v/>
      </c>
      <c r="Q147" s="47"/>
      <c r="R147" s="42" t="str">
        <f t="shared" si="2"/>
        <v/>
      </c>
      <c r="T147" s="43"/>
      <c r="U147" s="43"/>
      <c r="V147" s="43"/>
      <c r="W147" s="44"/>
      <c r="X147" s="43"/>
      <c r="Y147" s="43"/>
      <c r="Z147" s="43"/>
      <c r="AA147" s="49"/>
      <c r="AB147" s="49"/>
      <c r="AC147" s="43"/>
      <c r="AD147" s="43"/>
      <c r="AE147" s="43"/>
      <c r="AF147" s="43"/>
      <c r="AG147" s="43"/>
      <c r="AH147" s="43"/>
      <c r="AI147" s="43" t="str">
        <f>IFERROR(IF(LEN(VLOOKUP(AC147, QUICKBOOKS_9130357949969096!$A:$B, 2, 0))=0,"",VLOOKUP(AC147, QUICKBOOKS_9130357949969096!$A:$B, 2, 0)),"")</f>
        <v/>
      </c>
      <c r="AJ147" s="43" t="str">
        <f>IFERROR(IF(LEN(VLOOKUP(AE147, QUICKBOOKS_9130357949969096!$C:$E, 3, 0))=0,"",VLOOKUP(AE147, QUICKBOOKS_9130357949969096!$C:$E, 3, 0)),"")</f>
        <v/>
      </c>
      <c r="AK147" s="43" t="str">
        <f>IFERROR(IF(LEN(VLOOKUP(AF147, QUICKBOOKS_9130357949969096!$F:$G, 2, 0))=0,"",VLOOKUP(AF147, QUICKBOOKS_9130357949969096!$F:$G, 2, 0)),"")</f>
        <v/>
      </c>
      <c r="AL147" s="43"/>
      <c r="AM147" s="43" t="str">
        <f>IFERROR(IF(LEN(VLOOKUP(AH147, QUICKBOOKS_9130357949969096!$J:$K, 2, 0))=0,"",VLOOKUP(AH147, QUICKBOOKS_9130357949969096!$J:$K, 2, 0)),"")</f>
        <v/>
      </c>
    </row>
    <row r="148" spans="2:39">
      <c r="B148" s="30"/>
      <c r="C148" s="30"/>
      <c r="D148" s="30"/>
      <c r="E148" s="30"/>
      <c r="P148" s="42" t="str">
        <f>IF(W148&lt;&gt;"",MAX(P$1:P147)+1,IF(AND(_xlfn.CONCAT(T148:AM148)&lt;&gt;"", OR(LEFT(_xlfn.CONCAT(T148:AM148),5)&lt;&gt;"FALSE",RIGHT(_xlfn.CONCAT(T148:AM148),5)&lt;&gt;"FALSE")),IF(AND(ISNUMBER(P147),P147&gt;0),P147,0),""))</f>
        <v/>
      </c>
      <c r="Q148" s="47"/>
      <c r="R148" s="42" t="str">
        <f t="shared" si="2"/>
        <v/>
      </c>
      <c r="T148" s="43"/>
      <c r="U148" s="43"/>
      <c r="V148" s="43"/>
      <c r="W148" s="44"/>
      <c r="X148" s="43"/>
      <c r="Y148" s="43"/>
      <c r="Z148" s="43"/>
      <c r="AA148" s="49"/>
      <c r="AB148" s="49"/>
      <c r="AC148" s="43"/>
      <c r="AD148" s="43"/>
      <c r="AE148" s="43"/>
      <c r="AF148" s="43"/>
      <c r="AG148" s="43"/>
      <c r="AH148" s="43"/>
      <c r="AI148" s="43" t="str">
        <f>IFERROR(IF(LEN(VLOOKUP(AC148, QUICKBOOKS_9130357949969096!$A:$B, 2, 0))=0,"",VLOOKUP(AC148, QUICKBOOKS_9130357949969096!$A:$B, 2, 0)),"")</f>
        <v/>
      </c>
      <c r="AJ148" s="43" t="str">
        <f>IFERROR(IF(LEN(VLOOKUP(AE148, QUICKBOOKS_9130357949969096!$C:$E, 3, 0))=0,"",VLOOKUP(AE148, QUICKBOOKS_9130357949969096!$C:$E, 3, 0)),"")</f>
        <v/>
      </c>
      <c r="AK148" s="43" t="str">
        <f>IFERROR(IF(LEN(VLOOKUP(AF148, QUICKBOOKS_9130357949969096!$F:$G, 2, 0))=0,"",VLOOKUP(AF148, QUICKBOOKS_9130357949969096!$F:$G, 2, 0)),"")</f>
        <v/>
      </c>
      <c r="AL148" s="43"/>
      <c r="AM148" s="43" t="str">
        <f>IFERROR(IF(LEN(VLOOKUP(AH148, QUICKBOOKS_9130357949969096!$J:$K, 2, 0))=0,"",VLOOKUP(AH148, QUICKBOOKS_9130357949969096!$J:$K, 2, 0)),"")</f>
        <v/>
      </c>
    </row>
    <row r="149" spans="2:39">
      <c r="B149" s="30"/>
      <c r="C149" s="30"/>
      <c r="D149" s="30"/>
      <c r="E149" s="30"/>
      <c r="P149" s="42" t="str">
        <f>IF(W149&lt;&gt;"",MAX(P$1:P148)+1,IF(AND(_xlfn.CONCAT(T149:AM149)&lt;&gt;"", OR(LEFT(_xlfn.CONCAT(T149:AM149),5)&lt;&gt;"FALSE",RIGHT(_xlfn.CONCAT(T149:AM149),5)&lt;&gt;"FALSE")),IF(AND(ISNUMBER(P148),P148&gt;0),P148,0),""))</f>
        <v/>
      </c>
      <c r="Q149" s="47"/>
      <c r="R149" s="42" t="str">
        <f t="shared" si="2"/>
        <v/>
      </c>
      <c r="T149" s="43"/>
      <c r="U149" s="43"/>
      <c r="V149" s="43"/>
      <c r="W149" s="44"/>
      <c r="X149" s="43"/>
      <c r="Y149" s="43"/>
      <c r="Z149" s="43"/>
      <c r="AA149" s="49"/>
      <c r="AB149" s="49"/>
      <c r="AC149" s="43"/>
      <c r="AD149" s="43"/>
      <c r="AE149" s="43"/>
      <c r="AF149" s="43"/>
      <c r="AG149" s="43"/>
      <c r="AH149" s="43"/>
      <c r="AI149" s="43" t="str">
        <f>IFERROR(IF(LEN(VLOOKUP(AC149, QUICKBOOKS_9130357949969096!$A:$B, 2, 0))=0,"",VLOOKUP(AC149, QUICKBOOKS_9130357949969096!$A:$B, 2, 0)),"")</f>
        <v/>
      </c>
      <c r="AJ149" s="43" t="str">
        <f>IFERROR(IF(LEN(VLOOKUP(AE149, QUICKBOOKS_9130357949969096!$C:$E, 3, 0))=0,"",VLOOKUP(AE149, QUICKBOOKS_9130357949969096!$C:$E, 3, 0)),"")</f>
        <v/>
      </c>
      <c r="AK149" s="43" t="str">
        <f>IFERROR(IF(LEN(VLOOKUP(AF149, QUICKBOOKS_9130357949969096!$F:$G, 2, 0))=0,"",VLOOKUP(AF149, QUICKBOOKS_9130357949969096!$F:$G, 2, 0)),"")</f>
        <v/>
      </c>
      <c r="AL149" s="43"/>
      <c r="AM149" s="43" t="str">
        <f>IFERROR(IF(LEN(VLOOKUP(AH149, QUICKBOOKS_9130357949969096!$J:$K, 2, 0))=0,"",VLOOKUP(AH149, QUICKBOOKS_9130357949969096!$J:$K, 2, 0)),"")</f>
        <v/>
      </c>
    </row>
    <row r="150" spans="2:39">
      <c r="B150" s="30"/>
      <c r="C150" s="30"/>
      <c r="D150" s="30"/>
      <c r="E150" s="30"/>
      <c r="P150" s="42" t="str">
        <f>IF(W150&lt;&gt;"",MAX(P$1:P149)+1,IF(AND(_xlfn.CONCAT(T150:AM150)&lt;&gt;"", OR(LEFT(_xlfn.CONCAT(T150:AM150),5)&lt;&gt;"FALSE",RIGHT(_xlfn.CONCAT(T150:AM150),5)&lt;&gt;"FALSE")),IF(AND(ISNUMBER(P149),P149&gt;0),P149,0),""))</f>
        <v/>
      </c>
      <c r="Q150" s="47"/>
      <c r="R150" s="42" t="str">
        <f t="shared" si="2"/>
        <v/>
      </c>
      <c r="T150" s="43"/>
      <c r="U150" s="43"/>
      <c r="V150" s="43"/>
      <c r="W150" s="44"/>
      <c r="X150" s="43"/>
      <c r="Y150" s="43"/>
      <c r="Z150" s="43"/>
      <c r="AA150" s="49"/>
      <c r="AB150" s="49"/>
      <c r="AC150" s="43"/>
      <c r="AD150" s="43"/>
      <c r="AE150" s="43"/>
      <c r="AF150" s="43"/>
      <c r="AG150" s="43"/>
      <c r="AH150" s="43"/>
      <c r="AI150" s="43" t="str">
        <f>IFERROR(IF(LEN(VLOOKUP(AC150, QUICKBOOKS_9130357949969096!$A:$B, 2, 0))=0,"",VLOOKUP(AC150, QUICKBOOKS_9130357949969096!$A:$B, 2, 0)),"")</f>
        <v/>
      </c>
      <c r="AJ150" s="43" t="str">
        <f>IFERROR(IF(LEN(VLOOKUP(AE150, QUICKBOOKS_9130357949969096!$C:$E, 3, 0))=0,"",VLOOKUP(AE150, QUICKBOOKS_9130357949969096!$C:$E, 3, 0)),"")</f>
        <v/>
      </c>
      <c r="AK150" s="43" t="str">
        <f>IFERROR(IF(LEN(VLOOKUP(AF150, QUICKBOOKS_9130357949969096!$F:$G, 2, 0))=0,"",VLOOKUP(AF150, QUICKBOOKS_9130357949969096!$F:$G, 2, 0)),"")</f>
        <v/>
      </c>
      <c r="AL150" s="43"/>
      <c r="AM150" s="43" t="str">
        <f>IFERROR(IF(LEN(VLOOKUP(AH150, QUICKBOOKS_9130357949969096!$J:$K, 2, 0))=0,"",VLOOKUP(AH150, QUICKBOOKS_9130357949969096!$J:$K, 2, 0)),"")</f>
        <v/>
      </c>
    </row>
    <row r="151" spans="2:39">
      <c r="B151" s="30"/>
      <c r="C151" s="30"/>
      <c r="D151" s="30"/>
      <c r="E151" s="30"/>
      <c r="P151" s="42" t="str">
        <f>IF(W151&lt;&gt;"",MAX(P$1:P150)+1,IF(AND(_xlfn.CONCAT(T151:AM151)&lt;&gt;"", OR(LEFT(_xlfn.CONCAT(T151:AM151),5)&lt;&gt;"FALSE",RIGHT(_xlfn.CONCAT(T151:AM151),5)&lt;&gt;"FALSE")),IF(AND(ISNUMBER(P150),P150&gt;0),P150,0),""))</f>
        <v/>
      </c>
      <c r="Q151" s="47"/>
      <c r="R151" s="42" t="str">
        <f t="shared" si="2"/>
        <v/>
      </c>
      <c r="T151" s="43"/>
      <c r="U151" s="43"/>
      <c r="V151" s="43"/>
      <c r="W151" s="44"/>
      <c r="X151" s="43"/>
      <c r="Y151" s="43"/>
      <c r="Z151" s="43"/>
      <c r="AA151" s="49"/>
      <c r="AB151" s="49"/>
      <c r="AC151" s="43"/>
      <c r="AD151" s="43"/>
      <c r="AE151" s="43"/>
      <c r="AF151" s="43"/>
      <c r="AG151" s="43"/>
      <c r="AH151" s="43"/>
      <c r="AI151" s="43" t="str">
        <f>IFERROR(IF(LEN(VLOOKUP(AC151, QUICKBOOKS_9130357949969096!$A:$B, 2, 0))=0,"",VLOOKUP(AC151, QUICKBOOKS_9130357949969096!$A:$B, 2, 0)),"")</f>
        <v/>
      </c>
      <c r="AJ151" s="43" t="str">
        <f>IFERROR(IF(LEN(VLOOKUP(AE151, QUICKBOOKS_9130357949969096!$C:$E, 3, 0))=0,"",VLOOKUP(AE151, QUICKBOOKS_9130357949969096!$C:$E, 3, 0)),"")</f>
        <v/>
      </c>
      <c r="AK151" s="43" t="str">
        <f>IFERROR(IF(LEN(VLOOKUP(AF151, QUICKBOOKS_9130357949969096!$F:$G, 2, 0))=0,"",VLOOKUP(AF151, QUICKBOOKS_9130357949969096!$F:$G, 2, 0)),"")</f>
        <v/>
      </c>
      <c r="AL151" s="43"/>
      <c r="AM151" s="43" t="str">
        <f>IFERROR(IF(LEN(VLOOKUP(AH151, QUICKBOOKS_9130357949969096!$J:$K, 2, 0))=0,"",VLOOKUP(AH151, QUICKBOOKS_9130357949969096!$J:$K, 2, 0)),"")</f>
        <v/>
      </c>
    </row>
    <row r="152" spans="2:39">
      <c r="B152" s="30"/>
      <c r="C152" s="30"/>
      <c r="D152" s="30"/>
      <c r="E152" s="30"/>
      <c r="P152" s="42" t="str">
        <f>IF(W152&lt;&gt;"",MAX(P$1:P151)+1,IF(AND(_xlfn.CONCAT(T152:AM152)&lt;&gt;"", OR(LEFT(_xlfn.CONCAT(T152:AM152),5)&lt;&gt;"FALSE",RIGHT(_xlfn.CONCAT(T152:AM152),5)&lt;&gt;"FALSE")),IF(AND(ISNUMBER(P151),P151&gt;0),P151,0),""))</f>
        <v/>
      </c>
      <c r="Q152" s="47"/>
      <c r="R152" s="42" t="str">
        <f t="shared" si="2"/>
        <v/>
      </c>
      <c r="T152" s="43"/>
      <c r="U152" s="43"/>
      <c r="V152" s="43"/>
      <c r="W152" s="44"/>
      <c r="X152" s="43"/>
      <c r="Y152" s="43"/>
      <c r="Z152" s="43"/>
      <c r="AA152" s="49"/>
      <c r="AB152" s="49"/>
      <c r="AC152" s="43"/>
      <c r="AD152" s="43"/>
      <c r="AE152" s="43"/>
      <c r="AF152" s="43"/>
      <c r="AG152" s="43"/>
      <c r="AH152" s="43"/>
      <c r="AI152" s="43" t="str">
        <f>IFERROR(IF(LEN(VLOOKUP(AC152, QUICKBOOKS_9130357949969096!$A:$B, 2, 0))=0,"",VLOOKUP(AC152, QUICKBOOKS_9130357949969096!$A:$B, 2, 0)),"")</f>
        <v/>
      </c>
      <c r="AJ152" s="43" t="str">
        <f>IFERROR(IF(LEN(VLOOKUP(AE152, QUICKBOOKS_9130357949969096!$C:$E, 3, 0))=0,"",VLOOKUP(AE152, QUICKBOOKS_9130357949969096!$C:$E, 3, 0)),"")</f>
        <v/>
      </c>
      <c r="AK152" s="43" t="str">
        <f>IFERROR(IF(LEN(VLOOKUP(AF152, QUICKBOOKS_9130357949969096!$F:$G, 2, 0))=0,"",VLOOKUP(AF152, QUICKBOOKS_9130357949969096!$F:$G, 2, 0)),"")</f>
        <v/>
      </c>
      <c r="AL152" s="43"/>
      <c r="AM152" s="43" t="str">
        <f>IFERROR(IF(LEN(VLOOKUP(AH152, QUICKBOOKS_9130357949969096!$J:$K, 2, 0))=0,"",VLOOKUP(AH152, QUICKBOOKS_9130357949969096!$J:$K, 2, 0)),"")</f>
        <v/>
      </c>
    </row>
    <row r="153" spans="2:39">
      <c r="B153" s="30"/>
      <c r="C153" s="30"/>
      <c r="D153" s="30"/>
      <c r="E153" s="30"/>
      <c r="P153" s="42" t="str">
        <f>IF(W153&lt;&gt;"",MAX(P$1:P152)+1,IF(AND(_xlfn.CONCAT(T153:AM153)&lt;&gt;"", OR(LEFT(_xlfn.CONCAT(T153:AM153),5)&lt;&gt;"FALSE",RIGHT(_xlfn.CONCAT(T153:AM153),5)&lt;&gt;"FALSE")),IF(AND(ISNUMBER(P152),P152&gt;0),P152,0),""))</f>
        <v/>
      </c>
      <c r="Q153" s="47"/>
      <c r="R153" s="42" t="str">
        <f t="shared" si="2"/>
        <v/>
      </c>
      <c r="T153" s="43"/>
      <c r="U153" s="43"/>
      <c r="V153" s="43"/>
      <c r="W153" s="44"/>
      <c r="X153" s="43"/>
      <c r="Y153" s="43"/>
      <c r="Z153" s="43"/>
      <c r="AA153" s="49"/>
      <c r="AB153" s="49"/>
      <c r="AC153" s="43"/>
      <c r="AD153" s="43"/>
      <c r="AE153" s="43"/>
      <c r="AF153" s="43"/>
      <c r="AG153" s="43"/>
      <c r="AH153" s="43"/>
      <c r="AI153" s="43" t="str">
        <f>IFERROR(IF(LEN(VLOOKUP(AC153, QUICKBOOKS_9130357949969096!$A:$B, 2, 0))=0,"",VLOOKUP(AC153, QUICKBOOKS_9130357949969096!$A:$B, 2, 0)),"")</f>
        <v/>
      </c>
      <c r="AJ153" s="43" t="str">
        <f>IFERROR(IF(LEN(VLOOKUP(AE153, QUICKBOOKS_9130357949969096!$C:$E, 3, 0))=0,"",VLOOKUP(AE153, QUICKBOOKS_9130357949969096!$C:$E, 3, 0)),"")</f>
        <v/>
      </c>
      <c r="AK153" s="43" t="str">
        <f>IFERROR(IF(LEN(VLOOKUP(AF153, QUICKBOOKS_9130357949969096!$F:$G, 2, 0))=0,"",VLOOKUP(AF153, QUICKBOOKS_9130357949969096!$F:$G, 2, 0)),"")</f>
        <v/>
      </c>
      <c r="AL153" s="43"/>
      <c r="AM153" s="43" t="str">
        <f>IFERROR(IF(LEN(VLOOKUP(AH153, QUICKBOOKS_9130357949969096!$J:$K, 2, 0))=0,"",VLOOKUP(AH153, QUICKBOOKS_9130357949969096!$J:$K, 2, 0)),"")</f>
        <v/>
      </c>
    </row>
    <row r="154" spans="2:39">
      <c r="B154" s="30"/>
      <c r="C154" s="30"/>
      <c r="D154" s="30"/>
      <c r="E154" s="30"/>
      <c r="P154" s="42" t="str">
        <f>IF(W154&lt;&gt;"",MAX(P$1:P153)+1,IF(AND(_xlfn.CONCAT(T154:AM154)&lt;&gt;"", OR(LEFT(_xlfn.CONCAT(T154:AM154),5)&lt;&gt;"FALSE",RIGHT(_xlfn.CONCAT(T154:AM154),5)&lt;&gt;"FALSE")),IF(AND(ISNUMBER(P153),P153&gt;0),P153,0),""))</f>
        <v/>
      </c>
      <c r="Q154" s="47"/>
      <c r="R154" s="42" t="str">
        <f t="shared" si="2"/>
        <v/>
      </c>
      <c r="T154" s="43"/>
      <c r="U154" s="43"/>
      <c r="V154" s="43"/>
      <c r="W154" s="44"/>
      <c r="X154" s="43"/>
      <c r="Y154" s="43"/>
      <c r="Z154" s="43"/>
      <c r="AA154" s="49"/>
      <c r="AB154" s="49"/>
      <c r="AC154" s="43"/>
      <c r="AD154" s="43"/>
      <c r="AE154" s="43"/>
      <c r="AF154" s="43"/>
      <c r="AG154" s="43"/>
      <c r="AH154" s="43"/>
      <c r="AI154" s="43" t="str">
        <f>IFERROR(IF(LEN(VLOOKUP(AC154, QUICKBOOKS_9130357949969096!$A:$B, 2, 0))=0,"",VLOOKUP(AC154, QUICKBOOKS_9130357949969096!$A:$B, 2, 0)),"")</f>
        <v/>
      </c>
      <c r="AJ154" s="43" t="str">
        <f>IFERROR(IF(LEN(VLOOKUP(AE154, QUICKBOOKS_9130357949969096!$C:$E, 3, 0))=0,"",VLOOKUP(AE154, QUICKBOOKS_9130357949969096!$C:$E, 3, 0)),"")</f>
        <v/>
      </c>
      <c r="AK154" s="43" t="str">
        <f>IFERROR(IF(LEN(VLOOKUP(AF154, QUICKBOOKS_9130357949969096!$F:$G, 2, 0))=0,"",VLOOKUP(AF154, QUICKBOOKS_9130357949969096!$F:$G, 2, 0)),"")</f>
        <v/>
      </c>
      <c r="AL154" s="43"/>
      <c r="AM154" s="43" t="str">
        <f>IFERROR(IF(LEN(VLOOKUP(AH154, QUICKBOOKS_9130357949969096!$J:$K, 2, 0))=0,"",VLOOKUP(AH154, QUICKBOOKS_9130357949969096!$J:$K, 2, 0)),"")</f>
        <v/>
      </c>
    </row>
    <row r="155" spans="2:39">
      <c r="B155" s="30"/>
      <c r="C155" s="30"/>
      <c r="D155" s="30"/>
      <c r="E155" s="30"/>
      <c r="P155" s="42" t="str">
        <f>IF(W155&lt;&gt;"",MAX(P$1:P154)+1,IF(AND(_xlfn.CONCAT(T155:AM155)&lt;&gt;"", OR(LEFT(_xlfn.CONCAT(T155:AM155),5)&lt;&gt;"FALSE",RIGHT(_xlfn.CONCAT(T155:AM155),5)&lt;&gt;"FALSE")),IF(AND(ISNUMBER(P154),P154&gt;0),P154,0),""))</f>
        <v/>
      </c>
      <c r="Q155" s="47"/>
      <c r="R155" s="42" t="str">
        <f t="shared" si="2"/>
        <v/>
      </c>
      <c r="T155" s="43"/>
      <c r="U155" s="43"/>
      <c r="V155" s="43"/>
      <c r="W155" s="44"/>
      <c r="X155" s="43"/>
      <c r="Y155" s="43"/>
      <c r="Z155" s="43"/>
      <c r="AA155" s="49"/>
      <c r="AB155" s="49"/>
      <c r="AC155" s="43"/>
      <c r="AD155" s="43"/>
      <c r="AE155" s="43"/>
      <c r="AF155" s="43"/>
      <c r="AG155" s="43"/>
      <c r="AH155" s="43"/>
      <c r="AI155" s="43" t="str">
        <f>IFERROR(IF(LEN(VLOOKUP(AC155, QUICKBOOKS_9130357949969096!$A:$B, 2, 0))=0,"",VLOOKUP(AC155, QUICKBOOKS_9130357949969096!$A:$B, 2, 0)),"")</f>
        <v/>
      </c>
      <c r="AJ155" s="43" t="str">
        <f>IFERROR(IF(LEN(VLOOKUP(AE155, QUICKBOOKS_9130357949969096!$C:$E, 3, 0))=0,"",VLOOKUP(AE155, QUICKBOOKS_9130357949969096!$C:$E, 3, 0)),"")</f>
        <v/>
      </c>
      <c r="AK155" s="43" t="str">
        <f>IFERROR(IF(LEN(VLOOKUP(AF155, QUICKBOOKS_9130357949969096!$F:$G, 2, 0))=0,"",VLOOKUP(AF155, QUICKBOOKS_9130357949969096!$F:$G, 2, 0)),"")</f>
        <v/>
      </c>
      <c r="AL155" s="43"/>
      <c r="AM155" s="43" t="str">
        <f>IFERROR(IF(LEN(VLOOKUP(AH155, QUICKBOOKS_9130357949969096!$J:$K, 2, 0))=0,"",VLOOKUP(AH155, QUICKBOOKS_9130357949969096!$J:$K, 2, 0)),"")</f>
        <v/>
      </c>
    </row>
    <row r="156" spans="2:39">
      <c r="B156" s="30"/>
      <c r="C156" s="30"/>
      <c r="D156" s="30"/>
      <c r="E156" s="30"/>
      <c r="P156" s="42" t="str">
        <f>IF(W156&lt;&gt;"",MAX(P$1:P155)+1,IF(AND(_xlfn.CONCAT(T156:AM156)&lt;&gt;"", OR(LEFT(_xlfn.CONCAT(T156:AM156),5)&lt;&gt;"FALSE",RIGHT(_xlfn.CONCAT(T156:AM156),5)&lt;&gt;"FALSE")),IF(AND(ISNUMBER(P155),P155&gt;0),P155,0),""))</f>
        <v/>
      </c>
      <c r="Q156" s="47"/>
      <c r="R156" s="42" t="str">
        <f t="shared" si="2"/>
        <v/>
      </c>
      <c r="T156" s="43"/>
      <c r="U156" s="43"/>
      <c r="V156" s="43"/>
      <c r="W156" s="44"/>
      <c r="X156" s="43"/>
      <c r="Y156" s="43"/>
      <c r="Z156" s="43"/>
      <c r="AA156" s="49"/>
      <c r="AB156" s="49"/>
      <c r="AC156" s="43"/>
      <c r="AD156" s="43"/>
      <c r="AE156" s="43"/>
      <c r="AF156" s="43"/>
      <c r="AG156" s="43"/>
      <c r="AH156" s="43"/>
      <c r="AI156" s="43" t="str">
        <f>IFERROR(IF(LEN(VLOOKUP(AC156, QUICKBOOKS_9130357949969096!$A:$B, 2, 0))=0,"",VLOOKUP(AC156, QUICKBOOKS_9130357949969096!$A:$B, 2, 0)),"")</f>
        <v/>
      </c>
      <c r="AJ156" s="43" t="str">
        <f>IFERROR(IF(LEN(VLOOKUP(AE156, QUICKBOOKS_9130357949969096!$C:$E, 3, 0))=0,"",VLOOKUP(AE156, QUICKBOOKS_9130357949969096!$C:$E, 3, 0)),"")</f>
        <v/>
      </c>
      <c r="AK156" s="43" t="str">
        <f>IFERROR(IF(LEN(VLOOKUP(AF156, QUICKBOOKS_9130357949969096!$F:$G, 2, 0))=0,"",VLOOKUP(AF156, QUICKBOOKS_9130357949969096!$F:$G, 2, 0)),"")</f>
        <v/>
      </c>
      <c r="AL156" s="43"/>
      <c r="AM156" s="43" t="str">
        <f>IFERROR(IF(LEN(VLOOKUP(AH156, QUICKBOOKS_9130357949969096!$J:$K, 2, 0))=0,"",VLOOKUP(AH156, QUICKBOOKS_9130357949969096!$J:$K, 2, 0)),"")</f>
        <v/>
      </c>
    </row>
    <row r="157" spans="2:39">
      <c r="B157" s="30"/>
      <c r="C157" s="30"/>
      <c r="D157" s="30"/>
      <c r="E157" s="30"/>
      <c r="P157" s="42" t="str">
        <f>IF(W157&lt;&gt;"",MAX(P$1:P156)+1,IF(AND(_xlfn.CONCAT(T157:AM157)&lt;&gt;"", OR(LEFT(_xlfn.CONCAT(T157:AM157),5)&lt;&gt;"FALSE",RIGHT(_xlfn.CONCAT(T157:AM157),5)&lt;&gt;"FALSE")),IF(AND(ISNUMBER(P156),P156&gt;0),P156,0),""))</f>
        <v/>
      </c>
      <c r="Q157" s="47"/>
      <c r="R157" s="42" t="str">
        <f t="shared" si="2"/>
        <v/>
      </c>
      <c r="T157" s="43"/>
      <c r="U157" s="43"/>
      <c r="V157" s="43"/>
      <c r="W157" s="44"/>
      <c r="X157" s="43"/>
      <c r="Y157" s="43"/>
      <c r="Z157" s="43"/>
      <c r="AA157" s="49"/>
      <c r="AB157" s="49"/>
      <c r="AC157" s="43"/>
      <c r="AD157" s="43"/>
      <c r="AE157" s="43"/>
      <c r="AF157" s="43"/>
      <c r="AG157" s="43"/>
      <c r="AH157" s="43"/>
      <c r="AI157" s="43" t="str">
        <f>IFERROR(IF(LEN(VLOOKUP(AC157, QUICKBOOKS_9130357949969096!$A:$B, 2, 0))=0,"",VLOOKUP(AC157, QUICKBOOKS_9130357949969096!$A:$B, 2, 0)),"")</f>
        <v/>
      </c>
      <c r="AJ157" s="43" t="str">
        <f>IFERROR(IF(LEN(VLOOKUP(AE157, QUICKBOOKS_9130357949969096!$C:$E, 3, 0))=0,"",VLOOKUP(AE157, QUICKBOOKS_9130357949969096!$C:$E, 3, 0)),"")</f>
        <v/>
      </c>
      <c r="AK157" s="43" t="str">
        <f>IFERROR(IF(LEN(VLOOKUP(AF157, QUICKBOOKS_9130357949969096!$F:$G, 2, 0))=0,"",VLOOKUP(AF157, QUICKBOOKS_9130357949969096!$F:$G, 2, 0)),"")</f>
        <v/>
      </c>
      <c r="AL157" s="43"/>
      <c r="AM157" s="43" t="str">
        <f>IFERROR(IF(LEN(VLOOKUP(AH157, QUICKBOOKS_9130357949969096!$J:$K, 2, 0))=0,"",VLOOKUP(AH157, QUICKBOOKS_9130357949969096!$J:$K, 2, 0)),"")</f>
        <v/>
      </c>
    </row>
    <row r="158" spans="2:39">
      <c r="B158" s="30"/>
      <c r="C158" s="30"/>
      <c r="D158" s="30"/>
      <c r="E158" s="30"/>
      <c r="P158" s="42" t="str">
        <f>IF(W158&lt;&gt;"",MAX(P$1:P157)+1,IF(AND(_xlfn.CONCAT(T158:AM158)&lt;&gt;"", OR(LEFT(_xlfn.CONCAT(T158:AM158),5)&lt;&gt;"FALSE",RIGHT(_xlfn.CONCAT(T158:AM158),5)&lt;&gt;"FALSE")),IF(AND(ISNUMBER(P157),P157&gt;0),P157,0),""))</f>
        <v/>
      </c>
      <c r="Q158" s="47"/>
      <c r="R158" s="42" t="str">
        <f t="shared" si="2"/>
        <v/>
      </c>
      <c r="T158" s="43"/>
      <c r="U158" s="43"/>
      <c r="V158" s="43"/>
      <c r="W158" s="44"/>
      <c r="X158" s="43"/>
      <c r="Y158" s="43"/>
      <c r="Z158" s="43"/>
      <c r="AA158" s="49"/>
      <c r="AB158" s="49"/>
      <c r="AC158" s="43"/>
      <c r="AD158" s="43"/>
      <c r="AE158" s="43"/>
      <c r="AF158" s="43"/>
      <c r="AG158" s="43"/>
      <c r="AH158" s="43"/>
      <c r="AI158" s="43" t="str">
        <f>IFERROR(IF(LEN(VLOOKUP(AC158, QUICKBOOKS_9130357949969096!$A:$B, 2, 0))=0,"",VLOOKUP(AC158, QUICKBOOKS_9130357949969096!$A:$B, 2, 0)),"")</f>
        <v/>
      </c>
      <c r="AJ158" s="43" t="str">
        <f>IFERROR(IF(LEN(VLOOKUP(AE158, QUICKBOOKS_9130357949969096!$C:$E, 3, 0))=0,"",VLOOKUP(AE158, QUICKBOOKS_9130357949969096!$C:$E, 3, 0)),"")</f>
        <v/>
      </c>
      <c r="AK158" s="43" t="str">
        <f>IFERROR(IF(LEN(VLOOKUP(AF158, QUICKBOOKS_9130357949969096!$F:$G, 2, 0))=0,"",VLOOKUP(AF158, QUICKBOOKS_9130357949969096!$F:$G, 2, 0)),"")</f>
        <v/>
      </c>
      <c r="AL158" s="43"/>
      <c r="AM158" s="43" t="str">
        <f>IFERROR(IF(LEN(VLOOKUP(AH158, QUICKBOOKS_9130357949969096!$J:$K, 2, 0))=0,"",VLOOKUP(AH158, QUICKBOOKS_9130357949969096!$J:$K, 2, 0)),"")</f>
        <v/>
      </c>
    </row>
    <row r="159" spans="2:39">
      <c r="B159" s="30"/>
      <c r="C159" s="30"/>
      <c r="D159" s="30"/>
      <c r="E159" s="30"/>
      <c r="P159" s="42" t="str">
        <f>IF(W159&lt;&gt;"",MAX(P$1:P158)+1,IF(AND(_xlfn.CONCAT(T159:AM159)&lt;&gt;"", OR(LEFT(_xlfn.CONCAT(T159:AM159),5)&lt;&gt;"FALSE",RIGHT(_xlfn.CONCAT(T159:AM159),5)&lt;&gt;"FALSE")),IF(AND(ISNUMBER(P158),P158&gt;0),P158,0),""))</f>
        <v/>
      </c>
      <c r="Q159" s="47"/>
      <c r="R159" s="42" t="str">
        <f t="shared" si="2"/>
        <v/>
      </c>
      <c r="T159" s="43"/>
      <c r="U159" s="43"/>
      <c r="V159" s="43"/>
      <c r="W159" s="44"/>
      <c r="X159" s="43"/>
      <c r="Y159" s="43"/>
      <c r="Z159" s="43"/>
      <c r="AA159" s="49"/>
      <c r="AB159" s="49"/>
      <c r="AC159" s="43"/>
      <c r="AD159" s="43"/>
      <c r="AE159" s="43"/>
      <c r="AF159" s="43"/>
      <c r="AG159" s="43"/>
      <c r="AH159" s="43"/>
      <c r="AI159" s="43" t="str">
        <f>IFERROR(IF(LEN(VLOOKUP(AC159, QUICKBOOKS_9130357949969096!$A:$B, 2, 0))=0,"",VLOOKUP(AC159, QUICKBOOKS_9130357949969096!$A:$B, 2, 0)),"")</f>
        <v/>
      </c>
      <c r="AJ159" s="43" t="str">
        <f>IFERROR(IF(LEN(VLOOKUP(AE159, QUICKBOOKS_9130357949969096!$C:$E, 3, 0))=0,"",VLOOKUP(AE159, QUICKBOOKS_9130357949969096!$C:$E, 3, 0)),"")</f>
        <v/>
      </c>
      <c r="AK159" s="43" t="str">
        <f>IFERROR(IF(LEN(VLOOKUP(AF159, QUICKBOOKS_9130357949969096!$F:$G, 2, 0))=0,"",VLOOKUP(AF159, QUICKBOOKS_9130357949969096!$F:$G, 2, 0)),"")</f>
        <v/>
      </c>
      <c r="AL159" s="43"/>
      <c r="AM159" s="43" t="str">
        <f>IFERROR(IF(LEN(VLOOKUP(AH159, QUICKBOOKS_9130357949969096!$J:$K, 2, 0))=0,"",VLOOKUP(AH159, QUICKBOOKS_9130357949969096!$J:$K, 2, 0)),"")</f>
        <v/>
      </c>
    </row>
    <row r="160" spans="2:39">
      <c r="B160" s="30"/>
      <c r="C160" s="30"/>
      <c r="D160" s="30"/>
      <c r="E160" s="30"/>
      <c r="P160" s="42" t="str">
        <f>IF(W160&lt;&gt;"",MAX(P$1:P159)+1,IF(AND(_xlfn.CONCAT(T160:AM160)&lt;&gt;"", OR(LEFT(_xlfn.CONCAT(T160:AM160),5)&lt;&gt;"FALSE",RIGHT(_xlfn.CONCAT(T160:AM160),5)&lt;&gt;"FALSE")),IF(AND(ISNUMBER(P159),P159&gt;0),P159,0),""))</f>
        <v/>
      </c>
      <c r="Q160" s="47"/>
      <c r="R160" s="42" t="str">
        <f t="shared" si="2"/>
        <v/>
      </c>
      <c r="T160" s="43"/>
      <c r="U160" s="43"/>
      <c r="V160" s="43"/>
      <c r="W160" s="44"/>
      <c r="X160" s="43"/>
      <c r="Y160" s="43"/>
      <c r="Z160" s="43"/>
      <c r="AA160" s="49"/>
      <c r="AB160" s="49"/>
      <c r="AC160" s="43"/>
      <c r="AD160" s="43"/>
      <c r="AE160" s="43"/>
      <c r="AF160" s="43"/>
      <c r="AG160" s="43"/>
      <c r="AH160" s="43"/>
      <c r="AI160" s="43" t="str">
        <f>IFERROR(IF(LEN(VLOOKUP(AC160, QUICKBOOKS_9130357949969096!$A:$B, 2, 0))=0,"",VLOOKUP(AC160, QUICKBOOKS_9130357949969096!$A:$B, 2, 0)),"")</f>
        <v/>
      </c>
      <c r="AJ160" s="43" t="str">
        <f>IFERROR(IF(LEN(VLOOKUP(AE160, QUICKBOOKS_9130357949969096!$C:$E, 3, 0))=0,"",VLOOKUP(AE160, QUICKBOOKS_9130357949969096!$C:$E, 3, 0)),"")</f>
        <v/>
      </c>
      <c r="AK160" s="43" t="str">
        <f>IFERROR(IF(LEN(VLOOKUP(AF160, QUICKBOOKS_9130357949969096!$F:$G, 2, 0))=0,"",VLOOKUP(AF160, QUICKBOOKS_9130357949969096!$F:$G, 2, 0)),"")</f>
        <v/>
      </c>
      <c r="AL160" s="43"/>
      <c r="AM160" s="43" t="str">
        <f>IFERROR(IF(LEN(VLOOKUP(AH160, QUICKBOOKS_9130357949969096!$J:$K, 2, 0))=0,"",VLOOKUP(AH160, QUICKBOOKS_9130357949969096!$J:$K, 2, 0)),"")</f>
        <v/>
      </c>
    </row>
    <row r="161" spans="2:39">
      <c r="B161" s="30"/>
      <c r="C161" s="30"/>
      <c r="D161" s="30"/>
      <c r="E161" s="30"/>
      <c r="P161" s="42" t="str">
        <f>IF(W161&lt;&gt;"",MAX(P$1:P160)+1,IF(AND(_xlfn.CONCAT(T161:AM161)&lt;&gt;"", OR(LEFT(_xlfn.CONCAT(T161:AM161),5)&lt;&gt;"FALSE",RIGHT(_xlfn.CONCAT(T161:AM161),5)&lt;&gt;"FALSE")),IF(AND(ISNUMBER(P160),P160&gt;0),P160,0),""))</f>
        <v/>
      </c>
      <c r="Q161" s="47"/>
      <c r="R161" s="42" t="str">
        <f t="shared" si="2"/>
        <v/>
      </c>
      <c r="T161" s="43"/>
      <c r="U161" s="43"/>
      <c r="V161" s="43"/>
      <c r="W161" s="44"/>
      <c r="X161" s="43"/>
      <c r="Y161" s="43"/>
      <c r="Z161" s="43"/>
      <c r="AA161" s="49"/>
      <c r="AB161" s="49"/>
      <c r="AC161" s="43"/>
      <c r="AD161" s="43"/>
      <c r="AE161" s="43"/>
      <c r="AF161" s="43"/>
      <c r="AG161" s="43"/>
      <c r="AH161" s="43"/>
      <c r="AI161" s="43" t="str">
        <f>IFERROR(IF(LEN(VLOOKUP(AC161, QUICKBOOKS_9130357949969096!$A:$B, 2, 0))=0,"",VLOOKUP(AC161, QUICKBOOKS_9130357949969096!$A:$B, 2, 0)),"")</f>
        <v/>
      </c>
      <c r="AJ161" s="43" t="str">
        <f>IFERROR(IF(LEN(VLOOKUP(AE161, QUICKBOOKS_9130357949969096!$C:$E, 3, 0))=0,"",VLOOKUP(AE161, QUICKBOOKS_9130357949969096!$C:$E, 3, 0)),"")</f>
        <v/>
      </c>
      <c r="AK161" s="43" t="str">
        <f>IFERROR(IF(LEN(VLOOKUP(AF161, QUICKBOOKS_9130357949969096!$F:$G, 2, 0))=0,"",VLOOKUP(AF161, QUICKBOOKS_9130357949969096!$F:$G, 2, 0)),"")</f>
        <v/>
      </c>
      <c r="AL161" s="43"/>
      <c r="AM161" s="43" t="str">
        <f>IFERROR(IF(LEN(VLOOKUP(AH161, QUICKBOOKS_9130357949969096!$J:$K, 2, 0))=0,"",VLOOKUP(AH161, QUICKBOOKS_9130357949969096!$J:$K, 2, 0)),"")</f>
        <v/>
      </c>
    </row>
    <row r="162" spans="2:39">
      <c r="B162" s="30"/>
      <c r="C162" s="30"/>
      <c r="D162" s="30"/>
      <c r="E162" s="30"/>
      <c r="P162" s="42" t="str">
        <f>IF(W162&lt;&gt;"",MAX(P$1:P161)+1,IF(AND(_xlfn.CONCAT(T162:AM162)&lt;&gt;"", OR(LEFT(_xlfn.CONCAT(T162:AM162),5)&lt;&gt;"FALSE",RIGHT(_xlfn.CONCAT(T162:AM162),5)&lt;&gt;"FALSE")),IF(AND(ISNUMBER(P161),P161&gt;0),P161,0),""))</f>
        <v/>
      </c>
      <c r="Q162" s="47"/>
      <c r="R162" s="42" t="str">
        <f t="shared" si="2"/>
        <v/>
      </c>
      <c r="T162" s="43"/>
      <c r="U162" s="43"/>
      <c r="V162" s="43"/>
      <c r="W162" s="44"/>
      <c r="X162" s="43"/>
      <c r="Y162" s="43"/>
      <c r="Z162" s="43"/>
      <c r="AA162" s="49"/>
      <c r="AB162" s="49"/>
      <c r="AC162" s="43"/>
      <c r="AD162" s="43"/>
      <c r="AE162" s="43"/>
      <c r="AF162" s="43"/>
      <c r="AG162" s="43"/>
      <c r="AH162" s="43"/>
      <c r="AI162" s="43" t="str">
        <f>IFERROR(IF(LEN(VLOOKUP(AC162, QUICKBOOKS_9130357949969096!$A:$B, 2, 0))=0,"",VLOOKUP(AC162, QUICKBOOKS_9130357949969096!$A:$B, 2, 0)),"")</f>
        <v/>
      </c>
      <c r="AJ162" s="43" t="str">
        <f>IFERROR(IF(LEN(VLOOKUP(AE162, QUICKBOOKS_9130357949969096!$C:$E, 3, 0))=0,"",VLOOKUP(AE162, QUICKBOOKS_9130357949969096!$C:$E, 3, 0)),"")</f>
        <v/>
      </c>
      <c r="AK162" s="43" t="str">
        <f>IFERROR(IF(LEN(VLOOKUP(AF162, QUICKBOOKS_9130357949969096!$F:$G, 2, 0))=0,"",VLOOKUP(AF162, QUICKBOOKS_9130357949969096!$F:$G, 2, 0)),"")</f>
        <v/>
      </c>
      <c r="AL162" s="43"/>
      <c r="AM162" s="43" t="str">
        <f>IFERROR(IF(LEN(VLOOKUP(AH162, QUICKBOOKS_9130357949969096!$J:$K, 2, 0))=0,"",VLOOKUP(AH162, QUICKBOOKS_9130357949969096!$J:$K, 2, 0)),"")</f>
        <v/>
      </c>
    </row>
    <row r="163" spans="2:39">
      <c r="B163" s="30"/>
      <c r="C163" s="30"/>
      <c r="D163" s="30"/>
      <c r="E163" s="30"/>
      <c r="P163" s="42" t="str">
        <f>IF(W163&lt;&gt;"",MAX(P$1:P162)+1,IF(AND(_xlfn.CONCAT(T163:AM163)&lt;&gt;"", OR(LEFT(_xlfn.CONCAT(T163:AM163),5)&lt;&gt;"FALSE",RIGHT(_xlfn.CONCAT(T163:AM163),5)&lt;&gt;"FALSE")),IF(AND(ISNUMBER(P162),P162&gt;0),P162,0),""))</f>
        <v/>
      </c>
      <c r="Q163" s="47"/>
      <c r="R163" s="42" t="str">
        <f t="shared" si="2"/>
        <v/>
      </c>
      <c r="T163" s="43"/>
      <c r="U163" s="43"/>
      <c r="V163" s="43"/>
      <c r="W163" s="44"/>
      <c r="X163" s="43"/>
      <c r="Y163" s="43"/>
      <c r="Z163" s="43"/>
      <c r="AA163" s="49"/>
      <c r="AB163" s="49"/>
      <c r="AC163" s="43"/>
      <c r="AD163" s="43"/>
      <c r="AE163" s="43"/>
      <c r="AF163" s="43"/>
      <c r="AG163" s="43"/>
      <c r="AH163" s="43"/>
      <c r="AI163" s="43" t="str">
        <f>IFERROR(IF(LEN(VLOOKUP(AC163, QUICKBOOKS_9130357949969096!$A:$B, 2, 0))=0,"",VLOOKUP(AC163, QUICKBOOKS_9130357949969096!$A:$B, 2, 0)),"")</f>
        <v/>
      </c>
      <c r="AJ163" s="43" t="str">
        <f>IFERROR(IF(LEN(VLOOKUP(AE163, QUICKBOOKS_9130357949969096!$C:$E, 3, 0))=0,"",VLOOKUP(AE163, QUICKBOOKS_9130357949969096!$C:$E, 3, 0)),"")</f>
        <v/>
      </c>
      <c r="AK163" s="43" t="str">
        <f>IFERROR(IF(LEN(VLOOKUP(AF163, QUICKBOOKS_9130357949969096!$F:$G, 2, 0))=0,"",VLOOKUP(AF163, QUICKBOOKS_9130357949969096!$F:$G, 2, 0)),"")</f>
        <v/>
      </c>
      <c r="AL163" s="43"/>
      <c r="AM163" s="43" t="str">
        <f>IFERROR(IF(LEN(VLOOKUP(AH163, QUICKBOOKS_9130357949969096!$J:$K, 2, 0))=0,"",VLOOKUP(AH163, QUICKBOOKS_9130357949969096!$J:$K, 2, 0)),"")</f>
        <v/>
      </c>
    </row>
    <row r="164" spans="2:39">
      <c r="B164" s="30"/>
      <c r="C164" s="30"/>
      <c r="D164" s="30"/>
      <c r="E164" s="30"/>
      <c r="P164" s="42" t="str">
        <f>IF(W164&lt;&gt;"",MAX(P$1:P163)+1,IF(AND(_xlfn.CONCAT(T164:AM164)&lt;&gt;"", OR(LEFT(_xlfn.CONCAT(T164:AM164),5)&lt;&gt;"FALSE",RIGHT(_xlfn.CONCAT(T164:AM164),5)&lt;&gt;"FALSE")),IF(AND(ISNUMBER(P163),P163&gt;0),P163,0),""))</f>
        <v/>
      </c>
      <c r="Q164" s="47"/>
      <c r="R164" s="42" t="str">
        <f t="shared" si="2"/>
        <v/>
      </c>
      <c r="T164" s="43"/>
      <c r="U164" s="43"/>
      <c r="V164" s="43"/>
      <c r="W164" s="44"/>
      <c r="X164" s="43"/>
      <c r="Y164" s="43"/>
      <c r="Z164" s="43"/>
      <c r="AA164" s="49"/>
      <c r="AB164" s="49"/>
      <c r="AC164" s="43"/>
      <c r="AD164" s="43"/>
      <c r="AE164" s="43"/>
      <c r="AF164" s="43"/>
      <c r="AG164" s="43"/>
      <c r="AH164" s="43"/>
      <c r="AI164" s="43" t="str">
        <f>IFERROR(IF(LEN(VLOOKUP(AC164, QUICKBOOKS_9130357949969096!$A:$B, 2, 0))=0,"",VLOOKUP(AC164, QUICKBOOKS_9130357949969096!$A:$B, 2, 0)),"")</f>
        <v/>
      </c>
      <c r="AJ164" s="43" t="str">
        <f>IFERROR(IF(LEN(VLOOKUP(AE164, QUICKBOOKS_9130357949969096!$C:$E, 3, 0))=0,"",VLOOKUP(AE164, QUICKBOOKS_9130357949969096!$C:$E, 3, 0)),"")</f>
        <v/>
      </c>
      <c r="AK164" s="43" t="str">
        <f>IFERROR(IF(LEN(VLOOKUP(AF164, QUICKBOOKS_9130357949969096!$F:$G, 2, 0))=0,"",VLOOKUP(AF164, QUICKBOOKS_9130357949969096!$F:$G, 2, 0)),"")</f>
        <v/>
      </c>
      <c r="AL164" s="43"/>
      <c r="AM164" s="43" t="str">
        <f>IFERROR(IF(LEN(VLOOKUP(AH164, QUICKBOOKS_9130357949969096!$J:$K, 2, 0))=0,"",VLOOKUP(AH164, QUICKBOOKS_9130357949969096!$J:$K, 2, 0)),"")</f>
        <v/>
      </c>
    </row>
    <row r="165" spans="2:39">
      <c r="B165" s="30"/>
      <c r="C165" s="30"/>
      <c r="D165" s="30"/>
      <c r="E165" s="30"/>
      <c r="P165" s="42" t="str">
        <f>IF(W165&lt;&gt;"",MAX(P$1:P164)+1,IF(AND(_xlfn.CONCAT(T165:AM165)&lt;&gt;"", OR(LEFT(_xlfn.CONCAT(T165:AM165),5)&lt;&gt;"FALSE",RIGHT(_xlfn.CONCAT(T165:AM165),5)&lt;&gt;"FALSE")),IF(AND(ISNUMBER(P164),P164&gt;0),P164,0),""))</f>
        <v/>
      </c>
      <c r="Q165" s="47"/>
      <c r="R165" s="42" t="str">
        <f t="shared" si="2"/>
        <v/>
      </c>
      <c r="T165" s="43"/>
      <c r="U165" s="43"/>
      <c r="V165" s="43"/>
      <c r="W165" s="44"/>
      <c r="X165" s="43"/>
      <c r="Y165" s="43"/>
      <c r="Z165" s="43"/>
      <c r="AA165" s="49"/>
      <c r="AB165" s="49"/>
      <c r="AC165" s="43"/>
      <c r="AD165" s="43"/>
      <c r="AE165" s="43"/>
      <c r="AF165" s="43"/>
      <c r="AG165" s="43"/>
      <c r="AH165" s="43"/>
      <c r="AI165" s="43" t="str">
        <f>IFERROR(IF(LEN(VLOOKUP(AC165, QUICKBOOKS_9130357949969096!$A:$B, 2, 0))=0,"",VLOOKUP(AC165, QUICKBOOKS_9130357949969096!$A:$B, 2, 0)),"")</f>
        <v/>
      </c>
      <c r="AJ165" s="43" t="str">
        <f>IFERROR(IF(LEN(VLOOKUP(AE165, QUICKBOOKS_9130357949969096!$C:$E, 3, 0))=0,"",VLOOKUP(AE165, QUICKBOOKS_9130357949969096!$C:$E, 3, 0)),"")</f>
        <v/>
      </c>
      <c r="AK165" s="43" t="str">
        <f>IFERROR(IF(LEN(VLOOKUP(AF165, QUICKBOOKS_9130357949969096!$F:$G, 2, 0))=0,"",VLOOKUP(AF165, QUICKBOOKS_9130357949969096!$F:$G, 2, 0)),"")</f>
        <v/>
      </c>
      <c r="AL165" s="43"/>
      <c r="AM165" s="43" t="str">
        <f>IFERROR(IF(LEN(VLOOKUP(AH165, QUICKBOOKS_9130357949969096!$J:$K, 2, 0))=0,"",VLOOKUP(AH165, QUICKBOOKS_9130357949969096!$J:$K, 2, 0)),"")</f>
        <v/>
      </c>
    </row>
    <row r="166" spans="2:39">
      <c r="B166" s="30"/>
      <c r="C166" s="30"/>
      <c r="D166" s="30"/>
      <c r="E166" s="30"/>
      <c r="P166" s="42" t="str">
        <f>IF(W166&lt;&gt;"",MAX(P$1:P165)+1,IF(AND(_xlfn.CONCAT(T166:AM166)&lt;&gt;"", OR(LEFT(_xlfn.CONCAT(T166:AM166),5)&lt;&gt;"FALSE",RIGHT(_xlfn.CONCAT(T166:AM166),5)&lt;&gt;"FALSE")),IF(AND(ISNUMBER(P165),P165&gt;0),P165,0),""))</f>
        <v/>
      </c>
      <c r="Q166" s="47"/>
      <c r="R166" s="42" t="str">
        <f t="shared" si="2"/>
        <v/>
      </c>
      <c r="T166" s="43"/>
      <c r="U166" s="43"/>
      <c r="V166" s="43"/>
      <c r="W166" s="44"/>
      <c r="X166" s="43"/>
      <c r="Y166" s="43"/>
      <c r="Z166" s="43"/>
      <c r="AA166" s="49"/>
      <c r="AB166" s="49"/>
      <c r="AC166" s="43"/>
      <c r="AD166" s="43"/>
      <c r="AE166" s="43"/>
      <c r="AF166" s="43"/>
      <c r="AG166" s="43"/>
      <c r="AH166" s="43"/>
      <c r="AI166" s="43" t="str">
        <f>IFERROR(IF(LEN(VLOOKUP(AC166, QUICKBOOKS_9130357949969096!$A:$B, 2, 0))=0,"",VLOOKUP(AC166, QUICKBOOKS_9130357949969096!$A:$B, 2, 0)),"")</f>
        <v/>
      </c>
      <c r="AJ166" s="43" t="str">
        <f>IFERROR(IF(LEN(VLOOKUP(AE166, QUICKBOOKS_9130357949969096!$C:$E, 3, 0))=0,"",VLOOKUP(AE166, QUICKBOOKS_9130357949969096!$C:$E, 3, 0)),"")</f>
        <v/>
      </c>
      <c r="AK166" s="43" t="str">
        <f>IFERROR(IF(LEN(VLOOKUP(AF166, QUICKBOOKS_9130357949969096!$F:$G, 2, 0))=0,"",VLOOKUP(AF166, QUICKBOOKS_9130357949969096!$F:$G, 2, 0)),"")</f>
        <v/>
      </c>
      <c r="AL166" s="43"/>
      <c r="AM166" s="43" t="str">
        <f>IFERROR(IF(LEN(VLOOKUP(AH166, QUICKBOOKS_9130357949969096!$J:$K, 2, 0))=0,"",VLOOKUP(AH166, QUICKBOOKS_9130357949969096!$J:$K, 2, 0)),"")</f>
        <v/>
      </c>
    </row>
    <row r="167" spans="2:39">
      <c r="B167" s="30"/>
      <c r="C167" s="30"/>
      <c r="D167" s="30"/>
      <c r="E167" s="30"/>
      <c r="P167" s="42" t="str">
        <f>IF(W167&lt;&gt;"",MAX(P$1:P166)+1,IF(AND(_xlfn.CONCAT(T167:AM167)&lt;&gt;"", OR(LEFT(_xlfn.CONCAT(T167:AM167),5)&lt;&gt;"FALSE",RIGHT(_xlfn.CONCAT(T167:AM167),5)&lt;&gt;"FALSE")),IF(AND(ISNUMBER(P166),P166&gt;0),P166,0),""))</f>
        <v/>
      </c>
      <c r="Q167" s="47"/>
      <c r="R167" s="42" t="str">
        <f t="shared" si="2"/>
        <v/>
      </c>
      <c r="T167" s="43"/>
      <c r="U167" s="43"/>
      <c r="V167" s="43"/>
      <c r="W167" s="44"/>
      <c r="X167" s="43"/>
      <c r="Y167" s="43"/>
      <c r="Z167" s="43"/>
      <c r="AA167" s="49"/>
      <c r="AB167" s="49"/>
      <c r="AC167" s="43"/>
      <c r="AD167" s="43"/>
      <c r="AE167" s="43"/>
      <c r="AF167" s="43"/>
      <c r="AG167" s="43"/>
      <c r="AH167" s="43"/>
      <c r="AI167" s="43" t="str">
        <f>IFERROR(IF(LEN(VLOOKUP(AC167, QUICKBOOKS_9130357949969096!$A:$B, 2, 0))=0,"",VLOOKUP(AC167, QUICKBOOKS_9130357949969096!$A:$B, 2, 0)),"")</f>
        <v/>
      </c>
      <c r="AJ167" s="43" t="str">
        <f>IFERROR(IF(LEN(VLOOKUP(AE167, QUICKBOOKS_9130357949969096!$C:$E, 3, 0))=0,"",VLOOKUP(AE167, QUICKBOOKS_9130357949969096!$C:$E, 3, 0)),"")</f>
        <v/>
      </c>
      <c r="AK167" s="43" t="str">
        <f>IFERROR(IF(LEN(VLOOKUP(AF167, QUICKBOOKS_9130357949969096!$F:$G, 2, 0))=0,"",VLOOKUP(AF167, QUICKBOOKS_9130357949969096!$F:$G, 2, 0)),"")</f>
        <v/>
      </c>
      <c r="AL167" s="43"/>
      <c r="AM167" s="43" t="str">
        <f>IFERROR(IF(LEN(VLOOKUP(AH167, QUICKBOOKS_9130357949969096!$J:$K, 2, 0))=0,"",VLOOKUP(AH167, QUICKBOOKS_9130357949969096!$J:$K, 2, 0)),"")</f>
        <v/>
      </c>
    </row>
    <row r="168" spans="2:39">
      <c r="B168" s="30"/>
      <c r="C168" s="30"/>
      <c r="D168" s="30"/>
      <c r="E168" s="30"/>
      <c r="P168" s="42" t="str">
        <f>IF(W168&lt;&gt;"",MAX(P$1:P167)+1,IF(AND(_xlfn.CONCAT(T168:AM168)&lt;&gt;"", OR(LEFT(_xlfn.CONCAT(T168:AM168),5)&lt;&gt;"FALSE",RIGHT(_xlfn.CONCAT(T168:AM168),5)&lt;&gt;"FALSE")),IF(AND(ISNUMBER(P167),P167&gt;0),P167,0),""))</f>
        <v/>
      </c>
      <c r="Q168" s="47"/>
      <c r="R168" s="42" t="str">
        <f t="shared" si="2"/>
        <v/>
      </c>
      <c r="T168" s="43"/>
      <c r="U168" s="43"/>
      <c r="V168" s="43"/>
      <c r="W168" s="44"/>
      <c r="X168" s="43"/>
      <c r="Y168" s="43"/>
      <c r="Z168" s="43"/>
      <c r="AA168" s="49"/>
      <c r="AB168" s="49"/>
      <c r="AC168" s="43"/>
      <c r="AD168" s="43"/>
      <c r="AE168" s="43"/>
      <c r="AF168" s="43"/>
      <c r="AG168" s="43"/>
      <c r="AH168" s="43"/>
      <c r="AI168" s="43" t="str">
        <f>IFERROR(IF(LEN(VLOOKUP(AC168, QUICKBOOKS_9130357949969096!$A:$B, 2, 0))=0,"",VLOOKUP(AC168, QUICKBOOKS_9130357949969096!$A:$B, 2, 0)),"")</f>
        <v/>
      </c>
      <c r="AJ168" s="43" t="str">
        <f>IFERROR(IF(LEN(VLOOKUP(AE168, QUICKBOOKS_9130357949969096!$C:$E, 3, 0))=0,"",VLOOKUP(AE168, QUICKBOOKS_9130357949969096!$C:$E, 3, 0)),"")</f>
        <v/>
      </c>
      <c r="AK168" s="43" t="str">
        <f>IFERROR(IF(LEN(VLOOKUP(AF168, QUICKBOOKS_9130357949969096!$F:$G, 2, 0))=0,"",VLOOKUP(AF168, QUICKBOOKS_9130357949969096!$F:$G, 2, 0)),"")</f>
        <v/>
      </c>
      <c r="AL168" s="43"/>
      <c r="AM168" s="43" t="str">
        <f>IFERROR(IF(LEN(VLOOKUP(AH168, QUICKBOOKS_9130357949969096!$J:$K, 2, 0))=0,"",VLOOKUP(AH168, QUICKBOOKS_9130357949969096!$J:$K, 2, 0)),"")</f>
        <v/>
      </c>
    </row>
    <row r="169" spans="2:39">
      <c r="B169" s="30"/>
      <c r="C169" s="30"/>
      <c r="D169" s="30"/>
      <c r="E169" s="30"/>
      <c r="P169" s="42" t="str">
        <f>IF(W169&lt;&gt;"",MAX(P$1:P168)+1,IF(AND(_xlfn.CONCAT(T169:AM169)&lt;&gt;"", OR(LEFT(_xlfn.CONCAT(T169:AM169),5)&lt;&gt;"FALSE",RIGHT(_xlfn.CONCAT(T169:AM169),5)&lt;&gt;"FALSE")),IF(AND(ISNUMBER(P168),P168&gt;0),P168,0),""))</f>
        <v/>
      </c>
      <c r="Q169" s="47"/>
      <c r="R169" s="42" t="str">
        <f t="shared" si="2"/>
        <v/>
      </c>
      <c r="T169" s="43"/>
      <c r="U169" s="43"/>
      <c r="V169" s="43"/>
      <c r="W169" s="44"/>
      <c r="X169" s="43"/>
      <c r="Y169" s="43"/>
      <c r="Z169" s="43"/>
      <c r="AA169" s="49"/>
      <c r="AB169" s="49"/>
      <c r="AC169" s="43"/>
      <c r="AD169" s="43"/>
      <c r="AE169" s="43"/>
      <c r="AF169" s="43"/>
      <c r="AG169" s="43"/>
      <c r="AH169" s="43"/>
      <c r="AI169" s="43" t="str">
        <f>IFERROR(IF(LEN(VLOOKUP(AC169, QUICKBOOKS_9130357949969096!$A:$B, 2, 0))=0,"",VLOOKUP(AC169, QUICKBOOKS_9130357949969096!$A:$B, 2, 0)),"")</f>
        <v/>
      </c>
      <c r="AJ169" s="43" t="str">
        <f>IFERROR(IF(LEN(VLOOKUP(AE169, QUICKBOOKS_9130357949969096!$C:$E, 3, 0))=0,"",VLOOKUP(AE169, QUICKBOOKS_9130357949969096!$C:$E, 3, 0)),"")</f>
        <v/>
      </c>
      <c r="AK169" s="43" t="str">
        <f>IFERROR(IF(LEN(VLOOKUP(AF169, QUICKBOOKS_9130357949969096!$F:$G, 2, 0))=0,"",VLOOKUP(AF169, QUICKBOOKS_9130357949969096!$F:$G, 2, 0)),"")</f>
        <v/>
      </c>
      <c r="AL169" s="43"/>
      <c r="AM169" s="43" t="str">
        <f>IFERROR(IF(LEN(VLOOKUP(AH169, QUICKBOOKS_9130357949969096!$J:$K, 2, 0))=0,"",VLOOKUP(AH169, QUICKBOOKS_9130357949969096!$J:$K, 2, 0)),"")</f>
        <v/>
      </c>
    </row>
    <row r="170" spans="2:39">
      <c r="B170" s="30"/>
      <c r="C170" s="30"/>
      <c r="D170" s="30"/>
      <c r="E170" s="30"/>
      <c r="P170" s="42" t="str">
        <f>IF(W170&lt;&gt;"",MAX(P$1:P169)+1,IF(AND(_xlfn.CONCAT(T170:AM170)&lt;&gt;"", OR(LEFT(_xlfn.CONCAT(T170:AM170),5)&lt;&gt;"FALSE",RIGHT(_xlfn.CONCAT(T170:AM170),5)&lt;&gt;"FALSE")),IF(AND(ISNUMBER(P169),P169&gt;0),P169,0),""))</f>
        <v/>
      </c>
      <c r="Q170" s="47"/>
      <c r="R170" s="42" t="str">
        <f t="shared" si="2"/>
        <v/>
      </c>
      <c r="T170" s="43"/>
      <c r="U170" s="43"/>
      <c r="V170" s="43"/>
      <c r="W170" s="44"/>
      <c r="X170" s="43"/>
      <c r="Y170" s="43"/>
      <c r="Z170" s="43"/>
      <c r="AA170" s="49"/>
      <c r="AB170" s="49"/>
      <c r="AC170" s="43"/>
      <c r="AD170" s="43"/>
      <c r="AE170" s="43"/>
      <c r="AF170" s="43"/>
      <c r="AG170" s="43"/>
      <c r="AH170" s="43"/>
      <c r="AI170" s="43" t="str">
        <f>IFERROR(IF(LEN(VLOOKUP(AC170, QUICKBOOKS_9130357949969096!$A:$B, 2, 0))=0,"",VLOOKUP(AC170, QUICKBOOKS_9130357949969096!$A:$B, 2, 0)),"")</f>
        <v/>
      </c>
      <c r="AJ170" s="43" t="str">
        <f>IFERROR(IF(LEN(VLOOKUP(AE170, QUICKBOOKS_9130357949969096!$C:$E, 3, 0))=0,"",VLOOKUP(AE170, QUICKBOOKS_9130357949969096!$C:$E, 3, 0)),"")</f>
        <v/>
      </c>
      <c r="AK170" s="43" t="str">
        <f>IFERROR(IF(LEN(VLOOKUP(AF170, QUICKBOOKS_9130357949969096!$F:$G, 2, 0))=0,"",VLOOKUP(AF170, QUICKBOOKS_9130357949969096!$F:$G, 2, 0)),"")</f>
        <v/>
      </c>
      <c r="AL170" s="43"/>
      <c r="AM170" s="43" t="str">
        <f>IFERROR(IF(LEN(VLOOKUP(AH170, QUICKBOOKS_9130357949969096!$J:$K, 2, 0))=0,"",VLOOKUP(AH170, QUICKBOOKS_9130357949969096!$J:$K, 2, 0)),"")</f>
        <v/>
      </c>
    </row>
    <row r="171" spans="2:39">
      <c r="B171" s="30"/>
      <c r="C171" s="30"/>
      <c r="D171" s="30"/>
      <c r="E171" s="30"/>
      <c r="P171" s="42" t="str">
        <f>IF(W171&lt;&gt;"",MAX(P$1:P170)+1,IF(AND(_xlfn.CONCAT(T171:AM171)&lt;&gt;"", OR(LEFT(_xlfn.CONCAT(T171:AM171),5)&lt;&gt;"FALSE",RIGHT(_xlfn.CONCAT(T171:AM171),5)&lt;&gt;"FALSE")),IF(AND(ISNUMBER(P170),P170&gt;0),P170,0),""))</f>
        <v/>
      </c>
      <c r="Q171" s="47"/>
      <c r="R171" s="42" t="str">
        <f t="shared" si="2"/>
        <v/>
      </c>
      <c r="T171" s="43"/>
      <c r="U171" s="43"/>
      <c r="V171" s="43"/>
      <c r="W171" s="44"/>
      <c r="X171" s="43"/>
      <c r="Y171" s="43"/>
      <c r="Z171" s="43"/>
      <c r="AA171" s="49"/>
      <c r="AB171" s="49"/>
      <c r="AC171" s="43"/>
      <c r="AD171" s="43"/>
      <c r="AE171" s="43"/>
      <c r="AF171" s="43"/>
      <c r="AG171" s="43"/>
      <c r="AH171" s="43"/>
      <c r="AI171" s="43" t="str">
        <f>IFERROR(IF(LEN(VLOOKUP(AC171, QUICKBOOKS_9130357949969096!$A:$B, 2, 0))=0,"",VLOOKUP(AC171, QUICKBOOKS_9130357949969096!$A:$B, 2, 0)),"")</f>
        <v/>
      </c>
      <c r="AJ171" s="43" t="str">
        <f>IFERROR(IF(LEN(VLOOKUP(AE171, QUICKBOOKS_9130357949969096!$C:$E, 3, 0))=0,"",VLOOKUP(AE171, QUICKBOOKS_9130357949969096!$C:$E, 3, 0)),"")</f>
        <v/>
      </c>
      <c r="AK171" s="43" t="str">
        <f>IFERROR(IF(LEN(VLOOKUP(AF171, QUICKBOOKS_9130357949969096!$F:$G, 2, 0))=0,"",VLOOKUP(AF171, QUICKBOOKS_9130357949969096!$F:$G, 2, 0)),"")</f>
        <v/>
      </c>
      <c r="AL171" s="43"/>
      <c r="AM171" s="43" t="str">
        <f>IFERROR(IF(LEN(VLOOKUP(AH171, QUICKBOOKS_9130357949969096!$J:$K, 2, 0))=0,"",VLOOKUP(AH171, QUICKBOOKS_9130357949969096!$J:$K, 2, 0)),"")</f>
        <v/>
      </c>
    </row>
    <row r="172" spans="2:39">
      <c r="B172" s="30"/>
      <c r="C172" s="30"/>
      <c r="D172" s="30"/>
      <c r="E172" s="30"/>
      <c r="P172" s="42" t="str">
        <f>IF(W172&lt;&gt;"",MAX(P$1:P171)+1,IF(AND(_xlfn.CONCAT(T172:AM172)&lt;&gt;"", OR(LEFT(_xlfn.CONCAT(T172:AM172),5)&lt;&gt;"FALSE",RIGHT(_xlfn.CONCAT(T172:AM172),5)&lt;&gt;"FALSE")),IF(AND(ISNUMBER(P171),P171&gt;0),P171,0),""))</f>
        <v/>
      </c>
      <c r="Q172" s="47"/>
      <c r="R172" s="42" t="str">
        <f t="shared" si="2"/>
        <v/>
      </c>
      <c r="T172" s="43"/>
      <c r="U172" s="43"/>
      <c r="V172" s="43"/>
      <c r="W172" s="44"/>
      <c r="X172" s="43"/>
      <c r="Y172" s="43"/>
      <c r="Z172" s="43"/>
      <c r="AA172" s="49"/>
      <c r="AB172" s="49"/>
      <c r="AC172" s="43"/>
      <c r="AD172" s="43"/>
      <c r="AE172" s="43"/>
      <c r="AF172" s="43"/>
      <c r="AG172" s="43"/>
      <c r="AH172" s="43"/>
      <c r="AI172" s="43" t="str">
        <f>IFERROR(IF(LEN(VLOOKUP(AC172, QUICKBOOKS_9130357949969096!$A:$B, 2, 0))=0,"",VLOOKUP(AC172, QUICKBOOKS_9130357949969096!$A:$B, 2, 0)),"")</f>
        <v/>
      </c>
      <c r="AJ172" s="43" t="str">
        <f>IFERROR(IF(LEN(VLOOKUP(AE172, QUICKBOOKS_9130357949969096!$C:$E, 3, 0))=0,"",VLOOKUP(AE172, QUICKBOOKS_9130357949969096!$C:$E, 3, 0)),"")</f>
        <v/>
      </c>
      <c r="AK172" s="43" t="str">
        <f>IFERROR(IF(LEN(VLOOKUP(AF172, QUICKBOOKS_9130357949969096!$F:$G, 2, 0))=0,"",VLOOKUP(AF172, QUICKBOOKS_9130357949969096!$F:$G, 2, 0)),"")</f>
        <v/>
      </c>
      <c r="AL172" s="43"/>
      <c r="AM172" s="43" t="str">
        <f>IFERROR(IF(LEN(VLOOKUP(AH172, QUICKBOOKS_9130357949969096!$J:$K, 2, 0))=0,"",VLOOKUP(AH172, QUICKBOOKS_9130357949969096!$J:$K, 2, 0)),"")</f>
        <v/>
      </c>
    </row>
    <row r="173" spans="2:39">
      <c r="B173" s="30"/>
      <c r="C173" s="30"/>
      <c r="D173" s="30"/>
      <c r="E173" s="30"/>
      <c r="P173" s="42" t="str">
        <f>IF(W173&lt;&gt;"",MAX(P$1:P172)+1,IF(AND(_xlfn.CONCAT(T173:AM173)&lt;&gt;"", OR(LEFT(_xlfn.CONCAT(T173:AM173),5)&lt;&gt;"FALSE",RIGHT(_xlfn.CONCAT(T173:AM173),5)&lt;&gt;"FALSE")),IF(AND(ISNUMBER(P172),P172&gt;0),P172,0),""))</f>
        <v/>
      </c>
      <c r="Q173" s="47"/>
      <c r="R173" s="42" t="str">
        <f t="shared" si="2"/>
        <v/>
      </c>
      <c r="T173" s="43"/>
      <c r="U173" s="43"/>
      <c r="V173" s="43"/>
      <c r="W173" s="44"/>
      <c r="X173" s="43"/>
      <c r="Y173" s="43"/>
      <c r="Z173" s="43"/>
      <c r="AA173" s="49"/>
      <c r="AB173" s="49"/>
      <c r="AC173" s="43"/>
      <c r="AD173" s="43"/>
      <c r="AE173" s="43"/>
      <c r="AF173" s="43"/>
      <c r="AG173" s="43"/>
      <c r="AH173" s="43"/>
      <c r="AI173" s="43" t="str">
        <f>IFERROR(IF(LEN(VLOOKUP(AC173, QUICKBOOKS_9130357949969096!$A:$B, 2, 0))=0,"",VLOOKUP(AC173, QUICKBOOKS_9130357949969096!$A:$B, 2, 0)),"")</f>
        <v/>
      </c>
      <c r="AJ173" s="43" t="str">
        <f>IFERROR(IF(LEN(VLOOKUP(AE173, QUICKBOOKS_9130357949969096!$C:$E, 3, 0))=0,"",VLOOKUP(AE173, QUICKBOOKS_9130357949969096!$C:$E, 3, 0)),"")</f>
        <v/>
      </c>
      <c r="AK173" s="43" t="str">
        <f>IFERROR(IF(LEN(VLOOKUP(AF173, QUICKBOOKS_9130357949969096!$F:$G, 2, 0))=0,"",VLOOKUP(AF173, QUICKBOOKS_9130357949969096!$F:$G, 2, 0)),"")</f>
        <v/>
      </c>
      <c r="AL173" s="43"/>
      <c r="AM173" s="43" t="str">
        <f>IFERROR(IF(LEN(VLOOKUP(AH173, QUICKBOOKS_9130357949969096!$J:$K, 2, 0))=0,"",VLOOKUP(AH173, QUICKBOOKS_9130357949969096!$J:$K, 2, 0)),"")</f>
        <v/>
      </c>
    </row>
    <row r="174" spans="2:39">
      <c r="B174" s="30"/>
      <c r="C174" s="30"/>
      <c r="D174" s="30"/>
      <c r="E174" s="30"/>
      <c r="P174" s="42" t="str">
        <f>IF(W174&lt;&gt;"",MAX(P$1:P173)+1,IF(AND(_xlfn.CONCAT(T174:AM174)&lt;&gt;"", OR(LEFT(_xlfn.CONCAT(T174:AM174),5)&lt;&gt;"FALSE",RIGHT(_xlfn.CONCAT(T174:AM174),5)&lt;&gt;"FALSE")),IF(AND(ISNUMBER(P173),P173&gt;0),P173,0),""))</f>
        <v/>
      </c>
      <c r="Q174" s="47"/>
      <c r="R174" s="42" t="str">
        <f t="shared" si="2"/>
        <v/>
      </c>
      <c r="T174" s="43"/>
      <c r="U174" s="43"/>
      <c r="V174" s="43"/>
      <c r="W174" s="44"/>
      <c r="X174" s="43"/>
      <c r="Y174" s="43"/>
      <c r="Z174" s="43"/>
      <c r="AA174" s="49"/>
      <c r="AB174" s="49"/>
      <c r="AC174" s="43"/>
      <c r="AD174" s="43"/>
      <c r="AE174" s="43"/>
      <c r="AF174" s="43"/>
      <c r="AG174" s="43"/>
      <c r="AH174" s="43"/>
      <c r="AI174" s="43" t="str">
        <f>IFERROR(IF(LEN(VLOOKUP(AC174, QUICKBOOKS_9130357949969096!$A:$B, 2, 0))=0,"",VLOOKUP(AC174, QUICKBOOKS_9130357949969096!$A:$B, 2, 0)),"")</f>
        <v/>
      </c>
      <c r="AJ174" s="43" t="str">
        <f>IFERROR(IF(LEN(VLOOKUP(AE174, QUICKBOOKS_9130357949969096!$C:$E, 3, 0))=0,"",VLOOKUP(AE174, QUICKBOOKS_9130357949969096!$C:$E, 3, 0)),"")</f>
        <v/>
      </c>
      <c r="AK174" s="43" t="str">
        <f>IFERROR(IF(LEN(VLOOKUP(AF174, QUICKBOOKS_9130357949969096!$F:$G, 2, 0))=0,"",VLOOKUP(AF174, QUICKBOOKS_9130357949969096!$F:$G, 2, 0)),"")</f>
        <v/>
      </c>
      <c r="AL174" s="43"/>
      <c r="AM174" s="43" t="str">
        <f>IFERROR(IF(LEN(VLOOKUP(AH174, QUICKBOOKS_9130357949969096!$J:$K, 2, 0))=0,"",VLOOKUP(AH174, QUICKBOOKS_9130357949969096!$J:$K, 2, 0)),"")</f>
        <v/>
      </c>
    </row>
    <row r="175" spans="2:39">
      <c r="B175" s="30"/>
      <c r="C175" s="30"/>
      <c r="D175" s="30"/>
      <c r="E175" s="30"/>
      <c r="P175" s="42" t="str">
        <f>IF(W175&lt;&gt;"",MAX(P$1:P174)+1,IF(AND(_xlfn.CONCAT(T175:AM175)&lt;&gt;"", OR(LEFT(_xlfn.CONCAT(T175:AM175),5)&lt;&gt;"FALSE",RIGHT(_xlfn.CONCAT(T175:AM175),5)&lt;&gt;"FALSE")),IF(AND(ISNUMBER(P174),P174&gt;0),P174,0),""))</f>
        <v/>
      </c>
      <c r="Q175" s="47"/>
      <c r="R175" s="42" t="str">
        <f t="shared" si="2"/>
        <v/>
      </c>
      <c r="T175" s="43"/>
      <c r="U175" s="43"/>
      <c r="V175" s="43"/>
      <c r="W175" s="44"/>
      <c r="X175" s="43"/>
      <c r="Y175" s="43"/>
      <c r="Z175" s="43"/>
      <c r="AA175" s="49"/>
      <c r="AB175" s="49"/>
      <c r="AC175" s="43"/>
      <c r="AD175" s="43"/>
      <c r="AE175" s="43"/>
      <c r="AF175" s="43"/>
      <c r="AG175" s="43"/>
      <c r="AH175" s="43"/>
      <c r="AI175" s="43" t="str">
        <f>IFERROR(IF(LEN(VLOOKUP(AC175, QUICKBOOKS_9130357949969096!$A:$B, 2, 0))=0,"",VLOOKUP(AC175, QUICKBOOKS_9130357949969096!$A:$B, 2, 0)),"")</f>
        <v/>
      </c>
      <c r="AJ175" s="43" t="str">
        <f>IFERROR(IF(LEN(VLOOKUP(AE175, QUICKBOOKS_9130357949969096!$C:$E, 3, 0))=0,"",VLOOKUP(AE175, QUICKBOOKS_9130357949969096!$C:$E, 3, 0)),"")</f>
        <v/>
      </c>
      <c r="AK175" s="43" t="str">
        <f>IFERROR(IF(LEN(VLOOKUP(AF175, QUICKBOOKS_9130357949969096!$F:$G, 2, 0))=0,"",VLOOKUP(AF175, QUICKBOOKS_9130357949969096!$F:$G, 2, 0)),"")</f>
        <v/>
      </c>
      <c r="AL175" s="43"/>
      <c r="AM175" s="43" t="str">
        <f>IFERROR(IF(LEN(VLOOKUP(AH175, QUICKBOOKS_9130357949969096!$J:$K, 2, 0))=0,"",VLOOKUP(AH175, QUICKBOOKS_9130357949969096!$J:$K, 2, 0)),"")</f>
        <v/>
      </c>
    </row>
    <row r="176" spans="2:39">
      <c r="B176" s="30"/>
      <c r="C176" s="30"/>
      <c r="D176" s="30"/>
      <c r="E176" s="30"/>
      <c r="P176" s="42" t="str">
        <f>IF(W176&lt;&gt;"",MAX(P$1:P175)+1,IF(AND(_xlfn.CONCAT(T176:AM176)&lt;&gt;"", OR(LEFT(_xlfn.CONCAT(T176:AM176),5)&lt;&gt;"FALSE",RIGHT(_xlfn.CONCAT(T176:AM176),5)&lt;&gt;"FALSE")),IF(AND(ISNUMBER(P175),P175&gt;0),P175,0),""))</f>
        <v/>
      </c>
      <c r="Q176" s="47"/>
      <c r="R176" s="42" t="str">
        <f t="shared" si="2"/>
        <v/>
      </c>
      <c r="T176" s="43"/>
      <c r="U176" s="43"/>
      <c r="V176" s="43"/>
      <c r="W176" s="44"/>
      <c r="X176" s="43"/>
      <c r="Y176" s="43"/>
      <c r="Z176" s="43"/>
      <c r="AA176" s="49"/>
      <c r="AB176" s="49"/>
      <c r="AC176" s="43"/>
      <c r="AD176" s="43"/>
      <c r="AE176" s="43"/>
      <c r="AF176" s="43"/>
      <c r="AG176" s="43"/>
      <c r="AH176" s="43"/>
      <c r="AI176" s="43" t="str">
        <f>IFERROR(IF(LEN(VLOOKUP(AC176, QUICKBOOKS_9130357949969096!$A:$B, 2, 0))=0,"",VLOOKUP(AC176, QUICKBOOKS_9130357949969096!$A:$B, 2, 0)),"")</f>
        <v/>
      </c>
      <c r="AJ176" s="43" t="str">
        <f>IFERROR(IF(LEN(VLOOKUP(AE176, QUICKBOOKS_9130357949969096!$C:$E, 3, 0))=0,"",VLOOKUP(AE176, QUICKBOOKS_9130357949969096!$C:$E, 3, 0)),"")</f>
        <v/>
      </c>
      <c r="AK176" s="43" t="str">
        <f>IFERROR(IF(LEN(VLOOKUP(AF176, QUICKBOOKS_9130357949969096!$F:$G, 2, 0))=0,"",VLOOKUP(AF176, QUICKBOOKS_9130357949969096!$F:$G, 2, 0)),"")</f>
        <v/>
      </c>
      <c r="AL176" s="43"/>
      <c r="AM176" s="43" t="str">
        <f>IFERROR(IF(LEN(VLOOKUP(AH176, QUICKBOOKS_9130357949969096!$J:$K, 2, 0))=0,"",VLOOKUP(AH176, QUICKBOOKS_9130357949969096!$J:$K, 2, 0)),"")</f>
        <v/>
      </c>
    </row>
    <row r="177" spans="2:39">
      <c r="B177" s="30"/>
      <c r="C177" s="30"/>
      <c r="D177" s="30"/>
      <c r="E177" s="30"/>
      <c r="P177" s="42" t="str">
        <f>IF(W177&lt;&gt;"",MAX(P$1:P176)+1,IF(AND(_xlfn.CONCAT(T177:AM177)&lt;&gt;"", OR(LEFT(_xlfn.CONCAT(T177:AM177),5)&lt;&gt;"FALSE",RIGHT(_xlfn.CONCAT(T177:AM177),5)&lt;&gt;"FALSE")),IF(AND(ISNUMBER(P176),P176&gt;0),P176,0),""))</f>
        <v/>
      </c>
      <c r="Q177" s="47"/>
      <c r="R177" s="42" t="str">
        <f t="shared" si="2"/>
        <v/>
      </c>
      <c r="T177" s="43"/>
      <c r="U177" s="43"/>
      <c r="V177" s="43"/>
      <c r="W177" s="44"/>
      <c r="X177" s="43"/>
      <c r="Y177" s="43"/>
      <c r="Z177" s="43"/>
      <c r="AA177" s="49"/>
      <c r="AB177" s="49"/>
      <c r="AC177" s="43"/>
      <c r="AD177" s="43"/>
      <c r="AE177" s="43"/>
      <c r="AF177" s="43"/>
      <c r="AG177" s="43"/>
      <c r="AH177" s="43"/>
      <c r="AI177" s="43" t="str">
        <f>IFERROR(IF(LEN(VLOOKUP(AC177, QUICKBOOKS_9130357949969096!$A:$B, 2, 0))=0,"",VLOOKUP(AC177, QUICKBOOKS_9130357949969096!$A:$B, 2, 0)),"")</f>
        <v/>
      </c>
      <c r="AJ177" s="43" t="str">
        <f>IFERROR(IF(LEN(VLOOKUP(AE177, QUICKBOOKS_9130357949969096!$C:$E, 3, 0))=0,"",VLOOKUP(AE177, QUICKBOOKS_9130357949969096!$C:$E, 3, 0)),"")</f>
        <v/>
      </c>
      <c r="AK177" s="43" t="str">
        <f>IFERROR(IF(LEN(VLOOKUP(AF177, QUICKBOOKS_9130357949969096!$F:$G, 2, 0))=0,"",VLOOKUP(AF177, QUICKBOOKS_9130357949969096!$F:$G, 2, 0)),"")</f>
        <v/>
      </c>
      <c r="AL177" s="43"/>
      <c r="AM177" s="43" t="str">
        <f>IFERROR(IF(LEN(VLOOKUP(AH177, QUICKBOOKS_9130357949969096!$J:$K, 2, 0))=0,"",VLOOKUP(AH177, QUICKBOOKS_9130357949969096!$J:$K, 2, 0)),"")</f>
        <v/>
      </c>
    </row>
    <row r="178" spans="2:39">
      <c r="B178" s="30"/>
      <c r="C178" s="30"/>
      <c r="D178" s="30"/>
      <c r="E178" s="30"/>
      <c r="P178" s="42" t="str">
        <f>IF(W178&lt;&gt;"",MAX(P$1:P177)+1,IF(AND(_xlfn.CONCAT(T178:AM178)&lt;&gt;"", OR(LEFT(_xlfn.CONCAT(T178:AM178),5)&lt;&gt;"FALSE",RIGHT(_xlfn.CONCAT(T178:AM178),5)&lt;&gt;"FALSE")),IF(AND(ISNUMBER(P177),P177&gt;0),P177,0),""))</f>
        <v/>
      </c>
      <c r="Q178" s="47"/>
      <c r="R178" s="42" t="str">
        <f t="shared" si="2"/>
        <v/>
      </c>
      <c r="T178" s="43"/>
      <c r="U178" s="43"/>
      <c r="V178" s="43"/>
      <c r="W178" s="44"/>
      <c r="X178" s="43"/>
      <c r="Y178" s="43"/>
      <c r="Z178" s="43"/>
      <c r="AA178" s="49"/>
      <c r="AB178" s="49"/>
      <c r="AC178" s="43"/>
      <c r="AD178" s="43"/>
      <c r="AE178" s="43"/>
      <c r="AF178" s="43"/>
      <c r="AG178" s="43"/>
      <c r="AH178" s="43"/>
      <c r="AI178" s="43" t="str">
        <f>IFERROR(IF(LEN(VLOOKUP(AC178, QUICKBOOKS_9130357949969096!$A:$B, 2, 0))=0,"",VLOOKUP(AC178, QUICKBOOKS_9130357949969096!$A:$B, 2, 0)),"")</f>
        <v/>
      </c>
      <c r="AJ178" s="43" t="str">
        <f>IFERROR(IF(LEN(VLOOKUP(AE178, QUICKBOOKS_9130357949969096!$C:$E, 3, 0))=0,"",VLOOKUP(AE178, QUICKBOOKS_9130357949969096!$C:$E, 3, 0)),"")</f>
        <v/>
      </c>
      <c r="AK178" s="43" t="str">
        <f>IFERROR(IF(LEN(VLOOKUP(AF178, QUICKBOOKS_9130357949969096!$F:$G, 2, 0))=0,"",VLOOKUP(AF178, QUICKBOOKS_9130357949969096!$F:$G, 2, 0)),"")</f>
        <v/>
      </c>
      <c r="AL178" s="43"/>
      <c r="AM178" s="43" t="str">
        <f>IFERROR(IF(LEN(VLOOKUP(AH178, QUICKBOOKS_9130357949969096!$J:$K, 2, 0))=0,"",VLOOKUP(AH178, QUICKBOOKS_9130357949969096!$J:$K, 2, 0)),"")</f>
        <v/>
      </c>
    </row>
    <row r="179" spans="2:39">
      <c r="B179" s="30"/>
      <c r="C179" s="30"/>
      <c r="D179" s="30"/>
      <c r="E179" s="30"/>
      <c r="P179" s="42" t="str">
        <f>IF(W179&lt;&gt;"",MAX(P$1:P178)+1,IF(AND(_xlfn.CONCAT(T179:AM179)&lt;&gt;"", OR(LEFT(_xlfn.CONCAT(T179:AM179),5)&lt;&gt;"FALSE",RIGHT(_xlfn.CONCAT(T179:AM179),5)&lt;&gt;"FALSE")),IF(AND(ISNUMBER(P178),P178&gt;0),P178,0),""))</f>
        <v/>
      </c>
      <c r="Q179" s="47"/>
      <c r="R179" s="42" t="str">
        <f t="shared" si="2"/>
        <v/>
      </c>
      <c r="T179" s="43"/>
      <c r="U179" s="43"/>
      <c r="V179" s="43"/>
      <c r="W179" s="44"/>
      <c r="X179" s="43"/>
      <c r="Y179" s="43"/>
      <c r="Z179" s="43"/>
      <c r="AA179" s="49"/>
      <c r="AB179" s="49"/>
      <c r="AC179" s="43"/>
      <c r="AD179" s="43"/>
      <c r="AE179" s="43"/>
      <c r="AF179" s="43"/>
      <c r="AG179" s="43"/>
      <c r="AH179" s="43"/>
      <c r="AI179" s="43" t="str">
        <f>IFERROR(IF(LEN(VLOOKUP(AC179, QUICKBOOKS_9130357949969096!$A:$B, 2, 0))=0,"",VLOOKUP(AC179, QUICKBOOKS_9130357949969096!$A:$B, 2, 0)),"")</f>
        <v/>
      </c>
      <c r="AJ179" s="43" t="str">
        <f>IFERROR(IF(LEN(VLOOKUP(AE179, QUICKBOOKS_9130357949969096!$C:$E, 3, 0))=0,"",VLOOKUP(AE179, QUICKBOOKS_9130357949969096!$C:$E, 3, 0)),"")</f>
        <v/>
      </c>
      <c r="AK179" s="43" t="str">
        <f>IFERROR(IF(LEN(VLOOKUP(AF179, QUICKBOOKS_9130357949969096!$F:$G, 2, 0))=0,"",VLOOKUP(AF179, QUICKBOOKS_9130357949969096!$F:$G, 2, 0)),"")</f>
        <v/>
      </c>
      <c r="AL179" s="43"/>
      <c r="AM179" s="43" t="str">
        <f>IFERROR(IF(LEN(VLOOKUP(AH179, QUICKBOOKS_9130357949969096!$J:$K, 2, 0))=0,"",VLOOKUP(AH179, QUICKBOOKS_9130357949969096!$J:$K, 2, 0)),"")</f>
        <v/>
      </c>
    </row>
    <row r="180" spans="2:39">
      <c r="B180" s="30"/>
      <c r="C180" s="30"/>
      <c r="D180" s="30"/>
      <c r="E180" s="30"/>
      <c r="P180" s="42" t="str">
        <f>IF(W180&lt;&gt;"",MAX(P$1:P179)+1,IF(AND(_xlfn.CONCAT(T180:AM180)&lt;&gt;"", OR(LEFT(_xlfn.CONCAT(T180:AM180),5)&lt;&gt;"FALSE",RIGHT(_xlfn.CONCAT(T180:AM180),5)&lt;&gt;"FALSE")),IF(AND(ISNUMBER(P179),P179&gt;0),P179,0),""))</f>
        <v/>
      </c>
      <c r="Q180" s="47"/>
      <c r="R180" s="42" t="str">
        <f t="shared" si="2"/>
        <v/>
      </c>
      <c r="T180" s="43"/>
      <c r="U180" s="43"/>
      <c r="V180" s="43"/>
      <c r="W180" s="44"/>
      <c r="X180" s="43"/>
      <c r="Y180" s="43"/>
      <c r="Z180" s="43"/>
      <c r="AA180" s="49"/>
      <c r="AB180" s="49"/>
      <c r="AC180" s="43"/>
      <c r="AD180" s="43"/>
      <c r="AE180" s="43"/>
      <c r="AF180" s="43"/>
      <c r="AG180" s="43"/>
      <c r="AH180" s="43"/>
      <c r="AI180" s="43" t="str">
        <f>IFERROR(IF(LEN(VLOOKUP(AC180, QUICKBOOKS_9130357949969096!$A:$B, 2, 0))=0,"",VLOOKUP(AC180, QUICKBOOKS_9130357949969096!$A:$B, 2, 0)),"")</f>
        <v/>
      </c>
      <c r="AJ180" s="43" t="str">
        <f>IFERROR(IF(LEN(VLOOKUP(AE180, QUICKBOOKS_9130357949969096!$C:$E, 3, 0))=0,"",VLOOKUP(AE180, QUICKBOOKS_9130357949969096!$C:$E, 3, 0)),"")</f>
        <v/>
      </c>
      <c r="AK180" s="43" t="str">
        <f>IFERROR(IF(LEN(VLOOKUP(AF180, QUICKBOOKS_9130357949969096!$F:$G, 2, 0))=0,"",VLOOKUP(AF180, QUICKBOOKS_9130357949969096!$F:$G, 2, 0)),"")</f>
        <v/>
      </c>
      <c r="AL180" s="43"/>
      <c r="AM180" s="43" t="str">
        <f>IFERROR(IF(LEN(VLOOKUP(AH180, QUICKBOOKS_9130357949969096!$J:$K, 2, 0))=0,"",VLOOKUP(AH180, QUICKBOOKS_9130357949969096!$J:$K, 2, 0)),"")</f>
        <v/>
      </c>
    </row>
    <row r="181" spans="2:39">
      <c r="B181" s="30"/>
      <c r="C181" s="30"/>
      <c r="D181" s="30"/>
      <c r="E181" s="30"/>
      <c r="P181" s="42" t="str">
        <f>IF(W181&lt;&gt;"",MAX(P$1:P180)+1,IF(AND(_xlfn.CONCAT(T181:AM181)&lt;&gt;"", OR(LEFT(_xlfn.CONCAT(T181:AM181),5)&lt;&gt;"FALSE",RIGHT(_xlfn.CONCAT(T181:AM181),5)&lt;&gt;"FALSE")),IF(AND(ISNUMBER(P180),P180&gt;0),P180,0),""))</f>
        <v/>
      </c>
      <c r="Q181" s="47"/>
      <c r="R181" s="42" t="str">
        <f t="shared" si="2"/>
        <v/>
      </c>
      <c r="T181" s="43"/>
      <c r="U181" s="43"/>
      <c r="V181" s="43"/>
      <c r="W181" s="44"/>
      <c r="X181" s="43"/>
      <c r="Y181" s="43"/>
      <c r="Z181" s="43"/>
      <c r="AA181" s="49"/>
      <c r="AB181" s="49"/>
      <c r="AC181" s="43"/>
      <c r="AD181" s="43"/>
      <c r="AE181" s="43"/>
      <c r="AF181" s="43"/>
      <c r="AG181" s="43"/>
      <c r="AH181" s="43"/>
      <c r="AI181" s="43" t="str">
        <f>IFERROR(IF(LEN(VLOOKUP(AC181, QUICKBOOKS_9130357949969096!$A:$B, 2, 0))=0,"",VLOOKUP(AC181, QUICKBOOKS_9130357949969096!$A:$B, 2, 0)),"")</f>
        <v/>
      </c>
      <c r="AJ181" s="43" t="str">
        <f>IFERROR(IF(LEN(VLOOKUP(AE181, QUICKBOOKS_9130357949969096!$C:$E, 3, 0))=0,"",VLOOKUP(AE181, QUICKBOOKS_9130357949969096!$C:$E, 3, 0)),"")</f>
        <v/>
      </c>
      <c r="AK181" s="43" t="str">
        <f>IFERROR(IF(LEN(VLOOKUP(AF181, QUICKBOOKS_9130357949969096!$F:$G, 2, 0))=0,"",VLOOKUP(AF181, QUICKBOOKS_9130357949969096!$F:$G, 2, 0)),"")</f>
        <v/>
      </c>
      <c r="AL181" s="43"/>
      <c r="AM181" s="43" t="str">
        <f>IFERROR(IF(LEN(VLOOKUP(AH181, QUICKBOOKS_9130357949969096!$J:$K, 2, 0))=0,"",VLOOKUP(AH181, QUICKBOOKS_9130357949969096!$J:$K, 2, 0)),"")</f>
        <v/>
      </c>
    </row>
    <row r="182" spans="2:39">
      <c r="B182" s="30"/>
      <c r="C182" s="30"/>
      <c r="D182" s="30"/>
      <c r="E182" s="30"/>
      <c r="P182" s="42" t="str">
        <f>IF(W182&lt;&gt;"",MAX(P$1:P181)+1,IF(AND(_xlfn.CONCAT(T182:AM182)&lt;&gt;"", OR(LEFT(_xlfn.CONCAT(T182:AM182),5)&lt;&gt;"FALSE",RIGHT(_xlfn.CONCAT(T182:AM182),5)&lt;&gt;"FALSE")),IF(AND(ISNUMBER(P181),P181&gt;0),P181,0),""))</f>
        <v/>
      </c>
      <c r="Q182" s="47"/>
      <c r="R182" s="42" t="str">
        <f t="shared" si="2"/>
        <v/>
      </c>
      <c r="T182" s="43"/>
      <c r="U182" s="43"/>
      <c r="V182" s="43"/>
      <c r="W182" s="44"/>
      <c r="X182" s="43"/>
      <c r="Y182" s="43"/>
      <c r="Z182" s="43"/>
      <c r="AA182" s="49"/>
      <c r="AB182" s="49"/>
      <c r="AC182" s="43"/>
      <c r="AD182" s="43"/>
      <c r="AE182" s="43"/>
      <c r="AF182" s="43"/>
      <c r="AG182" s="43"/>
      <c r="AH182" s="43"/>
      <c r="AI182" s="43" t="str">
        <f>IFERROR(IF(LEN(VLOOKUP(AC182, QUICKBOOKS_9130357949969096!$A:$B, 2, 0))=0,"",VLOOKUP(AC182, QUICKBOOKS_9130357949969096!$A:$B, 2, 0)),"")</f>
        <v/>
      </c>
      <c r="AJ182" s="43" t="str">
        <f>IFERROR(IF(LEN(VLOOKUP(AE182, QUICKBOOKS_9130357949969096!$C:$E, 3, 0))=0,"",VLOOKUP(AE182, QUICKBOOKS_9130357949969096!$C:$E, 3, 0)),"")</f>
        <v/>
      </c>
      <c r="AK182" s="43" t="str">
        <f>IFERROR(IF(LEN(VLOOKUP(AF182, QUICKBOOKS_9130357949969096!$F:$G, 2, 0))=0,"",VLOOKUP(AF182, QUICKBOOKS_9130357949969096!$F:$G, 2, 0)),"")</f>
        <v/>
      </c>
      <c r="AL182" s="43"/>
      <c r="AM182" s="43" t="str">
        <f>IFERROR(IF(LEN(VLOOKUP(AH182, QUICKBOOKS_9130357949969096!$J:$K, 2, 0))=0,"",VLOOKUP(AH182, QUICKBOOKS_9130357949969096!$J:$K, 2, 0)),"")</f>
        <v/>
      </c>
    </row>
    <row r="183" spans="2:39">
      <c r="B183" s="30"/>
      <c r="C183" s="30"/>
      <c r="D183" s="30"/>
      <c r="E183" s="30"/>
      <c r="P183" s="42" t="str">
        <f>IF(W183&lt;&gt;"",MAX(P$1:P182)+1,IF(AND(_xlfn.CONCAT(T183:AM183)&lt;&gt;"", OR(LEFT(_xlfn.CONCAT(T183:AM183),5)&lt;&gt;"FALSE",RIGHT(_xlfn.CONCAT(T183:AM183),5)&lt;&gt;"FALSE")),IF(AND(ISNUMBER(P182),P182&gt;0),P182,0),""))</f>
        <v/>
      </c>
      <c r="Q183" s="47"/>
      <c r="R183" s="42" t="str">
        <f t="shared" si="2"/>
        <v/>
      </c>
      <c r="T183" s="43"/>
      <c r="U183" s="43"/>
      <c r="V183" s="43"/>
      <c r="W183" s="44"/>
      <c r="X183" s="43"/>
      <c r="Y183" s="43"/>
      <c r="Z183" s="43"/>
      <c r="AA183" s="49"/>
      <c r="AB183" s="49"/>
      <c r="AC183" s="43"/>
      <c r="AD183" s="43"/>
      <c r="AE183" s="43"/>
      <c r="AF183" s="43"/>
      <c r="AG183" s="43"/>
      <c r="AH183" s="43"/>
      <c r="AI183" s="43" t="str">
        <f>IFERROR(IF(LEN(VLOOKUP(AC183, QUICKBOOKS_9130357949969096!$A:$B, 2, 0))=0,"",VLOOKUP(AC183, QUICKBOOKS_9130357949969096!$A:$B, 2, 0)),"")</f>
        <v/>
      </c>
      <c r="AJ183" s="43" t="str">
        <f>IFERROR(IF(LEN(VLOOKUP(AE183, QUICKBOOKS_9130357949969096!$C:$E, 3, 0))=0,"",VLOOKUP(AE183, QUICKBOOKS_9130357949969096!$C:$E, 3, 0)),"")</f>
        <v/>
      </c>
      <c r="AK183" s="43" t="str">
        <f>IFERROR(IF(LEN(VLOOKUP(AF183, QUICKBOOKS_9130357949969096!$F:$G, 2, 0))=0,"",VLOOKUP(AF183, QUICKBOOKS_9130357949969096!$F:$G, 2, 0)),"")</f>
        <v/>
      </c>
      <c r="AL183" s="43"/>
      <c r="AM183" s="43" t="str">
        <f>IFERROR(IF(LEN(VLOOKUP(AH183, QUICKBOOKS_9130357949969096!$J:$K, 2, 0))=0,"",VLOOKUP(AH183, QUICKBOOKS_9130357949969096!$J:$K, 2, 0)),"")</f>
        <v/>
      </c>
    </row>
    <row r="184" spans="2:39">
      <c r="B184" s="30"/>
      <c r="C184" s="30"/>
      <c r="D184" s="30"/>
      <c r="E184" s="30"/>
      <c r="P184" s="42" t="str">
        <f>IF(W184&lt;&gt;"",MAX(P$1:P183)+1,IF(AND(_xlfn.CONCAT(T184:AM184)&lt;&gt;"", OR(LEFT(_xlfn.CONCAT(T184:AM184),5)&lt;&gt;"FALSE",RIGHT(_xlfn.CONCAT(T184:AM184),5)&lt;&gt;"FALSE")),IF(AND(ISNUMBER(P183),P183&gt;0),P183,0),""))</f>
        <v/>
      </c>
      <c r="Q184" s="47"/>
      <c r="R184" s="42" t="str">
        <f t="shared" si="2"/>
        <v/>
      </c>
      <c r="T184" s="43"/>
      <c r="U184" s="43"/>
      <c r="V184" s="43"/>
      <c r="W184" s="44"/>
      <c r="X184" s="43"/>
      <c r="Y184" s="43"/>
      <c r="Z184" s="43"/>
      <c r="AA184" s="49"/>
      <c r="AB184" s="49"/>
      <c r="AC184" s="43"/>
      <c r="AD184" s="43"/>
      <c r="AE184" s="43"/>
      <c r="AF184" s="43"/>
      <c r="AG184" s="43"/>
      <c r="AH184" s="43"/>
      <c r="AI184" s="43" t="str">
        <f>IFERROR(IF(LEN(VLOOKUP(AC184, QUICKBOOKS_9130357949969096!$A:$B, 2, 0))=0,"",VLOOKUP(AC184, QUICKBOOKS_9130357949969096!$A:$B, 2, 0)),"")</f>
        <v/>
      </c>
      <c r="AJ184" s="43" t="str">
        <f>IFERROR(IF(LEN(VLOOKUP(AE184, QUICKBOOKS_9130357949969096!$C:$E, 3, 0))=0,"",VLOOKUP(AE184, QUICKBOOKS_9130357949969096!$C:$E, 3, 0)),"")</f>
        <v/>
      </c>
      <c r="AK184" s="43" t="str">
        <f>IFERROR(IF(LEN(VLOOKUP(AF184, QUICKBOOKS_9130357949969096!$F:$G, 2, 0))=0,"",VLOOKUP(AF184, QUICKBOOKS_9130357949969096!$F:$G, 2, 0)),"")</f>
        <v/>
      </c>
      <c r="AL184" s="43"/>
      <c r="AM184" s="43" t="str">
        <f>IFERROR(IF(LEN(VLOOKUP(AH184, QUICKBOOKS_9130357949969096!$J:$K, 2, 0))=0,"",VLOOKUP(AH184, QUICKBOOKS_9130357949969096!$J:$K, 2, 0)),"")</f>
        <v/>
      </c>
    </row>
    <row r="185" spans="2:39">
      <c r="B185" s="30"/>
      <c r="C185" s="30"/>
      <c r="D185" s="30"/>
      <c r="E185" s="30"/>
      <c r="P185" s="42" t="str">
        <f>IF(W185&lt;&gt;"",MAX(P$1:P184)+1,IF(AND(_xlfn.CONCAT(T185:AM185)&lt;&gt;"", OR(LEFT(_xlfn.CONCAT(T185:AM185),5)&lt;&gt;"FALSE",RIGHT(_xlfn.CONCAT(T185:AM185),5)&lt;&gt;"FALSE")),IF(AND(ISNUMBER(P184),P184&gt;0),P184,0),""))</f>
        <v/>
      </c>
      <c r="Q185" s="47"/>
      <c r="R185" s="42" t="str">
        <f t="shared" si="2"/>
        <v/>
      </c>
      <c r="T185" s="43"/>
      <c r="U185" s="43"/>
      <c r="V185" s="43"/>
      <c r="W185" s="44"/>
      <c r="X185" s="43"/>
      <c r="Y185" s="43"/>
      <c r="Z185" s="43"/>
      <c r="AA185" s="49"/>
      <c r="AB185" s="49"/>
      <c r="AC185" s="43"/>
      <c r="AD185" s="43"/>
      <c r="AE185" s="43"/>
      <c r="AF185" s="43"/>
      <c r="AG185" s="43"/>
      <c r="AH185" s="43"/>
      <c r="AI185" s="43" t="str">
        <f>IFERROR(IF(LEN(VLOOKUP(AC185, QUICKBOOKS_9130357949969096!$A:$B, 2, 0))=0,"",VLOOKUP(AC185, QUICKBOOKS_9130357949969096!$A:$B, 2, 0)),"")</f>
        <v/>
      </c>
      <c r="AJ185" s="43" t="str">
        <f>IFERROR(IF(LEN(VLOOKUP(AE185, QUICKBOOKS_9130357949969096!$C:$E, 3, 0))=0,"",VLOOKUP(AE185, QUICKBOOKS_9130357949969096!$C:$E, 3, 0)),"")</f>
        <v/>
      </c>
      <c r="AK185" s="43" t="str">
        <f>IFERROR(IF(LEN(VLOOKUP(AF185, QUICKBOOKS_9130357949969096!$F:$G, 2, 0))=0,"",VLOOKUP(AF185, QUICKBOOKS_9130357949969096!$F:$G, 2, 0)),"")</f>
        <v/>
      </c>
      <c r="AL185" s="43"/>
      <c r="AM185" s="43" t="str">
        <f>IFERROR(IF(LEN(VLOOKUP(AH185, QUICKBOOKS_9130357949969096!$J:$K, 2, 0))=0,"",VLOOKUP(AH185, QUICKBOOKS_9130357949969096!$J:$K, 2, 0)),"")</f>
        <v/>
      </c>
    </row>
    <row r="186" spans="2:39">
      <c r="B186" s="30"/>
      <c r="C186" s="30"/>
      <c r="D186" s="30"/>
      <c r="E186" s="30"/>
      <c r="P186" s="42" t="str">
        <f>IF(W186&lt;&gt;"",MAX(P$1:P185)+1,IF(AND(_xlfn.CONCAT(T186:AM186)&lt;&gt;"", OR(LEFT(_xlfn.CONCAT(T186:AM186),5)&lt;&gt;"FALSE",RIGHT(_xlfn.CONCAT(T186:AM186),5)&lt;&gt;"FALSE")),IF(AND(ISNUMBER(P185),P185&gt;0),P185,0),""))</f>
        <v/>
      </c>
      <c r="Q186" s="47"/>
      <c r="R186" s="42" t="str">
        <f t="shared" si="2"/>
        <v/>
      </c>
      <c r="T186" s="43"/>
      <c r="U186" s="43"/>
      <c r="V186" s="43"/>
      <c r="W186" s="44"/>
      <c r="X186" s="43"/>
      <c r="Y186" s="43"/>
      <c r="Z186" s="43"/>
      <c r="AA186" s="49"/>
      <c r="AB186" s="49"/>
      <c r="AC186" s="43"/>
      <c r="AD186" s="43"/>
      <c r="AE186" s="43"/>
      <c r="AF186" s="43"/>
      <c r="AG186" s="43"/>
      <c r="AH186" s="43"/>
      <c r="AI186" s="43" t="str">
        <f>IFERROR(IF(LEN(VLOOKUP(AC186, QUICKBOOKS_9130357949969096!$A:$B, 2, 0))=0,"",VLOOKUP(AC186, QUICKBOOKS_9130357949969096!$A:$B, 2, 0)),"")</f>
        <v/>
      </c>
      <c r="AJ186" s="43" t="str">
        <f>IFERROR(IF(LEN(VLOOKUP(AE186, QUICKBOOKS_9130357949969096!$C:$E, 3, 0))=0,"",VLOOKUP(AE186, QUICKBOOKS_9130357949969096!$C:$E, 3, 0)),"")</f>
        <v/>
      </c>
      <c r="AK186" s="43" t="str">
        <f>IFERROR(IF(LEN(VLOOKUP(AF186, QUICKBOOKS_9130357949969096!$F:$G, 2, 0))=0,"",VLOOKUP(AF186, QUICKBOOKS_9130357949969096!$F:$G, 2, 0)),"")</f>
        <v/>
      </c>
      <c r="AL186" s="43"/>
      <c r="AM186" s="43" t="str">
        <f>IFERROR(IF(LEN(VLOOKUP(AH186, QUICKBOOKS_9130357949969096!$J:$K, 2, 0))=0,"",VLOOKUP(AH186, QUICKBOOKS_9130357949969096!$J:$K, 2, 0)),"")</f>
        <v/>
      </c>
    </row>
    <row r="187" spans="2:39">
      <c r="B187" s="30"/>
      <c r="C187" s="30"/>
      <c r="D187" s="30"/>
      <c r="E187" s="30"/>
      <c r="P187" s="42" t="str">
        <f>IF(W187&lt;&gt;"",MAX(P$1:P186)+1,IF(AND(_xlfn.CONCAT(T187:AM187)&lt;&gt;"", OR(LEFT(_xlfn.CONCAT(T187:AM187),5)&lt;&gt;"FALSE",RIGHT(_xlfn.CONCAT(T187:AM187),5)&lt;&gt;"FALSE")),IF(AND(ISNUMBER(P186),P186&gt;0),P186,0),""))</f>
        <v/>
      </c>
      <c r="Q187" s="47"/>
      <c r="R187" s="42" t="str">
        <f t="shared" si="2"/>
        <v/>
      </c>
      <c r="T187" s="43"/>
      <c r="U187" s="43"/>
      <c r="V187" s="43"/>
      <c r="W187" s="44"/>
      <c r="X187" s="43"/>
      <c r="Y187" s="43"/>
      <c r="Z187" s="43"/>
      <c r="AA187" s="49"/>
      <c r="AB187" s="49"/>
      <c r="AC187" s="43"/>
      <c r="AD187" s="43"/>
      <c r="AE187" s="43"/>
      <c r="AF187" s="43"/>
      <c r="AG187" s="43"/>
      <c r="AH187" s="43"/>
      <c r="AI187" s="43" t="str">
        <f>IFERROR(IF(LEN(VLOOKUP(AC187, QUICKBOOKS_9130357949969096!$A:$B, 2, 0))=0,"",VLOOKUP(AC187, QUICKBOOKS_9130357949969096!$A:$B, 2, 0)),"")</f>
        <v/>
      </c>
      <c r="AJ187" s="43" t="str">
        <f>IFERROR(IF(LEN(VLOOKUP(AE187, QUICKBOOKS_9130357949969096!$C:$E, 3, 0))=0,"",VLOOKUP(AE187, QUICKBOOKS_9130357949969096!$C:$E, 3, 0)),"")</f>
        <v/>
      </c>
      <c r="AK187" s="43" t="str">
        <f>IFERROR(IF(LEN(VLOOKUP(AF187, QUICKBOOKS_9130357949969096!$F:$G, 2, 0))=0,"",VLOOKUP(AF187, QUICKBOOKS_9130357949969096!$F:$G, 2, 0)),"")</f>
        <v/>
      </c>
      <c r="AL187" s="43"/>
      <c r="AM187" s="43" t="str">
        <f>IFERROR(IF(LEN(VLOOKUP(AH187, QUICKBOOKS_9130357949969096!$J:$K, 2, 0))=0,"",VLOOKUP(AH187, QUICKBOOKS_9130357949969096!$J:$K, 2, 0)),"")</f>
        <v/>
      </c>
    </row>
    <row r="188" spans="2:39">
      <c r="B188" s="30"/>
      <c r="C188" s="30"/>
      <c r="D188" s="30"/>
      <c r="E188" s="30"/>
      <c r="P188" s="42" t="str">
        <f>IF(W188&lt;&gt;"",MAX(P$1:P187)+1,IF(AND(_xlfn.CONCAT(T188:AM188)&lt;&gt;"", OR(LEFT(_xlfn.CONCAT(T188:AM188),5)&lt;&gt;"FALSE",RIGHT(_xlfn.CONCAT(T188:AM188),5)&lt;&gt;"FALSE")),IF(AND(ISNUMBER(P187),P187&gt;0),P187,0),""))</f>
        <v/>
      </c>
      <c r="Q188" s="47"/>
      <c r="R188" s="42" t="str">
        <f t="shared" si="2"/>
        <v/>
      </c>
      <c r="T188" s="43"/>
      <c r="U188" s="43"/>
      <c r="V188" s="43"/>
      <c r="W188" s="44"/>
      <c r="X188" s="43"/>
      <c r="Y188" s="43"/>
      <c r="Z188" s="43"/>
      <c r="AA188" s="49"/>
      <c r="AB188" s="49"/>
      <c r="AC188" s="43"/>
      <c r="AD188" s="43"/>
      <c r="AE188" s="43"/>
      <c r="AF188" s="43"/>
      <c r="AG188" s="43"/>
      <c r="AH188" s="43"/>
      <c r="AI188" s="43" t="str">
        <f>IFERROR(IF(LEN(VLOOKUP(AC188, QUICKBOOKS_9130357949969096!$A:$B, 2, 0))=0,"",VLOOKUP(AC188, QUICKBOOKS_9130357949969096!$A:$B, 2, 0)),"")</f>
        <v/>
      </c>
      <c r="AJ188" s="43" t="str">
        <f>IFERROR(IF(LEN(VLOOKUP(AE188, QUICKBOOKS_9130357949969096!$C:$E, 3, 0))=0,"",VLOOKUP(AE188, QUICKBOOKS_9130357949969096!$C:$E, 3, 0)),"")</f>
        <v/>
      </c>
      <c r="AK188" s="43" t="str">
        <f>IFERROR(IF(LEN(VLOOKUP(AF188, QUICKBOOKS_9130357949969096!$F:$G, 2, 0))=0,"",VLOOKUP(AF188, QUICKBOOKS_9130357949969096!$F:$G, 2, 0)),"")</f>
        <v/>
      </c>
      <c r="AL188" s="43"/>
      <c r="AM188" s="43" t="str">
        <f>IFERROR(IF(LEN(VLOOKUP(AH188, QUICKBOOKS_9130357949969096!$J:$K, 2, 0))=0,"",VLOOKUP(AH188, QUICKBOOKS_9130357949969096!$J:$K, 2, 0)),"")</f>
        <v/>
      </c>
    </row>
    <row r="189" spans="2:39">
      <c r="B189" s="30"/>
      <c r="C189" s="30"/>
      <c r="D189" s="30"/>
      <c r="E189" s="30"/>
      <c r="P189" s="42" t="str">
        <f>IF(W189&lt;&gt;"",MAX(P$1:P188)+1,IF(AND(_xlfn.CONCAT(T189:AM189)&lt;&gt;"", OR(LEFT(_xlfn.CONCAT(T189:AM189),5)&lt;&gt;"FALSE",RIGHT(_xlfn.CONCAT(T189:AM189),5)&lt;&gt;"FALSE")),IF(AND(ISNUMBER(P188),P188&gt;0),P188,0),""))</f>
        <v/>
      </c>
      <c r="Q189" s="47"/>
      <c r="R189" s="42" t="str">
        <f t="shared" si="2"/>
        <v/>
      </c>
      <c r="T189" s="43"/>
      <c r="U189" s="43"/>
      <c r="V189" s="43"/>
      <c r="W189" s="44"/>
      <c r="X189" s="43"/>
      <c r="Y189" s="43"/>
      <c r="Z189" s="43"/>
      <c r="AA189" s="49"/>
      <c r="AB189" s="49"/>
      <c r="AC189" s="43"/>
      <c r="AD189" s="43"/>
      <c r="AE189" s="43"/>
      <c r="AF189" s="43"/>
      <c r="AG189" s="43"/>
      <c r="AH189" s="43"/>
      <c r="AI189" s="43" t="str">
        <f>IFERROR(IF(LEN(VLOOKUP(AC189, QUICKBOOKS_9130357949969096!$A:$B, 2, 0))=0,"",VLOOKUP(AC189, QUICKBOOKS_9130357949969096!$A:$B, 2, 0)),"")</f>
        <v/>
      </c>
      <c r="AJ189" s="43" t="str">
        <f>IFERROR(IF(LEN(VLOOKUP(AE189, QUICKBOOKS_9130357949969096!$C:$E, 3, 0))=0,"",VLOOKUP(AE189, QUICKBOOKS_9130357949969096!$C:$E, 3, 0)),"")</f>
        <v/>
      </c>
      <c r="AK189" s="43" t="str">
        <f>IFERROR(IF(LEN(VLOOKUP(AF189, QUICKBOOKS_9130357949969096!$F:$G, 2, 0))=0,"",VLOOKUP(AF189, QUICKBOOKS_9130357949969096!$F:$G, 2, 0)),"")</f>
        <v/>
      </c>
      <c r="AL189" s="43"/>
      <c r="AM189" s="43" t="str">
        <f>IFERROR(IF(LEN(VLOOKUP(AH189, QUICKBOOKS_9130357949969096!$J:$K, 2, 0))=0,"",VLOOKUP(AH189, QUICKBOOKS_9130357949969096!$J:$K, 2, 0)),"")</f>
        <v/>
      </c>
    </row>
    <row r="190" spans="2:39">
      <c r="B190" s="30"/>
      <c r="C190" s="30"/>
      <c r="D190" s="30"/>
      <c r="E190" s="30"/>
      <c r="P190" s="42" t="str">
        <f>IF(W190&lt;&gt;"",MAX(P$1:P189)+1,IF(AND(_xlfn.CONCAT(T190:AM190)&lt;&gt;"", OR(LEFT(_xlfn.CONCAT(T190:AM190),5)&lt;&gt;"FALSE",RIGHT(_xlfn.CONCAT(T190:AM190),5)&lt;&gt;"FALSE")),IF(AND(ISNUMBER(P189),P189&gt;0),P189,0),""))</f>
        <v/>
      </c>
      <c r="Q190" s="47"/>
      <c r="R190" s="42" t="str">
        <f t="shared" si="2"/>
        <v/>
      </c>
      <c r="T190" s="43"/>
      <c r="U190" s="43"/>
      <c r="V190" s="43"/>
      <c r="W190" s="44"/>
      <c r="X190" s="43"/>
      <c r="Y190" s="43"/>
      <c r="Z190" s="43"/>
      <c r="AA190" s="49"/>
      <c r="AB190" s="49"/>
      <c r="AC190" s="43"/>
      <c r="AD190" s="43"/>
      <c r="AE190" s="43"/>
      <c r="AF190" s="43"/>
      <c r="AG190" s="43"/>
      <c r="AH190" s="43"/>
      <c r="AI190" s="43" t="str">
        <f>IFERROR(IF(LEN(VLOOKUP(AC190, QUICKBOOKS_9130357949969096!$A:$B, 2, 0))=0,"",VLOOKUP(AC190, QUICKBOOKS_9130357949969096!$A:$B, 2, 0)),"")</f>
        <v/>
      </c>
      <c r="AJ190" s="43" t="str">
        <f>IFERROR(IF(LEN(VLOOKUP(AE190, QUICKBOOKS_9130357949969096!$C:$E, 3, 0))=0,"",VLOOKUP(AE190, QUICKBOOKS_9130357949969096!$C:$E, 3, 0)),"")</f>
        <v/>
      </c>
      <c r="AK190" s="43" t="str">
        <f>IFERROR(IF(LEN(VLOOKUP(AF190, QUICKBOOKS_9130357949969096!$F:$G, 2, 0))=0,"",VLOOKUP(AF190, QUICKBOOKS_9130357949969096!$F:$G, 2, 0)),"")</f>
        <v/>
      </c>
      <c r="AL190" s="43"/>
      <c r="AM190" s="43" t="str">
        <f>IFERROR(IF(LEN(VLOOKUP(AH190, QUICKBOOKS_9130357949969096!$J:$K, 2, 0))=0,"",VLOOKUP(AH190, QUICKBOOKS_9130357949969096!$J:$K, 2, 0)),"")</f>
        <v/>
      </c>
    </row>
    <row r="191" spans="2:39">
      <c r="B191" s="30"/>
      <c r="C191" s="30"/>
      <c r="D191" s="30"/>
      <c r="E191" s="30"/>
      <c r="P191" s="42" t="str">
        <f>IF(W191&lt;&gt;"",MAX(P$1:P190)+1,IF(AND(_xlfn.CONCAT(T191:AM191)&lt;&gt;"", OR(LEFT(_xlfn.CONCAT(T191:AM191),5)&lt;&gt;"FALSE",RIGHT(_xlfn.CONCAT(T191:AM191),5)&lt;&gt;"FALSE")),IF(AND(ISNUMBER(P190),P190&gt;0),P190,0),""))</f>
        <v/>
      </c>
      <c r="Q191" s="47"/>
      <c r="R191" s="42" t="str">
        <f t="shared" si="2"/>
        <v/>
      </c>
      <c r="T191" s="43"/>
      <c r="U191" s="43"/>
      <c r="V191" s="43"/>
      <c r="W191" s="44"/>
      <c r="X191" s="43"/>
      <c r="Y191" s="43"/>
      <c r="Z191" s="43"/>
      <c r="AA191" s="49"/>
      <c r="AB191" s="49"/>
      <c r="AC191" s="43"/>
      <c r="AD191" s="43"/>
      <c r="AE191" s="43"/>
      <c r="AF191" s="43"/>
      <c r="AG191" s="43"/>
      <c r="AH191" s="43"/>
      <c r="AI191" s="43" t="str">
        <f>IFERROR(IF(LEN(VLOOKUP(AC191, QUICKBOOKS_9130357949969096!$A:$B, 2, 0))=0,"",VLOOKUP(AC191, QUICKBOOKS_9130357949969096!$A:$B, 2, 0)),"")</f>
        <v/>
      </c>
      <c r="AJ191" s="43" t="str">
        <f>IFERROR(IF(LEN(VLOOKUP(AE191, QUICKBOOKS_9130357949969096!$C:$E, 3, 0))=0,"",VLOOKUP(AE191, QUICKBOOKS_9130357949969096!$C:$E, 3, 0)),"")</f>
        <v/>
      </c>
      <c r="AK191" s="43" t="str">
        <f>IFERROR(IF(LEN(VLOOKUP(AF191, QUICKBOOKS_9130357949969096!$F:$G, 2, 0))=0,"",VLOOKUP(AF191, QUICKBOOKS_9130357949969096!$F:$G, 2, 0)),"")</f>
        <v/>
      </c>
      <c r="AL191" s="43"/>
      <c r="AM191" s="43" t="str">
        <f>IFERROR(IF(LEN(VLOOKUP(AH191, QUICKBOOKS_9130357949969096!$J:$K, 2, 0))=0,"",VLOOKUP(AH191, QUICKBOOKS_9130357949969096!$J:$K, 2, 0)),"")</f>
        <v/>
      </c>
    </row>
    <row r="192" spans="2:39">
      <c r="B192" s="30"/>
      <c r="C192" s="30"/>
      <c r="D192" s="30"/>
      <c r="E192" s="30"/>
      <c r="P192" s="42" t="str">
        <f>IF(W192&lt;&gt;"",MAX(P$1:P191)+1,IF(AND(_xlfn.CONCAT(T192:AM192)&lt;&gt;"", OR(LEFT(_xlfn.CONCAT(T192:AM192),5)&lt;&gt;"FALSE",RIGHT(_xlfn.CONCAT(T192:AM192),5)&lt;&gt;"FALSE")),IF(AND(ISNUMBER(P191),P191&gt;0),P191,0),""))</f>
        <v/>
      </c>
      <c r="Q192" s="47"/>
      <c r="R192" s="42" t="str">
        <f t="shared" si="2"/>
        <v/>
      </c>
      <c r="T192" s="43"/>
      <c r="U192" s="43"/>
      <c r="V192" s="43"/>
      <c r="W192" s="44"/>
      <c r="X192" s="43"/>
      <c r="Y192" s="43"/>
      <c r="Z192" s="43"/>
      <c r="AA192" s="49"/>
      <c r="AB192" s="49"/>
      <c r="AC192" s="43"/>
      <c r="AD192" s="43"/>
      <c r="AE192" s="43"/>
      <c r="AF192" s="43"/>
      <c r="AG192" s="43"/>
      <c r="AH192" s="43"/>
      <c r="AI192" s="43" t="str">
        <f>IFERROR(IF(LEN(VLOOKUP(AC192, QUICKBOOKS_9130357949969096!$A:$B, 2, 0))=0,"",VLOOKUP(AC192, QUICKBOOKS_9130357949969096!$A:$B, 2, 0)),"")</f>
        <v/>
      </c>
      <c r="AJ192" s="43" t="str">
        <f>IFERROR(IF(LEN(VLOOKUP(AE192, QUICKBOOKS_9130357949969096!$C:$E, 3, 0))=0,"",VLOOKUP(AE192, QUICKBOOKS_9130357949969096!$C:$E, 3, 0)),"")</f>
        <v/>
      </c>
      <c r="AK192" s="43" t="str">
        <f>IFERROR(IF(LEN(VLOOKUP(AF192, QUICKBOOKS_9130357949969096!$F:$G, 2, 0))=0,"",VLOOKUP(AF192, QUICKBOOKS_9130357949969096!$F:$G, 2, 0)),"")</f>
        <v/>
      </c>
      <c r="AL192" s="43"/>
      <c r="AM192" s="43" t="str">
        <f>IFERROR(IF(LEN(VLOOKUP(AH192, QUICKBOOKS_9130357949969096!$J:$K, 2, 0))=0,"",VLOOKUP(AH192, QUICKBOOKS_9130357949969096!$J:$K, 2, 0)),"")</f>
        <v/>
      </c>
    </row>
    <row r="193" spans="2:39">
      <c r="B193" s="30"/>
      <c r="C193" s="30"/>
      <c r="D193" s="30"/>
      <c r="E193" s="30"/>
      <c r="P193" s="42" t="str">
        <f>IF(W193&lt;&gt;"",MAX(P$1:P192)+1,IF(AND(_xlfn.CONCAT(T193:AM193)&lt;&gt;"", OR(LEFT(_xlfn.CONCAT(T193:AM193),5)&lt;&gt;"FALSE",RIGHT(_xlfn.CONCAT(T193:AM193),5)&lt;&gt;"FALSE")),IF(AND(ISNUMBER(P192),P192&gt;0),P192,0),""))</f>
        <v/>
      </c>
      <c r="Q193" s="47"/>
      <c r="R193" s="42" t="str">
        <f t="shared" si="2"/>
        <v/>
      </c>
      <c r="T193" s="43"/>
      <c r="U193" s="43"/>
      <c r="V193" s="43"/>
      <c r="W193" s="44"/>
      <c r="X193" s="43"/>
      <c r="Y193" s="43"/>
      <c r="Z193" s="43"/>
      <c r="AA193" s="49"/>
      <c r="AB193" s="49"/>
      <c r="AC193" s="43"/>
      <c r="AD193" s="43"/>
      <c r="AE193" s="43"/>
      <c r="AF193" s="43"/>
      <c r="AG193" s="43"/>
      <c r="AH193" s="43"/>
      <c r="AI193" s="43" t="str">
        <f>IFERROR(IF(LEN(VLOOKUP(AC193, QUICKBOOKS_9130357949969096!$A:$B, 2, 0))=0,"",VLOOKUP(AC193, QUICKBOOKS_9130357949969096!$A:$B, 2, 0)),"")</f>
        <v/>
      </c>
      <c r="AJ193" s="43" t="str">
        <f>IFERROR(IF(LEN(VLOOKUP(AE193, QUICKBOOKS_9130357949969096!$C:$E, 3, 0))=0,"",VLOOKUP(AE193, QUICKBOOKS_9130357949969096!$C:$E, 3, 0)),"")</f>
        <v/>
      </c>
      <c r="AK193" s="43" t="str">
        <f>IFERROR(IF(LEN(VLOOKUP(AF193, QUICKBOOKS_9130357949969096!$F:$G, 2, 0))=0,"",VLOOKUP(AF193, QUICKBOOKS_9130357949969096!$F:$G, 2, 0)),"")</f>
        <v/>
      </c>
      <c r="AL193" s="43"/>
      <c r="AM193" s="43" t="str">
        <f>IFERROR(IF(LEN(VLOOKUP(AH193, QUICKBOOKS_9130357949969096!$J:$K, 2, 0))=0,"",VLOOKUP(AH193, QUICKBOOKS_9130357949969096!$J:$K, 2, 0)),"")</f>
        <v/>
      </c>
    </row>
    <row r="194" spans="2:39">
      <c r="B194" s="30"/>
      <c r="C194" s="30"/>
      <c r="D194" s="30"/>
      <c r="E194" s="30"/>
      <c r="P194" s="42" t="str">
        <f>IF(W194&lt;&gt;"",MAX(P$1:P193)+1,IF(AND(_xlfn.CONCAT(T194:AM194)&lt;&gt;"", OR(LEFT(_xlfn.CONCAT(T194:AM194),5)&lt;&gt;"FALSE",RIGHT(_xlfn.CONCAT(T194:AM194),5)&lt;&gt;"FALSE")),IF(AND(ISNUMBER(P193),P193&gt;0),P193,0),""))</f>
        <v/>
      </c>
      <c r="Q194" s="47"/>
      <c r="R194" s="42" t="str">
        <f t="shared" si="2"/>
        <v/>
      </c>
      <c r="T194" s="43"/>
      <c r="U194" s="43"/>
      <c r="V194" s="43"/>
      <c r="W194" s="44"/>
      <c r="X194" s="43"/>
      <c r="Y194" s="43"/>
      <c r="Z194" s="43"/>
      <c r="AA194" s="49"/>
      <c r="AB194" s="49"/>
      <c r="AC194" s="43"/>
      <c r="AD194" s="43"/>
      <c r="AE194" s="43"/>
      <c r="AF194" s="43"/>
      <c r="AG194" s="43"/>
      <c r="AH194" s="43"/>
      <c r="AI194" s="43" t="str">
        <f>IFERROR(IF(LEN(VLOOKUP(AC194, QUICKBOOKS_9130357949969096!$A:$B, 2, 0))=0,"",VLOOKUP(AC194, QUICKBOOKS_9130357949969096!$A:$B, 2, 0)),"")</f>
        <v/>
      </c>
      <c r="AJ194" s="43" t="str">
        <f>IFERROR(IF(LEN(VLOOKUP(AE194, QUICKBOOKS_9130357949969096!$C:$E, 3, 0))=0,"",VLOOKUP(AE194, QUICKBOOKS_9130357949969096!$C:$E, 3, 0)),"")</f>
        <v/>
      </c>
      <c r="AK194" s="43" t="str">
        <f>IFERROR(IF(LEN(VLOOKUP(AF194, QUICKBOOKS_9130357949969096!$F:$G, 2, 0))=0,"",VLOOKUP(AF194, QUICKBOOKS_9130357949969096!$F:$G, 2, 0)),"")</f>
        <v/>
      </c>
      <c r="AL194" s="43"/>
      <c r="AM194" s="43" t="str">
        <f>IFERROR(IF(LEN(VLOOKUP(AH194, QUICKBOOKS_9130357949969096!$J:$K, 2, 0))=0,"",VLOOKUP(AH194, QUICKBOOKS_9130357949969096!$J:$K, 2, 0)),"")</f>
        <v/>
      </c>
    </row>
    <row r="195" spans="2:39">
      <c r="B195" s="30"/>
      <c r="C195" s="30"/>
      <c r="D195" s="30"/>
      <c r="E195" s="30"/>
      <c r="P195" s="42" t="str">
        <f>IF(W195&lt;&gt;"",MAX(P$1:P194)+1,IF(AND(_xlfn.CONCAT(T195:AM195)&lt;&gt;"", OR(LEFT(_xlfn.CONCAT(T195:AM195),5)&lt;&gt;"FALSE",RIGHT(_xlfn.CONCAT(T195:AM195),5)&lt;&gt;"FALSE")),IF(AND(ISNUMBER(P194),P194&gt;0),P194,0),""))</f>
        <v/>
      </c>
      <c r="Q195" s="47"/>
      <c r="R195" s="42" t="str">
        <f t="shared" ref="R195:R258" si="3">IF(T195&lt;&gt;"",IF(Q195&lt;&gt;"","Edited","Synced"),IF(P195="","",IF(OR(AC195 = "",AI195 = ""),"Invalid","New")))</f>
        <v/>
      </c>
      <c r="T195" s="43"/>
      <c r="U195" s="43"/>
      <c r="V195" s="43"/>
      <c r="W195" s="44"/>
      <c r="X195" s="43"/>
      <c r="Y195" s="43"/>
      <c r="Z195" s="43"/>
      <c r="AA195" s="49"/>
      <c r="AB195" s="49"/>
      <c r="AC195" s="43"/>
      <c r="AD195" s="43"/>
      <c r="AE195" s="43"/>
      <c r="AF195" s="43"/>
      <c r="AG195" s="43"/>
      <c r="AH195" s="43"/>
      <c r="AI195" s="43" t="str">
        <f>IFERROR(IF(LEN(VLOOKUP(AC195, QUICKBOOKS_9130357949969096!$A:$B, 2, 0))=0,"",VLOOKUP(AC195, QUICKBOOKS_9130357949969096!$A:$B, 2, 0)),"")</f>
        <v/>
      </c>
      <c r="AJ195" s="43" t="str">
        <f>IFERROR(IF(LEN(VLOOKUP(AE195, QUICKBOOKS_9130357949969096!$C:$E, 3, 0))=0,"",VLOOKUP(AE195, QUICKBOOKS_9130357949969096!$C:$E, 3, 0)),"")</f>
        <v/>
      </c>
      <c r="AK195" s="43" t="str">
        <f>IFERROR(IF(LEN(VLOOKUP(AF195, QUICKBOOKS_9130357949969096!$F:$G, 2, 0))=0,"",VLOOKUP(AF195, QUICKBOOKS_9130357949969096!$F:$G, 2, 0)),"")</f>
        <v/>
      </c>
      <c r="AL195" s="43"/>
      <c r="AM195" s="43" t="str">
        <f>IFERROR(IF(LEN(VLOOKUP(AH195, QUICKBOOKS_9130357949969096!$J:$K, 2, 0))=0,"",VLOOKUP(AH195, QUICKBOOKS_9130357949969096!$J:$K, 2, 0)),"")</f>
        <v/>
      </c>
    </row>
    <row r="196" spans="2:39">
      <c r="B196" s="30"/>
      <c r="C196" s="30"/>
      <c r="D196" s="30"/>
      <c r="E196" s="30"/>
      <c r="P196" s="42" t="str">
        <f>IF(W196&lt;&gt;"",MAX(P$1:P195)+1,IF(AND(_xlfn.CONCAT(T196:AM196)&lt;&gt;"", OR(LEFT(_xlfn.CONCAT(T196:AM196),5)&lt;&gt;"FALSE",RIGHT(_xlfn.CONCAT(T196:AM196),5)&lt;&gt;"FALSE")),IF(AND(ISNUMBER(P195),P195&gt;0),P195,0),""))</f>
        <v/>
      </c>
      <c r="Q196" s="47"/>
      <c r="R196" s="42" t="str">
        <f t="shared" si="3"/>
        <v/>
      </c>
      <c r="T196" s="43"/>
      <c r="U196" s="43"/>
      <c r="V196" s="43"/>
      <c r="W196" s="44"/>
      <c r="X196" s="43"/>
      <c r="Y196" s="43"/>
      <c r="Z196" s="43"/>
      <c r="AA196" s="49"/>
      <c r="AB196" s="49"/>
      <c r="AC196" s="43"/>
      <c r="AD196" s="43"/>
      <c r="AE196" s="43"/>
      <c r="AF196" s="43"/>
      <c r="AG196" s="43"/>
      <c r="AH196" s="43"/>
      <c r="AI196" s="43" t="str">
        <f>IFERROR(IF(LEN(VLOOKUP(AC196, QUICKBOOKS_9130357949969096!$A:$B, 2, 0))=0,"",VLOOKUP(AC196, QUICKBOOKS_9130357949969096!$A:$B, 2, 0)),"")</f>
        <v/>
      </c>
      <c r="AJ196" s="43" t="str">
        <f>IFERROR(IF(LEN(VLOOKUP(AE196, QUICKBOOKS_9130357949969096!$C:$E, 3, 0))=0,"",VLOOKUP(AE196, QUICKBOOKS_9130357949969096!$C:$E, 3, 0)),"")</f>
        <v/>
      </c>
      <c r="AK196" s="43" t="str">
        <f>IFERROR(IF(LEN(VLOOKUP(AF196, QUICKBOOKS_9130357949969096!$F:$G, 2, 0))=0,"",VLOOKUP(AF196, QUICKBOOKS_9130357949969096!$F:$G, 2, 0)),"")</f>
        <v/>
      </c>
      <c r="AL196" s="43"/>
      <c r="AM196" s="43" t="str">
        <f>IFERROR(IF(LEN(VLOOKUP(AH196, QUICKBOOKS_9130357949969096!$J:$K, 2, 0))=0,"",VLOOKUP(AH196, QUICKBOOKS_9130357949969096!$J:$K, 2, 0)),"")</f>
        <v/>
      </c>
    </row>
    <row r="197" spans="2:39">
      <c r="B197" s="30"/>
      <c r="C197" s="30"/>
      <c r="D197" s="30"/>
      <c r="E197" s="30"/>
      <c r="P197" s="42" t="str">
        <f>IF(W197&lt;&gt;"",MAX(P$1:P196)+1,IF(AND(_xlfn.CONCAT(T197:AM197)&lt;&gt;"", OR(LEFT(_xlfn.CONCAT(T197:AM197),5)&lt;&gt;"FALSE",RIGHT(_xlfn.CONCAT(T197:AM197),5)&lt;&gt;"FALSE")),IF(AND(ISNUMBER(P196),P196&gt;0),P196,0),""))</f>
        <v/>
      </c>
      <c r="Q197" s="47"/>
      <c r="R197" s="42" t="str">
        <f t="shared" si="3"/>
        <v/>
      </c>
      <c r="T197" s="43"/>
      <c r="U197" s="43"/>
      <c r="V197" s="43"/>
      <c r="W197" s="44"/>
      <c r="X197" s="43"/>
      <c r="Y197" s="43"/>
      <c r="Z197" s="43"/>
      <c r="AA197" s="49"/>
      <c r="AB197" s="49"/>
      <c r="AC197" s="43"/>
      <c r="AD197" s="43"/>
      <c r="AE197" s="43"/>
      <c r="AF197" s="43"/>
      <c r="AG197" s="43"/>
      <c r="AH197" s="43"/>
      <c r="AI197" s="43" t="str">
        <f>IFERROR(IF(LEN(VLOOKUP(AC197, QUICKBOOKS_9130357949969096!$A:$B, 2, 0))=0,"",VLOOKUP(AC197, QUICKBOOKS_9130357949969096!$A:$B, 2, 0)),"")</f>
        <v/>
      </c>
      <c r="AJ197" s="43" t="str">
        <f>IFERROR(IF(LEN(VLOOKUP(AE197, QUICKBOOKS_9130357949969096!$C:$E, 3, 0))=0,"",VLOOKUP(AE197, QUICKBOOKS_9130357949969096!$C:$E, 3, 0)),"")</f>
        <v/>
      </c>
      <c r="AK197" s="43" t="str">
        <f>IFERROR(IF(LEN(VLOOKUP(AF197, QUICKBOOKS_9130357949969096!$F:$G, 2, 0))=0,"",VLOOKUP(AF197, QUICKBOOKS_9130357949969096!$F:$G, 2, 0)),"")</f>
        <v/>
      </c>
      <c r="AL197" s="43"/>
      <c r="AM197" s="43" t="str">
        <f>IFERROR(IF(LEN(VLOOKUP(AH197, QUICKBOOKS_9130357949969096!$J:$K, 2, 0))=0,"",VLOOKUP(AH197, QUICKBOOKS_9130357949969096!$J:$K, 2, 0)),"")</f>
        <v/>
      </c>
    </row>
    <row r="198" spans="2:39">
      <c r="B198" s="30"/>
      <c r="C198" s="30"/>
      <c r="D198" s="30"/>
      <c r="E198" s="30"/>
      <c r="P198" s="42" t="str">
        <f>IF(W198&lt;&gt;"",MAX(P$1:P197)+1,IF(AND(_xlfn.CONCAT(T198:AM198)&lt;&gt;"", OR(LEFT(_xlfn.CONCAT(T198:AM198),5)&lt;&gt;"FALSE",RIGHT(_xlfn.CONCAT(T198:AM198),5)&lt;&gt;"FALSE")),IF(AND(ISNUMBER(P197),P197&gt;0),P197,0),""))</f>
        <v/>
      </c>
      <c r="Q198" s="47"/>
      <c r="R198" s="42" t="str">
        <f t="shared" si="3"/>
        <v/>
      </c>
      <c r="T198" s="43"/>
      <c r="U198" s="43"/>
      <c r="V198" s="43"/>
      <c r="W198" s="44"/>
      <c r="X198" s="43"/>
      <c r="Y198" s="43"/>
      <c r="Z198" s="43"/>
      <c r="AA198" s="49"/>
      <c r="AB198" s="49"/>
      <c r="AC198" s="43"/>
      <c r="AD198" s="43"/>
      <c r="AE198" s="43"/>
      <c r="AF198" s="43"/>
      <c r="AG198" s="43"/>
      <c r="AH198" s="43"/>
      <c r="AI198" s="43" t="str">
        <f>IFERROR(IF(LEN(VLOOKUP(AC198, QUICKBOOKS_9130357949969096!$A:$B, 2, 0))=0,"",VLOOKUP(AC198, QUICKBOOKS_9130357949969096!$A:$B, 2, 0)),"")</f>
        <v/>
      </c>
      <c r="AJ198" s="43" t="str">
        <f>IFERROR(IF(LEN(VLOOKUP(AE198, QUICKBOOKS_9130357949969096!$C:$E, 3, 0))=0,"",VLOOKUP(AE198, QUICKBOOKS_9130357949969096!$C:$E, 3, 0)),"")</f>
        <v/>
      </c>
      <c r="AK198" s="43" t="str">
        <f>IFERROR(IF(LEN(VLOOKUP(AF198, QUICKBOOKS_9130357949969096!$F:$G, 2, 0))=0,"",VLOOKUP(AF198, QUICKBOOKS_9130357949969096!$F:$G, 2, 0)),"")</f>
        <v/>
      </c>
      <c r="AL198" s="43"/>
      <c r="AM198" s="43" t="str">
        <f>IFERROR(IF(LEN(VLOOKUP(AH198, QUICKBOOKS_9130357949969096!$J:$K, 2, 0))=0,"",VLOOKUP(AH198, QUICKBOOKS_9130357949969096!$J:$K, 2, 0)),"")</f>
        <v/>
      </c>
    </row>
    <row r="199" spans="2:39">
      <c r="B199" s="30"/>
      <c r="C199" s="30"/>
      <c r="D199" s="30"/>
      <c r="E199" s="30"/>
      <c r="P199" s="42" t="str">
        <f>IF(W199&lt;&gt;"",MAX(P$1:P198)+1,IF(AND(_xlfn.CONCAT(T199:AM199)&lt;&gt;"", OR(LEFT(_xlfn.CONCAT(T199:AM199),5)&lt;&gt;"FALSE",RIGHT(_xlfn.CONCAT(T199:AM199),5)&lt;&gt;"FALSE")),IF(AND(ISNUMBER(P198),P198&gt;0),P198,0),""))</f>
        <v/>
      </c>
      <c r="Q199" s="47"/>
      <c r="R199" s="42" t="str">
        <f t="shared" si="3"/>
        <v/>
      </c>
      <c r="T199" s="43"/>
      <c r="U199" s="43"/>
      <c r="V199" s="43"/>
      <c r="W199" s="44"/>
      <c r="X199" s="43"/>
      <c r="Y199" s="43"/>
      <c r="Z199" s="43"/>
      <c r="AA199" s="49"/>
      <c r="AB199" s="49"/>
      <c r="AC199" s="43"/>
      <c r="AD199" s="43"/>
      <c r="AE199" s="43"/>
      <c r="AF199" s="43"/>
      <c r="AG199" s="43"/>
      <c r="AH199" s="43"/>
      <c r="AI199" s="43" t="str">
        <f>IFERROR(IF(LEN(VLOOKUP(AC199, QUICKBOOKS_9130357949969096!$A:$B, 2, 0))=0,"",VLOOKUP(AC199, QUICKBOOKS_9130357949969096!$A:$B, 2, 0)),"")</f>
        <v/>
      </c>
      <c r="AJ199" s="43" t="str">
        <f>IFERROR(IF(LEN(VLOOKUP(AE199, QUICKBOOKS_9130357949969096!$C:$E, 3, 0))=0,"",VLOOKUP(AE199, QUICKBOOKS_9130357949969096!$C:$E, 3, 0)),"")</f>
        <v/>
      </c>
      <c r="AK199" s="43" t="str">
        <f>IFERROR(IF(LEN(VLOOKUP(AF199, QUICKBOOKS_9130357949969096!$F:$G, 2, 0))=0,"",VLOOKUP(AF199, QUICKBOOKS_9130357949969096!$F:$G, 2, 0)),"")</f>
        <v/>
      </c>
      <c r="AL199" s="43"/>
      <c r="AM199" s="43" t="str">
        <f>IFERROR(IF(LEN(VLOOKUP(AH199, QUICKBOOKS_9130357949969096!$J:$K, 2, 0))=0,"",VLOOKUP(AH199, QUICKBOOKS_9130357949969096!$J:$K, 2, 0)),"")</f>
        <v/>
      </c>
    </row>
    <row r="200" spans="2:39">
      <c r="B200" s="30"/>
      <c r="C200" s="30"/>
      <c r="D200" s="30"/>
      <c r="E200" s="30"/>
      <c r="P200" s="42" t="str">
        <f>IF(W200&lt;&gt;"",MAX(P$1:P199)+1,IF(AND(_xlfn.CONCAT(T200:AM200)&lt;&gt;"", OR(LEFT(_xlfn.CONCAT(T200:AM200),5)&lt;&gt;"FALSE",RIGHT(_xlfn.CONCAT(T200:AM200),5)&lt;&gt;"FALSE")),IF(AND(ISNUMBER(P199),P199&gt;0),P199,0),""))</f>
        <v/>
      </c>
      <c r="Q200" s="47"/>
      <c r="R200" s="42" t="str">
        <f t="shared" si="3"/>
        <v/>
      </c>
      <c r="T200" s="43"/>
      <c r="U200" s="43"/>
      <c r="V200" s="43"/>
      <c r="W200" s="44"/>
      <c r="X200" s="43"/>
      <c r="Y200" s="43"/>
      <c r="Z200" s="43"/>
      <c r="AA200" s="49"/>
      <c r="AB200" s="49"/>
      <c r="AC200" s="43"/>
      <c r="AD200" s="43"/>
      <c r="AE200" s="43"/>
      <c r="AF200" s="43"/>
      <c r="AG200" s="43"/>
      <c r="AH200" s="43"/>
      <c r="AI200" s="43" t="str">
        <f>IFERROR(IF(LEN(VLOOKUP(AC200, QUICKBOOKS_9130357949969096!$A:$B, 2, 0))=0,"",VLOOKUP(AC200, QUICKBOOKS_9130357949969096!$A:$B, 2, 0)),"")</f>
        <v/>
      </c>
      <c r="AJ200" s="43" t="str">
        <f>IFERROR(IF(LEN(VLOOKUP(AE200, QUICKBOOKS_9130357949969096!$C:$E, 3, 0))=0,"",VLOOKUP(AE200, QUICKBOOKS_9130357949969096!$C:$E, 3, 0)),"")</f>
        <v/>
      </c>
      <c r="AK200" s="43" t="str">
        <f>IFERROR(IF(LEN(VLOOKUP(AF200, QUICKBOOKS_9130357949969096!$F:$G, 2, 0))=0,"",VLOOKUP(AF200, QUICKBOOKS_9130357949969096!$F:$G, 2, 0)),"")</f>
        <v/>
      </c>
      <c r="AL200" s="43"/>
      <c r="AM200" s="43" t="str">
        <f>IFERROR(IF(LEN(VLOOKUP(AH200, QUICKBOOKS_9130357949969096!$J:$K, 2, 0))=0,"",VLOOKUP(AH200, QUICKBOOKS_9130357949969096!$J:$K, 2, 0)),"")</f>
        <v/>
      </c>
    </row>
    <row r="201" spans="2:39">
      <c r="B201" s="30"/>
      <c r="C201" s="30"/>
      <c r="D201" s="30"/>
      <c r="E201" s="30"/>
      <c r="P201" s="42" t="str">
        <f>IF(W201&lt;&gt;"",MAX(P$1:P200)+1,IF(AND(_xlfn.CONCAT(T201:AM201)&lt;&gt;"", OR(LEFT(_xlfn.CONCAT(T201:AM201),5)&lt;&gt;"FALSE",RIGHT(_xlfn.CONCAT(T201:AM201),5)&lt;&gt;"FALSE")),IF(AND(ISNUMBER(P200),P200&gt;0),P200,0),""))</f>
        <v/>
      </c>
      <c r="Q201" s="47"/>
      <c r="R201" s="42" t="str">
        <f t="shared" si="3"/>
        <v/>
      </c>
      <c r="T201" s="43"/>
      <c r="U201" s="43"/>
      <c r="V201" s="43"/>
      <c r="W201" s="44"/>
      <c r="X201" s="43"/>
      <c r="Y201" s="43"/>
      <c r="Z201" s="43"/>
      <c r="AA201" s="49"/>
      <c r="AB201" s="49"/>
      <c r="AC201" s="43"/>
      <c r="AD201" s="43"/>
      <c r="AE201" s="43"/>
      <c r="AF201" s="43"/>
      <c r="AG201" s="43"/>
      <c r="AH201" s="43"/>
      <c r="AI201" s="43" t="str">
        <f>IFERROR(IF(LEN(VLOOKUP(AC201, QUICKBOOKS_9130357949969096!$A:$B, 2, 0))=0,"",VLOOKUP(AC201, QUICKBOOKS_9130357949969096!$A:$B, 2, 0)),"")</f>
        <v/>
      </c>
      <c r="AJ201" s="43" t="str">
        <f>IFERROR(IF(LEN(VLOOKUP(AE201, QUICKBOOKS_9130357949969096!$C:$E, 3, 0))=0,"",VLOOKUP(AE201, QUICKBOOKS_9130357949969096!$C:$E, 3, 0)),"")</f>
        <v/>
      </c>
      <c r="AK201" s="43" t="str">
        <f>IFERROR(IF(LEN(VLOOKUP(AF201, QUICKBOOKS_9130357949969096!$F:$G, 2, 0))=0,"",VLOOKUP(AF201, QUICKBOOKS_9130357949969096!$F:$G, 2, 0)),"")</f>
        <v/>
      </c>
      <c r="AL201" s="43"/>
      <c r="AM201" s="43" t="str">
        <f>IFERROR(IF(LEN(VLOOKUP(AH201, QUICKBOOKS_9130357949969096!$J:$K, 2, 0))=0,"",VLOOKUP(AH201, QUICKBOOKS_9130357949969096!$J:$K, 2, 0)),"")</f>
        <v/>
      </c>
    </row>
    <row r="202" spans="2:39">
      <c r="B202" s="30"/>
      <c r="C202" s="30"/>
      <c r="D202" s="30"/>
      <c r="E202" s="30"/>
      <c r="P202" s="42" t="str">
        <f>IF(W202&lt;&gt;"",MAX(P$1:P201)+1,IF(AND(_xlfn.CONCAT(T202:AM202)&lt;&gt;"", OR(LEFT(_xlfn.CONCAT(T202:AM202),5)&lt;&gt;"FALSE",RIGHT(_xlfn.CONCAT(T202:AM202),5)&lt;&gt;"FALSE")),IF(AND(ISNUMBER(P201),P201&gt;0),P201,0),""))</f>
        <v/>
      </c>
      <c r="Q202" s="47"/>
      <c r="R202" s="42" t="str">
        <f t="shared" si="3"/>
        <v/>
      </c>
      <c r="T202" s="43"/>
      <c r="U202" s="43"/>
      <c r="V202" s="43"/>
      <c r="W202" s="44"/>
      <c r="X202" s="43"/>
      <c r="Y202" s="43"/>
      <c r="Z202" s="43"/>
      <c r="AA202" s="49"/>
      <c r="AB202" s="49"/>
      <c r="AC202" s="43"/>
      <c r="AD202" s="43"/>
      <c r="AE202" s="43"/>
      <c r="AF202" s="43"/>
      <c r="AG202" s="43"/>
      <c r="AH202" s="43"/>
      <c r="AI202" s="43" t="str">
        <f>IFERROR(IF(LEN(VLOOKUP(AC202, QUICKBOOKS_9130357949969096!$A:$B, 2, 0))=0,"",VLOOKUP(AC202, QUICKBOOKS_9130357949969096!$A:$B, 2, 0)),"")</f>
        <v/>
      </c>
      <c r="AJ202" s="43" t="str">
        <f>IFERROR(IF(LEN(VLOOKUP(AE202, QUICKBOOKS_9130357949969096!$C:$E, 3, 0))=0,"",VLOOKUP(AE202, QUICKBOOKS_9130357949969096!$C:$E, 3, 0)),"")</f>
        <v/>
      </c>
      <c r="AK202" s="43" t="str">
        <f>IFERROR(IF(LEN(VLOOKUP(AF202, QUICKBOOKS_9130357949969096!$F:$G, 2, 0))=0,"",VLOOKUP(AF202, QUICKBOOKS_9130357949969096!$F:$G, 2, 0)),"")</f>
        <v/>
      </c>
      <c r="AL202" s="43"/>
      <c r="AM202" s="43" t="str">
        <f>IFERROR(IF(LEN(VLOOKUP(AH202, QUICKBOOKS_9130357949969096!$J:$K, 2, 0))=0,"",VLOOKUP(AH202, QUICKBOOKS_9130357949969096!$J:$K, 2, 0)),"")</f>
        <v/>
      </c>
    </row>
    <row r="203" spans="2:39">
      <c r="B203" s="30"/>
      <c r="C203" s="30"/>
      <c r="D203" s="30"/>
      <c r="E203" s="30"/>
      <c r="P203" s="42" t="str">
        <f>IF(W203&lt;&gt;"",MAX(P$1:P202)+1,IF(AND(_xlfn.CONCAT(T203:AM203)&lt;&gt;"", OR(LEFT(_xlfn.CONCAT(T203:AM203),5)&lt;&gt;"FALSE",RIGHT(_xlfn.CONCAT(T203:AM203),5)&lt;&gt;"FALSE")),IF(AND(ISNUMBER(P202),P202&gt;0),P202,0),""))</f>
        <v/>
      </c>
      <c r="Q203" s="47"/>
      <c r="R203" s="42" t="str">
        <f t="shared" si="3"/>
        <v/>
      </c>
      <c r="T203" s="43"/>
      <c r="U203" s="43"/>
      <c r="V203" s="43"/>
      <c r="W203" s="44"/>
      <c r="X203" s="43"/>
      <c r="Y203" s="43"/>
      <c r="Z203" s="43"/>
      <c r="AA203" s="49"/>
      <c r="AB203" s="49"/>
      <c r="AC203" s="43"/>
      <c r="AD203" s="43"/>
      <c r="AE203" s="43"/>
      <c r="AF203" s="43"/>
      <c r="AG203" s="43"/>
      <c r="AH203" s="43"/>
      <c r="AI203" s="43" t="str">
        <f>IFERROR(IF(LEN(VLOOKUP(AC203, QUICKBOOKS_9130357949969096!$A:$B, 2, 0))=0,"",VLOOKUP(AC203, QUICKBOOKS_9130357949969096!$A:$B, 2, 0)),"")</f>
        <v/>
      </c>
      <c r="AJ203" s="43" t="str">
        <f>IFERROR(IF(LEN(VLOOKUP(AE203, QUICKBOOKS_9130357949969096!$C:$E, 3, 0))=0,"",VLOOKUP(AE203, QUICKBOOKS_9130357949969096!$C:$E, 3, 0)),"")</f>
        <v/>
      </c>
      <c r="AK203" s="43" t="str">
        <f>IFERROR(IF(LEN(VLOOKUP(AF203, QUICKBOOKS_9130357949969096!$F:$G, 2, 0))=0,"",VLOOKUP(AF203, QUICKBOOKS_9130357949969096!$F:$G, 2, 0)),"")</f>
        <v/>
      </c>
      <c r="AL203" s="43"/>
      <c r="AM203" s="43" t="str">
        <f>IFERROR(IF(LEN(VLOOKUP(AH203, QUICKBOOKS_9130357949969096!$J:$K, 2, 0))=0,"",VLOOKUP(AH203, QUICKBOOKS_9130357949969096!$J:$K, 2, 0)),"")</f>
        <v/>
      </c>
    </row>
    <row r="204" spans="2:39">
      <c r="B204" s="30"/>
      <c r="C204" s="30"/>
      <c r="D204" s="30"/>
      <c r="E204" s="30"/>
      <c r="P204" s="42" t="str">
        <f>IF(W204&lt;&gt;"",MAX(P$1:P203)+1,IF(AND(_xlfn.CONCAT(T204:AM204)&lt;&gt;"", OR(LEFT(_xlfn.CONCAT(T204:AM204),5)&lt;&gt;"FALSE",RIGHT(_xlfn.CONCAT(T204:AM204),5)&lt;&gt;"FALSE")),IF(AND(ISNUMBER(P203),P203&gt;0),P203,0),""))</f>
        <v/>
      </c>
      <c r="Q204" s="47"/>
      <c r="R204" s="42" t="str">
        <f t="shared" si="3"/>
        <v/>
      </c>
      <c r="T204" s="43"/>
      <c r="U204" s="43"/>
      <c r="V204" s="43"/>
      <c r="W204" s="44"/>
      <c r="X204" s="43"/>
      <c r="Y204" s="43"/>
      <c r="Z204" s="43"/>
      <c r="AA204" s="49"/>
      <c r="AB204" s="49"/>
      <c r="AC204" s="43"/>
      <c r="AD204" s="43"/>
      <c r="AE204" s="43"/>
      <c r="AF204" s="43"/>
      <c r="AG204" s="43"/>
      <c r="AH204" s="43"/>
      <c r="AI204" s="43" t="str">
        <f>IFERROR(IF(LEN(VLOOKUP(AC204, QUICKBOOKS_9130357949969096!$A:$B, 2, 0))=0,"",VLOOKUP(AC204, QUICKBOOKS_9130357949969096!$A:$B, 2, 0)),"")</f>
        <v/>
      </c>
      <c r="AJ204" s="43" t="str">
        <f>IFERROR(IF(LEN(VLOOKUP(AE204, QUICKBOOKS_9130357949969096!$C:$E, 3, 0))=0,"",VLOOKUP(AE204, QUICKBOOKS_9130357949969096!$C:$E, 3, 0)),"")</f>
        <v/>
      </c>
      <c r="AK204" s="43" t="str">
        <f>IFERROR(IF(LEN(VLOOKUP(AF204, QUICKBOOKS_9130357949969096!$F:$G, 2, 0))=0,"",VLOOKUP(AF204, QUICKBOOKS_9130357949969096!$F:$G, 2, 0)),"")</f>
        <v/>
      </c>
      <c r="AL204" s="43"/>
      <c r="AM204" s="43" t="str">
        <f>IFERROR(IF(LEN(VLOOKUP(AH204, QUICKBOOKS_9130357949969096!$J:$K, 2, 0))=0,"",VLOOKUP(AH204, QUICKBOOKS_9130357949969096!$J:$K, 2, 0)),"")</f>
        <v/>
      </c>
    </row>
    <row r="205" spans="2:39">
      <c r="B205" s="30"/>
      <c r="C205" s="30"/>
      <c r="D205" s="30"/>
      <c r="E205" s="30"/>
      <c r="P205" s="42" t="str">
        <f>IF(W205&lt;&gt;"",MAX(P$1:P204)+1,IF(AND(_xlfn.CONCAT(T205:AM205)&lt;&gt;"", OR(LEFT(_xlfn.CONCAT(T205:AM205),5)&lt;&gt;"FALSE",RIGHT(_xlfn.CONCAT(T205:AM205),5)&lt;&gt;"FALSE")),IF(AND(ISNUMBER(P204),P204&gt;0),P204,0),""))</f>
        <v/>
      </c>
      <c r="Q205" s="47"/>
      <c r="R205" s="42" t="str">
        <f t="shared" si="3"/>
        <v/>
      </c>
      <c r="T205" s="43"/>
      <c r="U205" s="43"/>
      <c r="V205" s="43"/>
      <c r="W205" s="44"/>
      <c r="X205" s="43"/>
      <c r="Y205" s="43"/>
      <c r="Z205" s="43"/>
      <c r="AA205" s="49"/>
      <c r="AB205" s="49"/>
      <c r="AC205" s="43"/>
      <c r="AD205" s="43"/>
      <c r="AE205" s="43"/>
      <c r="AF205" s="43"/>
      <c r="AG205" s="43"/>
      <c r="AH205" s="43"/>
      <c r="AI205" s="43" t="str">
        <f>IFERROR(IF(LEN(VLOOKUP(AC205, QUICKBOOKS_9130357949969096!$A:$B, 2, 0))=0,"",VLOOKUP(AC205, QUICKBOOKS_9130357949969096!$A:$B, 2, 0)),"")</f>
        <v/>
      </c>
      <c r="AJ205" s="43" t="str">
        <f>IFERROR(IF(LEN(VLOOKUP(AE205, QUICKBOOKS_9130357949969096!$C:$E, 3, 0))=0,"",VLOOKUP(AE205, QUICKBOOKS_9130357949969096!$C:$E, 3, 0)),"")</f>
        <v/>
      </c>
      <c r="AK205" s="43" t="str">
        <f>IFERROR(IF(LEN(VLOOKUP(AF205, QUICKBOOKS_9130357949969096!$F:$G, 2, 0))=0,"",VLOOKUP(AF205, QUICKBOOKS_9130357949969096!$F:$G, 2, 0)),"")</f>
        <v/>
      </c>
      <c r="AL205" s="43"/>
      <c r="AM205" s="43" t="str">
        <f>IFERROR(IF(LEN(VLOOKUP(AH205, QUICKBOOKS_9130357949969096!$J:$K, 2, 0))=0,"",VLOOKUP(AH205, QUICKBOOKS_9130357949969096!$J:$K, 2, 0)),"")</f>
        <v/>
      </c>
    </row>
    <row r="206" spans="2:39">
      <c r="B206" s="30"/>
      <c r="C206" s="30"/>
      <c r="D206" s="30"/>
      <c r="E206" s="30"/>
      <c r="P206" s="42" t="str">
        <f>IF(W206&lt;&gt;"",MAX(P$1:P205)+1,IF(AND(_xlfn.CONCAT(T206:AM206)&lt;&gt;"", OR(LEFT(_xlfn.CONCAT(T206:AM206),5)&lt;&gt;"FALSE",RIGHT(_xlfn.CONCAT(T206:AM206),5)&lt;&gt;"FALSE")),IF(AND(ISNUMBER(P205),P205&gt;0),P205,0),""))</f>
        <v/>
      </c>
      <c r="Q206" s="47"/>
      <c r="R206" s="42" t="str">
        <f t="shared" si="3"/>
        <v/>
      </c>
      <c r="T206" s="43"/>
      <c r="U206" s="43"/>
      <c r="V206" s="43"/>
      <c r="W206" s="44"/>
      <c r="X206" s="43"/>
      <c r="Y206" s="43"/>
      <c r="Z206" s="43"/>
      <c r="AA206" s="49"/>
      <c r="AB206" s="49"/>
      <c r="AC206" s="43"/>
      <c r="AD206" s="43"/>
      <c r="AE206" s="43"/>
      <c r="AF206" s="43"/>
      <c r="AG206" s="43"/>
      <c r="AH206" s="43"/>
      <c r="AI206" s="43" t="str">
        <f>IFERROR(IF(LEN(VLOOKUP(AC206, QUICKBOOKS_9130357949969096!$A:$B, 2, 0))=0,"",VLOOKUP(AC206, QUICKBOOKS_9130357949969096!$A:$B, 2, 0)),"")</f>
        <v/>
      </c>
      <c r="AJ206" s="43" t="str">
        <f>IFERROR(IF(LEN(VLOOKUP(AE206, QUICKBOOKS_9130357949969096!$C:$E, 3, 0))=0,"",VLOOKUP(AE206, QUICKBOOKS_9130357949969096!$C:$E, 3, 0)),"")</f>
        <v/>
      </c>
      <c r="AK206" s="43" t="str">
        <f>IFERROR(IF(LEN(VLOOKUP(AF206, QUICKBOOKS_9130357949969096!$F:$G, 2, 0))=0,"",VLOOKUP(AF206, QUICKBOOKS_9130357949969096!$F:$G, 2, 0)),"")</f>
        <v/>
      </c>
      <c r="AL206" s="43"/>
      <c r="AM206" s="43" t="str">
        <f>IFERROR(IF(LEN(VLOOKUP(AH206, QUICKBOOKS_9130357949969096!$J:$K, 2, 0))=0,"",VLOOKUP(AH206, QUICKBOOKS_9130357949969096!$J:$K, 2, 0)),"")</f>
        <v/>
      </c>
    </row>
    <row r="207" spans="2:39">
      <c r="B207" s="30"/>
      <c r="C207" s="30"/>
      <c r="D207" s="30"/>
      <c r="E207" s="30"/>
      <c r="P207" s="42" t="str">
        <f>IF(W207&lt;&gt;"",MAX(P$1:P206)+1,IF(AND(_xlfn.CONCAT(T207:AM207)&lt;&gt;"", OR(LEFT(_xlfn.CONCAT(T207:AM207),5)&lt;&gt;"FALSE",RIGHT(_xlfn.CONCAT(T207:AM207),5)&lt;&gt;"FALSE")),IF(AND(ISNUMBER(P206),P206&gt;0),P206,0),""))</f>
        <v/>
      </c>
      <c r="Q207" s="47"/>
      <c r="R207" s="42" t="str">
        <f t="shared" si="3"/>
        <v/>
      </c>
      <c r="T207" s="43"/>
      <c r="U207" s="43"/>
      <c r="V207" s="43"/>
      <c r="W207" s="44"/>
      <c r="X207" s="43"/>
      <c r="Y207" s="43"/>
      <c r="Z207" s="43"/>
      <c r="AA207" s="49"/>
      <c r="AB207" s="49"/>
      <c r="AC207" s="43"/>
      <c r="AD207" s="43"/>
      <c r="AE207" s="43"/>
      <c r="AF207" s="43"/>
      <c r="AG207" s="43"/>
      <c r="AH207" s="43"/>
      <c r="AI207" s="43" t="str">
        <f>IFERROR(IF(LEN(VLOOKUP(AC207, QUICKBOOKS_9130357949969096!$A:$B, 2, 0))=0,"",VLOOKUP(AC207, QUICKBOOKS_9130357949969096!$A:$B, 2, 0)),"")</f>
        <v/>
      </c>
      <c r="AJ207" s="43" t="str">
        <f>IFERROR(IF(LEN(VLOOKUP(AE207, QUICKBOOKS_9130357949969096!$C:$E, 3, 0))=0,"",VLOOKUP(AE207, QUICKBOOKS_9130357949969096!$C:$E, 3, 0)),"")</f>
        <v/>
      </c>
      <c r="AK207" s="43" t="str">
        <f>IFERROR(IF(LEN(VLOOKUP(AF207, QUICKBOOKS_9130357949969096!$F:$G, 2, 0))=0,"",VLOOKUP(AF207, QUICKBOOKS_9130357949969096!$F:$G, 2, 0)),"")</f>
        <v/>
      </c>
      <c r="AL207" s="43"/>
      <c r="AM207" s="43" t="str">
        <f>IFERROR(IF(LEN(VLOOKUP(AH207, QUICKBOOKS_9130357949969096!$J:$K, 2, 0))=0,"",VLOOKUP(AH207, QUICKBOOKS_9130357949969096!$J:$K, 2, 0)),"")</f>
        <v/>
      </c>
    </row>
    <row r="208" spans="2:39">
      <c r="B208" s="30"/>
      <c r="C208" s="30"/>
      <c r="D208" s="30"/>
      <c r="E208" s="30"/>
      <c r="P208" s="42" t="str">
        <f>IF(W208&lt;&gt;"",MAX(P$1:P207)+1,IF(AND(_xlfn.CONCAT(T208:AM208)&lt;&gt;"", OR(LEFT(_xlfn.CONCAT(T208:AM208),5)&lt;&gt;"FALSE",RIGHT(_xlfn.CONCAT(T208:AM208),5)&lt;&gt;"FALSE")),IF(AND(ISNUMBER(P207),P207&gt;0),P207,0),""))</f>
        <v/>
      </c>
      <c r="Q208" s="47"/>
      <c r="R208" s="42" t="str">
        <f t="shared" si="3"/>
        <v/>
      </c>
      <c r="T208" s="43"/>
      <c r="U208" s="43"/>
      <c r="V208" s="43"/>
      <c r="W208" s="44"/>
      <c r="X208" s="43"/>
      <c r="Y208" s="43"/>
      <c r="Z208" s="43"/>
      <c r="AA208" s="49"/>
      <c r="AB208" s="49"/>
      <c r="AC208" s="43"/>
      <c r="AD208" s="43"/>
      <c r="AE208" s="43"/>
      <c r="AF208" s="43"/>
      <c r="AG208" s="43"/>
      <c r="AH208" s="43"/>
      <c r="AI208" s="43" t="str">
        <f>IFERROR(IF(LEN(VLOOKUP(AC208, QUICKBOOKS_9130357949969096!$A:$B, 2, 0))=0,"",VLOOKUP(AC208, QUICKBOOKS_9130357949969096!$A:$B, 2, 0)),"")</f>
        <v/>
      </c>
      <c r="AJ208" s="43" t="str">
        <f>IFERROR(IF(LEN(VLOOKUP(AE208, QUICKBOOKS_9130357949969096!$C:$E, 3, 0))=0,"",VLOOKUP(AE208, QUICKBOOKS_9130357949969096!$C:$E, 3, 0)),"")</f>
        <v/>
      </c>
      <c r="AK208" s="43" t="str">
        <f>IFERROR(IF(LEN(VLOOKUP(AF208, QUICKBOOKS_9130357949969096!$F:$G, 2, 0))=0,"",VLOOKUP(AF208, QUICKBOOKS_9130357949969096!$F:$G, 2, 0)),"")</f>
        <v/>
      </c>
      <c r="AL208" s="43"/>
      <c r="AM208" s="43" t="str">
        <f>IFERROR(IF(LEN(VLOOKUP(AH208, QUICKBOOKS_9130357949969096!$J:$K, 2, 0))=0,"",VLOOKUP(AH208, QUICKBOOKS_9130357949969096!$J:$K, 2, 0)),"")</f>
        <v/>
      </c>
    </row>
    <row r="209" spans="2:39">
      <c r="B209" s="30"/>
      <c r="C209" s="30"/>
      <c r="D209" s="30"/>
      <c r="E209" s="30"/>
      <c r="P209" s="42" t="str">
        <f>IF(W209&lt;&gt;"",MAX(P$1:P208)+1,IF(AND(_xlfn.CONCAT(T209:AM209)&lt;&gt;"", OR(LEFT(_xlfn.CONCAT(T209:AM209),5)&lt;&gt;"FALSE",RIGHT(_xlfn.CONCAT(T209:AM209),5)&lt;&gt;"FALSE")),IF(AND(ISNUMBER(P208),P208&gt;0),P208,0),""))</f>
        <v/>
      </c>
      <c r="Q209" s="47"/>
      <c r="R209" s="42" t="str">
        <f t="shared" si="3"/>
        <v/>
      </c>
      <c r="T209" s="43"/>
      <c r="U209" s="43"/>
      <c r="V209" s="43"/>
      <c r="W209" s="44"/>
      <c r="X209" s="43"/>
      <c r="Y209" s="43"/>
      <c r="Z209" s="43"/>
      <c r="AA209" s="49"/>
      <c r="AB209" s="49"/>
      <c r="AC209" s="43"/>
      <c r="AD209" s="43"/>
      <c r="AE209" s="43"/>
      <c r="AF209" s="43"/>
      <c r="AG209" s="43"/>
      <c r="AH209" s="43"/>
      <c r="AI209" s="43" t="str">
        <f>IFERROR(IF(LEN(VLOOKUP(AC209, QUICKBOOKS_9130357949969096!$A:$B, 2, 0))=0,"",VLOOKUP(AC209, QUICKBOOKS_9130357949969096!$A:$B, 2, 0)),"")</f>
        <v/>
      </c>
      <c r="AJ209" s="43" t="str">
        <f>IFERROR(IF(LEN(VLOOKUP(AE209, QUICKBOOKS_9130357949969096!$C:$E, 3, 0))=0,"",VLOOKUP(AE209, QUICKBOOKS_9130357949969096!$C:$E, 3, 0)),"")</f>
        <v/>
      </c>
      <c r="AK209" s="43" t="str">
        <f>IFERROR(IF(LEN(VLOOKUP(AF209, QUICKBOOKS_9130357949969096!$F:$G, 2, 0))=0,"",VLOOKUP(AF209, QUICKBOOKS_9130357949969096!$F:$G, 2, 0)),"")</f>
        <v/>
      </c>
      <c r="AL209" s="43"/>
      <c r="AM209" s="43" t="str">
        <f>IFERROR(IF(LEN(VLOOKUP(AH209, QUICKBOOKS_9130357949969096!$J:$K, 2, 0))=0,"",VLOOKUP(AH209, QUICKBOOKS_9130357949969096!$J:$K, 2, 0)),"")</f>
        <v/>
      </c>
    </row>
    <row r="210" spans="2:39">
      <c r="B210" s="30"/>
      <c r="C210" s="30"/>
      <c r="D210" s="30"/>
      <c r="E210" s="30"/>
      <c r="P210" s="42" t="str">
        <f>IF(W210&lt;&gt;"",MAX(P$1:P209)+1,IF(AND(_xlfn.CONCAT(T210:AM210)&lt;&gt;"", OR(LEFT(_xlfn.CONCAT(T210:AM210),5)&lt;&gt;"FALSE",RIGHT(_xlfn.CONCAT(T210:AM210),5)&lt;&gt;"FALSE")),IF(AND(ISNUMBER(P209),P209&gt;0),P209,0),""))</f>
        <v/>
      </c>
      <c r="Q210" s="47"/>
      <c r="R210" s="42" t="str">
        <f t="shared" si="3"/>
        <v/>
      </c>
      <c r="T210" s="43"/>
      <c r="U210" s="43"/>
      <c r="V210" s="43"/>
      <c r="W210" s="44"/>
      <c r="X210" s="43"/>
      <c r="Y210" s="43"/>
      <c r="Z210" s="43"/>
      <c r="AA210" s="49"/>
      <c r="AB210" s="49"/>
      <c r="AC210" s="43"/>
      <c r="AD210" s="43"/>
      <c r="AE210" s="43"/>
      <c r="AF210" s="43"/>
      <c r="AG210" s="43"/>
      <c r="AH210" s="43"/>
      <c r="AI210" s="43" t="str">
        <f>IFERROR(IF(LEN(VLOOKUP(AC210, QUICKBOOKS_9130357949969096!$A:$B, 2, 0))=0,"",VLOOKUP(AC210, QUICKBOOKS_9130357949969096!$A:$B, 2, 0)),"")</f>
        <v/>
      </c>
      <c r="AJ210" s="43" t="str">
        <f>IFERROR(IF(LEN(VLOOKUP(AE210, QUICKBOOKS_9130357949969096!$C:$E, 3, 0))=0,"",VLOOKUP(AE210, QUICKBOOKS_9130357949969096!$C:$E, 3, 0)),"")</f>
        <v/>
      </c>
      <c r="AK210" s="43" t="str">
        <f>IFERROR(IF(LEN(VLOOKUP(AF210, QUICKBOOKS_9130357949969096!$F:$G, 2, 0))=0,"",VLOOKUP(AF210, QUICKBOOKS_9130357949969096!$F:$G, 2, 0)),"")</f>
        <v/>
      </c>
      <c r="AL210" s="43"/>
      <c r="AM210" s="43" t="str">
        <f>IFERROR(IF(LEN(VLOOKUP(AH210, QUICKBOOKS_9130357949969096!$J:$K, 2, 0))=0,"",VLOOKUP(AH210, QUICKBOOKS_9130357949969096!$J:$K, 2, 0)),"")</f>
        <v/>
      </c>
    </row>
    <row r="211" spans="2:39">
      <c r="B211" s="30"/>
      <c r="C211" s="30"/>
      <c r="D211" s="30"/>
      <c r="E211" s="30"/>
      <c r="P211" s="42" t="str">
        <f>IF(W211&lt;&gt;"",MAX(P$1:P210)+1,IF(AND(_xlfn.CONCAT(T211:AM211)&lt;&gt;"", OR(LEFT(_xlfn.CONCAT(T211:AM211),5)&lt;&gt;"FALSE",RIGHT(_xlfn.CONCAT(T211:AM211),5)&lt;&gt;"FALSE")),IF(AND(ISNUMBER(P210),P210&gt;0),P210,0),""))</f>
        <v/>
      </c>
      <c r="Q211" s="47"/>
      <c r="R211" s="42" t="str">
        <f t="shared" si="3"/>
        <v/>
      </c>
      <c r="T211" s="43"/>
      <c r="U211" s="43"/>
      <c r="V211" s="43"/>
      <c r="W211" s="44"/>
      <c r="X211" s="43"/>
      <c r="Y211" s="43"/>
      <c r="Z211" s="43"/>
      <c r="AA211" s="49"/>
      <c r="AB211" s="49"/>
      <c r="AC211" s="43"/>
      <c r="AD211" s="43"/>
      <c r="AE211" s="43"/>
      <c r="AF211" s="43"/>
      <c r="AG211" s="43"/>
      <c r="AH211" s="43"/>
      <c r="AI211" s="43" t="str">
        <f>IFERROR(IF(LEN(VLOOKUP(AC211, QUICKBOOKS_9130357949969096!$A:$B, 2, 0))=0,"",VLOOKUP(AC211, QUICKBOOKS_9130357949969096!$A:$B, 2, 0)),"")</f>
        <v/>
      </c>
      <c r="AJ211" s="43" t="str">
        <f>IFERROR(IF(LEN(VLOOKUP(AE211, QUICKBOOKS_9130357949969096!$C:$E, 3, 0))=0,"",VLOOKUP(AE211, QUICKBOOKS_9130357949969096!$C:$E, 3, 0)),"")</f>
        <v/>
      </c>
      <c r="AK211" s="43" t="str">
        <f>IFERROR(IF(LEN(VLOOKUP(AF211, QUICKBOOKS_9130357949969096!$F:$G, 2, 0))=0,"",VLOOKUP(AF211, QUICKBOOKS_9130357949969096!$F:$G, 2, 0)),"")</f>
        <v/>
      </c>
      <c r="AL211" s="43"/>
      <c r="AM211" s="43" t="str">
        <f>IFERROR(IF(LEN(VLOOKUP(AH211, QUICKBOOKS_9130357949969096!$J:$K, 2, 0))=0,"",VLOOKUP(AH211, QUICKBOOKS_9130357949969096!$J:$K, 2, 0)),"")</f>
        <v/>
      </c>
    </row>
    <row r="212" spans="2:39">
      <c r="B212" s="30"/>
      <c r="C212" s="30"/>
      <c r="D212" s="30"/>
      <c r="E212" s="30"/>
      <c r="P212" s="42" t="str">
        <f>IF(W212&lt;&gt;"",MAX(P$1:P211)+1,IF(AND(_xlfn.CONCAT(T212:AM212)&lt;&gt;"", OR(LEFT(_xlfn.CONCAT(T212:AM212),5)&lt;&gt;"FALSE",RIGHT(_xlfn.CONCAT(T212:AM212),5)&lt;&gt;"FALSE")),IF(AND(ISNUMBER(P211),P211&gt;0),P211,0),""))</f>
        <v/>
      </c>
      <c r="Q212" s="47"/>
      <c r="R212" s="42" t="str">
        <f t="shared" si="3"/>
        <v/>
      </c>
      <c r="T212" s="43"/>
      <c r="U212" s="43"/>
      <c r="V212" s="43"/>
      <c r="W212" s="44"/>
      <c r="X212" s="43"/>
      <c r="Y212" s="43"/>
      <c r="Z212" s="43"/>
      <c r="AA212" s="49"/>
      <c r="AB212" s="49"/>
      <c r="AC212" s="43"/>
      <c r="AD212" s="43"/>
      <c r="AE212" s="43"/>
      <c r="AF212" s="43"/>
      <c r="AG212" s="43"/>
      <c r="AH212" s="43"/>
      <c r="AI212" s="43" t="str">
        <f>IFERROR(IF(LEN(VLOOKUP(AC212, QUICKBOOKS_9130357949969096!$A:$B, 2, 0))=0,"",VLOOKUP(AC212, QUICKBOOKS_9130357949969096!$A:$B, 2, 0)),"")</f>
        <v/>
      </c>
      <c r="AJ212" s="43" t="str">
        <f>IFERROR(IF(LEN(VLOOKUP(AE212, QUICKBOOKS_9130357949969096!$C:$E, 3, 0))=0,"",VLOOKUP(AE212, QUICKBOOKS_9130357949969096!$C:$E, 3, 0)),"")</f>
        <v/>
      </c>
      <c r="AK212" s="43" t="str">
        <f>IFERROR(IF(LEN(VLOOKUP(AF212, QUICKBOOKS_9130357949969096!$F:$G, 2, 0))=0,"",VLOOKUP(AF212, QUICKBOOKS_9130357949969096!$F:$G, 2, 0)),"")</f>
        <v/>
      </c>
      <c r="AL212" s="43"/>
      <c r="AM212" s="43" t="str">
        <f>IFERROR(IF(LEN(VLOOKUP(AH212, QUICKBOOKS_9130357949969096!$J:$K, 2, 0))=0,"",VLOOKUP(AH212, QUICKBOOKS_9130357949969096!$J:$K, 2, 0)),"")</f>
        <v/>
      </c>
    </row>
    <row r="213" spans="2:39">
      <c r="B213" s="30"/>
      <c r="C213" s="30"/>
      <c r="D213" s="30"/>
      <c r="E213" s="30"/>
      <c r="P213" s="42" t="str">
        <f>IF(W213&lt;&gt;"",MAX(P$1:P212)+1,IF(AND(_xlfn.CONCAT(T213:AM213)&lt;&gt;"", OR(LEFT(_xlfn.CONCAT(T213:AM213),5)&lt;&gt;"FALSE",RIGHT(_xlfn.CONCAT(T213:AM213),5)&lt;&gt;"FALSE")),IF(AND(ISNUMBER(P212),P212&gt;0),P212,0),""))</f>
        <v/>
      </c>
      <c r="Q213" s="47"/>
      <c r="R213" s="42" t="str">
        <f t="shared" si="3"/>
        <v/>
      </c>
      <c r="T213" s="43"/>
      <c r="U213" s="43"/>
      <c r="V213" s="43"/>
      <c r="W213" s="44"/>
      <c r="X213" s="43"/>
      <c r="Y213" s="43"/>
      <c r="Z213" s="43"/>
      <c r="AA213" s="49"/>
      <c r="AB213" s="49"/>
      <c r="AC213" s="43"/>
      <c r="AD213" s="43"/>
      <c r="AE213" s="43"/>
      <c r="AF213" s="43"/>
      <c r="AG213" s="43"/>
      <c r="AH213" s="43"/>
      <c r="AI213" s="43" t="str">
        <f>IFERROR(IF(LEN(VLOOKUP(AC213, QUICKBOOKS_9130357949969096!$A:$B, 2, 0))=0,"",VLOOKUP(AC213, QUICKBOOKS_9130357949969096!$A:$B, 2, 0)),"")</f>
        <v/>
      </c>
      <c r="AJ213" s="43" t="str">
        <f>IFERROR(IF(LEN(VLOOKUP(AE213, QUICKBOOKS_9130357949969096!$C:$E, 3, 0))=0,"",VLOOKUP(AE213, QUICKBOOKS_9130357949969096!$C:$E, 3, 0)),"")</f>
        <v/>
      </c>
      <c r="AK213" s="43" t="str">
        <f>IFERROR(IF(LEN(VLOOKUP(AF213, QUICKBOOKS_9130357949969096!$F:$G, 2, 0))=0,"",VLOOKUP(AF213, QUICKBOOKS_9130357949969096!$F:$G, 2, 0)),"")</f>
        <v/>
      </c>
      <c r="AL213" s="43"/>
      <c r="AM213" s="43" t="str">
        <f>IFERROR(IF(LEN(VLOOKUP(AH213, QUICKBOOKS_9130357949969096!$J:$K, 2, 0))=0,"",VLOOKUP(AH213, QUICKBOOKS_9130357949969096!$J:$K, 2, 0)),"")</f>
        <v/>
      </c>
    </row>
    <row r="214" spans="2:39">
      <c r="B214" s="30"/>
      <c r="C214" s="30"/>
      <c r="D214" s="30"/>
      <c r="E214" s="30"/>
      <c r="P214" s="42" t="str">
        <f>IF(W214&lt;&gt;"",MAX(P$1:P213)+1,IF(AND(_xlfn.CONCAT(T214:AM214)&lt;&gt;"", OR(LEFT(_xlfn.CONCAT(T214:AM214),5)&lt;&gt;"FALSE",RIGHT(_xlfn.CONCAT(T214:AM214),5)&lt;&gt;"FALSE")),IF(AND(ISNUMBER(P213),P213&gt;0),P213,0),""))</f>
        <v/>
      </c>
      <c r="Q214" s="47"/>
      <c r="R214" s="42" t="str">
        <f t="shared" si="3"/>
        <v/>
      </c>
      <c r="T214" s="43"/>
      <c r="U214" s="43"/>
      <c r="V214" s="43"/>
      <c r="W214" s="44"/>
      <c r="X214" s="43"/>
      <c r="Y214" s="43"/>
      <c r="Z214" s="43"/>
      <c r="AA214" s="49"/>
      <c r="AB214" s="49"/>
      <c r="AC214" s="43"/>
      <c r="AD214" s="43"/>
      <c r="AE214" s="43"/>
      <c r="AF214" s="43"/>
      <c r="AG214" s="43"/>
      <c r="AH214" s="43"/>
      <c r="AI214" s="43" t="str">
        <f>IFERROR(IF(LEN(VLOOKUP(AC214, QUICKBOOKS_9130357949969096!$A:$B, 2, 0))=0,"",VLOOKUP(AC214, QUICKBOOKS_9130357949969096!$A:$B, 2, 0)),"")</f>
        <v/>
      </c>
      <c r="AJ214" s="43" t="str">
        <f>IFERROR(IF(LEN(VLOOKUP(AE214, QUICKBOOKS_9130357949969096!$C:$E, 3, 0))=0,"",VLOOKUP(AE214, QUICKBOOKS_9130357949969096!$C:$E, 3, 0)),"")</f>
        <v/>
      </c>
      <c r="AK214" s="43" t="str">
        <f>IFERROR(IF(LEN(VLOOKUP(AF214, QUICKBOOKS_9130357949969096!$F:$G, 2, 0))=0,"",VLOOKUP(AF214, QUICKBOOKS_9130357949969096!$F:$G, 2, 0)),"")</f>
        <v/>
      </c>
      <c r="AL214" s="43"/>
      <c r="AM214" s="43" t="str">
        <f>IFERROR(IF(LEN(VLOOKUP(AH214, QUICKBOOKS_9130357949969096!$J:$K, 2, 0))=0,"",VLOOKUP(AH214, QUICKBOOKS_9130357949969096!$J:$K, 2, 0)),"")</f>
        <v/>
      </c>
    </row>
    <row r="215" spans="2:39">
      <c r="B215" s="30"/>
      <c r="C215" s="30"/>
      <c r="D215" s="30"/>
      <c r="E215" s="30"/>
      <c r="P215" s="42" t="str">
        <f>IF(W215&lt;&gt;"",MAX(P$1:P214)+1,IF(AND(_xlfn.CONCAT(T215:AM215)&lt;&gt;"", OR(LEFT(_xlfn.CONCAT(T215:AM215),5)&lt;&gt;"FALSE",RIGHT(_xlfn.CONCAT(T215:AM215),5)&lt;&gt;"FALSE")),IF(AND(ISNUMBER(P214),P214&gt;0),P214,0),""))</f>
        <v/>
      </c>
      <c r="Q215" s="47"/>
      <c r="R215" s="42" t="str">
        <f t="shared" si="3"/>
        <v/>
      </c>
      <c r="T215" s="43"/>
      <c r="U215" s="43"/>
      <c r="V215" s="43"/>
      <c r="W215" s="44"/>
      <c r="X215" s="43"/>
      <c r="Y215" s="43"/>
      <c r="Z215" s="43"/>
      <c r="AA215" s="49"/>
      <c r="AB215" s="49"/>
      <c r="AC215" s="43"/>
      <c r="AD215" s="43"/>
      <c r="AE215" s="43"/>
      <c r="AF215" s="43"/>
      <c r="AG215" s="43"/>
      <c r="AH215" s="43"/>
      <c r="AI215" s="43" t="str">
        <f>IFERROR(IF(LEN(VLOOKUP(AC215, QUICKBOOKS_9130357949969096!$A:$B, 2, 0))=0,"",VLOOKUP(AC215, QUICKBOOKS_9130357949969096!$A:$B, 2, 0)),"")</f>
        <v/>
      </c>
      <c r="AJ215" s="43" t="str">
        <f>IFERROR(IF(LEN(VLOOKUP(AE215, QUICKBOOKS_9130357949969096!$C:$E, 3, 0))=0,"",VLOOKUP(AE215, QUICKBOOKS_9130357949969096!$C:$E, 3, 0)),"")</f>
        <v/>
      </c>
      <c r="AK215" s="43" t="str">
        <f>IFERROR(IF(LEN(VLOOKUP(AF215, QUICKBOOKS_9130357949969096!$F:$G, 2, 0))=0,"",VLOOKUP(AF215, QUICKBOOKS_9130357949969096!$F:$G, 2, 0)),"")</f>
        <v/>
      </c>
      <c r="AL215" s="43"/>
      <c r="AM215" s="43" t="str">
        <f>IFERROR(IF(LEN(VLOOKUP(AH215, QUICKBOOKS_9130357949969096!$J:$K, 2, 0))=0,"",VLOOKUP(AH215, QUICKBOOKS_9130357949969096!$J:$K, 2, 0)),"")</f>
        <v/>
      </c>
    </row>
    <row r="216" spans="2:39">
      <c r="B216" s="30"/>
      <c r="C216" s="30"/>
      <c r="D216" s="30"/>
      <c r="E216" s="30"/>
      <c r="P216" s="42" t="str">
        <f>IF(W216&lt;&gt;"",MAX(P$1:P215)+1,IF(AND(_xlfn.CONCAT(T216:AM216)&lt;&gt;"", OR(LEFT(_xlfn.CONCAT(T216:AM216),5)&lt;&gt;"FALSE",RIGHT(_xlfn.CONCAT(T216:AM216),5)&lt;&gt;"FALSE")),IF(AND(ISNUMBER(P215),P215&gt;0),P215,0),""))</f>
        <v/>
      </c>
      <c r="Q216" s="47"/>
      <c r="R216" s="42" t="str">
        <f t="shared" si="3"/>
        <v/>
      </c>
      <c r="T216" s="43"/>
      <c r="U216" s="43"/>
      <c r="V216" s="43"/>
      <c r="W216" s="44"/>
      <c r="X216" s="43"/>
      <c r="Y216" s="43"/>
      <c r="Z216" s="43"/>
      <c r="AA216" s="49"/>
      <c r="AB216" s="49"/>
      <c r="AC216" s="43"/>
      <c r="AD216" s="43"/>
      <c r="AE216" s="43"/>
      <c r="AF216" s="43"/>
      <c r="AG216" s="43"/>
      <c r="AH216" s="43"/>
      <c r="AI216" s="43" t="str">
        <f>IFERROR(IF(LEN(VLOOKUP(AC216, QUICKBOOKS_9130357949969096!$A:$B, 2, 0))=0,"",VLOOKUP(AC216, QUICKBOOKS_9130357949969096!$A:$B, 2, 0)),"")</f>
        <v/>
      </c>
      <c r="AJ216" s="43" t="str">
        <f>IFERROR(IF(LEN(VLOOKUP(AE216, QUICKBOOKS_9130357949969096!$C:$E, 3, 0))=0,"",VLOOKUP(AE216, QUICKBOOKS_9130357949969096!$C:$E, 3, 0)),"")</f>
        <v/>
      </c>
      <c r="AK216" s="43" t="str">
        <f>IFERROR(IF(LEN(VLOOKUP(AF216, QUICKBOOKS_9130357949969096!$F:$G, 2, 0))=0,"",VLOOKUP(AF216, QUICKBOOKS_9130357949969096!$F:$G, 2, 0)),"")</f>
        <v/>
      </c>
      <c r="AL216" s="43"/>
      <c r="AM216" s="43" t="str">
        <f>IFERROR(IF(LEN(VLOOKUP(AH216, QUICKBOOKS_9130357949969096!$J:$K, 2, 0))=0,"",VLOOKUP(AH216, QUICKBOOKS_9130357949969096!$J:$K, 2, 0)),"")</f>
        <v/>
      </c>
    </row>
    <row r="217" spans="2:39">
      <c r="B217" s="30"/>
      <c r="C217" s="30"/>
      <c r="D217" s="30"/>
      <c r="E217" s="30"/>
      <c r="P217" s="42" t="str">
        <f>IF(W217&lt;&gt;"",MAX(P$1:P216)+1,IF(AND(_xlfn.CONCAT(T217:AM217)&lt;&gt;"", OR(LEFT(_xlfn.CONCAT(T217:AM217),5)&lt;&gt;"FALSE",RIGHT(_xlfn.CONCAT(T217:AM217),5)&lt;&gt;"FALSE")),IF(AND(ISNUMBER(P216),P216&gt;0),P216,0),""))</f>
        <v/>
      </c>
      <c r="Q217" s="47"/>
      <c r="R217" s="42" t="str">
        <f t="shared" si="3"/>
        <v/>
      </c>
      <c r="T217" s="43"/>
      <c r="U217" s="43"/>
      <c r="V217" s="43"/>
      <c r="W217" s="44"/>
      <c r="X217" s="43"/>
      <c r="Y217" s="43"/>
      <c r="Z217" s="43"/>
      <c r="AA217" s="49"/>
      <c r="AB217" s="49"/>
      <c r="AC217" s="43"/>
      <c r="AD217" s="43"/>
      <c r="AE217" s="43"/>
      <c r="AF217" s="43"/>
      <c r="AG217" s="43"/>
      <c r="AH217" s="43"/>
      <c r="AI217" s="43" t="str">
        <f>IFERROR(IF(LEN(VLOOKUP(AC217, QUICKBOOKS_9130357949969096!$A:$B, 2, 0))=0,"",VLOOKUP(AC217, QUICKBOOKS_9130357949969096!$A:$B, 2, 0)),"")</f>
        <v/>
      </c>
      <c r="AJ217" s="43" t="str">
        <f>IFERROR(IF(LEN(VLOOKUP(AE217, QUICKBOOKS_9130357949969096!$C:$E, 3, 0))=0,"",VLOOKUP(AE217, QUICKBOOKS_9130357949969096!$C:$E, 3, 0)),"")</f>
        <v/>
      </c>
      <c r="AK217" s="43" t="str">
        <f>IFERROR(IF(LEN(VLOOKUP(AF217, QUICKBOOKS_9130357949969096!$F:$G, 2, 0))=0,"",VLOOKUP(AF217, QUICKBOOKS_9130357949969096!$F:$G, 2, 0)),"")</f>
        <v/>
      </c>
      <c r="AL217" s="43"/>
      <c r="AM217" s="43" t="str">
        <f>IFERROR(IF(LEN(VLOOKUP(AH217, QUICKBOOKS_9130357949969096!$J:$K, 2, 0))=0,"",VLOOKUP(AH217, QUICKBOOKS_9130357949969096!$J:$K, 2, 0)),"")</f>
        <v/>
      </c>
    </row>
    <row r="218" spans="2:39">
      <c r="B218" s="30"/>
      <c r="C218" s="30"/>
      <c r="D218" s="30"/>
      <c r="E218" s="30"/>
      <c r="P218" s="42" t="str">
        <f>IF(W218&lt;&gt;"",MAX(P$1:P217)+1,IF(AND(_xlfn.CONCAT(T218:AM218)&lt;&gt;"", OR(LEFT(_xlfn.CONCAT(T218:AM218),5)&lt;&gt;"FALSE",RIGHT(_xlfn.CONCAT(T218:AM218),5)&lt;&gt;"FALSE")),IF(AND(ISNUMBER(P217),P217&gt;0),P217,0),""))</f>
        <v/>
      </c>
      <c r="Q218" s="47"/>
      <c r="R218" s="42" t="str">
        <f t="shared" si="3"/>
        <v/>
      </c>
      <c r="T218" s="43"/>
      <c r="U218" s="43"/>
      <c r="V218" s="43"/>
      <c r="W218" s="44"/>
      <c r="X218" s="43"/>
      <c r="Y218" s="43"/>
      <c r="Z218" s="43"/>
      <c r="AA218" s="49"/>
      <c r="AB218" s="49"/>
      <c r="AC218" s="43"/>
      <c r="AD218" s="43"/>
      <c r="AE218" s="43"/>
      <c r="AF218" s="43"/>
      <c r="AG218" s="43"/>
      <c r="AH218" s="43"/>
      <c r="AI218" s="43" t="str">
        <f>IFERROR(IF(LEN(VLOOKUP(AC218, QUICKBOOKS_9130357949969096!$A:$B, 2, 0))=0,"",VLOOKUP(AC218, QUICKBOOKS_9130357949969096!$A:$B, 2, 0)),"")</f>
        <v/>
      </c>
      <c r="AJ218" s="43" t="str">
        <f>IFERROR(IF(LEN(VLOOKUP(AE218, QUICKBOOKS_9130357949969096!$C:$E, 3, 0))=0,"",VLOOKUP(AE218, QUICKBOOKS_9130357949969096!$C:$E, 3, 0)),"")</f>
        <v/>
      </c>
      <c r="AK218" s="43" t="str">
        <f>IFERROR(IF(LEN(VLOOKUP(AF218, QUICKBOOKS_9130357949969096!$F:$G, 2, 0))=0,"",VLOOKUP(AF218, QUICKBOOKS_9130357949969096!$F:$G, 2, 0)),"")</f>
        <v/>
      </c>
      <c r="AL218" s="43"/>
      <c r="AM218" s="43" t="str">
        <f>IFERROR(IF(LEN(VLOOKUP(AH218, QUICKBOOKS_9130357949969096!$J:$K, 2, 0))=0,"",VLOOKUP(AH218, QUICKBOOKS_9130357949969096!$J:$K, 2, 0)),"")</f>
        <v/>
      </c>
    </row>
    <row r="219" spans="2:39">
      <c r="B219" s="30"/>
      <c r="C219" s="30"/>
      <c r="D219" s="30"/>
      <c r="E219" s="30"/>
      <c r="P219" s="42" t="str">
        <f>IF(W219&lt;&gt;"",MAX(P$1:P218)+1,IF(AND(_xlfn.CONCAT(T219:AM219)&lt;&gt;"", OR(LEFT(_xlfn.CONCAT(T219:AM219),5)&lt;&gt;"FALSE",RIGHT(_xlfn.CONCAT(T219:AM219),5)&lt;&gt;"FALSE")),IF(AND(ISNUMBER(P218),P218&gt;0),P218,0),""))</f>
        <v/>
      </c>
      <c r="Q219" s="47"/>
      <c r="R219" s="42" t="str">
        <f t="shared" si="3"/>
        <v/>
      </c>
      <c r="T219" s="43"/>
      <c r="U219" s="43"/>
      <c r="V219" s="43"/>
      <c r="W219" s="44"/>
      <c r="X219" s="43"/>
      <c r="Y219" s="43"/>
      <c r="Z219" s="43"/>
      <c r="AA219" s="49"/>
      <c r="AB219" s="49"/>
      <c r="AC219" s="43"/>
      <c r="AD219" s="43"/>
      <c r="AE219" s="43"/>
      <c r="AF219" s="43"/>
      <c r="AG219" s="43"/>
      <c r="AH219" s="43"/>
      <c r="AI219" s="43" t="str">
        <f>IFERROR(IF(LEN(VLOOKUP(AC219, QUICKBOOKS_9130357949969096!$A:$B, 2, 0))=0,"",VLOOKUP(AC219, QUICKBOOKS_9130357949969096!$A:$B, 2, 0)),"")</f>
        <v/>
      </c>
      <c r="AJ219" s="43" t="str">
        <f>IFERROR(IF(LEN(VLOOKUP(AE219, QUICKBOOKS_9130357949969096!$C:$E, 3, 0))=0,"",VLOOKUP(AE219, QUICKBOOKS_9130357949969096!$C:$E, 3, 0)),"")</f>
        <v/>
      </c>
      <c r="AK219" s="43" t="str">
        <f>IFERROR(IF(LEN(VLOOKUP(AF219, QUICKBOOKS_9130357949969096!$F:$G, 2, 0))=0,"",VLOOKUP(AF219, QUICKBOOKS_9130357949969096!$F:$G, 2, 0)),"")</f>
        <v/>
      </c>
      <c r="AL219" s="43"/>
      <c r="AM219" s="43" t="str">
        <f>IFERROR(IF(LEN(VLOOKUP(AH219, QUICKBOOKS_9130357949969096!$J:$K, 2, 0))=0,"",VLOOKUP(AH219, QUICKBOOKS_9130357949969096!$J:$K, 2, 0)),"")</f>
        <v/>
      </c>
    </row>
    <row r="220" spans="2:39">
      <c r="B220" s="30"/>
      <c r="C220" s="30"/>
      <c r="D220" s="30"/>
      <c r="E220" s="30"/>
      <c r="P220" s="42" t="str">
        <f>IF(W220&lt;&gt;"",MAX(P$1:P219)+1,IF(AND(_xlfn.CONCAT(T220:AM220)&lt;&gt;"", OR(LEFT(_xlfn.CONCAT(T220:AM220),5)&lt;&gt;"FALSE",RIGHT(_xlfn.CONCAT(T220:AM220),5)&lt;&gt;"FALSE")),IF(AND(ISNUMBER(P219),P219&gt;0),P219,0),""))</f>
        <v/>
      </c>
      <c r="Q220" s="47"/>
      <c r="R220" s="42" t="str">
        <f t="shared" si="3"/>
        <v/>
      </c>
      <c r="T220" s="43"/>
      <c r="U220" s="43"/>
      <c r="V220" s="43"/>
      <c r="W220" s="44"/>
      <c r="X220" s="43"/>
      <c r="Y220" s="43"/>
      <c r="Z220" s="43"/>
      <c r="AA220" s="49"/>
      <c r="AB220" s="49"/>
      <c r="AC220" s="43"/>
      <c r="AD220" s="43"/>
      <c r="AE220" s="43"/>
      <c r="AF220" s="43"/>
      <c r="AG220" s="43"/>
      <c r="AH220" s="43"/>
      <c r="AI220" s="43" t="str">
        <f>IFERROR(IF(LEN(VLOOKUP(AC220, QUICKBOOKS_9130357949969096!$A:$B, 2, 0))=0,"",VLOOKUP(AC220, QUICKBOOKS_9130357949969096!$A:$B, 2, 0)),"")</f>
        <v/>
      </c>
      <c r="AJ220" s="43" t="str">
        <f>IFERROR(IF(LEN(VLOOKUP(AE220, QUICKBOOKS_9130357949969096!$C:$E, 3, 0))=0,"",VLOOKUP(AE220, QUICKBOOKS_9130357949969096!$C:$E, 3, 0)),"")</f>
        <v/>
      </c>
      <c r="AK220" s="43" t="str">
        <f>IFERROR(IF(LEN(VLOOKUP(AF220, QUICKBOOKS_9130357949969096!$F:$G, 2, 0))=0,"",VLOOKUP(AF220, QUICKBOOKS_9130357949969096!$F:$G, 2, 0)),"")</f>
        <v/>
      </c>
      <c r="AL220" s="43"/>
      <c r="AM220" s="43" t="str">
        <f>IFERROR(IF(LEN(VLOOKUP(AH220, QUICKBOOKS_9130357949969096!$J:$K, 2, 0))=0,"",VLOOKUP(AH220, QUICKBOOKS_9130357949969096!$J:$K, 2, 0)),"")</f>
        <v/>
      </c>
    </row>
    <row r="221" spans="2:39">
      <c r="B221" s="30"/>
      <c r="C221" s="30"/>
      <c r="D221" s="30"/>
      <c r="E221" s="30"/>
      <c r="P221" s="42" t="str">
        <f>IF(W221&lt;&gt;"",MAX(P$1:P220)+1,IF(AND(_xlfn.CONCAT(T221:AM221)&lt;&gt;"", OR(LEFT(_xlfn.CONCAT(T221:AM221),5)&lt;&gt;"FALSE",RIGHT(_xlfn.CONCAT(T221:AM221),5)&lt;&gt;"FALSE")),IF(AND(ISNUMBER(P220),P220&gt;0),P220,0),""))</f>
        <v/>
      </c>
      <c r="Q221" s="47"/>
      <c r="R221" s="42" t="str">
        <f t="shared" si="3"/>
        <v/>
      </c>
      <c r="T221" s="43"/>
      <c r="U221" s="43"/>
      <c r="V221" s="43"/>
      <c r="W221" s="44"/>
      <c r="X221" s="43"/>
      <c r="Y221" s="43"/>
      <c r="Z221" s="43"/>
      <c r="AA221" s="49"/>
      <c r="AB221" s="49"/>
      <c r="AC221" s="43"/>
      <c r="AD221" s="43"/>
      <c r="AE221" s="43"/>
      <c r="AF221" s="43"/>
      <c r="AG221" s="43"/>
      <c r="AH221" s="43"/>
      <c r="AI221" s="43" t="str">
        <f>IFERROR(IF(LEN(VLOOKUP(AC221, QUICKBOOKS_9130357949969096!$A:$B, 2, 0))=0,"",VLOOKUP(AC221, QUICKBOOKS_9130357949969096!$A:$B, 2, 0)),"")</f>
        <v/>
      </c>
      <c r="AJ221" s="43" t="str">
        <f>IFERROR(IF(LEN(VLOOKUP(AE221, QUICKBOOKS_9130357949969096!$C:$E, 3, 0))=0,"",VLOOKUP(AE221, QUICKBOOKS_9130357949969096!$C:$E, 3, 0)),"")</f>
        <v/>
      </c>
      <c r="AK221" s="43" t="str">
        <f>IFERROR(IF(LEN(VLOOKUP(AF221, QUICKBOOKS_9130357949969096!$F:$G, 2, 0))=0,"",VLOOKUP(AF221, QUICKBOOKS_9130357949969096!$F:$G, 2, 0)),"")</f>
        <v/>
      </c>
      <c r="AL221" s="43"/>
      <c r="AM221" s="43" t="str">
        <f>IFERROR(IF(LEN(VLOOKUP(AH221, QUICKBOOKS_9130357949969096!$J:$K, 2, 0))=0,"",VLOOKUP(AH221, QUICKBOOKS_9130357949969096!$J:$K, 2, 0)),"")</f>
        <v/>
      </c>
    </row>
    <row r="222" spans="2:39">
      <c r="B222" s="30"/>
      <c r="C222" s="30"/>
      <c r="D222" s="30"/>
      <c r="E222" s="30"/>
      <c r="P222" s="42" t="str">
        <f>IF(W222&lt;&gt;"",MAX(P$1:P221)+1,IF(AND(_xlfn.CONCAT(T222:AM222)&lt;&gt;"", OR(LEFT(_xlfn.CONCAT(T222:AM222),5)&lt;&gt;"FALSE",RIGHT(_xlfn.CONCAT(T222:AM222),5)&lt;&gt;"FALSE")),IF(AND(ISNUMBER(P221),P221&gt;0),P221,0),""))</f>
        <v/>
      </c>
      <c r="Q222" s="47"/>
      <c r="R222" s="42" t="str">
        <f t="shared" si="3"/>
        <v/>
      </c>
      <c r="T222" s="43"/>
      <c r="U222" s="43"/>
      <c r="V222" s="43"/>
      <c r="W222" s="44"/>
      <c r="X222" s="43"/>
      <c r="Y222" s="43"/>
      <c r="Z222" s="43"/>
      <c r="AA222" s="49"/>
      <c r="AB222" s="49"/>
      <c r="AC222" s="43"/>
      <c r="AD222" s="43"/>
      <c r="AE222" s="43"/>
      <c r="AF222" s="43"/>
      <c r="AG222" s="43"/>
      <c r="AH222" s="43"/>
      <c r="AI222" s="43" t="str">
        <f>IFERROR(IF(LEN(VLOOKUP(AC222, QUICKBOOKS_9130357949969096!$A:$B, 2, 0))=0,"",VLOOKUP(AC222, QUICKBOOKS_9130357949969096!$A:$B, 2, 0)),"")</f>
        <v/>
      </c>
      <c r="AJ222" s="43" t="str">
        <f>IFERROR(IF(LEN(VLOOKUP(AE222, QUICKBOOKS_9130357949969096!$C:$E, 3, 0))=0,"",VLOOKUP(AE222, QUICKBOOKS_9130357949969096!$C:$E, 3, 0)),"")</f>
        <v/>
      </c>
      <c r="AK222" s="43" t="str">
        <f>IFERROR(IF(LEN(VLOOKUP(AF222, QUICKBOOKS_9130357949969096!$F:$G, 2, 0))=0,"",VLOOKUP(AF222, QUICKBOOKS_9130357949969096!$F:$G, 2, 0)),"")</f>
        <v/>
      </c>
      <c r="AL222" s="43"/>
      <c r="AM222" s="43" t="str">
        <f>IFERROR(IF(LEN(VLOOKUP(AH222, QUICKBOOKS_9130357949969096!$J:$K, 2, 0))=0,"",VLOOKUP(AH222, QUICKBOOKS_9130357949969096!$J:$K, 2, 0)),"")</f>
        <v/>
      </c>
    </row>
    <row r="223" spans="2:39">
      <c r="B223" s="30"/>
      <c r="C223" s="30"/>
      <c r="D223" s="30"/>
      <c r="E223" s="30"/>
      <c r="P223" s="42" t="str">
        <f>IF(W223&lt;&gt;"",MAX(P$1:P222)+1,IF(AND(_xlfn.CONCAT(T223:AM223)&lt;&gt;"", OR(LEFT(_xlfn.CONCAT(T223:AM223),5)&lt;&gt;"FALSE",RIGHT(_xlfn.CONCAT(T223:AM223),5)&lt;&gt;"FALSE")),IF(AND(ISNUMBER(P222),P222&gt;0),P222,0),""))</f>
        <v/>
      </c>
      <c r="Q223" s="47"/>
      <c r="R223" s="42" t="str">
        <f t="shared" si="3"/>
        <v/>
      </c>
      <c r="T223" s="43"/>
      <c r="U223" s="43"/>
      <c r="V223" s="43"/>
      <c r="W223" s="44"/>
      <c r="X223" s="43"/>
      <c r="Y223" s="43"/>
      <c r="Z223" s="43"/>
      <c r="AA223" s="49"/>
      <c r="AB223" s="49"/>
      <c r="AC223" s="43"/>
      <c r="AD223" s="43"/>
      <c r="AE223" s="43"/>
      <c r="AF223" s="43"/>
      <c r="AG223" s="43"/>
      <c r="AH223" s="43"/>
      <c r="AI223" s="43" t="str">
        <f>IFERROR(IF(LEN(VLOOKUP(AC223, QUICKBOOKS_9130357949969096!$A:$B, 2, 0))=0,"",VLOOKUP(AC223, QUICKBOOKS_9130357949969096!$A:$B, 2, 0)),"")</f>
        <v/>
      </c>
      <c r="AJ223" s="43" t="str">
        <f>IFERROR(IF(LEN(VLOOKUP(AE223, QUICKBOOKS_9130357949969096!$C:$E, 3, 0))=0,"",VLOOKUP(AE223, QUICKBOOKS_9130357949969096!$C:$E, 3, 0)),"")</f>
        <v/>
      </c>
      <c r="AK223" s="43" t="str">
        <f>IFERROR(IF(LEN(VLOOKUP(AF223, QUICKBOOKS_9130357949969096!$F:$G, 2, 0))=0,"",VLOOKUP(AF223, QUICKBOOKS_9130357949969096!$F:$G, 2, 0)),"")</f>
        <v/>
      </c>
      <c r="AL223" s="43"/>
      <c r="AM223" s="43" t="str">
        <f>IFERROR(IF(LEN(VLOOKUP(AH223, QUICKBOOKS_9130357949969096!$J:$K, 2, 0))=0,"",VLOOKUP(AH223, QUICKBOOKS_9130357949969096!$J:$K, 2, 0)),"")</f>
        <v/>
      </c>
    </row>
    <row r="224" spans="2:39">
      <c r="B224" s="30"/>
      <c r="C224" s="30"/>
      <c r="D224" s="30"/>
      <c r="E224" s="30"/>
      <c r="P224" s="42" t="str">
        <f>IF(W224&lt;&gt;"",MAX(P$1:P223)+1,IF(AND(_xlfn.CONCAT(T224:AM224)&lt;&gt;"", OR(LEFT(_xlfn.CONCAT(T224:AM224),5)&lt;&gt;"FALSE",RIGHT(_xlfn.CONCAT(T224:AM224),5)&lt;&gt;"FALSE")),IF(AND(ISNUMBER(P223),P223&gt;0),P223,0),""))</f>
        <v/>
      </c>
      <c r="Q224" s="47"/>
      <c r="R224" s="42" t="str">
        <f t="shared" si="3"/>
        <v/>
      </c>
      <c r="T224" s="43"/>
      <c r="U224" s="43"/>
      <c r="V224" s="43"/>
      <c r="W224" s="44"/>
      <c r="X224" s="43"/>
      <c r="Y224" s="43"/>
      <c r="Z224" s="43"/>
      <c r="AA224" s="49"/>
      <c r="AB224" s="49"/>
      <c r="AC224" s="43"/>
      <c r="AD224" s="43"/>
      <c r="AE224" s="43"/>
      <c r="AF224" s="43"/>
      <c r="AG224" s="43"/>
      <c r="AH224" s="43"/>
      <c r="AI224" s="43" t="str">
        <f>IFERROR(IF(LEN(VLOOKUP(AC224, QUICKBOOKS_9130357949969096!$A:$B, 2, 0))=0,"",VLOOKUP(AC224, QUICKBOOKS_9130357949969096!$A:$B, 2, 0)),"")</f>
        <v/>
      </c>
      <c r="AJ224" s="43" t="str">
        <f>IFERROR(IF(LEN(VLOOKUP(AE224, QUICKBOOKS_9130357949969096!$C:$E, 3, 0))=0,"",VLOOKUP(AE224, QUICKBOOKS_9130357949969096!$C:$E, 3, 0)),"")</f>
        <v/>
      </c>
      <c r="AK224" s="43" t="str">
        <f>IFERROR(IF(LEN(VLOOKUP(AF224, QUICKBOOKS_9130357949969096!$F:$G, 2, 0))=0,"",VLOOKUP(AF224, QUICKBOOKS_9130357949969096!$F:$G, 2, 0)),"")</f>
        <v/>
      </c>
      <c r="AL224" s="43"/>
      <c r="AM224" s="43" t="str">
        <f>IFERROR(IF(LEN(VLOOKUP(AH224, QUICKBOOKS_9130357949969096!$J:$K, 2, 0))=0,"",VLOOKUP(AH224, QUICKBOOKS_9130357949969096!$J:$K, 2, 0)),"")</f>
        <v/>
      </c>
    </row>
    <row r="225" spans="2:39">
      <c r="B225" s="30"/>
      <c r="C225" s="30"/>
      <c r="D225" s="30"/>
      <c r="E225" s="30"/>
      <c r="P225" s="42" t="str">
        <f>IF(W225&lt;&gt;"",MAX(P$1:P224)+1,IF(AND(_xlfn.CONCAT(T225:AM225)&lt;&gt;"", OR(LEFT(_xlfn.CONCAT(T225:AM225),5)&lt;&gt;"FALSE",RIGHT(_xlfn.CONCAT(T225:AM225),5)&lt;&gt;"FALSE")),IF(AND(ISNUMBER(P224),P224&gt;0),P224,0),""))</f>
        <v/>
      </c>
      <c r="Q225" s="47"/>
      <c r="R225" s="42" t="str">
        <f t="shared" si="3"/>
        <v/>
      </c>
      <c r="T225" s="43"/>
      <c r="U225" s="43"/>
      <c r="V225" s="43"/>
      <c r="W225" s="44"/>
      <c r="X225" s="43"/>
      <c r="Y225" s="43"/>
      <c r="Z225" s="43"/>
      <c r="AA225" s="49"/>
      <c r="AB225" s="49"/>
      <c r="AC225" s="43"/>
      <c r="AD225" s="43"/>
      <c r="AE225" s="43"/>
      <c r="AF225" s="43"/>
      <c r="AG225" s="43"/>
      <c r="AH225" s="43"/>
      <c r="AI225" s="43" t="str">
        <f>IFERROR(IF(LEN(VLOOKUP(AC225, QUICKBOOKS_9130357949969096!$A:$B, 2, 0))=0,"",VLOOKUP(AC225, QUICKBOOKS_9130357949969096!$A:$B, 2, 0)),"")</f>
        <v/>
      </c>
      <c r="AJ225" s="43" t="str">
        <f>IFERROR(IF(LEN(VLOOKUP(AE225, QUICKBOOKS_9130357949969096!$C:$E, 3, 0))=0,"",VLOOKUP(AE225, QUICKBOOKS_9130357949969096!$C:$E, 3, 0)),"")</f>
        <v/>
      </c>
      <c r="AK225" s="43" t="str">
        <f>IFERROR(IF(LEN(VLOOKUP(AF225, QUICKBOOKS_9130357949969096!$F:$G, 2, 0))=0,"",VLOOKUP(AF225, QUICKBOOKS_9130357949969096!$F:$G, 2, 0)),"")</f>
        <v/>
      </c>
      <c r="AL225" s="43"/>
      <c r="AM225" s="43" t="str">
        <f>IFERROR(IF(LEN(VLOOKUP(AH225, QUICKBOOKS_9130357949969096!$J:$K, 2, 0))=0,"",VLOOKUP(AH225, QUICKBOOKS_9130357949969096!$J:$K, 2, 0)),"")</f>
        <v/>
      </c>
    </row>
    <row r="226" spans="2:39">
      <c r="B226" s="30"/>
      <c r="C226" s="30"/>
      <c r="D226" s="30"/>
      <c r="E226" s="30"/>
      <c r="P226" s="42" t="str">
        <f>IF(W226&lt;&gt;"",MAX(P$1:P225)+1,IF(AND(_xlfn.CONCAT(T226:AM226)&lt;&gt;"", OR(LEFT(_xlfn.CONCAT(T226:AM226),5)&lt;&gt;"FALSE",RIGHT(_xlfn.CONCAT(T226:AM226),5)&lt;&gt;"FALSE")),IF(AND(ISNUMBER(P225),P225&gt;0),P225,0),""))</f>
        <v/>
      </c>
      <c r="Q226" s="47"/>
      <c r="R226" s="42" t="str">
        <f t="shared" si="3"/>
        <v/>
      </c>
      <c r="T226" s="43"/>
      <c r="U226" s="43"/>
      <c r="V226" s="43"/>
      <c r="W226" s="44"/>
      <c r="X226" s="43"/>
      <c r="Y226" s="43"/>
      <c r="Z226" s="43"/>
      <c r="AA226" s="49"/>
      <c r="AB226" s="49"/>
      <c r="AC226" s="43"/>
      <c r="AD226" s="43"/>
      <c r="AE226" s="43"/>
      <c r="AF226" s="43"/>
      <c r="AG226" s="43"/>
      <c r="AH226" s="43"/>
      <c r="AI226" s="43" t="str">
        <f>IFERROR(IF(LEN(VLOOKUP(AC226, QUICKBOOKS_9130357949969096!$A:$B, 2, 0))=0,"",VLOOKUP(AC226, QUICKBOOKS_9130357949969096!$A:$B, 2, 0)),"")</f>
        <v/>
      </c>
      <c r="AJ226" s="43" t="str">
        <f>IFERROR(IF(LEN(VLOOKUP(AE226, QUICKBOOKS_9130357949969096!$C:$E, 3, 0))=0,"",VLOOKUP(AE226, QUICKBOOKS_9130357949969096!$C:$E, 3, 0)),"")</f>
        <v/>
      </c>
      <c r="AK226" s="43" t="str">
        <f>IFERROR(IF(LEN(VLOOKUP(AF226, QUICKBOOKS_9130357949969096!$F:$G, 2, 0))=0,"",VLOOKUP(AF226, QUICKBOOKS_9130357949969096!$F:$G, 2, 0)),"")</f>
        <v/>
      </c>
      <c r="AL226" s="43"/>
      <c r="AM226" s="43" t="str">
        <f>IFERROR(IF(LEN(VLOOKUP(AH226, QUICKBOOKS_9130357949969096!$J:$K, 2, 0))=0,"",VLOOKUP(AH226, QUICKBOOKS_9130357949969096!$J:$K, 2, 0)),"")</f>
        <v/>
      </c>
    </row>
    <row r="227" spans="2:39">
      <c r="B227" s="30"/>
      <c r="C227" s="30"/>
      <c r="D227" s="30"/>
      <c r="E227" s="30"/>
      <c r="P227" s="42" t="str">
        <f>IF(W227&lt;&gt;"",MAX(P$1:P226)+1,IF(AND(_xlfn.CONCAT(T227:AM227)&lt;&gt;"", OR(LEFT(_xlfn.CONCAT(T227:AM227),5)&lt;&gt;"FALSE",RIGHT(_xlfn.CONCAT(T227:AM227),5)&lt;&gt;"FALSE")),IF(AND(ISNUMBER(P226),P226&gt;0),P226,0),""))</f>
        <v/>
      </c>
      <c r="Q227" s="47"/>
      <c r="R227" s="42" t="str">
        <f t="shared" si="3"/>
        <v/>
      </c>
      <c r="T227" s="43"/>
      <c r="U227" s="43"/>
      <c r="V227" s="43"/>
      <c r="W227" s="44"/>
      <c r="X227" s="43"/>
      <c r="Y227" s="43"/>
      <c r="Z227" s="43"/>
      <c r="AA227" s="49"/>
      <c r="AB227" s="49"/>
      <c r="AC227" s="43"/>
      <c r="AD227" s="43"/>
      <c r="AE227" s="43"/>
      <c r="AF227" s="43"/>
      <c r="AG227" s="43"/>
      <c r="AH227" s="43"/>
      <c r="AI227" s="43" t="str">
        <f>IFERROR(IF(LEN(VLOOKUP(AC227, QUICKBOOKS_9130357949969096!$A:$B, 2, 0))=0,"",VLOOKUP(AC227, QUICKBOOKS_9130357949969096!$A:$B, 2, 0)),"")</f>
        <v/>
      </c>
      <c r="AJ227" s="43" t="str">
        <f>IFERROR(IF(LEN(VLOOKUP(AE227, QUICKBOOKS_9130357949969096!$C:$E, 3, 0))=0,"",VLOOKUP(AE227, QUICKBOOKS_9130357949969096!$C:$E, 3, 0)),"")</f>
        <v/>
      </c>
      <c r="AK227" s="43" t="str">
        <f>IFERROR(IF(LEN(VLOOKUP(AF227, QUICKBOOKS_9130357949969096!$F:$G, 2, 0))=0,"",VLOOKUP(AF227, QUICKBOOKS_9130357949969096!$F:$G, 2, 0)),"")</f>
        <v/>
      </c>
      <c r="AL227" s="43"/>
      <c r="AM227" s="43" t="str">
        <f>IFERROR(IF(LEN(VLOOKUP(AH227, QUICKBOOKS_9130357949969096!$J:$K, 2, 0))=0,"",VLOOKUP(AH227, QUICKBOOKS_9130357949969096!$J:$K, 2, 0)),"")</f>
        <v/>
      </c>
    </row>
    <row r="228" spans="2:39">
      <c r="B228" s="30"/>
      <c r="C228" s="30"/>
      <c r="D228" s="30"/>
      <c r="E228" s="30"/>
      <c r="P228" s="42" t="str">
        <f>IF(W228&lt;&gt;"",MAX(P$1:P227)+1,IF(AND(_xlfn.CONCAT(T228:AM228)&lt;&gt;"", OR(LEFT(_xlfn.CONCAT(T228:AM228),5)&lt;&gt;"FALSE",RIGHT(_xlfn.CONCAT(T228:AM228),5)&lt;&gt;"FALSE")),IF(AND(ISNUMBER(P227),P227&gt;0),P227,0),""))</f>
        <v/>
      </c>
      <c r="Q228" s="47"/>
      <c r="R228" s="42" t="str">
        <f t="shared" si="3"/>
        <v/>
      </c>
      <c r="T228" s="43"/>
      <c r="U228" s="43"/>
      <c r="V228" s="43"/>
      <c r="W228" s="44"/>
      <c r="X228" s="43"/>
      <c r="Y228" s="43"/>
      <c r="Z228" s="43"/>
      <c r="AA228" s="49"/>
      <c r="AB228" s="49"/>
      <c r="AC228" s="43"/>
      <c r="AD228" s="43"/>
      <c r="AE228" s="43"/>
      <c r="AF228" s="43"/>
      <c r="AG228" s="43"/>
      <c r="AH228" s="43"/>
      <c r="AI228" s="43" t="str">
        <f>IFERROR(IF(LEN(VLOOKUP(AC228, QUICKBOOKS_9130357949969096!$A:$B, 2, 0))=0,"",VLOOKUP(AC228, QUICKBOOKS_9130357949969096!$A:$B, 2, 0)),"")</f>
        <v/>
      </c>
      <c r="AJ228" s="43" t="str">
        <f>IFERROR(IF(LEN(VLOOKUP(AE228, QUICKBOOKS_9130357949969096!$C:$E, 3, 0))=0,"",VLOOKUP(AE228, QUICKBOOKS_9130357949969096!$C:$E, 3, 0)),"")</f>
        <v/>
      </c>
      <c r="AK228" s="43" t="str">
        <f>IFERROR(IF(LEN(VLOOKUP(AF228, QUICKBOOKS_9130357949969096!$F:$G, 2, 0))=0,"",VLOOKUP(AF228, QUICKBOOKS_9130357949969096!$F:$G, 2, 0)),"")</f>
        <v/>
      </c>
      <c r="AL228" s="43"/>
      <c r="AM228" s="43" t="str">
        <f>IFERROR(IF(LEN(VLOOKUP(AH228, QUICKBOOKS_9130357949969096!$J:$K, 2, 0))=0,"",VLOOKUP(AH228, QUICKBOOKS_9130357949969096!$J:$K, 2, 0)),"")</f>
        <v/>
      </c>
    </row>
    <row r="229" spans="2:39">
      <c r="B229" s="30"/>
      <c r="C229" s="30"/>
      <c r="D229" s="30"/>
      <c r="E229" s="30"/>
      <c r="P229" s="42" t="str">
        <f>IF(W229&lt;&gt;"",MAX(P$1:P228)+1,IF(AND(_xlfn.CONCAT(T229:AM229)&lt;&gt;"", OR(LEFT(_xlfn.CONCAT(T229:AM229),5)&lt;&gt;"FALSE",RIGHT(_xlfn.CONCAT(T229:AM229),5)&lt;&gt;"FALSE")),IF(AND(ISNUMBER(P228),P228&gt;0),P228,0),""))</f>
        <v/>
      </c>
      <c r="Q229" s="47"/>
      <c r="R229" s="42" t="str">
        <f t="shared" si="3"/>
        <v/>
      </c>
      <c r="T229" s="43"/>
      <c r="U229" s="43"/>
      <c r="V229" s="43"/>
      <c r="W229" s="44"/>
      <c r="X229" s="43"/>
      <c r="Y229" s="43"/>
      <c r="Z229" s="43"/>
      <c r="AA229" s="49"/>
      <c r="AB229" s="49"/>
      <c r="AC229" s="43"/>
      <c r="AD229" s="43"/>
      <c r="AE229" s="43"/>
      <c r="AF229" s="43"/>
      <c r="AG229" s="43"/>
      <c r="AH229" s="43"/>
      <c r="AI229" s="43" t="str">
        <f>IFERROR(IF(LEN(VLOOKUP(AC229, QUICKBOOKS_9130357949969096!$A:$B, 2, 0))=0,"",VLOOKUP(AC229, QUICKBOOKS_9130357949969096!$A:$B, 2, 0)),"")</f>
        <v/>
      </c>
      <c r="AJ229" s="43" t="str">
        <f>IFERROR(IF(LEN(VLOOKUP(AE229, QUICKBOOKS_9130357949969096!$C:$E, 3, 0))=0,"",VLOOKUP(AE229, QUICKBOOKS_9130357949969096!$C:$E, 3, 0)),"")</f>
        <v/>
      </c>
      <c r="AK229" s="43" t="str">
        <f>IFERROR(IF(LEN(VLOOKUP(AF229, QUICKBOOKS_9130357949969096!$F:$G, 2, 0))=0,"",VLOOKUP(AF229, QUICKBOOKS_9130357949969096!$F:$G, 2, 0)),"")</f>
        <v/>
      </c>
      <c r="AL229" s="43"/>
      <c r="AM229" s="43" t="str">
        <f>IFERROR(IF(LEN(VLOOKUP(AH229, QUICKBOOKS_9130357949969096!$J:$K, 2, 0))=0,"",VLOOKUP(AH229, QUICKBOOKS_9130357949969096!$J:$K, 2, 0)),"")</f>
        <v/>
      </c>
    </row>
    <row r="230" spans="2:39">
      <c r="B230" s="30"/>
      <c r="C230" s="30"/>
      <c r="D230" s="30"/>
      <c r="E230" s="30"/>
      <c r="P230" s="42" t="str">
        <f>IF(W230&lt;&gt;"",MAX(P$1:P229)+1,IF(AND(_xlfn.CONCAT(T230:AM230)&lt;&gt;"", OR(LEFT(_xlfn.CONCAT(T230:AM230),5)&lt;&gt;"FALSE",RIGHT(_xlfn.CONCAT(T230:AM230),5)&lt;&gt;"FALSE")),IF(AND(ISNUMBER(P229),P229&gt;0),P229,0),""))</f>
        <v/>
      </c>
      <c r="Q230" s="47"/>
      <c r="R230" s="42" t="str">
        <f t="shared" si="3"/>
        <v/>
      </c>
      <c r="T230" s="43"/>
      <c r="U230" s="43"/>
      <c r="V230" s="43"/>
      <c r="W230" s="44"/>
      <c r="X230" s="43"/>
      <c r="Y230" s="43"/>
      <c r="Z230" s="43"/>
      <c r="AA230" s="49"/>
      <c r="AB230" s="49"/>
      <c r="AC230" s="43"/>
      <c r="AD230" s="43"/>
      <c r="AE230" s="43"/>
      <c r="AF230" s="43"/>
      <c r="AG230" s="43"/>
      <c r="AH230" s="43"/>
      <c r="AI230" s="43" t="str">
        <f>IFERROR(IF(LEN(VLOOKUP(AC230, QUICKBOOKS_9130357949969096!$A:$B, 2, 0))=0,"",VLOOKUP(AC230, QUICKBOOKS_9130357949969096!$A:$B, 2, 0)),"")</f>
        <v/>
      </c>
      <c r="AJ230" s="43" t="str">
        <f>IFERROR(IF(LEN(VLOOKUP(AE230, QUICKBOOKS_9130357949969096!$C:$E, 3, 0))=0,"",VLOOKUP(AE230, QUICKBOOKS_9130357949969096!$C:$E, 3, 0)),"")</f>
        <v/>
      </c>
      <c r="AK230" s="43" t="str">
        <f>IFERROR(IF(LEN(VLOOKUP(AF230, QUICKBOOKS_9130357949969096!$F:$G, 2, 0))=0,"",VLOOKUP(AF230, QUICKBOOKS_9130357949969096!$F:$G, 2, 0)),"")</f>
        <v/>
      </c>
      <c r="AL230" s="43"/>
      <c r="AM230" s="43" t="str">
        <f>IFERROR(IF(LEN(VLOOKUP(AH230, QUICKBOOKS_9130357949969096!$J:$K, 2, 0))=0,"",VLOOKUP(AH230, QUICKBOOKS_9130357949969096!$J:$K, 2, 0)),"")</f>
        <v/>
      </c>
    </row>
    <row r="231" spans="2:39">
      <c r="B231" s="30"/>
      <c r="C231" s="30"/>
      <c r="D231" s="30"/>
      <c r="E231" s="30"/>
      <c r="P231" s="42" t="str">
        <f>IF(W231&lt;&gt;"",MAX(P$1:P230)+1,IF(AND(_xlfn.CONCAT(T231:AM231)&lt;&gt;"", OR(LEFT(_xlfn.CONCAT(T231:AM231),5)&lt;&gt;"FALSE",RIGHT(_xlfn.CONCAT(T231:AM231),5)&lt;&gt;"FALSE")),IF(AND(ISNUMBER(P230),P230&gt;0),P230,0),""))</f>
        <v/>
      </c>
      <c r="Q231" s="47"/>
      <c r="R231" s="42" t="str">
        <f t="shared" si="3"/>
        <v/>
      </c>
      <c r="T231" s="43"/>
      <c r="U231" s="43"/>
      <c r="V231" s="43"/>
      <c r="W231" s="44"/>
      <c r="X231" s="43"/>
      <c r="Y231" s="43"/>
      <c r="Z231" s="43"/>
      <c r="AA231" s="49"/>
      <c r="AB231" s="49"/>
      <c r="AC231" s="43"/>
      <c r="AD231" s="43"/>
      <c r="AE231" s="43"/>
      <c r="AF231" s="43"/>
      <c r="AG231" s="43"/>
      <c r="AH231" s="43"/>
      <c r="AI231" s="43" t="str">
        <f>IFERROR(IF(LEN(VLOOKUP(AC231, QUICKBOOKS_9130357949969096!$A:$B, 2, 0))=0,"",VLOOKUP(AC231, QUICKBOOKS_9130357949969096!$A:$B, 2, 0)),"")</f>
        <v/>
      </c>
      <c r="AJ231" s="43" t="str">
        <f>IFERROR(IF(LEN(VLOOKUP(AE231, QUICKBOOKS_9130357949969096!$C:$E, 3, 0))=0,"",VLOOKUP(AE231, QUICKBOOKS_9130357949969096!$C:$E, 3, 0)),"")</f>
        <v/>
      </c>
      <c r="AK231" s="43" t="str">
        <f>IFERROR(IF(LEN(VLOOKUP(AF231, QUICKBOOKS_9130357949969096!$F:$G, 2, 0))=0,"",VLOOKUP(AF231, QUICKBOOKS_9130357949969096!$F:$G, 2, 0)),"")</f>
        <v/>
      </c>
      <c r="AL231" s="43"/>
      <c r="AM231" s="43" t="str">
        <f>IFERROR(IF(LEN(VLOOKUP(AH231, QUICKBOOKS_9130357949969096!$J:$K, 2, 0))=0,"",VLOOKUP(AH231, QUICKBOOKS_9130357949969096!$J:$K, 2, 0)),"")</f>
        <v/>
      </c>
    </row>
    <row r="232" spans="2:39">
      <c r="B232" s="30"/>
      <c r="C232" s="30"/>
      <c r="D232" s="30"/>
      <c r="E232" s="30"/>
      <c r="P232" s="42" t="str">
        <f>IF(W232&lt;&gt;"",MAX(P$1:P231)+1,IF(AND(_xlfn.CONCAT(T232:AM232)&lt;&gt;"", OR(LEFT(_xlfn.CONCAT(T232:AM232),5)&lt;&gt;"FALSE",RIGHT(_xlfn.CONCAT(T232:AM232),5)&lt;&gt;"FALSE")),IF(AND(ISNUMBER(P231),P231&gt;0),P231,0),""))</f>
        <v/>
      </c>
      <c r="Q232" s="47"/>
      <c r="R232" s="42" t="str">
        <f t="shared" si="3"/>
        <v/>
      </c>
      <c r="T232" s="43"/>
      <c r="U232" s="43"/>
      <c r="V232" s="43"/>
      <c r="W232" s="44"/>
      <c r="X232" s="43"/>
      <c r="Y232" s="43"/>
      <c r="Z232" s="43"/>
      <c r="AA232" s="49"/>
      <c r="AB232" s="49"/>
      <c r="AC232" s="43"/>
      <c r="AD232" s="43"/>
      <c r="AE232" s="43"/>
      <c r="AF232" s="43"/>
      <c r="AG232" s="43"/>
      <c r="AH232" s="43"/>
      <c r="AI232" s="43" t="str">
        <f>IFERROR(IF(LEN(VLOOKUP(AC232, QUICKBOOKS_9130357949969096!$A:$B, 2, 0))=0,"",VLOOKUP(AC232, QUICKBOOKS_9130357949969096!$A:$B, 2, 0)),"")</f>
        <v/>
      </c>
      <c r="AJ232" s="43" t="str">
        <f>IFERROR(IF(LEN(VLOOKUP(AE232, QUICKBOOKS_9130357949969096!$C:$E, 3, 0))=0,"",VLOOKUP(AE232, QUICKBOOKS_9130357949969096!$C:$E, 3, 0)),"")</f>
        <v/>
      </c>
      <c r="AK232" s="43" t="str">
        <f>IFERROR(IF(LEN(VLOOKUP(AF232, QUICKBOOKS_9130357949969096!$F:$G, 2, 0))=0,"",VLOOKUP(AF232, QUICKBOOKS_9130357949969096!$F:$G, 2, 0)),"")</f>
        <v/>
      </c>
      <c r="AL232" s="43"/>
      <c r="AM232" s="43" t="str">
        <f>IFERROR(IF(LEN(VLOOKUP(AH232, QUICKBOOKS_9130357949969096!$J:$K, 2, 0))=0,"",VLOOKUP(AH232, QUICKBOOKS_9130357949969096!$J:$K, 2, 0)),"")</f>
        <v/>
      </c>
    </row>
    <row r="233" spans="2:39">
      <c r="B233" s="30"/>
      <c r="C233" s="30"/>
      <c r="D233" s="30"/>
      <c r="E233" s="30"/>
      <c r="P233" s="42" t="str">
        <f>IF(W233&lt;&gt;"",MAX(P$1:P232)+1,IF(AND(_xlfn.CONCAT(T233:AM233)&lt;&gt;"", OR(LEFT(_xlfn.CONCAT(T233:AM233),5)&lt;&gt;"FALSE",RIGHT(_xlfn.CONCAT(T233:AM233),5)&lt;&gt;"FALSE")),IF(AND(ISNUMBER(P232),P232&gt;0),P232,0),""))</f>
        <v/>
      </c>
      <c r="Q233" s="47"/>
      <c r="R233" s="42" t="str">
        <f t="shared" si="3"/>
        <v/>
      </c>
      <c r="T233" s="43"/>
      <c r="U233" s="43"/>
      <c r="V233" s="43"/>
      <c r="W233" s="44"/>
      <c r="X233" s="43"/>
      <c r="Y233" s="43"/>
      <c r="Z233" s="43"/>
      <c r="AA233" s="49"/>
      <c r="AB233" s="49"/>
      <c r="AC233" s="43"/>
      <c r="AD233" s="43"/>
      <c r="AE233" s="43"/>
      <c r="AF233" s="43"/>
      <c r="AG233" s="43"/>
      <c r="AH233" s="43"/>
      <c r="AI233" s="43" t="str">
        <f>IFERROR(IF(LEN(VLOOKUP(AC233, QUICKBOOKS_9130357949969096!$A:$B, 2, 0))=0,"",VLOOKUP(AC233, QUICKBOOKS_9130357949969096!$A:$B, 2, 0)),"")</f>
        <v/>
      </c>
      <c r="AJ233" s="43" t="str">
        <f>IFERROR(IF(LEN(VLOOKUP(AE233, QUICKBOOKS_9130357949969096!$C:$E, 3, 0))=0,"",VLOOKUP(AE233, QUICKBOOKS_9130357949969096!$C:$E, 3, 0)),"")</f>
        <v/>
      </c>
      <c r="AK233" s="43" t="str">
        <f>IFERROR(IF(LEN(VLOOKUP(AF233, QUICKBOOKS_9130357949969096!$F:$G, 2, 0))=0,"",VLOOKUP(AF233, QUICKBOOKS_9130357949969096!$F:$G, 2, 0)),"")</f>
        <v/>
      </c>
      <c r="AL233" s="43"/>
      <c r="AM233" s="43" t="str">
        <f>IFERROR(IF(LEN(VLOOKUP(AH233, QUICKBOOKS_9130357949969096!$J:$K, 2, 0))=0,"",VLOOKUP(AH233, QUICKBOOKS_9130357949969096!$J:$K, 2, 0)),"")</f>
        <v/>
      </c>
    </row>
    <row r="234" spans="2:39">
      <c r="B234" s="30"/>
      <c r="C234" s="30"/>
      <c r="D234" s="30"/>
      <c r="E234" s="30"/>
      <c r="P234" s="42" t="str">
        <f>IF(W234&lt;&gt;"",MAX(P$1:P233)+1,IF(AND(_xlfn.CONCAT(T234:AM234)&lt;&gt;"", OR(LEFT(_xlfn.CONCAT(T234:AM234),5)&lt;&gt;"FALSE",RIGHT(_xlfn.CONCAT(T234:AM234),5)&lt;&gt;"FALSE")),IF(AND(ISNUMBER(P233),P233&gt;0),P233,0),""))</f>
        <v/>
      </c>
      <c r="Q234" s="47"/>
      <c r="R234" s="42" t="str">
        <f t="shared" si="3"/>
        <v/>
      </c>
      <c r="T234" s="43"/>
      <c r="U234" s="43"/>
      <c r="V234" s="43"/>
      <c r="W234" s="44"/>
      <c r="X234" s="43"/>
      <c r="Y234" s="43"/>
      <c r="Z234" s="43"/>
      <c r="AA234" s="49"/>
      <c r="AB234" s="49"/>
      <c r="AC234" s="43"/>
      <c r="AD234" s="43"/>
      <c r="AE234" s="43"/>
      <c r="AF234" s="43"/>
      <c r="AG234" s="43"/>
      <c r="AH234" s="43"/>
      <c r="AI234" s="43" t="str">
        <f>IFERROR(IF(LEN(VLOOKUP(AC234, QUICKBOOKS_9130357949969096!$A:$B, 2, 0))=0,"",VLOOKUP(AC234, QUICKBOOKS_9130357949969096!$A:$B, 2, 0)),"")</f>
        <v/>
      </c>
      <c r="AJ234" s="43" t="str">
        <f>IFERROR(IF(LEN(VLOOKUP(AE234, QUICKBOOKS_9130357949969096!$C:$E, 3, 0))=0,"",VLOOKUP(AE234, QUICKBOOKS_9130357949969096!$C:$E, 3, 0)),"")</f>
        <v/>
      </c>
      <c r="AK234" s="43" t="str">
        <f>IFERROR(IF(LEN(VLOOKUP(AF234, QUICKBOOKS_9130357949969096!$F:$G, 2, 0))=0,"",VLOOKUP(AF234, QUICKBOOKS_9130357949969096!$F:$G, 2, 0)),"")</f>
        <v/>
      </c>
      <c r="AL234" s="43"/>
      <c r="AM234" s="43" t="str">
        <f>IFERROR(IF(LEN(VLOOKUP(AH234, QUICKBOOKS_9130357949969096!$J:$K, 2, 0))=0,"",VLOOKUP(AH234, QUICKBOOKS_9130357949969096!$J:$K, 2, 0)),"")</f>
        <v/>
      </c>
    </row>
    <row r="235" spans="2:39">
      <c r="B235" s="30"/>
      <c r="C235" s="30"/>
      <c r="D235" s="30"/>
      <c r="E235" s="30"/>
      <c r="P235" s="42" t="str">
        <f>IF(W235&lt;&gt;"",MAX(P$1:P234)+1,IF(AND(_xlfn.CONCAT(T235:AM235)&lt;&gt;"", OR(LEFT(_xlfn.CONCAT(T235:AM235),5)&lt;&gt;"FALSE",RIGHT(_xlfn.CONCAT(T235:AM235),5)&lt;&gt;"FALSE")),IF(AND(ISNUMBER(P234),P234&gt;0),P234,0),""))</f>
        <v/>
      </c>
      <c r="Q235" s="47"/>
      <c r="R235" s="42" t="str">
        <f t="shared" si="3"/>
        <v/>
      </c>
      <c r="T235" s="43"/>
      <c r="U235" s="43"/>
      <c r="V235" s="43"/>
      <c r="W235" s="44"/>
      <c r="X235" s="43"/>
      <c r="Y235" s="43"/>
      <c r="Z235" s="43"/>
      <c r="AA235" s="49"/>
      <c r="AB235" s="49"/>
      <c r="AC235" s="43"/>
      <c r="AD235" s="43"/>
      <c r="AE235" s="43"/>
      <c r="AF235" s="43"/>
      <c r="AG235" s="43"/>
      <c r="AH235" s="43"/>
      <c r="AI235" s="43" t="str">
        <f>IFERROR(IF(LEN(VLOOKUP(AC235, QUICKBOOKS_9130357949969096!$A:$B, 2, 0))=0,"",VLOOKUP(AC235, QUICKBOOKS_9130357949969096!$A:$B, 2, 0)),"")</f>
        <v/>
      </c>
      <c r="AJ235" s="43" t="str">
        <f>IFERROR(IF(LEN(VLOOKUP(AE235, QUICKBOOKS_9130357949969096!$C:$E, 3, 0))=0,"",VLOOKUP(AE235, QUICKBOOKS_9130357949969096!$C:$E, 3, 0)),"")</f>
        <v/>
      </c>
      <c r="AK235" s="43" t="str">
        <f>IFERROR(IF(LEN(VLOOKUP(AF235, QUICKBOOKS_9130357949969096!$F:$G, 2, 0))=0,"",VLOOKUP(AF235, QUICKBOOKS_9130357949969096!$F:$G, 2, 0)),"")</f>
        <v/>
      </c>
      <c r="AL235" s="43"/>
      <c r="AM235" s="43" t="str">
        <f>IFERROR(IF(LEN(VLOOKUP(AH235, QUICKBOOKS_9130357949969096!$J:$K, 2, 0))=0,"",VLOOKUP(AH235, QUICKBOOKS_9130357949969096!$J:$K, 2, 0)),"")</f>
        <v/>
      </c>
    </row>
    <row r="236" spans="2:39">
      <c r="B236" s="30"/>
      <c r="C236" s="30"/>
      <c r="D236" s="30"/>
      <c r="E236" s="30"/>
      <c r="P236" s="42" t="str">
        <f>IF(W236&lt;&gt;"",MAX(P$1:P235)+1,IF(AND(_xlfn.CONCAT(T236:AM236)&lt;&gt;"", OR(LEFT(_xlfn.CONCAT(T236:AM236),5)&lt;&gt;"FALSE",RIGHT(_xlfn.CONCAT(T236:AM236),5)&lt;&gt;"FALSE")),IF(AND(ISNUMBER(P235),P235&gt;0),P235,0),""))</f>
        <v/>
      </c>
      <c r="Q236" s="47"/>
      <c r="R236" s="42" t="str">
        <f t="shared" si="3"/>
        <v/>
      </c>
      <c r="T236" s="43"/>
      <c r="U236" s="43"/>
      <c r="V236" s="43"/>
      <c r="W236" s="44"/>
      <c r="X236" s="43"/>
      <c r="Y236" s="43"/>
      <c r="Z236" s="43"/>
      <c r="AA236" s="49"/>
      <c r="AB236" s="49"/>
      <c r="AC236" s="43"/>
      <c r="AD236" s="43"/>
      <c r="AE236" s="43"/>
      <c r="AF236" s="43"/>
      <c r="AG236" s="43"/>
      <c r="AH236" s="43"/>
      <c r="AI236" s="43" t="str">
        <f>IFERROR(IF(LEN(VLOOKUP(AC236, QUICKBOOKS_9130357949969096!$A:$B, 2, 0))=0,"",VLOOKUP(AC236, QUICKBOOKS_9130357949969096!$A:$B, 2, 0)),"")</f>
        <v/>
      </c>
      <c r="AJ236" s="43" t="str">
        <f>IFERROR(IF(LEN(VLOOKUP(AE236, QUICKBOOKS_9130357949969096!$C:$E, 3, 0))=0,"",VLOOKUP(AE236, QUICKBOOKS_9130357949969096!$C:$E, 3, 0)),"")</f>
        <v/>
      </c>
      <c r="AK236" s="43" t="str">
        <f>IFERROR(IF(LEN(VLOOKUP(AF236, QUICKBOOKS_9130357949969096!$F:$G, 2, 0))=0,"",VLOOKUP(AF236, QUICKBOOKS_9130357949969096!$F:$G, 2, 0)),"")</f>
        <v/>
      </c>
      <c r="AL236" s="43"/>
      <c r="AM236" s="43" t="str">
        <f>IFERROR(IF(LEN(VLOOKUP(AH236, QUICKBOOKS_9130357949969096!$J:$K, 2, 0))=0,"",VLOOKUP(AH236, QUICKBOOKS_9130357949969096!$J:$K, 2, 0)),"")</f>
        <v/>
      </c>
    </row>
    <row r="237" spans="2:39">
      <c r="B237" s="30"/>
      <c r="C237" s="30"/>
      <c r="D237" s="30"/>
      <c r="E237" s="30"/>
      <c r="P237" s="42" t="str">
        <f>IF(W237&lt;&gt;"",MAX(P$1:P236)+1,IF(AND(_xlfn.CONCAT(T237:AM237)&lt;&gt;"", OR(LEFT(_xlfn.CONCAT(T237:AM237),5)&lt;&gt;"FALSE",RIGHT(_xlfn.CONCAT(T237:AM237),5)&lt;&gt;"FALSE")),IF(AND(ISNUMBER(P236),P236&gt;0),P236,0),""))</f>
        <v/>
      </c>
      <c r="Q237" s="47"/>
      <c r="R237" s="42" t="str">
        <f t="shared" si="3"/>
        <v/>
      </c>
      <c r="T237" s="43"/>
      <c r="U237" s="43"/>
      <c r="V237" s="43"/>
      <c r="W237" s="44"/>
      <c r="X237" s="43"/>
      <c r="Y237" s="43"/>
      <c r="Z237" s="43"/>
      <c r="AA237" s="49"/>
      <c r="AB237" s="49"/>
      <c r="AC237" s="43"/>
      <c r="AD237" s="43"/>
      <c r="AE237" s="43"/>
      <c r="AF237" s="43"/>
      <c r="AG237" s="43"/>
      <c r="AH237" s="43"/>
      <c r="AI237" s="43" t="str">
        <f>IFERROR(IF(LEN(VLOOKUP(AC237, QUICKBOOKS_9130357949969096!$A:$B, 2, 0))=0,"",VLOOKUP(AC237, QUICKBOOKS_9130357949969096!$A:$B, 2, 0)),"")</f>
        <v/>
      </c>
      <c r="AJ237" s="43" t="str">
        <f>IFERROR(IF(LEN(VLOOKUP(AE237, QUICKBOOKS_9130357949969096!$C:$E, 3, 0))=0,"",VLOOKUP(AE237, QUICKBOOKS_9130357949969096!$C:$E, 3, 0)),"")</f>
        <v/>
      </c>
      <c r="AK237" s="43" t="str">
        <f>IFERROR(IF(LEN(VLOOKUP(AF237, QUICKBOOKS_9130357949969096!$F:$G, 2, 0))=0,"",VLOOKUP(AF237, QUICKBOOKS_9130357949969096!$F:$G, 2, 0)),"")</f>
        <v/>
      </c>
      <c r="AL237" s="43"/>
      <c r="AM237" s="43" t="str">
        <f>IFERROR(IF(LEN(VLOOKUP(AH237, QUICKBOOKS_9130357949969096!$J:$K, 2, 0))=0,"",VLOOKUP(AH237, QUICKBOOKS_9130357949969096!$J:$K, 2, 0)),"")</f>
        <v/>
      </c>
    </row>
    <row r="238" spans="2:39">
      <c r="B238" s="30"/>
      <c r="C238" s="30"/>
      <c r="D238" s="30"/>
      <c r="E238" s="30"/>
      <c r="P238" s="42" t="str">
        <f>IF(W238&lt;&gt;"",MAX(P$1:P237)+1,IF(AND(_xlfn.CONCAT(T238:AM238)&lt;&gt;"", OR(LEFT(_xlfn.CONCAT(T238:AM238),5)&lt;&gt;"FALSE",RIGHT(_xlfn.CONCAT(T238:AM238),5)&lt;&gt;"FALSE")),IF(AND(ISNUMBER(P237),P237&gt;0),P237,0),""))</f>
        <v/>
      </c>
      <c r="Q238" s="47"/>
      <c r="R238" s="42" t="str">
        <f t="shared" si="3"/>
        <v/>
      </c>
      <c r="T238" s="43"/>
      <c r="U238" s="43"/>
      <c r="V238" s="43"/>
      <c r="W238" s="44"/>
      <c r="X238" s="43"/>
      <c r="Y238" s="43"/>
      <c r="Z238" s="43"/>
      <c r="AA238" s="49"/>
      <c r="AB238" s="49"/>
      <c r="AC238" s="43"/>
      <c r="AD238" s="43"/>
      <c r="AE238" s="43"/>
      <c r="AF238" s="43"/>
      <c r="AG238" s="43"/>
      <c r="AH238" s="43"/>
      <c r="AI238" s="43" t="str">
        <f>IFERROR(IF(LEN(VLOOKUP(AC238, QUICKBOOKS_9130357949969096!$A:$B, 2, 0))=0,"",VLOOKUP(AC238, QUICKBOOKS_9130357949969096!$A:$B, 2, 0)),"")</f>
        <v/>
      </c>
      <c r="AJ238" s="43" t="str">
        <f>IFERROR(IF(LEN(VLOOKUP(AE238, QUICKBOOKS_9130357949969096!$C:$E, 3, 0))=0,"",VLOOKUP(AE238, QUICKBOOKS_9130357949969096!$C:$E, 3, 0)),"")</f>
        <v/>
      </c>
      <c r="AK238" s="43" t="str">
        <f>IFERROR(IF(LEN(VLOOKUP(AF238, QUICKBOOKS_9130357949969096!$F:$G, 2, 0))=0,"",VLOOKUP(AF238, QUICKBOOKS_9130357949969096!$F:$G, 2, 0)),"")</f>
        <v/>
      </c>
      <c r="AL238" s="43"/>
      <c r="AM238" s="43" t="str">
        <f>IFERROR(IF(LEN(VLOOKUP(AH238, QUICKBOOKS_9130357949969096!$J:$K, 2, 0))=0,"",VLOOKUP(AH238, QUICKBOOKS_9130357949969096!$J:$K, 2, 0)),"")</f>
        <v/>
      </c>
    </row>
    <row r="239" spans="2:39">
      <c r="B239" s="30"/>
      <c r="C239" s="30"/>
      <c r="D239" s="30"/>
      <c r="E239" s="30"/>
      <c r="P239" s="42" t="str">
        <f>IF(W239&lt;&gt;"",MAX(P$1:P238)+1,IF(AND(_xlfn.CONCAT(T239:AM239)&lt;&gt;"", OR(LEFT(_xlfn.CONCAT(T239:AM239),5)&lt;&gt;"FALSE",RIGHT(_xlfn.CONCAT(T239:AM239),5)&lt;&gt;"FALSE")),IF(AND(ISNUMBER(P238),P238&gt;0),P238,0),""))</f>
        <v/>
      </c>
      <c r="Q239" s="47"/>
      <c r="R239" s="42" t="str">
        <f t="shared" si="3"/>
        <v/>
      </c>
      <c r="T239" s="43"/>
      <c r="U239" s="43"/>
      <c r="V239" s="43"/>
      <c r="W239" s="44"/>
      <c r="X239" s="43"/>
      <c r="Y239" s="43"/>
      <c r="Z239" s="43"/>
      <c r="AA239" s="49"/>
      <c r="AB239" s="49"/>
      <c r="AC239" s="43"/>
      <c r="AD239" s="43"/>
      <c r="AE239" s="43"/>
      <c r="AF239" s="43"/>
      <c r="AG239" s="43"/>
      <c r="AH239" s="43"/>
      <c r="AI239" s="43" t="str">
        <f>IFERROR(IF(LEN(VLOOKUP(AC239, QUICKBOOKS_9130357949969096!$A:$B, 2, 0))=0,"",VLOOKUP(AC239, QUICKBOOKS_9130357949969096!$A:$B, 2, 0)),"")</f>
        <v/>
      </c>
      <c r="AJ239" s="43" t="str">
        <f>IFERROR(IF(LEN(VLOOKUP(AE239, QUICKBOOKS_9130357949969096!$C:$E, 3, 0))=0,"",VLOOKUP(AE239, QUICKBOOKS_9130357949969096!$C:$E, 3, 0)),"")</f>
        <v/>
      </c>
      <c r="AK239" s="43" t="str">
        <f>IFERROR(IF(LEN(VLOOKUP(AF239, QUICKBOOKS_9130357949969096!$F:$G, 2, 0))=0,"",VLOOKUP(AF239, QUICKBOOKS_9130357949969096!$F:$G, 2, 0)),"")</f>
        <v/>
      </c>
      <c r="AL239" s="43"/>
      <c r="AM239" s="43" t="str">
        <f>IFERROR(IF(LEN(VLOOKUP(AH239, QUICKBOOKS_9130357949969096!$J:$K, 2, 0))=0,"",VLOOKUP(AH239, QUICKBOOKS_9130357949969096!$J:$K, 2, 0)),"")</f>
        <v/>
      </c>
    </row>
    <row r="240" spans="2:39">
      <c r="B240" s="30"/>
      <c r="C240" s="30"/>
      <c r="D240" s="30"/>
      <c r="E240" s="30"/>
      <c r="P240" s="42" t="str">
        <f>IF(W240&lt;&gt;"",MAX(P$1:P239)+1,IF(AND(_xlfn.CONCAT(T240:AM240)&lt;&gt;"", OR(LEFT(_xlfn.CONCAT(T240:AM240),5)&lt;&gt;"FALSE",RIGHT(_xlfn.CONCAT(T240:AM240),5)&lt;&gt;"FALSE")),IF(AND(ISNUMBER(P239),P239&gt;0),P239,0),""))</f>
        <v/>
      </c>
      <c r="Q240" s="47"/>
      <c r="R240" s="42" t="str">
        <f t="shared" si="3"/>
        <v/>
      </c>
      <c r="T240" s="43"/>
      <c r="U240" s="43"/>
      <c r="V240" s="43"/>
      <c r="W240" s="44"/>
      <c r="X240" s="43"/>
      <c r="Y240" s="43"/>
      <c r="Z240" s="43"/>
      <c r="AA240" s="49"/>
      <c r="AB240" s="49"/>
      <c r="AC240" s="43"/>
      <c r="AD240" s="43"/>
      <c r="AE240" s="43"/>
      <c r="AF240" s="43"/>
      <c r="AG240" s="43"/>
      <c r="AH240" s="43"/>
      <c r="AI240" s="43" t="str">
        <f>IFERROR(IF(LEN(VLOOKUP(AC240, QUICKBOOKS_9130357949969096!$A:$B, 2, 0))=0,"",VLOOKUP(AC240, QUICKBOOKS_9130357949969096!$A:$B, 2, 0)),"")</f>
        <v/>
      </c>
      <c r="AJ240" s="43" t="str">
        <f>IFERROR(IF(LEN(VLOOKUP(AE240, QUICKBOOKS_9130357949969096!$C:$E, 3, 0))=0,"",VLOOKUP(AE240, QUICKBOOKS_9130357949969096!$C:$E, 3, 0)),"")</f>
        <v/>
      </c>
      <c r="AK240" s="43" t="str">
        <f>IFERROR(IF(LEN(VLOOKUP(AF240, QUICKBOOKS_9130357949969096!$F:$G, 2, 0))=0,"",VLOOKUP(AF240, QUICKBOOKS_9130357949969096!$F:$G, 2, 0)),"")</f>
        <v/>
      </c>
      <c r="AL240" s="43"/>
      <c r="AM240" s="43" t="str">
        <f>IFERROR(IF(LEN(VLOOKUP(AH240, QUICKBOOKS_9130357949969096!$J:$K, 2, 0))=0,"",VLOOKUP(AH240, QUICKBOOKS_9130357949969096!$J:$K, 2, 0)),"")</f>
        <v/>
      </c>
    </row>
    <row r="241" spans="2:39">
      <c r="B241" s="30"/>
      <c r="C241" s="30"/>
      <c r="D241" s="30"/>
      <c r="E241" s="30"/>
      <c r="P241" s="42" t="str">
        <f>IF(W241&lt;&gt;"",MAX(P$1:P240)+1,IF(AND(_xlfn.CONCAT(T241:AM241)&lt;&gt;"", OR(LEFT(_xlfn.CONCAT(T241:AM241),5)&lt;&gt;"FALSE",RIGHT(_xlfn.CONCAT(T241:AM241),5)&lt;&gt;"FALSE")),IF(AND(ISNUMBER(P240),P240&gt;0),P240,0),""))</f>
        <v/>
      </c>
      <c r="Q241" s="47"/>
      <c r="R241" s="42" t="str">
        <f t="shared" si="3"/>
        <v/>
      </c>
      <c r="T241" s="43"/>
      <c r="U241" s="43"/>
      <c r="V241" s="43"/>
      <c r="W241" s="44"/>
      <c r="X241" s="43"/>
      <c r="Y241" s="43"/>
      <c r="Z241" s="43"/>
      <c r="AA241" s="49"/>
      <c r="AB241" s="49"/>
      <c r="AC241" s="43"/>
      <c r="AD241" s="43"/>
      <c r="AE241" s="43"/>
      <c r="AF241" s="43"/>
      <c r="AG241" s="43"/>
      <c r="AH241" s="43"/>
      <c r="AI241" s="43" t="str">
        <f>IFERROR(IF(LEN(VLOOKUP(AC241, QUICKBOOKS_9130357949969096!$A:$B, 2, 0))=0,"",VLOOKUP(AC241, QUICKBOOKS_9130357949969096!$A:$B, 2, 0)),"")</f>
        <v/>
      </c>
      <c r="AJ241" s="43" t="str">
        <f>IFERROR(IF(LEN(VLOOKUP(AE241, QUICKBOOKS_9130357949969096!$C:$E, 3, 0))=0,"",VLOOKUP(AE241, QUICKBOOKS_9130357949969096!$C:$E, 3, 0)),"")</f>
        <v/>
      </c>
      <c r="AK241" s="43" t="str">
        <f>IFERROR(IF(LEN(VLOOKUP(AF241, QUICKBOOKS_9130357949969096!$F:$G, 2, 0))=0,"",VLOOKUP(AF241, QUICKBOOKS_9130357949969096!$F:$G, 2, 0)),"")</f>
        <v/>
      </c>
      <c r="AL241" s="43"/>
      <c r="AM241" s="43" t="str">
        <f>IFERROR(IF(LEN(VLOOKUP(AH241, QUICKBOOKS_9130357949969096!$J:$K, 2, 0))=0,"",VLOOKUP(AH241, QUICKBOOKS_9130357949969096!$J:$K, 2, 0)),"")</f>
        <v/>
      </c>
    </row>
    <row r="242" spans="2:39">
      <c r="B242" s="30"/>
      <c r="C242" s="30"/>
      <c r="D242" s="30"/>
      <c r="E242" s="30"/>
      <c r="P242" s="42" t="str">
        <f>IF(W242&lt;&gt;"",MAX(P$1:P241)+1,IF(AND(_xlfn.CONCAT(T242:AM242)&lt;&gt;"", OR(LEFT(_xlfn.CONCAT(T242:AM242),5)&lt;&gt;"FALSE",RIGHT(_xlfn.CONCAT(T242:AM242),5)&lt;&gt;"FALSE")),IF(AND(ISNUMBER(P241),P241&gt;0),P241,0),""))</f>
        <v/>
      </c>
      <c r="Q242" s="47"/>
      <c r="R242" s="42" t="str">
        <f t="shared" si="3"/>
        <v/>
      </c>
      <c r="T242" s="43"/>
      <c r="U242" s="43"/>
      <c r="V242" s="43"/>
      <c r="W242" s="44"/>
      <c r="X242" s="43"/>
      <c r="Y242" s="43"/>
      <c r="Z242" s="43"/>
      <c r="AA242" s="49"/>
      <c r="AB242" s="49"/>
      <c r="AC242" s="43"/>
      <c r="AD242" s="43"/>
      <c r="AE242" s="43"/>
      <c r="AF242" s="43"/>
      <c r="AG242" s="43"/>
      <c r="AH242" s="43"/>
      <c r="AI242" s="43" t="str">
        <f>IFERROR(IF(LEN(VLOOKUP(AC242, QUICKBOOKS_9130357949969096!$A:$B, 2, 0))=0,"",VLOOKUP(AC242, QUICKBOOKS_9130357949969096!$A:$B, 2, 0)),"")</f>
        <v/>
      </c>
      <c r="AJ242" s="43" t="str">
        <f>IFERROR(IF(LEN(VLOOKUP(AE242, QUICKBOOKS_9130357949969096!$C:$E, 3, 0))=0,"",VLOOKUP(AE242, QUICKBOOKS_9130357949969096!$C:$E, 3, 0)),"")</f>
        <v/>
      </c>
      <c r="AK242" s="43" t="str">
        <f>IFERROR(IF(LEN(VLOOKUP(AF242, QUICKBOOKS_9130357949969096!$F:$G, 2, 0))=0,"",VLOOKUP(AF242, QUICKBOOKS_9130357949969096!$F:$G, 2, 0)),"")</f>
        <v/>
      </c>
      <c r="AL242" s="43"/>
      <c r="AM242" s="43" t="str">
        <f>IFERROR(IF(LEN(VLOOKUP(AH242, QUICKBOOKS_9130357949969096!$J:$K, 2, 0))=0,"",VLOOKUP(AH242, QUICKBOOKS_9130357949969096!$J:$K, 2, 0)),"")</f>
        <v/>
      </c>
    </row>
    <row r="243" spans="2:39">
      <c r="B243" s="30"/>
      <c r="C243" s="30"/>
      <c r="D243" s="30"/>
      <c r="E243" s="30"/>
      <c r="P243" s="42" t="str">
        <f>IF(W243&lt;&gt;"",MAX(P$1:P242)+1,IF(AND(_xlfn.CONCAT(T243:AM243)&lt;&gt;"", OR(LEFT(_xlfn.CONCAT(T243:AM243),5)&lt;&gt;"FALSE",RIGHT(_xlfn.CONCAT(T243:AM243),5)&lt;&gt;"FALSE")),IF(AND(ISNUMBER(P242),P242&gt;0),P242,0),""))</f>
        <v/>
      </c>
      <c r="Q243" s="47"/>
      <c r="R243" s="42" t="str">
        <f t="shared" si="3"/>
        <v/>
      </c>
      <c r="T243" s="43"/>
      <c r="U243" s="43"/>
      <c r="V243" s="43"/>
      <c r="W243" s="44"/>
      <c r="X243" s="43"/>
      <c r="Y243" s="43"/>
      <c r="Z243" s="43"/>
      <c r="AA243" s="49"/>
      <c r="AB243" s="49"/>
      <c r="AC243" s="43"/>
      <c r="AD243" s="43"/>
      <c r="AE243" s="43"/>
      <c r="AF243" s="43"/>
      <c r="AG243" s="43"/>
      <c r="AH243" s="43"/>
      <c r="AI243" s="43" t="str">
        <f>IFERROR(IF(LEN(VLOOKUP(AC243, QUICKBOOKS_9130357949969096!$A:$B, 2, 0))=0,"",VLOOKUP(AC243, QUICKBOOKS_9130357949969096!$A:$B, 2, 0)),"")</f>
        <v/>
      </c>
      <c r="AJ243" s="43" t="str">
        <f>IFERROR(IF(LEN(VLOOKUP(AE243, QUICKBOOKS_9130357949969096!$C:$E, 3, 0))=0,"",VLOOKUP(AE243, QUICKBOOKS_9130357949969096!$C:$E, 3, 0)),"")</f>
        <v/>
      </c>
      <c r="AK243" s="43" t="str">
        <f>IFERROR(IF(LEN(VLOOKUP(AF243, QUICKBOOKS_9130357949969096!$F:$G, 2, 0))=0,"",VLOOKUP(AF243, QUICKBOOKS_9130357949969096!$F:$G, 2, 0)),"")</f>
        <v/>
      </c>
      <c r="AL243" s="43"/>
      <c r="AM243" s="43" t="str">
        <f>IFERROR(IF(LEN(VLOOKUP(AH243, QUICKBOOKS_9130357949969096!$J:$K, 2, 0))=0,"",VLOOKUP(AH243, QUICKBOOKS_9130357949969096!$J:$K, 2, 0)),"")</f>
        <v/>
      </c>
    </row>
    <row r="244" spans="2:39">
      <c r="B244" s="30"/>
      <c r="C244" s="30"/>
      <c r="D244" s="30"/>
      <c r="E244" s="30"/>
      <c r="P244" s="42" t="str">
        <f>IF(W244&lt;&gt;"",MAX(P$1:P243)+1,IF(AND(_xlfn.CONCAT(T244:AM244)&lt;&gt;"", OR(LEFT(_xlfn.CONCAT(T244:AM244),5)&lt;&gt;"FALSE",RIGHT(_xlfn.CONCAT(T244:AM244),5)&lt;&gt;"FALSE")),IF(AND(ISNUMBER(P243),P243&gt;0),P243,0),""))</f>
        <v/>
      </c>
      <c r="Q244" s="47"/>
      <c r="R244" s="42" t="str">
        <f t="shared" si="3"/>
        <v/>
      </c>
      <c r="T244" s="43"/>
      <c r="U244" s="43"/>
      <c r="V244" s="43"/>
      <c r="W244" s="44"/>
      <c r="X244" s="43"/>
      <c r="Y244" s="43"/>
      <c r="Z244" s="43"/>
      <c r="AA244" s="49"/>
      <c r="AB244" s="49"/>
      <c r="AC244" s="43"/>
      <c r="AD244" s="43"/>
      <c r="AE244" s="43"/>
      <c r="AF244" s="43"/>
      <c r="AG244" s="43"/>
      <c r="AH244" s="43"/>
      <c r="AI244" s="43" t="str">
        <f>IFERROR(IF(LEN(VLOOKUP(AC244, QUICKBOOKS_9130357949969096!$A:$B, 2, 0))=0,"",VLOOKUP(AC244, QUICKBOOKS_9130357949969096!$A:$B, 2, 0)),"")</f>
        <v/>
      </c>
      <c r="AJ244" s="43" t="str">
        <f>IFERROR(IF(LEN(VLOOKUP(AE244, QUICKBOOKS_9130357949969096!$C:$E, 3, 0))=0,"",VLOOKUP(AE244, QUICKBOOKS_9130357949969096!$C:$E, 3, 0)),"")</f>
        <v/>
      </c>
      <c r="AK244" s="43" t="str">
        <f>IFERROR(IF(LEN(VLOOKUP(AF244, QUICKBOOKS_9130357949969096!$F:$G, 2, 0))=0,"",VLOOKUP(AF244, QUICKBOOKS_9130357949969096!$F:$G, 2, 0)),"")</f>
        <v/>
      </c>
      <c r="AL244" s="43"/>
      <c r="AM244" s="43" t="str">
        <f>IFERROR(IF(LEN(VLOOKUP(AH244, QUICKBOOKS_9130357949969096!$J:$K, 2, 0))=0,"",VLOOKUP(AH244, QUICKBOOKS_9130357949969096!$J:$K, 2, 0)),"")</f>
        <v/>
      </c>
    </row>
    <row r="245" spans="2:39">
      <c r="B245" s="30"/>
      <c r="C245" s="30"/>
      <c r="D245" s="30"/>
      <c r="E245" s="30"/>
      <c r="P245" s="42" t="str">
        <f>IF(W245&lt;&gt;"",MAX(P$1:P244)+1,IF(AND(_xlfn.CONCAT(T245:AM245)&lt;&gt;"", OR(LEFT(_xlfn.CONCAT(T245:AM245),5)&lt;&gt;"FALSE",RIGHT(_xlfn.CONCAT(T245:AM245),5)&lt;&gt;"FALSE")),IF(AND(ISNUMBER(P244),P244&gt;0),P244,0),""))</f>
        <v/>
      </c>
      <c r="Q245" s="47"/>
      <c r="R245" s="42" t="str">
        <f t="shared" si="3"/>
        <v/>
      </c>
      <c r="T245" s="43"/>
      <c r="U245" s="43"/>
      <c r="V245" s="43"/>
      <c r="W245" s="44"/>
      <c r="X245" s="43"/>
      <c r="Y245" s="43"/>
      <c r="Z245" s="43"/>
      <c r="AA245" s="49"/>
      <c r="AB245" s="49"/>
      <c r="AC245" s="43"/>
      <c r="AD245" s="43"/>
      <c r="AE245" s="43"/>
      <c r="AF245" s="43"/>
      <c r="AG245" s="43"/>
      <c r="AH245" s="43"/>
      <c r="AI245" s="43" t="str">
        <f>IFERROR(IF(LEN(VLOOKUP(AC245, QUICKBOOKS_9130357949969096!$A:$B, 2, 0))=0,"",VLOOKUP(AC245, QUICKBOOKS_9130357949969096!$A:$B, 2, 0)),"")</f>
        <v/>
      </c>
      <c r="AJ245" s="43" t="str">
        <f>IFERROR(IF(LEN(VLOOKUP(AE245, QUICKBOOKS_9130357949969096!$C:$E, 3, 0))=0,"",VLOOKUP(AE245, QUICKBOOKS_9130357949969096!$C:$E, 3, 0)),"")</f>
        <v/>
      </c>
      <c r="AK245" s="43" t="str">
        <f>IFERROR(IF(LEN(VLOOKUP(AF245, QUICKBOOKS_9130357949969096!$F:$G, 2, 0))=0,"",VLOOKUP(AF245, QUICKBOOKS_9130357949969096!$F:$G, 2, 0)),"")</f>
        <v/>
      </c>
      <c r="AL245" s="43"/>
      <c r="AM245" s="43" t="str">
        <f>IFERROR(IF(LEN(VLOOKUP(AH245, QUICKBOOKS_9130357949969096!$J:$K, 2, 0))=0,"",VLOOKUP(AH245, QUICKBOOKS_9130357949969096!$J:$K, 2, 0)),"")</f>
        <v/>
      </c>
    </row>
    <row r="246" spans="2:39">
      <c r="B246" s="30"/>
      <c r="C246" s="30"/>
      <c r="D246" s="30"/>
      <c r="E246" s="30"/>
      <c r="P246" s="42" t="str">
        <f>IF(W246&lt;&gt;"",MAX(P$1:P245)+1,IF(AND(_xlfn.CONCAT(T246:AM246)&lt;&gt;"", OR(LEFT(_xlfn.CONCAT(T246:AM246),5)&lt;&gt;"FALSE",RIGHT(_xlfn.CONCAT(T246:AM246),5)&lt;&gt;"FALSE")),IF(AND(ISNUMBER(P245),P245&gt;0),P245,0),""))</f>
        <v/>
      </c>
      <c r="Q246" s="47"/>
      <c r="R246" s="42" t="str">
        <f t="shared" si="3"/>
        <v/>
      </c>
      <c r="T246" s="43"/>
      <c r="U246" s="43"/>
      <c r="V246" s="43"/>
      <c r="W246" s="44"/>
      <c r="X246" s="43"/>
      <c r="Y246" s="43"/>
      <c r="Z246" s="43"/>
      <c r="AA246" s="49"/>
      <c r="AB246" s="49"/>
      <c r="AC246" s="43"/>
      <c r="AD246" s="43"/>
      <c r="AE246" s="43"/>
      <c r="AF246" s="43"/>
      <c r="AG246" s="43"/>
      <c r="AH246" s="43"/>
      <c r="AI246" s="43" t="str">
        <f>IFERROR(IF(LEN(VLOOKUP(AC246, QUICKBOOKS_9130357949969096!$A:$B, 2, 0))=0,"",VLOOKUP(AC246, QUICKBOOKS_9130357949969096!$A:$B, 2, 0)),"")</f>
        <v/>
      </c>
      <c r="AJ246" s="43" t="str">
        <f>IFERROR(IF(LEN(VLOOKUP(AE246, QUICKBOOKS_9130357949969096!$C:$E, 3, 0))=0,"",VLOOKUP(AE246, QUICKBOOKS_9130357949969096!$C:$E, 3, 0)),"")</f>
        <v/>
      </c>
      <c r="AK246" s="43" t="str">
        <f>IFERROR(IF(LEN(VLOOKUP(AF246, QUICKBOOKS_9130357949969096!$F:$G, 2, 0))=0,"",VLOOKUP(AF246, QUICKBOOKS_9130357949969096!$F:$G, 2, 0)),"")</f>
        <v/>
      </c>
      <c r="AL246" s="43"/>
      <c r="AM246" s="43" t="str">
        <f>IFERROR(IF(LEN(VLOOKUP(AH246, QUICKBOOKS_9130357949969096!$J:$K, 2, 0))=0,"",VLOOKUP(AH246, QUICKBOOKS_9130357949969096!$J:$K, 2, 0)),"")</f>
        <v/>
      </c>
    </row>
    <row r="247" spans="2:39">
      <c r="B247" s="30"/>
      <c r="C247" s="30"/>
      <c r="D247" s="30"/>
      <c r="E247" s="30"/>
      <c r="P247" s="42" t="str">
        <f>IF(W247&lt;&gt;"",MAX(P$1:P246)+1,IF(AND(_xlfn.CONCAT(T247:AM247)&lt;&gt;"", OR(LEFT(_xlfn.CONCAT(T247:AM247),5)&lt;&gt;"FALSE",RIGHT(_xlfn.CONCAT(T247:AM247),5)&lt;&gt;"FALSE")),IF(AND(ISNUMBER(P246),P246&gt;0),P246,0),""))</f>
        <v/>
      </c>
      <c r="Q247" s="47"/>
      <c r="R247" s="42" t="str">
        <f t="shared" si="3"/>
        <v/>
      </c>
      <c r="T247" s="43"/>
      <c r="U247" s="43"/>
      <c r="V247" s="43"/>
      <c r="W247" s="44"/>
      <c r="X247" s="43"/>
      <c r="Y247" s="43"/>
      <c r="Z247" s="43"/>
      <c r="AA247" s="49"/>
      <c r="AB247" s="49"/>
      <c r="AC247" s="43"/>
      <c r="AD247" s="43"/>
      <c r="AE247" s="43"/>
      <c r="AF247" s="43"/>
      <c r="AG247" s="43"/>
      <c r="AH247" s="43"/>
      <c r="AI247" s="43" t="str">
        <f>IFERROR(IF(LEN(VLOOKUP(AC247, QUICKBOOKS_9130357949969096!$A:$B, 2, 0))=0,"",VLOOKUP(AC247, QUICKBOOKS_9130357949969096!$A:$B, 2, 0)),"")</f>
        <v/>
      </c>
      <c r="AJ247" s="43" t="str">
        <f>IFERROR(IF(LEN(VLOOKUP(AE247, QUICKBOOKS_9130357949969096!$C:$E, 3, 0))=0,"",VLOOKUP(AE247, QUICKBOOKS_9130357949969096!$C:$E, 3, 0)),"")</f>
        <v/>
      </c>
      <c r="AK247" s="43" t="str">
        <f>IFERROR(IF(LEN(VLOOKUP(AF247, QUICKBOOKS_9130357949969096!$F:$G, 2, 0))=0,"",VLOOKUP(AF247, QUICKBOOKS_9130357949969096!$F:$G, 2, 0)),"")</f>
        <v/>
      </c>
      <c r="AL247" s="43"/>
      <c r="AM247" s="43" t="str">
        <f>IFERROR(IF(LEN(VLOOKUP(AH247, QUICKBOOKS_9130357949969096!$J:$K, 2, 0))=0,"",VLOOKUP(AH247, QUICKBOOKS_9130357949969096!$J:$K, 2, 0)),"")</f>
        <v/>
      </c>
    </row>
    <row r="248" spans="2:39">
      <c r="B248" s="30"/>
      <c r="C248" s="30"/>
      <c r="D248" s="30"/>
      <c r="E248" s="30"/>
      <c r="P248" s="42" t="str">
        <f>IF(W248&lt;&gt;"",MAX(P$1:P247)+1,IF(AND(_xlfn.CONCAT(T248:AM248)&lt;&gt;"", OR(LEFT(_xlfn.CONCAT(T248:AM248),5)&lt;&gt;"FALSE",RIGHT(_xlfn.CONCAT(T248:AM248),5)&lt;&gt;"FALSE")),IF(AND(ISNUMBER(P247),P247&gt;0),P247,0),""))</f>
        <v/>
      </c>
      <c r="Q248" s="47"/>
      <c r="R248" s="42" t="str">
        <f t="shared" si="3"/>
        <v/>
      </c>
      <c r="T248" s="43"/>
      <c r="U248" s="43"/>
      <c r="V248" s="43"/>
      <c r="W248" s="44"/>
      <c r="X248" s="43"/>
      <c r="Y248" s="43"/>
      <c r="Z248" s="43"/>
      <c r="AA248" s="49"/>
      <c r="AB248" s="49"/>
      <c r="AC248" s="43"/>
      <c r="AD248" s="43"/>
      <c r="AE248" s="43"/>
      <c r="AF248" s="43"/>
      <c r="AG248" s="43"/>
      <c r="AH248" s="43"/>
      <c r="AI248" s="43" t="str">
        <f>IFERROR(IF(LEN(VLOOKUP(AC248, QUICKBOOKS_9130357949969096!$A:$B, 2, 0))=0,"",VLOOKUP(AC248, QUICKBOOKS_9130357949969096!$A:$B, 2, 0)),"")</f>
        <v/>
      </c>
      <c r="AJ248" s="43" t="str">
        <f>IFERROR(IF(LEN(VLOOKUP(AE248, QUICKBOOKS_9130357949969096!$C:$E, 3, 0))=0,"",VLOOKUP(AE248, QUICKBOOKS_9130357949969096!$C:$E, 3, 0)),"")</f>
        <v/>
      </c>
      <c r="AK248" s="43" t="str">
        <f>IFERROR(IF(LEN(VLOOKUP(AF248, QUICKBOOKS_9130357949969096!$F:$G, 2, 0))=0,"",VLOOKUP(AF248, QUICKBOOKS_9130357949969096!$F:$G, 2, 0)),"")</f>
        <v/>
      </c>
      <c r="AL248" s="43"/>
      <c r="AM248" s="43" t="str">
        <f>IFERROR(IF(LEN(VLOOKUP(AH248, QUICKBOOKS_9130357949969096!$J:$K, 2, 0))=0,"",VLOOKUP(AH248, QUICKBOOKS_9130357949969096!$J:$K, 2, 0)),"")</f>
        <v/>
      </c>
    </row>
    <row r="249" spans="2:39">
      <c r="B249" s="30"/>
      <c r="C249" s="30"/>
      <c r="D249" s="30"/>
      <c r="E249" s="30"/>
      <c r="P249" s="42" t="str">
        <f>IF(W249&lt;&gt;"",MAX(P$1:P248)+1,IF(AND(_xlfn.CONCAT(T249:AM249)&lt;&gt;"", OR(LEFT(_xlfn.CONCAT(T249:AM249),5)&lt;&gt;"FALSE",RIGHT(_xlfn.CONCAT(T249:AM249),5)&lt;&gt;"FALSE")),IF(AND(ISNUMBER(P248),P248&gt;0),P248,0),""))</f>
        <v/>
      </c>
      <c r="Q249" s="47"/>
      <c r="R249" s="42" t="str">
        <f t="shared" si="3"/>
        <v/>
      </c>
      <c r="T249" s="43"/>
      <c r="U249" s="43"/>
      <c r="V249" s="43"/>
      <c r="W249" s="44"/>
      <c r="X249" s="43"/>
      <c r="Y249" s="43"/>
      <c r="Z249" s="43"/>
      <c r="AA249" s="49"/>
      <c r="AB249" s="49"/>
      <c r="AC249" s="43"/>
      <c r="AD249" s="43"/>
      <c r="AE249" s="43"/>
      <c r="AF249" s="43"/>
      <c r="AG249" s="43"/>
      <c r="AH249" s="43"/>
      <c r="AI249" s="43" t="str">
        <f>IFERROR(IF(LEN(VLOOKUP(AC249, QUICKBOOKS_9130357949969096!$A:$B, 2, 0))=0,"",VLOOKUP(AC249, QUICKBOOKS_9130357949969096!$A:$B, 2, 0)),"")</f>
        <v/>
      </c>
      <c r="AJ249" s="43" t="str">
        <f>IFERROR(IF(LEN(VLOOKUP(AE249, QUICKBOOKS_9130357949969096!$C:$E, 3, 0))=0,"",VLOOKUP(AE249, QUICKBOOKS_9130357949969096!$C:$E, 3, 0)),"")</f>
        <v/>
      </c>
      <c r="AK249" s="43" t="str">
        <f>IFERROR(IF(LEN(VLOOKUP(AF249, QUICKBOOKS_9130357949969096!$F:$G, 2, 0))=0,"",VLOOKUP(AF249, QUICKBOOKS_9130357949969096!$F:$G, 2, 0)),"")</f>
        <v/>
      </c>
      <c r="AL249" s="43"/>
      <c r="AM249" s="43" t="str">
        <f>IFERROR(IF(LEN(VLOOKUP(AH249, QUICKBOOKS_9130357949969096!$J:$K, 2, 0))=0,"",VLOOKUP(AH249, QUICKBOOKS_9130357949969096!$J:$K, 2, 0)),"")</f>
        <v/>
      </c>
    </row>
    <row r="250" spans="2:39">
      <c r="B250" s="30"/>
      <c r="C250" s="30"/>
      <c r="D250" s="30"/>
      <c r="E250" s="30"/>
      <c r="P250" s="42" t="str">
        <f>IF(W250&lt;&gt;"",MAX(P$1:P249)+1,IF(AND(_xlfn.CONCAT(T250:AM250)&lt;&gt;"", OR(LEFT(_xlfn.CONCAT(T250:AM250),5)&lt;&gt;"FALSE",RIGHT(_xlfn.CONCAT(T250:AM250),5)&lt;&gt;"FALSE")),IF(AND(ISNUMBER(P249),P249&gt;0),P249,0),""))</f>
        <v/>
      </c>
      <c r="Q250" s="47"/>
      <c r="R250" s="42" t="str">
        <f t="shared" si="3"/>
        <v/>
      </c>
      <c r="T250" s="43"/>
      <c r="U250" s="43"/>
      <c r="V250" s="43"/>
      <c r="W250" s="44"/>
      <c r="X250" s="43"/>
      <c r="Y250" s="43"/>
      <c r="Z250" s="43"/>
      <c r="AA250" s="49"/>
      <c r="AB250" s="49"/>
      <c r="AC250" s="43"/>
      <c r="AD250" s="43"/>
      <c r="AE250" s="43"/>
      <c r="AF250" s="43"/>
      <c r="AG250" s="43"/>
      <c r="AH250" s="43"/>
      <c r="AI250" s="43" t="str">
        <f>IFERROR(IF(LEN(VLOOKUP(AC250, QUICKBOOKS_9130357949969096!$A:$B, 2, 0))=0,"",VLOOKUP(AC250, QUICKBOOKS_9130357949969096!$A:$B, 2, 0)),"")</f>
        <v/>
      </c>
      <c r="AJ250" s="43" t="str">
        <f>IFERROR(IF(LEN(VLOOKUP(AE250, QUICKBOOKS_9130357949969096!$C:$E, 3, 0))=0,"",VLOOKUP(AE250, QUICKBOOKS_9130357949969096!$C:$E, 3, 0)),"")</f>
        <v/>
      </c>
      <c r="AK250" s="43" t="str">
        <f>IFERROR(IF(LEN(VLOOKUP(AF250, QUICKBOOKS_9130357949969096!$F:$G, 2, 0))=0,"",VLOOKUP(AF250, QUICKBOOKS_9130357949969096!$F:$G, 2, 0)),"")</f>
        <v/>
      </c>
      <c r="AL250" s="43"/>
      <c r="AM250" s="43" t="str">
        <f>IFERROR(IF(LEN(VLOOKUP(AH250, QUICKBOOKS_9130357949969096!$J:$K, 2, 0))=0,"",VLOOKUP(AH250, QUICKBOOKS_9130357949969096!$J:$K, 2, 0)),"")</f>
        <v/>
      </c>
    </row>
    <row r="251" spans="2:39">
      <c r="B251" s="30"/>
      <c r="C251" s="30"/>
      <c r="D251" s="30"/>
      <c r="E251" s="30"/>
      <c r="P251" s="42" t="str">
        <f>IF(W251&lt;&gt;"",MAX(P$1:P250)+1,IF(AND(_xlfn.CONCAT(T251:AM251)&lt;&gt;"", OR(LEFT(_xlfn.CONCAT(T251:AM251),5)&lt;&gt;"FALSE",RIGHT(_xlfn.CONCAT(T251:AM251),5)&lt;&gt;"FALSE")),IF(AND(ISNUMBER(P250),P250&gt;0),P250,0),""))</f>
        <v/>
      </c>
      <c r="Q251" s="47"/>
      <c r="R251" s="42" t="str">
        <f t="shared" si="3"/>
        <v/>
      </c>
      <c r="T251" s="43"/>
      <c r="U251" s="43"/>
      <c r="V251" s="43"/>
      <c r="W251" s="44"/>
      <c r="X251" s="43"/>
      <c r="Y251" s="43"/>
      <c r="Z251" s="43"/>
      <c r="AA251" s="49"/>
      <c r="AB251" s="49"/>
      <c r="AC251" s="43"/>
      <c r="AD251" s="43"/>
      <c r="AE251" s="43"/>
      <c r="AF251" s="43"/>
      <c r="AG251" s="43"/>
      <c r="AH251" s="43"/>
      <c r="AI251" s="43" t="str">
        <f>IFERROR(IF(LEN(VLOOKUP(AC251, QUICKBOOKS_9130357949969096!$A:$B, 2, 0))=0,"",VLOOKUP(AC251, QUICKBOOKS_9130357949969096!$A:$B, 2, 0)),"")</f>
        <v/>
      </c>
      <c r="AJ251" s="43" t="str">
        <f>IFERROR(IF(LEN(VLOOKUP(AE251, QUICKBOOKS_9130357949969096!$C:$E, 3, 0))=0,"",VLOOKUP(AE251, QUICKBOOKS_9130357949969096!$C:$E, 3, 0)),"")</f>
        <v/>
      </c>
      <c r="AK251" s="43" t="str">
        <f>IFERROR(IF(LEN(VLOOKUP(AF251, QUICKBOOKS_9130357949969096!$F:$G, 2, 0))=0,"",VLOOKUP(AF251, QUICKBOOKS_9130357949969096!$F:$G, 2, 0)),"")</f>
        <v/>
      </c>
      <c r="AL251" s="43"/>
      <c r="AM251" s="43" t="str">
        <f>IFERROR(IF(LEN(VLOOKUP(AH251, QUICKBOOKS_9130357949969096!$J:$K, 2, 0))=0,"",VLOOKUP(AH251, QUICKBOOKS_9130357949969096!$J:$K, 2, 0)),"")</f>
        <v/>
      </c>
    </row>
    <row r="252" spans="2:39">
      <c r="B252" s="30"/>
      <c r="C252" s="30"/>
      <c r="D252" s="30"/>
      <c r="E252" s="30"/>
      <c r="P252" s="42" t="str">
        <f>IF(W252&lt;&gt;"",MAX(P$1:P251)+1,IF(AND(_xlfn.CONCAT(T252:AM252)&lt;&gt;"", OR(LEFT(_xlfn.CONCAT(T252:AM252),5)&lt;&gt;"FALSE",RIGHT(_xlfn.CONCAT(T252:AM252),5)&lt;&gt;"FALSE")),IF(AND(ISNUMBER(P251),P251&gt;0),P251,0),""))</f>
        <v/>
      </c>
      <c r="Q252" s="47"/>
      <c r="R252" s="42" t="str">
        <f t="shared" si="3"/>
        <v/>
      </c>
      <c r="T252" s="43"/>
      <c r="U252" s="43"/>
      <c r="V252" s="43"/>
      <c r="W252" s="44"/>
      <c r="X252" s="43"/>
      <c r="Y252" s="43"/>
      <c r="Z252" s="43"/>
      <c r="AA252" s="49"/>
      <c r="AB252" s="49"/>
      <c r="AC252" s="43"/>
      <c r="AD252" s="43"/>
      <c r="AE252" s="43"/>
      <c r="AF252" s="43"/>
      <c r="AG252" s="43"/>
      <c r="AH252" s="43"/>
      <c r="AI252" s="43" t="str">
        <f>IFERROR(IF(LEN(VLOOKUP(AC252, QUICKBOOKS_9130357949969096!$A:$B, 2, 0))=0,"",VLOOKUP(AC252, QUICKBOOKS_9130357949969096!$A:$B, 2, 0)),"")</f>
        <v/>
      </c>
      <c r="AJ252" s="43" t="str">
        <f>IFERROR(IF(LEN(VLOOKUP(AE252, QUICKBOOKS_9130357949969096!$C:$E, 3, 0))=0,"",VLOOKUP(AE252, QUICKBOOKS_9130357949969096!$C:$E, 3, 0)),"")</f>
        <v/>
      </c>
      <c r="AK252" s="43" t="str">
        <f>IFERROR(IF(LEN(VLOOKUP(AF252, QUICKBOOKS_9130357949969096!$F:$G, 2, 0))=0,"",VLOOKUP(AF252, QUICKBOOKS_9130357949969096!$F:$G, 2, 0)),"")</f>
        <v/>
      </c>
      <c r="AL252" s="43"/>
      <c r="AM252" s="43" t="str">
        <f>IFERROR(IF(LEN(VLOOKUP(AH252, QUICKBOOKS_9130357949969096!$J:$K, 2, 0))=0,"",VLOOKUP(AH252, QUICKBOOKS_9130357949969096!$J:$K, 2, 0)),"")</f>
        <v/>
      </c>
    </row>
    <row r="253" spans="2:39">
      <c r="B253" s="30"/>
      <c r="C253" s="30"/>
      <c r="D253" s="30"/>
      <c r="E253" s="30"/>
      <c r="P253" s="42" t="str">
        <f>IF(W253&lt;&gt;"",MAX(P$1:P252)+1,IF(AND(_xlfn.CONCAT(T253:AM253)&lt;&gt;"", OR(LEFT(_xlfn.CONCAT(T253:AM253),5)&lt;&gt;"FALSE",RIGHT(_xlfn.CONCAT(T253:AM253),5)&lt;&gt;"FALSE")),IF(AND(ISNUMBER(P252),P252&gt;0),P252,0),""))</f>
        <v/>
      </c>
      <c r="Q253" s="47"/>
      <c r="R253" s="42" t="str">
        <f t="shared" si="3"/>
        <v/>
      </c>
      <c r="T253" s="43"/>
      <c r="U253" s="43"/>
      <c r="V253" s="43"/>
      <c r="W253" s="44"/>
      <c r="X253" s="43"/>
      <c r="Y253" s="43"/>
      <c r="Z253" s="43"/>
      <c r="AA253" s="49"/>
      <c r="AB253" s="49"/>
      <c r="AC253" s="43"/>
      <c r="AD253" s="43"/>
      <c r="AE253" s="43"/>
      <c r="AF253" s="43"/>
      <c r="AG253" s="43"/>
      <c r="AH253" s="43"/>
      <c r="AI253" s="43" t="str">
        <f>IFERROR(IF(LEN(VLOOKUP(AC253, QUICKBOOKS_9130357949969096!$A:$B, 2, 0))=0,"",VLOOKUP(AC253, QUICKBOOKS_9130357949969096!$A:$B, 2, 0)),"")</f>
        <v/>
      </c>
      <c r="AJ253" s="43" t="str">
        <f>IFERROR(IF(LEN(VLOOKUP(AE253, QUICKBOOKS_9130357949969096!$C:$E, 3, 0))=0,"",VLOOKUP(AE253, QUICKBOOKS_9130357949969096!$C:$E, 3, 0)),"")</f>
        <v/>
      </c>
      <c r="AK253" s="43" t="str">
        <f>IFERROR(IF(LEN(VLOOKUP(AF253, QUICKBOOKS_9130357949969096!$F:$G, 2, 0))=0,"",VLOOKUP(AF253, QUICKBOOKS_9130357949969096!$F:$G, 2, 0)),"")</f>
        <v/>
      </c>
      <c r="AL253" s="43"/>
      <c r="AM253" s="43" t="str">
        <f>IFERROR(IF(LEN(VLOOKUP(AH253, QUICKBOOKS_9130357949969096!$J:$K, 2, 0))=0,"",VLOOKUP(AH253, QUICKBOOKS_9130357949969096!$J:$K, 2, 0)),"")</f>
        <v/>
      </c>
    </row>
    <row r="254" spans="2:39">
      <c r="B254" s="30"/>
      <c r="C254" s="30"/>
      <c r="D254" s="30"/>
      <c r="E254" s="30"/>
      <c r="P254" s="42" t="str">
        <f>IF(W254&lt;&gt;"",MAX(P$1:P253)+1,IF(AND(_xlfn.CONCAT(T254:AM254)&lt;&gt;"", OR(LEFT(_xlfn.CONCAT(T254:AM254),5)&lt;&gt;"FALSE",RIGHT(_xlfn.CONCAT(T254:AM254),5)&lt;&gt;"FALSE")),IF(AND(ISNUMBER(P253),P253&gt;0),P253,0),""))</f>
        <v/>
      </c>
      <c r="Q254" s="47"/>
      <c r="R254" s="42" t="str">
        <f t="shared" si="3"/>
        <v/>
      </c>
      <c r="T254" s="43"/>
      <c r="U254" s="43"/>
      <c r="V254" s="43"/>
      <c r="W254" s="44"/>
      <c r="X254" s="43"/>
      <c r="Y254" s="43"/>
      <c r="Z254" s="43"/>
      <c r="AA254" s="49"/>
      <c r="AB254" s="49"/>
      <c r="AC254" s="43"/>
      <c r="AD254" s="43"/>
      <c r="AE254" s="43"/>
      <c r="AF254" s="43"/>
      <c r="AG254" s="43"/>
      <c r="AH254" s="43"/>
      <c r="AI254" s="43" t="str">
        <f>IFERROR(IF(LEN(VLOOKUP(AC254, QUICKBOOKS_9130357949969096!$A:$B, 2, 0))=0,"",VLOOKUP(AC254, QUICKBOOKS_9130357949969096!$A:$B, 2, 0)),"")</f>
        <v/>
      </c>
      <c r="AJ254" s="43" t="str">
        <f>IFERROR(IF(LEN(VLOOKUP(AE254, QUICKBOOKS_9130357949969096!$C:$E, 3, 0))=0,"",VLOOKUP(AE254, QUICKBOOKS_9130357949969096!$C:$E, 3, 0)),"")</f>
        <v/>
      </c>
      <c r="AK254" s="43" t="str">
        <f>IFERROR(IF(LEN(VLOOKUP(AF254, QUICKBOOKS_9130357949969096!$F:$G, 2, 0))=0,"",VLOOKUP(AF254, QUICKBOOKS_9130357949969096!$F:$G, 2, 0)),"")</f>
        <v/>
      </c>
      <c r="AL254" s="43"/>
      <c r="AM254" s="43" t="str">
        <f>IFERROR(IF(LEN(VLOOKUP(AH254, QUICKBOOKS_9130357949969096!$J:$K, 2, 0))=0,"",VLOOKUP(AH254, QUICKBOOKS_9130357949969096!$J:$K, 2, 0)),"")</f>
        <v/>
      </c>
    </row>
    <row r="255" spans="2:39">
      <c r="B255" s="30"/>
      <c r="C255" s="30"/>
      <c r="D255" s="30"/>
      <c r="E255" s="30"/>
      <c r="P255" s="42" t="str">
        <f>IF(W255&lt;&gt;"",MAX(P$1:P254)+1,IF(AND(_xlfn.CONCAT(T255:AM255)&lt;&gt;"", OR(LEFT(_xlfn.CONCAT(T255:AM255),5)&lt;&gt;"FALSE",RIGHT(_xlfn.CONCAT(T255:AM255),5)&lt;&gt;"FALSE")),IF(AND(ISNUMBER(P254),P254&gt;0),P254,0),""))</f>
        <v/>
      </c>
      <c r="Q255" s="47"/>
      <c r="R255" s="42" t="str">
        <f t="shared" si="3"/>
        <v/>
      </c>
      <c r="T255" s="43"/>
      <c r="U255" s="43"/>
      <c r="V255" s="43"/>
      <c r="W255" s="44"/>
      <c r="X255" s="43"/>
      <c r="Y255" s="43"/>
      <c r="Z255" s="43"/>
      <c r="AA255" s="49"/>
      <c r="AB255" s="49"/>
      <c r="AC255" s="43"/>
      <c r="AD255" s="43"/>
      <c r="AE255" s="43"/>
      <c r="AF255" s="43"/>
      <c r="AG255" s="43"/>
      <c r="AH255" s="43"/>
      <c r="AI255" s="43" t="str">
        <f>IFERROR(IF(LEN(VLOOKUP(AC255, QUICKBOOKS_9130357949969096!$A:$B, 2, 0))=0,"",VLOOKUP(AC255, QUICKBOOKS_9130357949969096!$A:$B, 2, 0)),"")</f>
        <v/>
      </c>
      <c r="AJ255" s="43" t="str">
        <f>IFERROR(IF(LEN(VLOOKUP(AE255, QUICKBOOKS_9130357949969096!$C:$E, 3, 0))=0,"",VLOOKUP(AE255, QUICKBOOKS_9130357949969096!$C:$E, 3, 0)),"")</f>
        <v/>
      </c>
      <c r="AK255" s="43" t="str">
        <f>IFERROR(IF(LEN(VLOOKUP(AF255, QUICKBOOKS_9130357949969096!$F:$G, 2, 0))=0,"",VLOOKUP(AF255, QUICKBOOKS_9130357949969096!$F:$G, 2, 0)),"")</f>
        <v/>
      </c>
      <c r="AL255" s="43"/>
      <c r="AM255" s="43" t="str">
        <f>IFERROR(IF(LEN(VLOOKUP(AH255, QUICKBOOKS_9130357949969096!$J:$K, 2, 0))=0,"",VLOOKUP(AH255, QUICKBOOKS_9130357949969096!$J:$K, 2, 0)),"")</f>
        <v/>
      </c>
    </row>
    <row r="256" spans="2:39">
      <c r="B256" s="30"/>
      <c r="C256" s="30"/>
      <c r="D256" s="30"/>
      <c r="E256" s="30"/>
      <c r="P256" s="42" t="str">
        <f>IF(W256&lt;&gt;"",MAX(P$1:P255)+1,IF(AND(_xlfn.CONCAT(T256:AM256)&lt;&gt;"", OR(LEFT(_xlfn.CONCAT(T256:AM256),5)&lt;&gt;"FALSE",RIGHT(_xlfn.CONCAT(T256:AM256),5)&lt;&gt;"FALSE")),IF(AND(ISNUMBER(P255),P255&gt;0),P255,0),""))</f>
        <v/>
      </c>
      <c r="Q256" s="47"/>
      <c r="R256" s="42" t="str">
        <f t="shared" si="3"/>
        <v/>
      </c>
      <c r="T256" s="43"/>
      <c r="U256" s="43"/>
      <c r="V256" s="43"/>
      <c r="W256" s="44"/>
      <c r="X256" s="43"/>
      <c r="Y256" s="43"/>
      <c r="Z256" s="43"/>
      <c r="AA256" s="49"/>
      <c r="AB256" s="49"/>
      <c r="AC256" s="43"/>
      <c r="AD256" s="43"/>
      <c r="AE256" s="43"/>
      <c r="AF256" s="43"/>
      <c r="AG256" s="43"/>
      <c r="AH256" s="43"/>
      <c r="AI256" s="43" t="str">
        <f>IFERROR(IF(LEN(VLOOKUP(AC256, QUICKBOOKS_9130357949969096!$A:$B, 2, 0))=0,"",VLOOKUP(AC256, QUICKBOOKS_9130357949969096!$A:$B, 2, 0)),"")</f>
        <v/>
      </c>
      <c r="AJ256" s="43" t="str">
        <f>IFERROR(IF(LEN(VLOOKUP(AE256, QUICKBOOKS_9130357949969096!$C:$E, 3, 0))=0,"",VLOOKUP(AE256, QUICKBOOKS_9130357949969096!$C:$E, 3, 0)),"")</f>
        <v/>
      </c>
      <c r="AK256" s="43" t="str">
        <f>IFERROR(IF(LEN(VLOOKUP(AF256, QUICKBOOKS_9130357949969096!$F:$G, 2, 0))=0,"",VLOOKUP(AF256, QUICKBOOKS_9130357949969096!$F:$G, 2, 0)),"")</f>
        <v/>
      </c>
      <c r="AL256" s="43"/>
      <c r="AM256" s="43" t="str">
        <f>IFERROR(IF(LEN(VLOOKUP(AH256, QUICKBOOKS_9130357949969096!$J:$K, 2, 0))=0,"",VLOOKUP(AH256, QUICKBOOKS_9130357949969096!$J:$K, 2, 0)),"")</f>
        <v/>
      </c>
    </row>
    <row r="257" spans="2:39">
      <c r="B257" s="30"/>
      <c r="C257" s="30"/>
      <c r="D257" s="30"/>
      <c r="E257" s="30"/>
      <c r="P257" s="42" t="str">
        <f>IF(W257&lt;&gt;"",MAX(P$1:P256)+1,IF(AND(_xlfn.CONCAT(T257:AM257)&lt;&gt;"", OR(LEFT(_xlfn.CONCAT(T257:AM257),5)&lt;&gt;"FALSE",RIGHT(_xlfn.CONCAT(T257:AM257),5)&lt;&gt;"FALSE")),IF(AND(ISNUMBER(P256),P256&gt;0),P256,0),""))</f>
        <v/>
      </c>
      <c r="Q257" s="47"/>
      <c r="R257" s="42" t="str">
        <f t="shared" si="3"/>
        <v/>
      </c>
      <c r="T257" s="43"/>
      <c r="U257" s="43"/>
      <c r="V257" s="43"/>
      <c r="W257" s="44"/>
      <c r="X257" s="43"/>
      <c r="Y257" s="43"/>
      <c r="Z257" s="43"/>
      <c r="AA257" s="49"/>
      <c r="AB257" s="49"/>
      <c r="AC257" s="43"/>
      <c r="AD257" s="43"/>
      <c r="AE257" s="43"/>
      <c r="AF257" s="43"/>
      <c r="AG257" s="43"/>
      <c r="AH257" s="43"/>
      <c r="AI257" s="43" t="str">
        <f>IFERROR(IF(LEN(VLOOKUP(AC257, QUICKBOOKS_9130357949969096!$A:$B, 2, 0))=0,"",VLOOKUP(AC257, QUICKBOOKS_9130357949969096!$A:$B, 2, 0)),"")</f>
        <v/>
      </c>
      <c r="AJ257" s="43" t="str">
        <f>IFERROR(IF(LEN(VLOOKUP(AE257, QUICKBOOKS_9130357949969096!$C:$E, 3, 0))=0,"",VLOOKUP(AE257, QUICKBOOKS_9130357949969096!$C:$E, 3, 0)),"")</f>
        <v/>
      </c>
      <c r="AK257" s="43" t="str">
        <f>IFERROR(IF(LEN(VLOOKUP(AF257, QUICKBOOKS_9130357949969096!$F:$G, 2, 0))=0,"",VLOOKUP(AF257, QUICKBOOKS_9130357949969096!$F:$G, 2, 0)),"")</f>
        <v/>
      </c>
      <c r="AL257" s="43"/>
      <c r="AM257" s="43" t="str">
        <f>IFERROR(IF(LEN(VLOOKUP(AH257, QUICKBOOKS_9130357949969096!$J:$K, 2, 0))=0,"",VLOOKUP(AH257, QUICKBOOKS_9130357949969096!$J:$K, 2, 0)),"")</f>
        <v/>
      </c>
    </row>
    <row r="258" spans="2:39">
      <c r="B258" s="30"/>
      <c r="C258" s="30"/>
      <c r="D258" s="30"/>
      <c r="E258" s="30"/>
      <c r="P258" s="42" t="str">
        <f>IF(W258&lt;&gt;"",MAX(P$1:P257)+1,IF(AND(_xlfn.CONCAT(T258:AM258)&lt;&gt;"", OR(LEFT(_xlfn.CONCAT(T258:AM258),5)&lt;&gt;"FALSE",RIGHT(_xlfn.CONCAT(T258:AM258),5)&lt;&gt;"FALSE")),IF(AND(ISNUMBER(P257),P257&gt;0),P257,0),""))</f>
        <v/>
      </c>
      <c r="Q258" s="47"/>
      <c r="R258" s="42" t="str">
        <f t="shared" si="3"/>
        <v/>
      </c>
      <c r="T258" s="43"/>
      <c r="U258" s="43"/>
      <c r="V258" s="43"/>
      <c r="W258" s="44"/>
      <c r="X258" s="43"/>
      <c r="Y258" s="43"/>
      <c r="Z258" s="43"/>
      <c r="AA258" s="49"/>
      <c r="AB258" s="49"/>
      <c r="AC258" s="43"/>
      <c r="AD258" s="43"/>
      <c r="AE258" s="43"/>
      <c r="AF258" s="43"/>
      <c r="AG258" s="43"/>
      <c r="AH258" s="43"/>
      <c r="AI258" s="43" t="str">
        <f>IFERROR(IF(LEN(VLOOKUP(AC258, QUICKBOOKS_9130357949969096!$A:$B, 2, 0))=0,"",VLOOKUP(AC258, QUICKBOOKS_9130357949969096!$A:$B, 2, 0)),"")</f>
        <v/>
      </c>
      <c r="AJ258" s="43" t="str">
        <f>IFERROR(IF(LEN(VLOOKUP(AE258, QUICKBOOKS_9130357949969096!$C:$E, 3, 0))=0,"",VLOOKUP(AE258, QUICKBOOKS_9130357949969096!$C:$E, 3, 0)),"")</f>
        <v/>
      </c>
      <c r="AK258" s="43" t="str">
        <f>IFERROR(IF(LEN(VLOOKUP(AF258, QUICKBOOKS_9130357949969096!$F:$G, 2, 0))=0,"",VLOOKUP(AF258, QUICKBOOKS_9130357949969096!$F:$G, 2, 0)),"")</f>
        <v/>
      </c>
      <c r="AL258" s="43"/>
      <c r="AM258" s="43" t="str">
        <f>IFERROR(IF(LEN(VLOOKUP(AH258, QUICKBOOKS_9130357949969096!$J:$K, 2, 0))=0,"",VLOOKUP(AH258, QUICKBOOKS_9130357949969096!$J:$K, 2, 0)),"")</f>
        <v/>
      </c>
    </row>
    <row r="259" spans="2:39">
      <c r="B259" s="30"/>
      <c r="C259" s="30"/>
      <c r="D259" s="30"/>
      <c r="E259" s="30"/>
      <c r="P259" s="42" t="str">
        <f>IF(W259&lt;&gt;"",MAX(P$1:P258)+1,IF(AND(_xlfn.CONCAT(T259:AM259)&lt;&gt;"", OR(LEFT(_xlfn.CONCAT(T259:AM259),5)&lt;&gt;"FALSE",RIGHT(_xlfn.CONCAT(T259:AM259),5)&lt;&gt;"FALSE")),IF(AND(ISNUMBER(P258),P258&gt;0),P258,0),""))</f>
        <v/>
      </c>
      <c r="Q259" s="47"/>
      <c r="R259" s="42" t="str">
        <f t="shared" ref="R259:R268" si="4">IF(T259&lt;&gt;"",IF(Q259&lt;&gt;"","Edited","Synced"),IF(P259="","",IF(OR(AC259 = "",AI259 = ""),"Invalid","New")))</f>
        <v/>
      </c>
      <c r="T259" s="43"/>
      <c r="U259" s="43"/>
      <c r="V259" s="43"/>
      <c r="W259" s="44"/>
      <c r="X259" s="43"/>
      <c r="Y259" s="43"/>
      <c r="Z259" s="43"/>
      <c r="AA259" s="49"/>
      <c r="AB259" s="49"/>
      <c r="AC259" s="43"/>
      <c r="AD259" s="43"/>
      <c r="AE259" s="43"/>
      <c r="AF259" s="43"/>
      <c r="AG259" s="43"/>
      <c r="AH259" s="43"/>
      <c r="AI259" s="43" t="str">
        <f>IFERROR(IF(LEN(VLOOKUP(AC259, QUICKBOOKS_9130357949969096!$A:$B, 2, 0))=0,"",VLOOKUP(AC259, QUICKBOOKS_9130357949969096!$A:$B, 2, 0)),"")</f>
        <v/>
      </c>
      <c r="AJ259" s="43" t="str">
        <f>IFERROR(IF(LEN(VLOOKUP(AE259, QUICKBOOKS_9130357949969096!$C:$E, 3, 0))=0,"",VLOOKUP(AE259, QUICKBOOKS_9130357949969096!$C:$E, 3, 0)),"")</f>
        <v/>
      </c>
      <c r="AK259" s="43" t="str">
        <f>IFERROR(IF(LEN(VLOOKUP(AF259, QUICKBOOKS_9130357949969096!$F:$G, 2, 0))=0,"",VLOOKUP(AF259, QUICKBOOKS_9130357949969096!$F:$G, 2, 0)),"")</f>
        <v/>
      </c>
      <c r="AL259" s="43"/>
      <c r="AM259" s="43" t="str">
        <f>IFERROR(IF(LEN(VLOOKUP(AH259, QUICKBOOKS_9130357949969096!$J:$K, 2, 0))=0,"",VLOOKUP(AH259, QUICKBOOKS_9130357949969096!$J:$K, 2, 0)),"")</f>
        <v/>
      </c>
    </row>
    <row r="260" spans="2:39">
      <c r="B260" s="30"/>
      <c r="C260" s="30"/>
      <c r="D260" s="30"/>
      <c r="E260" s="30"/>
      <c r="P260" s="42" t="str">
        <f>IF(W260&lt;&gt;"",MAX(P$1:P259)+1,IF(AND(_xlfn.CONCAT(T260:AM260)&lt;&gt;"", OR(LEFT(_xlfn.CONCAT(T260:AM260),5)&lt;&gt;"FALSE",RIGHT(_xlfn.CONCAT(T260:AM260),5)&lt;&gt;"FALSE")),IF(AND(ISNUMBER(P259),P259&gt;0),P259,0),""))</f>
        <v/>
      </c>
      <c r="Q260" s="47"/>
      <c r="R260" s="42" t="str">
        <f t="shared" si="4"/>
        <v/>
      </c>
      <c r="T260" s="43"/>
      <c r="U260" s="43"/>
      <c r="V260" s="43"/>
      <c r="W260" s="44"/>
      <c r="X260" s="43"/>
      <c r="Y260" s="43"/>
      <c r="Z260" s="43"/>
      <c r="AA260" s="49"/>
      <c r="AB260" s="49"/>
      <c r="AC260" s="43"/>
      <c r="AD260" s="43"/>
      <c r="AE260" s="43"/>
      <c r="AF260" s="43"/>
      <c r="AG260" s="43"/>
      <c r="AH260" s="43"/>
      <c r="AI260" s="43" t="str">
        <f>IFERROR(IF(LEN(VLOOKUP(AC260, QUICKBOOKS_9130357949969096!$A:$B, 2, 0))=0,"",VLOOKUP(AC260, QUICKBOOKS_9130357949969096!$A:$B, 2, 0)),"")</f>
        <v/>
      </c>
      <c r="AJ260" s="43" t="str">
        <f>IFERROR(IF(LEN(VLOOKUP(AE260, QUICKBOOKS_9130357949969096!$C:$E, 3, 0))=0,"",VLOOKUP(AE260, QUICKBOOKS_9130357949969096!$C:$E, 3, 0)),"")</f>
        <v/>
      </c>
      <c r="AK260" s="43" t="str">
        <f>IFERROR(IF(LEN(VLOOKUP(AF260, QUICKBOOKS_9130357949969096!$F:$G, 2, 0))=0,"",VLOOKUP(AF260, QUICKBOOKS_9130357949969096!$F:$G, 2, 0)),"")</f>
        <v/>
      </c>
      <c r="AL260" s="43"/>
      <c r="AM260" s="43" t="str">
        <f>IFERROR(IF(LEN(VLOOKUP(AH260, QUICKBOOKS_9130357949969096!$J:$K, 2, 0))=0,"",VLOOKUP(AH260, QUICKBOOKS_9130357949969096!$J:$K, 2, 0)),"")</f>
        <v/>
      </c>
    </row>
    <row r="261" spans="2:39">
      <c r="B261" s="30"/>
      <c r="C261" s="30"/>
      <c r="D261" s="30"/>
      <c r="E261" s="30"/>
      <c r="P261" s="42" t="str">
        <f>IF(W261&lt;&gt;"",MAX(P$1:P260)+1,IF(AND(_xlfn.CONCAT(T261:AM261)&lt;&gt;"", OR(LEFT(_xlfn.CONCAT(T261:AM261),5)&lt;&gt;"FALSE",RIGHT(_xlfn.CONCAT(T261:AM261),5)&lt;&gt;"FALSE")),IF(AND(ISNUMBER(P260),P260&gt;0),P260,0),""))</f>
        <v/>
      </c>
      <c r="Q261" s="47"/>
      <c r="R261" s="42" t="str">
        <f t="shared" si="4"/>
        <v/>
      </c>
      <c r="T261" s="43"/>
      <c r="U261" s="43"/>
      <c r="V261" s="43"/>
      <c r="W261" s="44"/>
      <c r="X261" s="43"/>
      <c r="Y261" s="43"/>
      <c r="Z261" s="43"/>
      <c r="AA261" s="49"/>
      <c r="AB261" s="49"/>
      <c r="AC261" s="43"/>
      <c r="AD261" s="43"/>
      <c r="AE261" s="43"/>
      <c r="AF261" s="43"/>
      <c r="AG261" s="43"/>
      <c r="AH261" s="43"/>
      <c r="AI261" s="43" t="str">
        <f>IFERROR(IF(LEN(VLOOKUP(AC261, QUICKBOOKS_9130357949969096!$A:$B, 2, 0))=0,"",VLOOKUP(AC261, QUICKBOOKS_9130357949969096!$A:$B, 2, 0)),"")</f>
        <v/>
      </c>
      <c r="AJ261" s="43" t="str">
        <f>IFERROR(IF(LEN(VLOOKUP(AE261, QUICKBOOKS_9130357949969096!$C:$E, 3, 0))=0,"",VLOOKUP(AE261, QUICKBOOKS_9130357949969096!$C:$E, 3, 0)),"")</f>
        <v/>
      </c>
      <c r="AK261" s="43" t="str">
        <f>IFERROR(IF(LEN(VLOOKUP(AF261, QUICKBOOKS_9130357949969096!$F:$G, 2, 0))=0,"",VLOOKUP(AF261, QUICKBOOKS_9130357949969096!$F:$G, 2, 0)),"")</f>
        <v/>
      </c>
      <c r="AL261" s="43"/>
      <c r="AM261" s="43" t="str">
        <f>IFERROR(IF(LEN(VLOOKUP(AH261, QUICKBOOKS_9130357949969096!$J:$K, 2, 0))=0,"",VLOOKUP(AH261, QUICKBOOKS_9130357949969096!$J:$K, 2, 0)),"")</f>
        <v/>
      </c>
    </row>
    <row r="262" spans="2:39">
      <c r="B262" s="30"/>
      <c r="C262" s="30"/>
      <c r="D262" s="30"/>
      <c r="E262" s="30"/>
      <c r="P262" s="42" t="str">
        <f>IF(W262&lt;&gt;"",MAX(P$1:P261)+1,IF(AND(_xlfn.CONCAT(T262:AM262)&lt;&gt;"", OR(LEFT(_xlfn.CONCAT(T262:AM262),5)&lt;&gt;"FALSE",RIGHT(_xlfn.CONCAT(T262:AM262),5)&lt;&gt;"FALSE")),IF(AND(ISNUMBER(P261),P261&gt;0),P261,0),""))</f>
        <v/>
      </c>
      <c r="Q262" s="47"/>
      <c r="R262" s="42" t="str">
        <f t="shared" si="4"/>
        <v/>
      </c>
      <c r="T262" s="43"/>
      <c r="U262" s="43"/>
      <c r="V262" s="43"/>
      <c r="W262" s="44"/>
      <c r="X262" s="43"/>
      <c r="Y262" s="43"/>
      <c r="Z262" s="43"/>
      <c r="AA262" s="49"/>
      <c r="AB262" s="49"/>
      <c r="AC262" s="43"/>
      <c r="AD262" s="43"/>
      <c r="AE262" s="43"/>
      <c r="AF262" s="43"/>
      <c r="AG262" s="43"/>
      <c r="AH262" s="43"/>
      <c r="AI262" s="43" t="str">
        <f>IFERROR(IF(LEN(VLOOKUP(AC262, QUICKBOOKS_9130357949969096!$A:$B, 2, 0))=0,"",VLOOKUP(AC262, QUICKBOOKS_9130357949969096!$A:$B, 2, 0)),"")</f>
        <v/>
      </c>
      <c r="AJ262" s="43" t="str">
        <f>IFERROR(IF(LEN(VLOOKUP(AE262, QUICKBOOKS_9130357949969096!$C:$E, 3, 0))=0,"",VLOOKUP(AE262, QUICKBOOKS_9130357949969096!$C:$E, 3, 0)),"")</f>
        <v/>
      </c>
      <c r="AK262" s="43" t="str">
        <f>IFERROR(IF(LEN(VLOOKUP(AF262, QUICKBOOKS_9130357949969096!$F:$G, 2, 0))=0,"",VLOOKUP(AF262, QUICKBOOKS_9130357949969096!$F:$G, 2, 0)),"")</f>
        <v/>
      </c>
      <c r="AL262" s="43"/>
      <c r="AM262" s="43" t="str">
        <f>IFERROR(IF(LEN(VLOOKUP(AH262, QUICKBOOKS_9130357949969096!$J:$K, 2, 0))=0,"",VLOOKUP(AH262, QUICKBOOKS_9130357949969096!$J:$K, 2, 0)),"")</f>
        <v/>
      </c>
    </row>
    <row r="263" spans="2:39">
      <c r="B263" s="30"/>
      <c r="C263" s="30"/>
      <c r="D263" s="30"/>
      <c r="E263" s="30"/>
      <c r="P263" s="42" t="str">
        <f>IF(W263&lt;&gt;"",MAX(P$1:P262)+1,IF(AND(_xlfn.CONCAT(T263:AM263)&lt;&gt;"", OR(LEFT(_xlfn.CONCAT(T263:AM263),5)&lt;&gt;"FALSE",RIGHT(_xlfn.CONCAT(T263:AM263),5)&lt;&gt;"FALSE")),IF(AND(ISNUMBER(P262),P262&gt;0),P262,0),""))</f>
        <v/>
      </c>
      <c r="Q263" s="47"/>
      <c r="R263" s="42" t="str">
        <f t="shared" si="4"/>
        <v/>
      </c>
      <c r="T263" s="43"/>
      <c r="U263" s="43"/>
      <c r="V263" s="43"/>
      <c r="W263" s="44"/>
      <c r="X263" s="43"/>
      <c r="Y263" s="43"/>
      <c r="Z263" s="43"/>
      <c r="AA263" s="49"/>
      <c r="AB263" s="49"/>
      <c r="AC263" s="43"/>
      <c r="AD263" s="43"/>
      <c r="AE263" s="43"/>
      <c r="AF263" s="43"/>
      <c r="AG263" s="43"/>
      <c r="AH263" s="43"/>
      <c r="AI263" s="43" t="str">
        <f>IFERROR(IF(LEN(VLOOKUP(AC263, QUICKBOOKS_9130357949969096!$A:$B, 2, 0))=0,"",VLOOKUP(AC263, QUICKBOOKS_9130357949969096!$A:$B, 2, 0)),"")</f>
        <v/>
      </c>
      <c r="AJ263" s="43" t="str">
        <f>IFERROR(IF(LEN(VLOOKUP(AE263, QUICKBOOKS_9130357949969096!$C:$E, 3, 0))=0,"",VLOOKUP(AE263, QUICKBOOKS_9130357949969096!$C:$E, 3, 0)),"")</f>
        <v/>
      </c>
      <c r="AK263" s="43" t="str">
        <f>IFERROR(IF(LEN(VLOOKUP(AF263, QUICKBOOKS_9130357949969096!$F:$G, 2, 0))=0,"",VLOOKUP(AF263, QUICKBOOKS_9130357949969096!$F:$G, 2, 0)),"")</f>
        <v/>
      </c>
      <c r="AL263" s="43"/>
      <c r="AM263" s="43" t="str">
        <f>IFERROR(IF(LEN(VLOOKUP(AH263, QUICKBOOKS_9130357949969096!$J:$K, 2, 0))=0,"",VLOOKUP(AH263, QUICKBOOKS_9130357949969096!$J:$K, 2, 0)),"")</f>
        <v/>
      </c>
    </row>
    <row r="264" spans="2:39">
      <c r="B264" s="30"/>
      <c r="C264" s="30"/>
      <c r="D264" s="30"/>
      <c r="E264" s="30"/>
      <c r="P264" s="42" t="str">
        <f>IF(W264&lt;&gt;"",MAX(P$1:P263)+1,IF(AND(_xlfn.CONCAT(T264:AM264)&lt;&gt;"", OR(LEFT(_xlfn.CONCAT(T264:AM264),5)&lt;&gt;"FALSE",RIGHT(_xlfn.CONCAT(T264:AM264),5)&lt;&gt;"FALSE")),IF(AND(ISNUMBER(P263),P263&gt;0),P263,0),""))</f>
        <v/>
      </c>
      <c r="Q264" s="47"/>
      <c r="R264" s="42" t="str">
        <f t="shared" si="4"/>
        <v/>
      </c>
      <c r="T264" s="43"/>
      <c r="U264" s="43"/>
      <c r="V264" s="43"/>
      <c r="W264" s="44"/>
      <c r="X264" s="43"/>
      <c r="Y264" s="43"/>
      <c r="Z264" s="43"/>
      <c r="AA264" s="49"/>
      <c r="AB264" s="49"/>
      <c r="AC264" s="43"/>
      <c r="AD264" s="43"/>
      <c r="AE264" s="43"/>
      <c r="AF264" s="43"/>
      <c r="AG264" s="43"/>
      <c r="AH264" s="43"/>
      <c r="AI264" s="43" t="str">
        <f>IFERROR(IF(LEN(VLOOKUP(AC264, QUICKBOOKS_9130357949969096!$A:$B, 2, 0))=0,"",VLOOKUP(AC264, QUICKBOOKS_9130357949969096!$A:$B, 2, 0)),"")</f>
        <v/>
      </c>
      <c r="AJ264" s="43" t="str">
        <f>IFERROR(IF(LEN(VLOOKUP(AE264, QUICKBOOKS_9130357949969096!$C:$E, 3, 0))=0,"",VLOOKUP(AE264, QUICKBOOKS_9130357949969096!$C:$E, 3, 0)),"")</f>
        <v/>
      </c>
      <c r="AK264" s="43" t="str">
        <f>IFERROR(IF(LEN(VLOOKUP(AF264, QUICKBOOKS_9130357949969096!$F:$G, 2, 0))=0,"",VLOOKUP(AF264, QUICKBOOKS_9130357949969096!$F:$G, 2, 0)),"")</f>
        <v/>
      </c>
      <c r="AL264" s="43"/>
      <c r="AM264" s="43" t="str">
        <f>IFERROR(IF(LEN(VLOOKUP(AH264, QUICKBOOKS_9130357949969096!$J:$K, 2, 0))=0,"",VLOOKUP(AH264, QUICKBOOKS_9130357949969096!$J:$K, 2, 0)),"")</f>
        <v/>
      </c>
    </row>
    <row r="265" spans="2:39">
      <c r="B265" s="30"/>
      <c r="C265" s="30"/>
      <c r="D265" s="30"/>
      <c r="E265" s="30"/>
      <c r="P265" s="42" t="str">
        <f>IF(W265&lt;&gt;"",MAX(P$1:P264)+1,IF(AND(_xlfn.CONCAT(T265:AM265)&lt;&gt;"", OR(LEFT(_xlfn.CONCAT(T265:AM265),5)&lt;&gt;"FALSE",RIGHT(_xlfn.CONCAT(T265:AM265),5)&lt;&gt;"FALSE")),IF(AND(ISNUMBER(P264),P264&gt;0),P264,0),""))</f>
        <v/>
      </c>
      <c r="Q265" s="47"/>
      <c r="R265" s="42" t="str">
        <f t="shared" si="4"/>
        <v/>
      </c>
      <c r="T265" s="43"/>
      <c r="U265" s="43"/>
      <c r="V265" s="43"/>
      <c r="W265" s="44"/>
      <c r="X265" s="43"/>
      <c r="Y265" s="43"/>
      <c r="Z265" s="43"/>
      <c r="AA265" s="49"/>
      <c r="AB265" s="49"/>
      <c r="AC265" s="43"/>
      <c r="AD265" s="43"/>
      <c r="AE265" s="43"/>
      <c r="AF265" s="43"/>
      <c r="AG265" s="43"/>
      <c r="AH265" s="43"/>
      <c r="AI265" s="43" t="str">
        <f>IFERROR(IF(LEN(VLOOKUP(AC265, QUICKBOOKS_9130357949969096!$A:$B, 2, 0))=0,"",VLOOKUP(AC265, QUICKBOOKS_9130357949969096!$A:$B, 2, 0)),"")</f>
        <v/>
      </c>
      <c r="AJ265" s="43" t="str">
        <f>IFERROR(IF(LEN(VLOOKUP(AE265, QUICKBOOKS_9130357949969096!$C:$E, 3, 0))=0,"",VLOOKUP(AE265, QUICKBOOKS_9130357949969096!$C:$E, 3, 0)),"")</f>
        <v/>
      </c>
      <c r="AK265" s="43" t="str">
        <f>IFERROR(IF(LEN(VLOOKUP(AF265, QUICKBOOKS_9130357949969096!$F:$G, 2, 0))=0,"",VLOOKUP(AF265, QUICKBOOKS_9130357949969096!$F:$G, 2, 0)),"")</f>
        <v/>
      </c>
      <c r="AL265" s="43"/>
      <c r="AM265" s="43" t="str">
        <f>IFERROR(IF(LEN(VLOOKUP(AH265, QUICKBOOKS_9130357949969096!$J:$K, 2, 0))=0,"",VLOOKUP(AH265, QUICKBOOKS_9130357949969096!$J:$K, 2, 0)),"")</f>
        <v/>
      </c>
    </row>
    <row r="266" spans="2:39">
      <c r="B266" s="30"/>
      <c r="C266" s="30"/>
      <c r="D266" s="30"/>
      <c r="E266" s="30"/>
      <c r="P266" s="42" t="str">
        <f>IF(W266&lt;&gt;"",MAX(P$1:P265)+1,IF(AND(_xlfn.CONCAT(T266:AM266)&lt;&gt;"", OR(LEFT(_xlfn.CONCAT(T266:AM266),5)&lt;&gt;"FALSE",RIGHT(_xlfn.CONCAT(T266:AM266),5)&lt;&gt;"FALSE")),IF(AND(ISNUMBER(P265),P265&gt;0),P265,0),""))</f>
        <v/>
      </c>
      <c r="Q266" s="47"/>
      <c r="R266" s="42" t="str">
        <f t="shared" si="4"/>
        <v/>
      </c>
      <c r="T266" s="43"/>
      <c r="U266" s="43"/>
      <c r="V266" s="43"/>
      <c r="W266" s="44"/>
      <c r="X266" s="43"/>
      <c r="Y266" s="43"/>
      <c r="Z266" s="43"/>
      <c r="AA266" s="49"/>
      <c r="AB266" s="49"/>
      <c r="AC266" s="43"/>
      <c r="AD266" s="43"/>
      <c r="AE266" s="43"/>
      <c r="AF266" s="43"/>
      <c r="AG266" s="43"/>
      <c r="AH266" s="43"/>
      <c r="AI266" s="43" t="str">
        <f>IFERROR(IF(LEN(VLOOKUP(AC266, QUICKBOOKS_9130357949969096!$A:$B, 2, 0))=0,"",VLOOKUP(AC266, QUICKBOOKS_9130357949969096!$A:$B, 2, 0)),"")</f>
        <v/>
      </c>
      <c r="AJ266" s="43" t="str">
        <f>IFERROR(IF(LEN(VLOOKUP(AE266, QUICKBOOKS_9130357949969096!$C:$E, 3, 0))=0,"",VLOOKUP(AE266, QUICKBOOKS_9130357949969096!$C:$E, 3, 0)),"")</f>
        <v/>
      </c>
      <c r="AK266" s="43" t="str">
        <f>IFERROR(IF(LEN(VLOOKUP(AF266, QUICKBOOKS_9130357949969096!$F:$G, 2, 0))=0,"",VLOOKUP(AF266, QUICKBOOKS_9130357949969096!$F:$G, 2, 0)),"")</f>
        <v/>
      </c>
      <c r="AL266" s="43"/>
      <c r="AM266" s="43" t="str">
        <f>IFERROR(IF(LEN(VLOOKUP(AH266, QUICKBOOKS_9130357949969096!$J:$K, 2, 0))=0,"",VLOOKUP(AH266, QUICKBOOKS_9130357949969096!$J:$K, 2, 0)),"")</f>
        <v/>
      </c>
    </row>
    <row r="267" spans="2:39">
      <c r="B267" s="30"/>
      <c r="C267" s="30"/>
      <c r="D267" s="30"/>
      <c r="E267" s="30"/>
      <c r="P267" s="42" t="str">
        <f>IF(W267&lt;&gt;"",MAX(P$1:P266)+1,IF(AND(_xlfn.CONCAT(T267:AM267)&lt;&gt;"", OR(LEFT(_xlfn.CONCAT(T267:AM267),5)&lt;&gt;"FALSE",RIGHT(_xlfn.CONCAT(T267:AM267),5)&lt;&gt;"FALSE")),IF(AND(ISNUMBER(P266),P266&gt;0),P266,0),""))</f>
        <v/>
      </c>
      <c r="Q267" s="47"/>
      <c r="R267" s="42" t="str">
        <f t="shared" si="4"/>
        <v/>
      </c>
      <c r="T267" s="43"/>
      <c r="U267" s="43"/>
      <c r="V267" s="43"/>
      <c r="W267" s="44"/>
      <c r="X267" s="43"/>
      <c r="Y267" s="43"/>
      <c r="Z267" s="43"/>
      <c r="AA267" s="49"/>
      <c r="AB267" s="49"/>
      <c r="AC267" s="43"/>
      <c r="AD267" s="43"/>
      <c r="AE267" s="43"/>
      <c r="AF267" s="43"/>
      <c r="AG267" s="43"/>
      <c r="AH267" s="43"/>
      <c r="AI267" s="43" t="str">
        <f>IFERROR(IF(LEN(VLOOKUP(AC267, QUICKBOOKS_9130357949969096!$A:$B, 2, 0))=0,"",VLOOKUP(AC267, QUICKBOOKS_9130357949969096!$A:$B, 2, 0)),"")</f>
        <v/>
      </c>
      <c r="AJ267" s="43" t="str">
        <f>IFERROR(IF(LEN(VLOOKUP(AE267, QUICKBOOKS_9130357949969096!$C:$E, 3, 0))=0,"",VLOOKUP(AE267, QUICKBOOKS_9130357949969096!$C:$E, 3, 0)),"")</f>
        <v/>
      </c>
      <c r="AK267" s="43" t="str">
        <f>IFERROR(IF(LEN(VLOOKUP(AF267, QUICKBOOKS_9130357949969096!$F:$G, 2, 0))=0,"",VLOOKUP(AF267, QUICKBOOKS_9130357949969096!$F:$G, 2, 0)),"")</f>
        <v/>
      </c>
      <c r="AL267" s="43"/>
      <c r="AM267" s="43" t="str">
        <f>IFERROR(IF(LEN(VLOOKUP(AH267, QUICKBOOKS_9130357949969096!$J:$K, 2, 0))=0,"",VLOOKUP(AH267, QUICKBOOKS_9130357949969096!$J:$K, 2, 0)),"")</f>
        <v/>
      </c>
    </row>
    <row r="268" spans="2:39">
      <c r="B268" s="30"/>
      <c r="C268" s="30"/>
      <c r="D268" s="30"/>
      <c r="E268" s="30"/>
      <c r="P268" s="42" t="str">
        <f>IF(W268&lt;&gt;"",MAX(P$1:P267)+1,IF(AND(_xlfn.CONCAT(T268:AM268)&lt;&gt;"", OR(LEFT(_xlfn.CONCAT(T268:AM268),5)&lt;&gt;"FALSE",RIGHT(_xlfn.CONCAT(T268:AM268),5)&lt;&gt;"FALSE")),IF(AND(ISNUMBER(P267),P267&gt;0),P267,0),""))</f>
        <v/>
      </c>
      <c r="Q268" s="47"/>
      <c r="R268" s="42" t="str">
        <f t="shared" si="4"/>
        <v/>
      </c>
      <c r="T268" s="43"/>
      <c r="U268" s="43"/>
      <c r="V268" s="43"/>
      <c r="W268" s="44"/>
      <c r="X268" s="43"/>
      <c r="Y268" s="43"/>
      <c r="Z268" s="43"/>
      <c r="AA268" s="49"/>
      <c r="AB268" s="49"/>
      <c r="AC268" s="43"/>
      <c r="AD268" s="43"/>
      <c r="AE268" s="43"/>
      <c r="AF268" s="43"/>
      <c r="AG268" s="43"/>
      <c r="AH268" s="43"/>
      <c r="AI268" s="43" t="str">
        <f>IFERROR(IF(LEN(VLOOKUP(AC268, QUICKBOOKS_9130357949969096!$A:$B, 2, 0))=0,"",VLOOKUP(AC268, QUICKBOOKS_9130357949969096!$A:$B, 2, 0)),"")</f>
        <v/>
      </c>
      <c r="AJ268" s="43" t="str">
        <f>IFERROR(IF(LEN(VLOOKUP(AE268, QUICKBOOKS_9130357949969096!$C:$E, 3, 0))=0,"",VLOOKUP(AE268, QUICKBOOKS_9130357949969096!$C:$E, 3, 0)),"")</f>
        <v/>
      </c>
      <c r="AK268" s="43" t="str">
        <f>IFERROR(IF(LEN(VLOOKUP(AF268, QUICKBOOKS_9130357949969096!$F:$G, 2, 0))=0,"",VLOOKUP(AF268, QUICKBOOKS_9130357949969096!$F:$G, 2, 0)),"")</f>
        <v/>
      </c>
      <c r="AL268" s="43"/>
      <c r="AM268" s="43" t="str">
        <f>IFERROR(IF(LEN(VLOOKUP(AH268, QUICKBOOKS_9130357949969096!$J:$K, 2, 0))=0,"",VLOOKUP(AH268, QUICKBOOKS_9130357949969096!$J:$K, 2, 0)),"")</f>
        <v/>
      </c>
    </row>
    <row r="269" spans="2:39">
      <c r="B269" s="30"/>
      <c r="C269" s="30"/>
      <c r="D269" s="30"/>
      <c r="E269" s="30"/>
      <c r="P269" s="42"/>
      <c r="Q269" s="47"/>
      <c r="R269" s="42"/>
      <c r="T269" s="43"/>
      <c r="U269" s="43"/>
      <c r="V269" s="43"/>
      <c r="W269" s="44"/>
      <c r="X269" s="43"/>
      <c r="Y269" s="43"/>
      <c r="Z269" s="43"/>
      <c r="AA269" s="49"/>
      <c r="AB269" s="49"/>
      <c r="AC269" s="43"/>
      <c r="AD269" s="43"/>
      <c r="AE269" s="43"/>
      <c r="AF269" s="43"/>
      <c r="AG269" s="43"/>
      <c r="AH269" s="43"/>
      <c r="AI269" s="43"/>
      <c r="AJ269" s="43"/>
      <c r="AK269" s="43"/>
      <c r="AL269" s="43"/>
      <c r="AM269" s="43"/>
    </row>
    <row r="270" spans="2:39">
      <c r="B270" s="30"/>
      <c r="C270" s="30"/>
      <c r="D270" s="30"/>
      <c r="E270" s="30"/>
      <c r="P270" s="42"/>
      <c r="Q270" s="47"/>
      <c r="R270" s="42"/>
      <c r="T270" s="43"/>
      <c r="U270" s="43"/>
      <c r="V270" s="43"/>
      <c r="W270" s="44"/>
      <c r="X270" s="43"/>
      <c r="Y270" s="43"/>
      <c r="Z270" s="43"/>
      <c r="AA270" s="49"/>
      <c r="AB270" s="49"/>
      <c r="AC270" s="43"/>
      <c r="AD270" s="43"/>
      <c r="AE270" s="43"/>
      <c r="AF270" s="43"/>
      <c r="AG270" s="43"/>
      <c r="AH270" s="43"/>
      <c r="AI270" s="43"/>
      <c r="AJ270" s="43"/>
      <c r="AK270" s="43"/>
      <c r="AL270" s="43"/>
      <c r="AM270" s="43"/>
    </row>
    <row r="271" spans="2:39">
      <c r="B271" s="30"/>
      <c r="C271" s="30"/>
      <c r="D271" s="30"/>
      <c r="E271" s="30"/>
      <c r="P271" s="42"/>
      <c r="Q271" s="47"/>
      <c r="R271" s="42"/>
      <c r="T271" s="43"/>
      <c r="U271" s="43"/>
      <c r="V271" s="43"/>
      <c r="W271" s="44"/>
      <c r="X271" s="43"/>
      <c r="Y271" s="43"/>
      <c r="Z271" s="43"/>
      <c r="AA271" s="49"/>
      <c r="AB271" s="49"/>
      <c r="AC271" s="43"/>
      <c r="AD271" s="43"/>
      <c r="AE271" s="43"/>
      <c r="AF271" s="43"/>
      <c r="AG271" s="43"/>
      <c r="AH271" s="43"/>
      <c r="AI271" s="43"/>
      <c r="AJ271" s="43"/>
      <c r="AK271" s="43"/>
      <c r="AL271" s="43"/>
      <c r="AM271" s="43"/>
    </row>
    <row r="272" spans="2:39">
      <c r="B272" s="30"/>
      <c r="C272" s="30"/>
      <c r="D272" s="30"/>
      <c r="E272" s="30"/>
      <c r="P272" s="42"/>
      <c r="Q272" s="47"/>
      <c r="R272" s="42"/>
      <c r="T272" s="43"/>
      <c r="U272" s="43"/>
      <c r="V272" s="43"/>
      <c r="W272" s="44"/>
      <c r="X272" s="43"/>
      <c r="Y272" s="43"/>
      <c r="Z272" s="43"/>
      <c r="AA272" s="49"/>
      <c r="AB272" s="49"/>
      <c r="AC272" s="43"/>
      <c r="AD272" s="43"/>
      <c r="AE272" s="43"/>
      <c r="AF272" s="43"/>
      <c r="AG272" s="43"/>
      <c r="AH272" s="43"/>
      <c r="AI272" s="43"/>
      <c r="AJ272" s="43"/>
      <c r="AK272" s="43"/>
      <c r="AL272" s="43"/>
      <c r="AM272" s="43"/>
    </row>
    <row r="273" spans="2:39">
      <c r="B273" s="30"/>
      <c r="C273" s="30"/>
      <c r="D273" s="30"/>
      <c r="E273" s="30"/>
      <c r="P273" s="42"/>
      <c r="Q273" s="47"/>
      <c r="R273" s="42"/>
      <c r="T273" s="43"/>
      <c r="U273" s="43"/>
      <c r="V273" s="43"/>
      <c r="W273" s="44"/>
      <c r="X273" s="43"/>
      <c r="Y273" s="43"/>
      <c r="Z273" s="43"/>
      <c r="AA273" s="49"/>
      <c r="AB273" s="49"/>
      <c r="AC273" s="43"/>
      <c r="AD273" s="43"/>
      <c r="AE273" s="43"/>
      <c r="AF273" s="43"/>
      <c r="AG273" s="43"/>
      <c r="AH273" s="43"/>
      <c r="AI273" s="43"/>
      <c r="AJ273" s="43"/>
      <c r="AK273" s="43"/>
      <c r="AL273" s="43"/>
      <c r="AM273" s="43"/>
    </row>
    <row r="274" spans="2:39">
      <c r="B274" s="30"/>
      <c r="C274" s="30"/>
      <c r="D274" s="30"/>
      <c r="E274" s="30"/>
      <c r="P274" s="42"/>
      <c r="Q274" s="47"/>
      <c r="R274" s="42"/>
      <c r="T274" s="43"/>
      <c r="U274" s="43"/>
      <c r="V274" s="43"/>
      <c r="W274" s="44"/>
      <c r="X274" s="43"/>
      <c r="Y274" s="43"/>
      <c r="Z274" s="43"/>
      <c r="AA274" s="49"/>
      <c r="AB274" s="49"/>
      <c r="AC274" s="43"/>
      <c r="AD274" s="43"/>
      <c r="AE274" s="43"/>
      <c r="AF274" s="43"/>
      <c r="AG274" s="43"/>
      <c r="AH274" s="43"/>
      <c r="AI274" s="43"/>
      <c r="AJ274" s="43"/>
      <c r="AK274" s="43"/>
      <c r="AL274" s="43"/>
      <c r="AM274" s="43"/>
    </row>
    <row r="275" spans="2:39">
      <c r="B275" s="30"/>
      <c r="C275" s="30"/>
      <c r="D275" s="30"/>
      <c r="E275" s="30"/>
      <c r="P275" s="42"/>
      <c r="Q275" s="47"/>
      <c r="R275" s="42"/>
      <c r="T275" s="43"/>
      <c r="U275" s="43"/>
      <c r="V275" s="43"/>
      <c r="W275" s="44"/>
      <c r="X275" s="43"/>
      <c r="Y275" s="43"/>
      <c r="Z275" s="43"/>
      <c r="AA275" s="49"/>
      <c r="AB275" s="49"/>
      <c r="AC275" s="43"/>
      <c r="AD275" s="43"/>
      <c r="AE275" s="43"/>
      <c r="AF275" s="43"/>
      <c r="AG275" s="43"/>
      <c r="AH275" s="43"/>
      <c r="AI275" s="43"/>
      <c r="AJ275" s="43"/>
      <c r="AK275" s="43"/>
      <c r="AL275" s="43"/>
      <c r="AM275" s="43"/>
    </row>
    <row r="276" spans="2:39">
      <c r="B276" s="30"/>
      <c r="C276" s="30"/>
      <c r="D276" s="30"/>
      <c r="E276" s="30"/>
      <c r="P276" s="42"/>
      <c r="Q276" s="47"/>
      <c r="R276" s="42"/>
      <c r="T276" s="43"/>
      <c r="U276" s="43"/>
      <c r="V276" s="43"/>
      <c r="W276" s="44"/>
      <c r="X276" s="43"/>
      <c r="Y276" s="43"/>
      <c r="Z276" s="43"/>
      <c r="AA276" s="49"/>
      <c r="AB276" s="49"/>
      <c r="AC276" s="43"/>
      <c r="AD276" s="43"/>
      <c r="AE276" s="43"/>
      <c r="AF276" s="43"/>
      <c r="AG276" s="43"/>
      <c r="AH276" s="43"/>
      <c r="AI276" s="43"/>
      <c r="AJ276" s="43"/>
      <c r="AK276" s="43"/>
      <c r="AL276" s="43"/>
      <c r="AM276" s="43"/>
    </row>
    <row r="277" spans="2:39">
      <c r="B277" s="30"/>
      <c r="C277" s="30"/>
      <c r="D277" s="30"/>
      <c r="E277" s="30"/>
      <c r="P277" s="42"/>
      <c r="Q277" s="47"/>
      <c r="R277" s="42"/>
      <c r="T277" s="43"/>
      <c r="U277" s="43"/>
      <c r="V277" s="43"/>
      <c r="W277" s="44"/>
      <c r="X277" s="43"/>
      <c r="Y277" s="43"/>
      <c r="Z277" s="43"/>
      <c r="AA277" s="49"/>
      <c r="AB277" s="49"/>
      <c r="AC277" s="43"/>
      <c r="AD277" s="43"/>
      <c r="AE277" s="43"/>
      <c r="AF277" s="43"/>
      <c r="AG277" s="43"/>
      <c r="AH277" s="43"/>
      <c r="AI277" s="43"/>
      <c r="AJ277" s="43"/>
      <c r="AK277" s="43"/>
      <c r="AL277" s="43"/>
      <c r="AM277" s="43"/>
    </row>
  </sheetData>
  <mergeCells count="1">
    <mergeCell ref="C8:D8"/>
  </mergeCells>
  <conditionalFormatting sqref="Q2:Q268">
    <cfRule type="containsText" dxfId="236" priority="298" operator="containsText" text="UPLOAD">
      <formula>NOT(ISERROR(SEARCH("UPLOAD",Q2)))</formula>
    </cfRule>
    <cfRule type="containsText" dxfId="235" priority="299" operator="containsText" text="DELETE">
      <formula>NOT(ISERROR(SEARCH("DELETE",Q2)))</formula>
    </cfRule>
  </conditionalFormatting>
  <conditionalFormatting sqref="R2:R268">
    <cfRule type="containsText" dxfId="234" priority="300" operator="containsText" text="Synced">
      <formula>NOT(ISERROR(SEARCH("Synced",R2)))</formula>
    </cfRule>
    <cfRule type="containsText" dxfId="233" priority="301" operator="containsText" text="New">
      <formula>NOT(ISERROR(SEARCH("New",R2)))</formula>
    </cfRule>
    <cfRule type="containsText" dxfId="232" priority="302" operator="containsText" text="Edited">
      <formula>NOT(ISERROR(SEARCH("Edited",R2)))</formula>
    </cfRule>
    <cfRule type="containsText" dxfId="231" priority="303" operator="containsText" text="Invalid">
      <formula>NOT(ISERROR(SEARCH("Invalid",R2)))</formula>
    </cfRule>
  </conditionalFormatting>
  <conditionalFormatting sqref="T3:AC3 AE3:DO49 T4:V49 T50:DO268">
    <cfRule type="expression" dxfId="230" priority="295">
      <formula>$Q3=UPLOAD</formula>
    </cfRule>
    <cfRule type="expression" dxfId="229" priority="296">
      <formula>$Q3=DELETE</formula>
    </cfRule>
    <cfRule type="expression" dxfId="228" priority="297">
      <formula>ISEVEN($P3)</formula>
    </cfRule>
  </conditionalFormatting>
  <conditionalFormatting sqref="T2:DP2 AD3 AC4:AD4 AD5">
    <cfRule type="expression" dxfId="227" priority="304">
      <formula>$Q2=UPLOAD</formula>
    </cfRule>
    <cfRule type="expression" dxfId="226" priority="305">
      <formula>$Q2=DELETE</formula>
    </cfRule>
    <cfRule type="expression" dxfId="225" priority="306">
      <formula>ISEVEN($P2)</formula>
    </cfRule>
  </conditionalFormatting>
  <conditionalFormatting sqref="W4:Z4 AB4">
    <cfRule type="expression" dxfId="224" priority="292">
      <formula>$Q4=UPLOAD</formula>
    </cfRule>
    <cfRule type="expression" dxfId="223" priority="293">
      <formula>$Q4=DELETE</formula>
    </cfRule>
    <cfRule type="expression" dxfId="222" priority="294">
      <formula>ISEVEN($P4)</formula>
    </cfRule>
  </conditionalFormatting>
  <conditionalFormatting sqref="W32:AD49 W5:AA5 W7:AA7 W9:AA9 W11:AA11 W13:AA13 W15:AA15 W17:AA17 W19:AA19 W21:AA21 W23:AA23 W25:AA25 W27:AA27 W29:AA29 W31:AA31">
    <cfRule type="expression" dxfId="221" priority="205">
      <formula>$Q5=UPLOAD</formula>
    </cfRule>
    <cfRule type="expression" dxfId="220" priority="206">
      <formula>$Q5=DELETE</formula>
    </cfRule>
    <cfRule type="expression" dxfId="219" priority="207">
      <formula>ISEVEN($P5)</formula>
    </cfRule>
  </conditionalFormatting>
  <conditionalFormatting sqref="AB5">
    <cfRule type="expression" dxfId="218" priority="202">
      <formula>$Q5=UPLOAD</formula>
    </cfRule>
    <cfRule type="expression" dxfId="217" priority="203">
      <formula>$Q5=DELETE</formula>
    </cfRule>
    <cfRule type="expression" dxfId="216" priority="204">
      <formula>ISEVEN($P5)</formula>
    </cfRule>
  </conditionalFormatting>
  <conditionalFormatting sqref="AA4">
    <cfRule type="expression" dxfId="215" priority="199">
      <formula>$Q4=UPLOAD</formula>
    </cfRule>
    <cfRule type="expression" dxfId="214" priority="200">
      <formula>$Q4=DELETE</formula>
    </cfRule>
    <cfRule type="expression" dxfId="213" priority="201">
      <formula>ISEVEN($P4)</formula>
    </cfRule>
  </conditionalFormatting>
  <conditionalFormatting sqref="AC5">
    <cfRule type="expression" dxfId="212" priority="196">
      <formula>$Q5=UPLOAD</formula>
    </cfRule>
    <cfRule type="expression" dxfId="211" priority="197">
      <formula>$Q5=DELETE</formula>
    </cfRule>
    <cfRule type="expression" dxfId="210" priority="198">
      <formula>ISEVEN($P5)</formula>
    </cfRule>
  </conditionalFormatting>
  <conditionalFormatting sqref="AC6:AD6 AD7">
    <cfRule type="expression" dxfId="209" priority="193">
      <formula>$Q6=UPLOAD</formula>
    </cfRule>
    <cfRule type="expression" dxfId="208" priority="194">
      <formula>$Q6=DELETE</formula>
    </cfRule>
    <cfRule type="expression" dxfId="207" priority="195">
      <formula>ISEVEN($P6)</formula>
    </cfRule>
  </conditionalFormatting>
  <conditionalFormatting sqref="W6:Z6 AB6">
    <cfRule type="expression" dxfId="206" priority="190">
      <formula>$Q6=UPLOAD</formula>
    </cfRule>
    <cfRule type="expression" dxfId="205" priority="191">
      <formula>$Q6=DELETE</formula>
    </cfRule>
    <cfRule type="expression" dxfId="204" priority="192">
      <formula>ISEVEN($P6)</formula>
    </cfRule>
  </conditionalFormatting>
  <conditionalFormatting sqref="AB7">
    <cfRule type="expression" dxfId="203" priority="187">
      <formula>$Q7=UPLOAD</formula>
    </cfRule>
    <cfRule type="expression" dxfId="202" priority="188">
      <formula>$Q7=DELETE</formula>
    </cfRule>
    <cfRule type="expression" dxfId="201" priority="189">
      <formula>ISEVEN($P7)</formula>
    </cfRule>
  </conditionalFormatting>
  <conditionalFormatting sqref="AA6">
    <cfRule type="expression" dxfId="200" priority="184">
      <formula>$Q6=UPLOAD</formula>
    </cfRule>
    <cfRule type="expression" dxfId="199" priority="185">
      <formula>$Q6=DELETE</formula>
    </cfRule>
    <cfRule type="expression" dxfId="198" priority="186">
      <formula>ISEVEN($P6)</formula>
    </cfRule>
  </conditionalFormatting>
  <conditionalFormatting sqref="AC7">
    <cfRule type="expression" dxfId="197" priority="181">
      <formula>$Q7=UPLOAD</formula>
    </cfRule>
    <cfRule type="expression" dxfId="196" priority="182">
      <formula>$Q7=DELETE</formula>
    </cfRule>
    <cfRule type="expression" dxfId="195" priority="183">
      <formula>ISEVEN($P7)</formula>
    </cfRule>
  </conditionalFormatting>
  <conditionalFormatting sqref="AC8:AD8 AD9">
    <cfRule type="expression" dxfId="194" priority="178">
      <formula>$Q8=UPLOAD</formula>
    </cfRule>
    <cfRule type="expression" dxfId="193" priority="179">
      <formula>$Q8=DELETE</formula>
    </cfRule>
    <cfRule type="expression" dxfId="192" priority="180">
      <formula>ISEVEN($P8)</formula>
    </cfRule>
  </conditionalFormatting>
  <conditionalFormatting sqref="W8:Z8 AB8">
    <cfRule type="expression" dxfId="191" priority="175">
      <formula>$Q8=UPLOAD</formula>
    </cfRule>
    <cfRule type="expression" dxfId="190" priority="176">
      <formula>$Q8=DELETE</formula>
    </cfRule>
    <cfRule type="expression" dxfId="189" priority="177">
      <formula>ISEVEN($P8)</formula>
    </cfRule>
  </conditionalFormatting>
  <conditionalFormatting sqref="AB9">
    <cfRule type="expression" dxfId="188" priority="172">
      <formula>$Q9=UPLOAD</formula>
    </cfRule>
    <cfRule type="expression" dxfId="187" priority="173">
      <formula>$Q9=DELETE</formula>
    </cfRule>
    <cfRule type="expression" dxfId="186" priority="174">
      <formula>ISEVEN($P9)</formula>
    </cfRule>
  </conditionalFormatting>
  <conditionalFormatting sqref="AA8">
    <cfRule type="expression" dxfId="185" priority="169">
      <formula>$Q8=UPLOAD</formula>
    </cfRule>
    <cfRule type="expression" dxfId="184" priority="170">
      <formula>$Q8=DELETE</formula>
    </cfRule>
    <cfRule type="expression" dxfId="183" priority="171">
      <formula>ISEVEN($P8)</formula>
    </cfRule>
  </conditionalFormatting>
  <conditionalFormatting sqref="AC9">
    <cfRule type="expression" dxfId="182" priority="166">
      <formula>$Q9=UPLOAD</formula>
    </cfRule>
    <cfRule type="expression" dxfId="181" priority="167">
      <formula>$Q9=DELETE</formula>
    </cfRule>
    <cfRule type="expression" dxfId="180" priority="168">
      <formula>ISEVEN($P9)</formula>
    </cfRule>
  </conditionalFormatting>
  <conditionalFormatting sqref="AC10:AD10 AD11">
    <cfRule type="expression" dxfId="179" priority="163">
      <formula>$Q10=UPLOAD</formula>
    </cfRule>
    <cfRule type="expression" dxfId="178" priority="164">
      <formula>$Q10=DELETE</formula>
    </cfRule>
    <cfRule type="expression" dxfId="177" priority="165">
      <formula>ISEVEN($P10)</formula>
    </cfRule>
  </conditionalFormatting>
  <conditionalFormatting sqref="W10:Z10 AB10">
    <cfRule type="expression" dxfId="176" priority="160">
      <formula>$Q10=UPLOAD</formula>
    </cfRule>
    <cfRule type="expression" dxfId="175" priority="161">
      <formula>$Q10=DELETE</formula>
    </cfRule>
    <cfRule type="expression" dxfId="174" priority="162">
      <formula>ISEVEN($P10)</formula>
    </cfRule>
  </conditionalFormatting>
  <conditionalFormatting sqref="AB11">
    <cfRule type="expression" dxfId="173" priority="157">
      <formula>$Q11=UPLOAD</formula>
    </cfRule>
    <cfRule type="expression" dxfId="172" priority="158">
      <formula>$Q11=DELETE</formula>
    </cfRule>
    <cfRule type="expression" dxfId="171" priority="159">
      <formula>ISEVEN($P11)</formula>
    </cfRule>
  </conditionalFormatting>
  <conditionalFormatting sqref="AA10">
    <cfRule type="expression" dxfId="170" priority="154">
      <formula>$Q10=UPLOAD</formula>
    </cfRule>
    <cfRule type="expression" dxfId="169" priority="155">
      <formula>$Q10=DELETE</formula>
    </cfRule>
    <cfRule type="expression" dxfId="168" priority="156">
      <formula>ISEVEN($P10)</formula>
    </cfRule>
  </conditionalFormatting>
  <conditionalFormatting sqref="AC11">
    <cfRule type="expression" dxfId="167" priority="151">
      <formula>$Q11=UPLOAD</formula>
    </cfRule>
    <cfRule type="expression" dxfId="166" priority="152">
      <formula>$Q11=DELETE</formula>
    </cfRule>
    <cfRule type="expression" dxfId="165" priority="153">
      <formula>ISEVEN($P11)</formula>
    </cfRule>
  </conditionalFormatting>
  <conditionalFormatting sqref="AC12:AD12 AD13">
    <cfRule type="expression" dxfId="164" priority="148">
      <formula>$Q12=UPLOAD</formula>
    </cfRule>
    <cfRule type="expression" dxfId="163" priority="149">
      <formula>$Q12=DELETE</formula>
    </cfRule>
    <cfRule type="expression" dxfId="162" priority="150">
      <formula>ISEVEN($P12)</formula>
    </cfRule>
  </conditionalFormatting>
  <conditionalFormatting sqref="W12:Z12 AB12">
    <cfRule type="expression" dxfId="161" priority="145">
      <formula>$Q12=UPLOAD</formula>
    </cfRule>
    <cfRule type="expression" dxfId="160" priority="146">
      <formula>$Q12=DELETE</formula>
    </cfRule>
    <cfRule type="expression" dxfId="159" priority="147">
      <formula>ISEVEN($P12)</formula>
    </cfRule>
  </conditionalFormatting>
  <conditionalFormatting sqref="AB13">
    <cfRule type="expression" dxfId="158" priority="142">
      <formula>$Q13=UPLOAD</formula>
    </cfRule>
    <cfRule type="expression" dxfId="157" priority="143">
      <formula>$Q13=DELETE</formula>
    </cfRule>
    <cfRule type="expression" dxfId="156" priority="144">
      <formula>ISEVEN($P13)</formula>
    </cfRule>
  </conditionalFormatting>
  <conditionalFormatting sqref="AA12">
    <cfRule type="expression" dxfId="155" priority="139">
      <formula>$Q12=UPLOAD</formula>
    </cfRule>
    <cfRule type="expression" dxfId="154" priority="140">
      <formula>$Q12=DELETE</formula>
    </cfRule>
    <cfRule type="expression" dxfId="153" priority="141">
      <formula>ISEVEN($P12)</formula>
    </cfRule>
  </conditionalFormatting>
  <conditionalFormatting sqref="AC13">
    <cfRule type="expression" dxfId="152" priority="136">
      <formula>$Q13=UPLOAD</formula>
    </cfRule>
    <cfRule type="expression" dxfId="151" priority="137">
      <formula>$Q13=DELETE</formula>
    </cfRule>
    <cfRule type="expression" dxfId="150" priority="138">
      <formula>ISEVEN($P13)</formula>
    </cfRule>
  </conditionalFormatting>
  <conditionalFormatting sqref="AC14:AD14 AD15">
    <cfRule type="expression" dxfId="149" priority="133">
      <formula>$Q14=UPLOAD</formula>
    </cfRule>
    <cfRule type="expression" dxfId="148" priority="134">
      <formula>$Q14=DELETE</formula>
    </cfRule>
    <cfRule type="expression" dxfId="147" priority="135">
      <formula>ISEVEN($P14)</formula>
    </cfRule>
  </conditionalFormatting>
  <conditionalFormatting sqref="W14:Z14 AB14">
    <cfRule type="expression" dxfId="146" priority="130">
      <formula>$Q14=UPLOAD</formula>
    </cfRule>
    <cfRule type="expression" dxfId="145" priority="131">
      <formula>$Q14=DELETE</formula>
    </cfRule>
    <cfRule type="expression" dxfId="144" priority="132">
      <formula>ISEVEN($P14)</formula>
    </cfRule>
  </conditionalFormatting>
  <conditionalFormatting sqref="AB15">
    <cfRule type="expression" dxfId="143" priority="127">
      <formula>$Q15=UPLOAD</formula>
    </cfRule>
    <cfRule type="expression" dxfId="142" priority="128">
      <formula>$Q15=DELETE</formula>
    </cfRule>
    <cfRule type="expression" dxfId="141" priority="129">
      <formula>ISEVEN($P15)</formula>
    </cfRule>
  </conditionalFormatting>
  <conditionalFormatting sqref="AA14">
    <cfRule type="expression" dxfId="140" priority="124">
      <formula>$Q14=UPLOAD</formula>
    </cfRule>
    <cfRule type="expression" dxfId="139" priority="125">
      <formula>$Q14=DELETE</formula>
    </cfRule>
    <cfRule type="expression" dxfId="138" priority="126">
      <formula>ISEVEN($P14)</formula>
    </cfRule>
  </conditionalFormatting>
  <conditionalFormatting sqref="AC15">
    <cfRule type="expression" dxfId="137" priority="121">
      <formula>$Q15=UPLOAD</formula>
    </cfRule>
    <cfRule type="expression" dxfId="136" priority="122">
      <formula>$Q15=DELETE</formula>
    </cfRule>
    <cfRule type="expression" dxfId="135" priority="123">
      <formula>ISEVEN($P15)</formula>
    </cfRule>
  </conditionalFormatting>
  <conditionalFormatting sqref="AC16:AD16 AD17">
    <cfRule type="expression" dxfId="134" priority="118">
      <formula>$Q16=UPLOAD</formula>
    </cfRule>
    <cfRule type="expression" dxfId="133" priority="119">
      <formula>$Q16=DELETE</formula>
    </cfRule>
    <cfRule type="expression" dxfId="132" priority="120">
      <formula>ISEVEN($P16)</formula>
    </cfRule>
  </conditionalFormatting>
  <conditionalFormatting sqref="W16:Z16 AB16">
    <cfRule type="expression" dxfId="131" priority="115">
      <formula>$Q16=UPLOAD</formula>
    </cfRule>
    <cfRule type="expression" dxfId="130" priority="116">
      <formula>$Q16=DELETE</formula>
    </cfRule>
    <cfRule type="expression" dxfId="129" priority="117">
      <formula>ISEVEN($P16)</formula>
    </cfRule>
  </conditionalFormatting>
  <conditionalFormatting sqref="AB17">
    <cfRule type="expression" dxfId="128" priority="112">
      <formula>$Q17=UPLOAD</formula>
    </cfRule>
    <cfRule type="expression" dxfId="127" priority="113">
      <formula>$Q17=DELETE</formula>
    </cfRule>
    <cfRule type="expression" dxfId="126" priority="114">
      <formula>ISEVEN($P17)</formula>
    </cfRule>
  </conditionalFormatting>
  <conditionalFormatting sqref="AA16">
    <cfRule type="expression" dxfId="125" priority="109">
      <formula>$Q16=UPLOAD</formula>
    </cfRule>
    <cfRule type="expression" dxfId="124" priority="110">
      <formula>$Q16=DELETE</formula>
    </cfRule>
    <cfRule type="expression" dxfId="123" priority="111">
      <formula>ISEVEN($P16)</formula>
    </cfRule>
  </conditionalFormatting>
  <conditionalFormatting sqref="AC17">
    <cfRule type="expression" dxfId="122" priority="106">
      <formula>$Q17=UPLOAD</formula>
    </cfRule>
    <cfRule type="expression" dxfId="121" priority="107">
      <formula>$Q17=DELETE</formula>
    </cfRule>
    <cfRule type="expression" dxfId="120" priority="108">
      <formula>ISEVEN($P17)</formula>
    </cfRule>
  </conditionalFormatting>
  <conditionalFormatting sqref="AC18:AD18 AD19">
    <cfRule type="expression" dxfId="119" priority="103">
      <formula>$Q18=UPLOAD</formula>
    </cfRule>
    <cfRule type="expression" dxfId="118" priority="104">
      <formula>$Q18=DELETE</formula>
    </cfRule>
    <cfRule type="expression" dxfId="117" priority="105">
      <formula>ISEVEN($P18)</formula>
    </cfRule>
  </conditionalFormatting>
  <conditionalFormatting sqref="W18:Z18 AB18">
    <cfRule type="expression" dxfId="116" priority="100">
      <formula>$Q18=UPLOAD</formula>
    </cfRule>
    <cfRule type="expression" dxfId="115" priority="101">
      <formula>$Q18=DELETE</formula>
    </cfRule>
    <cfRule type="expression" dxfId="114" priority="102">
      <formula>ISEVEN($P18)</formula>
    </cfRule>
  </conditionalFormatting>
  <conditionalFormatting sqref="AB19">
    <cfRule type="expression" dxfId="113" priority="97">
      <formula>$Q19=UPLOAD</formula>
    </cfRule>
    <cfRule type="expression" dxfId="112" priority="98">
      <formula>$Q19=DELETE</formula>
    </cfRule>
    <cfRule type="expression" dxfId="111" priority="99">
      <formula>ISEVEN($P19)</formula>
    </cfRule>
  </conditionalFormatting>
  <conditionalFormatting sqref="AA18">
    <cfRule type="expression" dxfId="110" priority="94">
      <formula>$Q18=UPLOAD</formula>
    </cfRule>
    <cfRule type="expression" dxfId="109" priority="95">
      <formula>$Q18=DELETE</formula>
    </cfRule>
    <cfRule type="expression" dxfId="108" priority="96">
      <formula>ISEVEN($P18)</formula>
    </cfRule>
  </conditionalFormatting>
  <conditionalFormatting sqref="AC19">
    <cfRule type="expression" dxfId="107" priority="91">
      <formula>$Q19=UPLOAD</formula>
    </cfRule>
    <cfRule type="expression" dxfId="106" priority="92">
      <formula>$Q19=DELETE</formula>
    </cfRule>
    <cfRule type="expression" dxfId="105" priority="93">
      <formula>ISEVEN($P19)</formula>
    </cfRule>
  </conditionalFormatting>
  <conditionalFormatting sqref="AC20:AD20 AD21">
    <cfRule type="expression" dxfId="104" priority="88">
      <formula>$Q20=UPLOAD</formula>
    </cfRule>
    <cfRule type="expression" dxfId="103" priority="89">
      <formula>$Q20=DELETE</formula>
    </cfRule>
    <cfRule type="expression" dxfId="102" priority="90">
      <formula>ISEVEN($P20)</formula>
    </cfRule>
  </conditionalFormatting>
  <conditionalFormatting sqref="W20:Z20 AB20">
    <cfRule type="expression" dxfId="101" priority="85">
      <formula>$Q20=UPLOAD</formula>
    </cfRule>
    <cfRule type="expression" dxfId="100" priority="86">
      <formula>$Q20=DELETE</formula>
    </cfRule>
    <cfRule type="expression" dxfId="99" priority="87">
      <formula>ISEVEN($P20)</formula>
    </cfRule>
  </conditionalFormatting>
  <conditionalFormatting sqref="AB21">
    <cfRule type="expression" dxfId="98" priority="82">
      <formula>$Q21=UPLOAD</formula>
    </cfRule>
    <cfRule type="expression" dxfId="97" priority="83">
      <formula>$Q21=DELETE</formula>
    </cfRule>
    <cfRule type="expression" dxfId="96" priority="84">
      <formula>ISEVEN($P21)</formula>
    </cfRule>
  </conditionalFormatting>
  <conditionalFormatting sqref="AA20">
    <cfRule type="expression" dxfId="95" priority="79">
      <formula>$Q20=UPLOAD</formula>
    </cfRule>
    <cfRule type="expression" dxfId="94" priority="80">
      <formula>$Q20=DELETE</formula>
    </cfRule>
    <cfRule type="expression" dxfId="93" priority="81">
      <formula>ISEVEN($P20)</formula>
    </cfRule>
  </conditionalFormatting>
  <conditionalFormatting sqref="AC21">
    <cfRule type="expression" dxfId="92" priority="76">
      <formula>$Q21=UPLOAD</formula>
    </cfRule>
    <cfRule type="expression" dxfId="91" priority="77">
      <formula>$Q21=DELETE</formula>
    </cfRule>
    <cfRule type="expression" dxfId="90" priority="78">
      <formula>ISEVEN($P21)</formula>
    </cfRule>
  </conditionalFormatting>
  <conditionalFormatting sqref="AC22:AD22 AD23">
    <cfRule type="expression" dxfId="89" priority="73">
      <formula>$Q22=UPLOAD</formula>
    </cfRule>
    <cfRule type="expression" dxfId="88" priority="74">
      <formula>$Q22=DELETE</formula>
    </cfRule>
    <cfRule type="expression" dxfId="87" priority="75">
      <formula>ISEVEN($P22)</formula>
    </cfRule>
  </conditionalFormatting>
  <conditionalFormatting sqref="W22:Z22 AB22">
    <cfRule type="expression" dxfId="86" priority="70">
      <formula>$Q22=UPLOAD</formula>
    </cfRule>
    <cfRule type="expression" dxfId="85" priority="71">
      <formula>$Q22=DELETE</formula>
    </cfRule>
    <cfRule type="expression" dxfId="84" priority="72">
      <formula>ISEVEN($P22)</formula>
    </cfRule>
  </conditionalFormatting>
  <conditionalFormatting sqref="AB23">
    <cfRule type="expression" dxfId="83" priority="67">
      <formula>$Q23=UPLOAD</formula>
    </cfRule>
    <cfRule type="expression" dxfId="82" priority="68">
      <formula>$Q23=DELETE</formula>
    </cfRule>
    <cfRule type="expression" dxfId="81" priority="69">
      <formula>ISEVEN($P23)</formula>
    </cfRule>
  </conditionalFormatting>
  <conditionalFormatting sqref="AA22">
    <cfRule type="expression" dxfId="80" priority="64">
      <formula>$Q22=UPLOAD</formula>
    </cfRule>
    <cfRule type="expression" dxfId="79" priority="65">
      <formula>$Q22=DELETE</formula>
    </cfRule>
    <cfRule type="expression" dxfId="78" priority="66">
      <formula>ISEVEN($P22)</formula>
    </cfRule>
  </conditionalFormatting>
  <conditionalFormatting sqref="AC23">
    <cfRule type="expression" dxfId="77" priority="61">
      <formula>$Q23=UPLOAD</formula>
    </cfRule>
    <cfRule type="expression" dxfId="76" priority="62">
      <formula>$Q23=DELETE</formula>
    </cfRule>
    <cfRule type="expression" dxfId="75" priority="63">
      <formula>ISEVEN($P23)</formula>
    </cfRule>
  </conditionalFormatting>
  <conditionalFormatting sqref="AC24:AD24 AD25">
    <cfRule type="expression" dxfId="74" priority="58">
      <formula>$Q24=UPLOAD</formula>
    </cfRule>
    <cfRule type="expression" dxfId="73" priority="59">
      <formula>$Q24=DELETE</formula>
    </cfRule>
    <cfRule type="expression" dxfId="72" priority="60">
      <formula>ISEVEN($P24)</formula>
    </cfRule>
  </conditionalFormatting>
  <conditionalFormatting sqref="W24:Z24 AB24">
    <cfRule type="expression" dxfId="71" priority="55">
      <formula>$Q24=UPLOAD</formula>
    </cfRule>
    <cfRule type="expression" dxfId="70" priority="56">
      <formula>$Q24=DELETE</formula>
    </cfRule>
    <cfRule type="expression" dxfId="69" priority="57">
      <formula>ISEVEN($P24)</formula>
    </cfRule>
  </conditionalFormatting>
  <conditionalFormatting sqref="AB25">
    <cfRule type="expression" dxfId="68" priority="52">
      <formula>$Q25=UPLOAD</formula>
    </cfRule>
    <cfRule type="expression" dxfId="67" priority="53">
      <formula>$Q25=DELETE</formula>
    </cfRule>
    <cfRule type="expression" dxfId="66" priority="54">
      <formula>ISEVEN($P25)</formula>
    </cfRule>
  </conditionalFormatting>
  <conditionalFormatting sqref="AA24">
    <cfRule type="expression" dxfId="65" priority="49">
      <formula>$Q24=UPLOAD</formula>
    </cfRule>
    <cfRule type="expression" dxfId="64" priority="50">
      <formula>$Q24=DELETE</formula>
    </cfRule>
    <cfRule type="expression" dxfId="63" priority="51">
      <formula>ISEVEN($P24)</formula>
    </cfRule>
  </conditionalFormatting>
  <conditionalFormatting sqref="AC25">
    <cfRule type="expression" dxfId="62" priority="46">
      <formula>$Q25=UPLOAD</formula>
    </cfRule>
    <cfRule type="expression" dxfId="61" priority="47">
      <formula>$Q25=DELETE</formula>
    </cfRule>
    <cfRule type="expression" dxfId="60" priority="48">
      <formula>ISEVEN($P25)</formula>
    </cfRule>
  </conditionalFormatting>
  <conditionalFormatting sqref="AC26:AD26 AD27">
    <cfRule type="expression" dxfId="59" priority="43">
      <formula>$Q26=UPLOAD</formula>
    </cfRule>
    <cfRule type="expression" dxfId="58" priority="44">
      <formula>$Q26=DELETE</formula>
    </cfRule>
    <cfRule type="expression" dxfId="57" priority="45">
      <formula>ISEVEN($P26)</formula>
    </cfRule>
  </conditionalFormatting>
  <conditionalFormatting sqref="W26:Z26 AB26">
    <cfRule type="expression" dxfId="56" priority="40">
      <formula>$Q26=UPLOAD</formula>
    </cfRule>
    <cfRule type="expression" dxfId="55" priority="41">
      <formula>$Q26=DELETE</formula>
    </cfRule>
    <cfRule type="expression" dxfId="54" priority="42">
      <formula>ISEVEN($P26)</formula>
    </cfRule>
  </conditionalFormatting>
  <conditionalFormatting sqref="AB27">
    <cfRule type="expression" dxfId="53" priority="37">
      <formula>$Q27=UPLOAD</formula>
    </cfRule>
    <cfRule type="expression" dxfId="52" priority="38">
      <formula>$Q27=DELETE</formula>
    </cfRule>
    <cfRule type="expression" dxfId="51" priority="39">
      <formula>ISEVEN($P27)</formula>
    </cfRule>
  </conditionalFormatting>
  <conditionalFormatting sqref="AA26">
    <cfRule type="expression" dxfId="50" priority="34">
      <formula>$Q26=UPLOAD</formula>
    </cfRule>
    <cfRule type="expression" dxfId="49" priority="35">
      <formula>$Q26=DELETE</formula>
    </cfRule>
    <cfRule type="expression" dxfId="48" priority="36">
      <formula>ISEVEN($P26)</formula>
    </cfRule>
  </conditionalFormatting>
  <conditionalFormatting sqref="AC27">
    <cfRule type="expression" dxfId="47" priority="31">
      <formula>$Q27=UPLOAD</formula>
    </cfRule>
    <cfRule type="expression" dxfId="46" priority="32">
      <formula>$Q27=DELETE</formula>
    </cfRule>
    <cfRule type="expression" dxfId="45" priority="33">
      <formula>ISEVEN($P27)</formula>
    </cfRule>
  </conditionalFormatting>
  <conditionalFormatting sqref="AC28:AD28 AD29">
    <cfRule type="expression" dxfId="44" priority="28">
      <formula>$Q28=UPLOAD</formula>
    </cfRule>
    <cfRule type="expression" dxfId="43" priority="29">
      <formula>$Q28=DELETE</formula>
    </cfRule>
    <cfRule type="expression" dxfId="42" priority="30">
      <formula>ISEVEN($P28)</formula>
    </cfRule>
  </conditionalFormatting>
  <conditionalFormatting sqref="W28:Z28 AB28">
    <cfRule type="expression" dxfId="41" priority="25">
      <formula>$Q28=UPLOAD</formula>
    </cfRule>
    <cfRule type="expression" dxfId="40" priority="26">
      <formula>$Q28=DELETE</formula>
    </cfRule>
    <cfRule type="expression" dxfId="39" priority="27">
      <formula>ISEVEN($P28)</formula>
    </cfRule>
  </conditionalFormatting>
  <conditionalFormatting sqref="AB29">
    <cfRule type="expression" dxfId="38" priority="22">
      <formula>$Q29=UPLOAD</formula>
    </cfRule>
    <cfRule type="expression" dxfId="37" priority="23">
      <formula>$Q29=DELETE</formula>
    </cfRule>
    <cfRule type="expression" dxfId="36" priority="24">
      <formula>ISEVEN($P29)</formula>
    </cfRule>
  </conditionalFormatting>
  <conditionalFormatting sqref="AA28">
    <cfRule type="expression" dxfId="35" priority="19">
      <formula>$Q28=UPLOAD</formula>
    </cfRule>
    <cfRule type="expression" dxfId="34" priority="20">
      <formula>$Q28=DELETE</formula>
    </cfRule>
    <cfRule type="expression" dxfId="33" priority="21">
      <formula>ISEVEN($P28)</formula>
    </cfRule>
  </conditionalFormatting>
  <conditionalFormatting sqref="AC29">
    <cfRule type="expression" dxfId="32" priority="16">
      <formula>$Q29=UPLOAD</formula>
    </cfRule>
    <cfRule type="expression" dxfId="31" priority="17">
      <formula>$Q29=DELETE</formula>
    </cfRule>
    <cfRule type="expression" dxfId="30" priority="18">
      <formula>ISEVEN($P29)</formula>
    </cfRule>
  </conditionalFormatting>
  <conditionalFormatting sqref="AC30:AD30 AD31">
    <cfRule type="expression" dxfId="29" priority="13">
      <formula>$Q30=UPLOAD</formula>
    </cfRule>
    <cfRule type="expression" dxfId="28" priority="14">
      <formula>$Q30=DELETE</formula>
    </cfRule>
    <cfRule type="expression" dxfId="27" priority="15">
      <formula>ISEVEN($P30)</formula>
    </cfRule>
  </conditionalFormatting>
  <conditionalFormatting sqref="W30:Z30 AB30">
    <cfRule type="expression" dxfId="26" priority="10">
      <formula>$Q30=UPLOAD</formula>
    </cfRule>
    <cfRule type="expression" dxfId="25" priority="11">
      <formula>$Q30=DELETE</formula>
    </cfRule>
    <cfRule type="expression" dxfId="24" priority="12">
      <formula>ISEVEN($P30)</formula>
    </cfRule>
  </conditionalFormatting>
  <conditionalFormatting sqref="AB31">
    <cfRule type="expression" dxfId="23" priority="7">
      <formula>$Q31=UPLOAD</formula>
    </cfRule>
    <cfRule type="expression" dxfId="22" priority="8">
      <formula>$Q31=DELETE</formula>
    </cfRule>
    <cfRule type="expression" dxfId="21" priority="9">
      <formula>ISEVEN($P31)</formula>
    </cfRule>
  </conditionalFormatting>
  <conditionalFormatting sqref="AA30">
    <cfRule type="expression" dxfId="20" priority="4">
      <formula>$Q30=UPLOAD</formula>
    </cfRule>
    <cfRule type="expression" dxfId="19" priority="5">
      <formula>$Q30=DELETE</formula>
    </cfRule>
    <cfRule type="expression" dxfId="18" priority="6">
      <formula>ISEVEN($P30)</formula>
    </cfRule>
  </conditionalFormatting>
  <conditionalFormatting sqref="AC31">
    <cfRule type="expression" dxfId="17" priority="1">
      <formula>$Q31=UPLOAD</formula>
    </cfRule>
    <cfRule type="expression" dxfId="16" priority="2">
      <formula>$Q31=DELETE</formula>
    </cfRule>
    <cfRule type="expression" dxfId="15" priority="3">
      <formula>ISEVEN($P31)</formula>
    </cfRule>
  </conditionalFormatting>
  <dataValidations count="2">
    <dataValidation type="list" allowBlank="1" showInputMessage="1" showErrorMessage="1" sqref="Y2:Y255" xr:uid="{B467FC80-48F5-45A0-9EEA-882415A09F23}">
      <formula1>"true,false"</formula1>
    </dataValidation>
    <dataValidation type="list" allowBlank="1" showInputMessage="1" showErrorMessage="1" sqref="Q2:Q255" xr:uid="{9C2770ED-4772-410C-B47E-1653DE80944A}">
      <formula1>"UPLOAD,DELETE"</formula1>
    </dataValidation>
  </dataValidations>
  <hyperlinks>
    <hyperlink ref="C13" r:id="rId1" xr:uid="{AACAA707-F0EC-46EA-A940-CACC52A0FB57}"/>
  </hyperlinks>
  <pageMargins left="0.7" right="0.7" top="0.75" bottom="0.75" header="0.3" footer="0.3"/>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D11EA6B-B05B-48F1-B770-3C31987EAAD0}">
          <x14:formula1>
            <xm:f>QUICKBOOKS_9130357949969096!$F$3:$F$10</xm:f>
          </x14:formula1>
          <xm:sqref>AF2:AF268</xm:sqref>
        </x14:dataValidation>
        <x14:dataValidation type="list" allowBlank="1" showInputMessage="1" showErrorMessage="1" xr:uid="{447BEA2B-0861-4EE6-9DAB-275A4F633A54}">
          <x14:formula1>
            <xm:f>QUICKBOOKS_9130357949969096!$J$3:$J$5</xm:f>
          </x14:formula1>
          <xm:sqref>AH2:AH268</xm:sqref>
        </x14:dataValidation>
        <x14:dataValidation type="list" allowBlank="1" showInputMessage="1" showErrorMessage="1" xr:uid="{5A82BCB4-5C3E-43E5-8D0F-F700F8316D95}">
          <x14:formula1>
            <xm:f>QUICKBOOKS_9130357949969096!$C$3:$C$23</xm:f>
          </x14:formula1>
          <xm:sqref>AE2:AE268</xm:sqref>
        </x14:dataValidation>
        <x14:dataValidation type="list" allowBlank="1" showInputMessage="1" showErrorMessage="1" xr:uid="{AA41E3A0-BB9E-4DF6-B783-1BB24FBCCECB}">
          <x14:formula1>
            <xm:f>QUICKBOOKS_9130357949969096!$A$3:$A$160</xm:f>
          </x14:formula1>
          <xm:sqref>AC2:AC268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A695A-F3ED-4FF2-8B29-8A3381F318DE}">
  <sheetPr>
    <tabColor theme="6" tint="0.59999389629810485"/>
  </sheetPr>
  <dimension ref="A1:X255"/>
  <sheetViews>
    <sheetView topLeftCell="C1" workbookViewId="0">
      <selection activeCell="H28" sqref="H28"/>
    </sheetView>
  </sheetViews>
  <sheetFormatPr defaultRowHeight="14.25" outlineLevelCol="1"/>
  <cols>
    <col min="1" max="1" width="12.86328125" hidden="1" customWidth="1" outlineLevel="1"/>
    <col min="2" max="2" width="3.19921875" customWidth="1" collapsed="1"/>
    <col min="3" max="3" width="44.46484375" customWidth="1"/>
    <col min="4" max="4" width="17.6640625" customWidth="1"/>
    <col min="5" max="5" width="3.19921875" customWidth="1"/>
    <col min="6" max="6" width="2.59765625" customWidth="1" outlineLevel="1"/>
    <col min="7" max="7" width="20.796875" customWidth="1" outlineLevel="1"/>
    <col min="8" max="8" width="12" style="59" bestFit="1" customWidth="1" outlineLevel="1"/>
    <col min="9" max="15" width="2.59765625" customWidth="1" outlineLevel="1"/>
    <col min="16" max="16" width="15.265625" customWidth="1"/>
    <col min="23" max="24" width="11" style="39" bestFit="1" customWidth="1"/>
  </cols>
  <sheetData>
    <row r="1" spans="1:24" ht="26.65">
      <c r="A1" s="36" t="s">
        <v>518</v>
      </c>
      <c r="B1" s="30"/>
      <c r="C1" s="31" t="s">
        <v>496</v>
      </c>
      <c r="D1" s="30"/>
      <c r="E1" s="30"/>
      <c r="F1" s="30"/>
      <c r="G1" s="30"/>
      <c r="H1" s="58"/>
      <c r="I1" s="30"/>
      <c r="J1" s="30"/>
      <c r="K1" s="30"/>
      <c r="L1" s="30"/>
      <c r="M1" s="30"/>
      <c r="N1" s="30"/>
      <c r="O1" s="30"/>
      <c r="P1" s="37" t="s">
        <v>522</v>
      </c>
      <c r="Q1" s="37" t="s">
        <v>523</v>
      </c>
      <c r="R1" s="37" t="s">
        <v>524</v>
      </c>
      <c r="S1" s="37" t="s">
        <v>13</v>
      </c>
      <c r="T1" s="37" t="s">
        <v>525</v>
      </c>
      <c r="U1" s="37" t="s">
        <v>8</v>
      </c>
      <c r="V1" s="37" t="s">
        <v>526</v>
      </c>
      <c r="W1" s="38" t="s">
        <v>527</v>
      </c>
      <c r="X1" s="38" t="s">
        <v>528</v>
      </c>
    </row>
    <row r="2" spans="1:24">
      <c r="A2" s="36" t="s">
        <v>519</v>
      </c>
      <c r="B2" s="30"/>
      <c r="C2" s="32" t="s">
        <v>495</v>
      </c>
      <c r="D2" s="30"/>
      <c r="E2" s="30"/>
      <c r="P2" t="s">
        <v>26</v>
      </c>
    </row>
    <row r="3" spans="1:24">
      <c r="A3" s="36" t="s">
        <v>520</v>
      </c>
      <c r="B3" s="30"/>
      <c r="C3" s="30"/>
      <c r="D3" s="30"/>
      <c r="E3" s="30"/>
      <c r="H3" s="61" t="s">
        <v>527</v>
      </c>
      <c r="P3" t="s">
        <v>532</v>
      </c>
      <c r="Q3" t="s">
        <v>530</v>
      </c>
      <c r="R3">
        <v>15</v>
      </c>
      <c r="T3" t="s">
        <v>533</v>
      </c>
      <c r="U3" t="s">
        <v>26</v>
      </c>
      <c r="V3" t="s">
        <v>531</v>
      </c>
      <c r="W3" s="39">
        <v>-4076.39</v>
      </c>
      <c r="X3" s="39">
        <v>-4076.39</v>
      </c>
    </row>
    <row r="4" spans="1:24">
      <c r="A4" s="36" t="s">
        <v>521</v>
      </c>
      <c r="B4" s="30"/>
      <c r="C4" s="30" t="s">
        <v>497</v>
      </c>
      <c r="D4" s="30"/>
      <c r="E4" s="30"/>
      <c r="G4" t="s">
        <v>549</v>
      </c>
      <c r="H4" s="59">
        <f>_xlfn.XLOOKUP(G4,P:P,W:W)</f>
        <v>146750</v>
      </c>
      <c r="P4" t="s">
        <v>534</v>
      </c>
      <c r="Q4" t="s">
        <v>530</v>
      </c>
      <c r="R4">
        <v>16</v>
      </c>
      <c r="T4" t="s">
        <v>533</v>
      </c>
      <c r="U4" t="s">
        <v>26</v>
      </c>
      <c r="V4" t="s">
        <v>531</v>
      </c>
      <c r="W4" s="39">
        <v>-4076.39</v>
      </c>
      <c r="X4" s="39">
        <v>-8152.78</v>
      </c>
    </row>
    <row r="5" spans="1:24">
      <c r="B5" s="30"/>
      <c r="C5" s="30"/>
      <c r="D5" s="30"/>
      <c r="E5" s="30"/>
      <c r="G5" t="s">
        <v>858</v>
      </c>
      <c r="H5" s="59">
        <f>_xlfn.XLOOKUP(G5,P:P,W:W)</f>
        <v>55000</v>
      </c>
      <c r="P5" t="s">
        <v>535</v>
      </c>
      <c r="Q5" t="s">
        <v>530</v>
      </c>
      <c r="R5">
        <v>17</v>
      </c>
      <c r="T5" t="s">
        <v>533</v>
      </c>
      <c r="U5" t="s">
        <v>26</v>
      </c>
      <c r="V5" t="s">
        <v>531</v>
      </c>
      <c r="W5" s="39">
        <v>-4076.39</v>
      </c>
      <c r="X5" s="39">
        <v>-12229.17</v>
      </c>
    </row>
    <row r="6" spans="1:24">
      <c r="B6" s="30"/>
      <c r="C6" s="30"/>
      <c r="D6" s="30"/>
      <c r="E6" s="30"/>
      <c r="P6" t="s">
        <v>536</v>
      </c>
      <c r="Q6" t="s">
        <v>530</v>
      </c>
      <c r="R6">
        <v>18</v>
      </c>
      <c r="T6" t="s">
        <v>533</v>
      </c>
      <c r="U6" t="s">
        <v>26</v>
      </c>
      <c r="V6" t="s">
        <v>531</v>
      </c>
      <c r="W6" s="39">
        <v>-4076.39</v>
      </c>
      <c r="X6" s="39">
        <v>-16305.56</v>
      </c>
    </row>
    <row r="7" spans="1:24">
      <c r="B7" s="30"/>
      <c r="C7" s="30"/>
      <c r="D7" s="30"/>
      <c r="E7" s="30"/>
      <c r="G7" s="22" t="s">
        <v>859</v>
      </c>
      <c r="H7" s="60">
        <f>SUM(H3:H6)</f>
        <v>201750</v>
      </c>
      <c r="P7" t="s">
        <v>537</v>
      </c>
      <c r="Q7" t="s">
        <v>530</v>
      </c>
      <c r="R7">
        <v>19</v>
      </c>
      <c r="T7" t="s">
        <v>533</v>
      </c>
      <c r="U7" t="s">
        <v>26</v>
      </c>
      <c r="V7" t="s">
        <v>531</v>
      </c>
      <c r="W7" s="39">
        <v>-4076.39</v>
      </c>
      <c r="X7" s="39">
        <v>-20381.95</v>
      </c>
    </row>
    <row r="8" spans="1:24">
      <c r="B8" s="30"/>
      <c r="C8" s="88" t="s">
        <v>500</v>
      </c>
      <c r="D8" s="89"/>
      <c r="E8" s="30"/>
      <c r="P8" t="s">
        <v>538</v>
      </c>
      <c r="Q8" t="s">
        <v>530</v>
      </c>
      <c r="R8">
        <v>20</v>
      </c>
      <c r="T8" t="s">
        <v>533</v>
      </c>
      <c r="U8" t="s">
        <v>26</v>
      </c>
      <c r="V8" t="s">
        <v>531</v>
      </c>
      <c r="W8" s="39">
        <v>-4076.39</v>
      </c>
      <c r="X8" s="39">
        <v>-24458.34</v>
      </c>
    </row>
    <row r="9" spans="1:24">
      <c r="B9" s="30"/>
      <c r="C9" s="27" t="s">
        <v>2</v>
      </c>
      <c r="D9" s="23">
        <v>44562</v>
      </c>
      <c r="E9" s="30"/>
      <c r="P9" t="s">
        <v>539</v>
      </c>
      <c r="Q9" t="s">
        <v>530</v>
      </c>
      <c r="R9">
        <v>21</v>
      </c>
      <c r="T9" t="s">
        <v>533</v>
      </c>
      <c r="U9" t="s">
        <v>26</v>
      </c>
      <c r="V9" t="s">
        <v>531</v>
      </c>
      <c r="W9" s="39">
        <v>-4076.39</v>
      </c>
      <c r="X9" s="39">
        <v>-28534.73</v>
      </c>
    </row>
    <row r="10" spans="1:24">
      <c r="B10" s="30"/>
      <c r="C10" s="28" t="s">
        <v>3</v>
      </c>
      <c r="D10" s="24">
        <v>45657</v>
      </c>
      <c r="E10" s="30"/>
      <c r="G10" s="22" t="s">
        <v>547</v>
      </c>
      <c r="H10" s="60">
        <f>_xlfn.XLOOKUP(G10,P:P,W:W)</f>
        <v>-65270.86</v>
      </c>
      <c r="P10" t="s">
        <v>540</v>
      </c>
      <c r="Q10" t="s">
        <v>530</v>
      </c>
      <c r="R10">
        <v>22</v>
      </c>
      <c r="T10" t="s">
        <v>533</v>
      </c>
      <c r="U10" t="s">
        <v>26</v>
      </c>
      <c r="V10" t="s">
        <v>531</v>
      </c>
      <c r="W10" s="39">
        <v>-4076.39</v>
      </c>
      <c r="X10" s="39">
        <v>-32611.119999999999</v>
      </c>
    </row>
    <row r="11" spans="1:24">
      <c r="B11" s="30"/>
      <c r="C11" s="28" t="s">
        <v>501</v>
      </c>
      <c r="D11" s="25"/>
      <c r="E11" s="30"/>
      <c r="P11" t="s">
        <v>541</v>
      </c>
      <c r="Q11" t="s">
        <v>530</v>
      </c>
      <c r="R11">
        <v>23</v>
      </c>
      <c r="T11" t="s">
        <v>533</v>
      </c>
      <c r="U11" t="s">
        <v>26</v>
      </c>
      <c r="V11" t="s">
        <v>531</v>
      </c>
      <c r="W11" s="39">
        <v>-4076.39</v>
      </c>
      <c r="X11" s="39">
        <v>-36687.51</v>
      </c>
    </row>
    <row r="12" spans="1:24">
      <c r="B12" s="30"/>
      <c r="C12" s="28" t="s">
        <v>8</v>
      </c>
      <c r="D12" s="25"/>
      <c r="E12" s="30"/>
      <c r="P12" t="s">
        <v>542</v>
      </c>
      <c r="Q12" t="s">
        <v>530</v>
      </c>
      <c r="R12">
        <v>24</v>
      </c>
      <c r="T12" t="s">
        <v>533</v>
      </c>
      <c r="U12" t="s">
        <v>26</v>
      </c>
      <c r="V12" t="s">
        <v>531</v>
      </c>
      <c r="W12" s="39">
        <v>-4076.39</v>
      </c>
      <c r="X12" s="39">
        <v>-40763.9</v>
      </c>
    </row>
    <row r="13" spans="1:24">
      <c r="B13" s="30"/>
      <c r="C13" s="28" t="s">
        <v>415</v>
      </c>
      <c r="D13" s="25"/>
      <c r="E13" s="30"/>
      <c r="P13" t="s">
        <v>543</v>
      </c>
      <c r="Q13" t="s">
        <v>530</v>
      </c>
      <c r="R13">
        <v>25</v>
      </c>
      <c r="T13" t="s">
        <v>533</v>
      </c>
      <c r="U13" t="s">
        <v>26</v>
      </c>
      <c r="V13" t="s">
        <v>531</v>
      </c>
      <c r="W13" s="39">
        <v>-4076.39</v>
      </c>
      <c r="X13" s="39">
        <v>-44840.29</v>
      </c>
    </row>
    <row r="14" spans="1:24">
      <c r="B14" s="30"/>
      <c r="C14" s="28" t="s">
        <v>417</v>
      </c>
      <c r="D14" s="25"/>
      <c r="E14" s="30"/>
      <c r="P14" t="s">
        <v>543</v>
      </c>
      <c r="Q14" t="s">
        <v>530</v>
      </c>
      <c r="R14">
        <v>44</v>
      </c>
      <c r="T14" t="s">
        <v>860</v>
      </c>
      <c r="U14" t="s">
        <v>26</v>
      </c>
      <c r="V14" t="s">
        <v>531</v>
      </c>
      <c r="W14" s="39">
        <v>-458.33</v>
      </c>
      <c r="X14" s="39">
        <v>-45298.62</v>
      </c>
    </row>
    <row r="15" spans="1:24">
      <c r="B15" s="30"/>
      <c r="C15" s="28" t="s">
        <v>413</v>
      </c>
      <c r="D15" s="25"/>
      <c r="E15" s="30"/>
      <c r="P15" t="s">
        <v>544</v>
      </c>
      <c r="Q15" t="s">
        <v>530</v>
      </c>
      <c r="R15">
        <v>26</v>
      </c>
      <c r="T15" t="s">
        <v>533</v>
      </c>
      <c r="U15" t="s">
        <v>26</v>
      </c>
      <c r="V15" t="s">
        <v>531</v>
      </c>
      <c r="W15" s="39">
        <v>-4076.39</v>
      </c>
      <c r="X15" s="39">
        <v>-49375.01</v>
      </c>
    </row>
    <row r="16" spans="1:24">
      <c r="B16" s="30"/>
      <c r="C16" s="28" t="s">
        <v>419</v>
      </c>
      <c r="D16" s="25"/>
      <c r="E16" s="30"/>
      <c r="P16" t="s">
        <v>544</v>
      </c>
      <c r="Q16" t="s">
        <v>530</v>
      </c>
      <c r="R16">
        <v>45</v>
      </c>
      <c r="T16" t="s">
        <v>860</v>
      </c>
      <c r="U16" t="s">
        <v>26</v>
      </c>
      <c r="V16" t="s">
        <v>531</v>
      </c>
      <c r="W16" s="39">
        <v>-916.67</v>
      </c>
      <c r="X16" s="39">
        <v>-50291.68</v>
      </c>
    </row>
    <row r="17" spans="2:24">
      <c r="B17" s="30"/>
      <c r="C17" s="28" t="s">
        <v>502</v>
      </c>
      <c r="D17" s="25" t="s">
        <v>399</v>
      </c>
      <c r="E17" s="30"/>
      <c r="P17" t="s">
        <v>545</v>
      </c>
      <c r="Q17" t="s">
        <v>530</v>
      </c>
      <c r="R17">
        <v>27</v>
      </c>
      <c r="T17" t="s">
        <v>533</v>
      </c>
      <c r="U17" t="s">
        <v>26</v>
      </c>
      <c r="V17" t="s">
        <v>531</v>
      </c>
      <c r="W17" s="39">
        <v>-4076.39</v>
      </c>
      <c r="X17" s="39">
        <v>-54368.07</v>
      </c>
    </row>
    <row r="18" spans="2:24">
      <c r="B18" s="30"/>
      <c r="C18" s="28" t="s">
        <v>503</v>
      </c>
      <c r="D18" s="25"/>
      <c r="E18" s="30"/>
      <c r="P18" t="s">
        <v>545</v>
      </c>
      <c r="Q18" t="s">
        <v>530</v>
      </c>
      <c r="R18">
        <v>46</v>
      </c>
      <c r="T18" t="s">
        <v>860</v>
      </c>
      <c r="U18" t="s">
        <v>26</v>
      </c>
      <c r="V18" t="s">
        <v>531</v>
      </c>
      <c r="W18" s="39">
        <v>-916.67</v>
      </c>
      <c r="X18" s="39">
        <v>-55284.74</v>
      </c>
    </row>
    <row r="19" spans="2:24">
      <c r="B19" s="30"/>
      <c r="C19" s="28" t="s">
        <v>504</v>
      </c>
      <c r="D19" s="25"/>
      <c r="E19" s="30"/>
      <c r="P19" t="s">
        <v>546</v>
      </c>
      <c r="Q19" t="s">
        <v>530</v>
      </c>
      <c r="R19">
        <v>28</v>
      </c>
      <c r="T19" t="s">
        <v>533</v>
      </c>
      <c r="U19" t="s">
        <v>26</v>
      </c>
      <c r="V19" t="s">
        <v>531</v>
      </c>
      <c r="W19" s="39">
        <v>-4076.39</v>
      </c>
      <c r="X19" s="39">
        <v>-59361.13</v>
      </c>
    </row>
    <row r="20" spans="2:24">
      <c r="B20" s="30"/>
      <c r="C20" s="28" t="s">
        <v>505</v>
      </c>
      <c r="D20" s="25"/>
      <c r="E20" s="30"/>
      <c r="P20" t="s">
        <v>546</v>
      </c>
      <c r="Q20" t="s">
        <v>530</v>
      </c>
      <c r="R20">
        <v>47</v>
      </c>
      <c r="T20" t="s">
        <v>860</v>
      </c>
      <c r="U20" t="s">
        <v>26</v>
      </c>
      <c r="V20" t="s">
        <v>531</v>
      </c>
      <c r="W20" s="39">
        <v>-916.67</v>
      </c>
      <c r="X20" s="39">
        <v>-60277.8</v>
      </c>
    </row>
    <row r="21" spans="2:24">
      <c r="B21" s="30"/>
      <c r="C21" s="28" t="s">
        <v>506</v>
      </c>
      <c r="D21" s="25"/>
      <c r="E21" s="30"/>
      <c r="P21" t="s">
        <v>529</v>
      </c>
      <c r="Q21" t="s">
        <v>530</v>
      </c>
      <c r="R21">
        <v>29</v>
      </c>
      <c r="T21" t="s">
        <v>533</v>
      </c>
      <c r="U21" t="s">
        <v>26</v>
      </c>
      <c r="V21" t="s">
        <v>531</v>
      </c>
      <c r="W21" s="39">
        <v>-4076.39</v>
      </c>
      <c r="X21" s="39">
        <v>-64354.189999999995</v>
      </c>
    </row>
    <row r="22" spans="2:24">
      <c r="B22" s="30"/>
      <c r="C22" s="28" t="s">
        <v>507</v>
      </c>
      <c r="D22" s="25"/>
      <c r="E22" s="30"/>
      <c r="P22" t="s">
        <v>529</v>
      </c>
      <c r="Q22" t="s">
        <v>530</v>
      </c>
      <c r="R22">
        <v>48</v>
      </c>
      <c r="T22" t="s">
        <v>860</v>
      </c>
      <c r="U22" t="s">
        <v>26</v>
      </c>
      <c r="V22" t="s">
        <v>531</v>
      </c>
      <c r="W22" s="39">
        <v>-916.67</v>
      </c>
      <c r="X22" s="39">
        <v>-65270.859999999993</v>
      </c>
    </row>
    <row r="23" spans="2:24">
      <c r="B23" s="30"/>
      <c r="C23" s="28" t="s">
        <v>508</v>
      </c>
      <c r="D23" s="25"/>
      <c r="E23" s="30"/>
      <c r="P23" t="s">
        <v>547</v>
      </c>
      <c r="W23" s="39">
        <v>-65270.86</v>
      </c>
    </row>
    <row r="24" spans="2:24">
      <c r="B24" s="30"/>
      <c r="C24" s="28" t="s">
        <v>509</v>
      </c>
      <c r="D24" s="25"/>
      <c r="E24" s="30"/>
      <c r="P24" t="s">
        <v>102</v>
      </c>
    </row>
    <row r="25" spans="2:24">
      <c r="B25" s="30"/>
      <c r="C25" s="28" t="s">
        <v>510</v>
      </c>
      <c r="D25" s="25"/>
      <c r="E25" s="30"/>
      <c r="P25" t="s">
        <v>857</v>
      </c>
      <c r="Q25" t="s">
        <v>530</v>
      </c>
      <c r="R25">
        <v>44</v>
      </c>
      <c r="T25" t="s">
        <v>851</v>
      </c>
      <c r="U25" t="s">
        <v>102</v>
      </c>
      <c r="V25" t="s">
        <v>531</v>
      </c>
      <c r="W25" s="39">
        <v>55000</v>
      </c>
      <c r="X25" s="39">
        <v>55000</v>
      </c>
    </row>
    <row r="26" spans="2:24">
      <c r="B26" s="30"/>
      <c r="C26" s="28" t="s">
        <v>511</v>
      </c>
      <c r="D26" s="25"/>
      <c r="E26" s="30"/>
      <c r="P26" t="s">
        <v>858</v>
      </c>
      <c r="W26" s="39">
        <v>55000</v>
      </c>
    </row>
    <row r="27" spans="2:24">
      <c r="B27" s="30"/>
      <c r="C27" s="28" t="s">
        <v>512</v>
      </c>
      <c r="D27" s="25"/>
      <c r="E27" s="30"/>
      <c r="P27" t="s">
        <v>271</v>
      </c>
    </row>
    <row r="28" spans="2:24">
      <c r="B28" s="30"/>
      <c r="C28" s="28" t="s">
        <v>513</v>
      </c>
      <c r="D28" s="25"/>
      <c r="E28" s="30"/>
      <c r="P28" t="s">
        <v>548</v>
      </c>
      <c r="Q28" t="s">
        <v>530</v>
      </c>
      <c r="R28">
        <v>14</v>
      </c>
      <c r="U28" t="s">
        <v>271</v>
      </c>
      <c r="V28" t="s">
        <v>531</v>
      </c>
      <c r="W28" s="39">
        <v>146750</v>
      </c>
      <c r="X28" s="39">
        <v>146750</v>
      </c>
    </row>
    <row r="29" spans="2:24">
      <c r="B29" s="30"/>
      <c r="C29" s="28" t="s">
        <v>514</v>
      </c>
      <c r="D29" s="25"/>
      <c r="E29" s="30"/>
      <c r="P29" t="s">
        <v>549</v>
      </c>
      <c r="W29" s="39">
        <v>146750</v>
      </c>
    </row>
    <row r="30" spans="2:24">
      <c r="B30" s="30"/>
      <c r="C30" s="28" t="s">
        <v>515</v>
      </c>
      <c r="D30" s="25"/>
      <c r="E30" s="30"/>
    </row>
    <row r="31" spans="2:24">
      <c r="B31" s="30"/>
      <c r="C31" s="29" t="s">
        <v>516</v>
      </c>
      <c r="D31" s="26"/>
      <c r="E31" s="30"/>
    </row>
    <row r="32" spans="2:24">
      <c r="B32" s="30"/>
      <c r="C32" s="30"/>
      <c r="D32" s="30"/>
      <c r="E32" s="30"/>
    </row>
    <row r="33" spans="2:5">
      <c r="B33" s="30"/>
      <c r="C33" s="33" t="s">
        <v>498</v>
      </c>
      <c r="D33" s="30"/>
      <c r="E33" s="30"/>
    </row>
    <row r="34" spans="2:5">
      <c r="B34" s="30"/>
      <c r="C34" s="34" t="s">
        <v>499</v>
      </c>
      <c r="D34" s="30"/>
      <c r="E34" s="30"/>
    </row>
    <row r="35" spans="2:5">
      <c r="B35" s="30"/>
      <c r="C35" s="30"/>
      <c r="D35" s="30"/>
      <c r="E35" s="30"/>
    </row>
    <row r="36" spans="2:5">
      <c r="B36" s="30"/>
      <c r="C36" s="30"/>
      <c r="D36" s="30"/>
      <c r="E36" s="30"/>
    </row>
    <row r="37" spans="2:5">
      <c r="B37" s="30"/>
      <c r="C37" s="30"/>
      <c r="D37" s="30"/>
      <c r="E37" s="30"/>
    </row>
    <row r="38" spans="2:5">
      <c r="B38" s="30"/>
      <c r="C38" s="30"/>
      <c r="D38" s="30"/>
      <c r="E38" s="30"/>
    </row>
    <row r="39" spans="2:5">
      <c r="B39" s="30"/>
      <c r="C39" s="30"/>
      <c r="D39" s="30"/>
      <c r="E39" s="30"/>
    </row>
    <row r="40" spans="2:5">
      <c r="B40" s="30"/>
      <c r="C40" s="30"/>
      <c r="D40" s="30"/>
      <c r="E40" s="30"/>
    </row>
    <row r="41" spans="2:5">
      <c r="B41" s="30"/>
      <c r="C41" s="30"/>
      <c r="D41" s="30"/>
      <c r="E41" s="30"/>
    </row>
    <row r="42" spans="2:5">
      <c r="B42" s="30"/>
      <c r="C42" s="30"/>
      <c r="D42" s="30"/>
      <c r="E42" s="30"/>
    </row>
    <row r="43" spans="2:5">
      <c r="B43" s="30"/>
      <c r="C43" s="30"/>
      <c r="D43" s="30"/>
      <c r="E43" s="30"/>
    </row>
    <row r="44" spans="2:5">
      <c r="B44" s="30"/>
      <c r="C44" s="30"/>
      <c r="D44" s="30"/>
      <c r="E44" s="30"/>
    </row>
    <row r="45" spans="2:5">
      <c r="B45" s="30"/>
      <c r="C45" s="30"/>
      <c r="D45" s="30"/>
      <c r="E45" s="30"/>
    </row>
    <row r="46" spans="2:5">
      <c r="B46" s="30"/>
      <c r="C46" s="30"/>
      <c r="D46" s="30"/>
      <c r="E46" s="30"/>
    </row>
    <row r="47" spans="2:5">
      <c r="B47" s="30"/>
      <c r="C47" s="30"/>
      <c r="D47" s="30"/>
      <c r="E47" s="30"/>
    </row>
    <row r="48" spans="2:5">
      <c r="B48" s="30"/>
      <c r="C48" s="30"/>
      <c r="D48" s="30"/>
      <c r="E48" s="30"/>
    </row>
    <row r="49" spans="2:5">
      <c r="B49" s="30"/>
      <c r="C49" s="30"/>
      <c r="D49" s="30"/>
      <c r="E49" s="30"/>
    </row>
    <row r="50" spans="2:5">
      <c r="B50" s="30"/>
      <c r="C50" s="30"/>
      <c r="D50" s="30"/>
      <c r="E50" s="30"/>
    </row>
    <row r="51" spans="2:5">
      <c r="B51" s="30"/>
      <c r="C51" s="30"/>
      <c r="D51" s="30"/>
      <c r="E51" s="30"/>
    </row>
    <row r="52" spans="2:5">
      <c r="B52" s="30"/>
      <c r="C52" s="30"/>
      <c r="D52" s="30"/>
      <c r="E52" s="30"/>
    </row>
    <row r="53" spans="2:5">
      <c r="B53" s="30"/>
      <c r="C53" s="30"/>
      <c r="D53" s="30"/>
      <c r="E53" s="30"/>
    </row>
    <row r="54" spans="2:5">
      <c r="B54" s="30"/>
      <c r="C54" s="30"/>
      <c r="D54" s="30"/>
      <c r="E54" s="30"/>
    </row>
    <row r="55" spans="2:5">
      <c r="B55" s="30"/>
      <c r="C55" s="30"/>
      <c r="D55" s="30"/>
      <c r="E55" s="30"/>
    </row>
    <row r="56" spans="2:5">
      <c r="B56" s="30"/>
      <c r="C56" s="30"/>
      <c r="D56" s="30"/>
      <c r="E56" s="30"/>
    </row>
    <row r="57" spans="2:5">
      <c r="B57" s="30"/>
      <c r="C57" s="30"/>
      <c r="D57" s="30"/>
      <c r="E57" s="30"/>
    </row>
    <row r="58" spans="2:5">
      <c r="B58" s="30"/>
      <c r="C58" s="30"/>
      <c r="D58" s="30"/>
      <c r="E58" s="30"/>
    </row>
    <row r="59" spans="2:5">
      <c r="B59" s="30"/>
      <c r="C59" s="30"/>
      <c r="D59" s="30"/>
      <c r="E59" s="30"/>
    </row>
    <row r="60" spans="2:5">
      <c r="B60" s="30"/>
      <c r="C60" s="30"/>
      <c r="D60" s="30"/>
      <c r="E60" s="30"/>
    </row>
    <row r="61" spans="2:5">
      <c r="B61" s="30"/>
      <c r="C61" s="30"/>
      <c r="D61" s="30"/>
      <c r="E61" s="30"/>
    </row>
    <row r="62" spans="2:5">
      <c r="B62" s="30"/>
      <c r="C62" s="30"/>
      <c r="D62" s="30"/>
      <c r="E62" s="30"/>
    </row>
    <row r="63" spans="2:5">
      <c r="B63" s="30"/>
      <c r="C63" s="30"/>
      <c r="D63" s="30"/>
      <c r="E63" s="30"/>
    </row>
    <row r="64" spans="2:5">
      <c r="B64" s="30"/>
      <c r="C64" s="30"/>
      <c r="D64" s="30"/>
      <c r="E64" s="30"/>
    </row>
    <row r="65" spans="2:5">
      <c r="B65" s="30"/>
      <c r="C65" s="30"/>
      <c r="D65" s="30"/>
      <c r="E65" s="30"/>
    </row>
    <row r="66" spans="2:5">
      <c r="B66" s="30"/>
      <c r="C66" s="30"/>
      <c r="D66" s="30"/>
      <c r="E66" s="30"/>
    </row>
    <row r="67" spans="2:5">
      <c r="B67" s="30"/>
      <c r="C67" s="30"/>
      <c r="D67" s="30"/>
      <c r="E67" s="30"/>
    </row>
    <row r="68" spans="2:5">
      <c r="B68" s="30"/>
      <c r="C68" s="30"/>
      <c r="D68" s="30"/>
      <c r="E68" s="30"/>
    </row>
    <row r="69" spans="2:5">
      <c r="B69" s="30"/>
      <c r="C69" s="30"/>
      <c r="D69" s="30"/>
      <c r="E69" s="30"/>
    </row>
    <row r="70" spans="2:5">
      <c r="B70" s="30"/>
      <c r="C70" s="30"/>
      <c r="D70" s="30"/>
      <c r="E70" s="30"/>
    </row>
    <row r="71" spans="2:5">
      <c r="B71" s="30"/>
      <c r="C71" s="30"/>
      <c r="D71" s="30"/>
      <c r="E71" s="30"/>
    </row>
    <row r="72" spans="2:5">
      <c r="B72" s="30"/>
      <c r="C72" s="30"/>
      <c r="D72" s="30"/>
      <c r="E72" s="30"/>
    </row>
    <row r="73" spans="2:5">
      <c r="B73" s="30"/>
      <c r="C73" s="30"/>
      <c r="D73" s="30"/>
      <c r="E73" s="30"/>
    </row>
    <row r="74" spans="2:5">
      <c r="B74" s="30"/>
      <c r="C74" s="30"/>
      <c r="D74" s="30"/>
      <c r="E74" s="30"/>
    </row>
    <row r="75" spans="2:5">
      <c r="B75" s="30"/>
      <c r="C75" s="30"/>
      <c r="D75" s="30"/>
      <c r="E75" s="30"/>
    </row>
    <row r="76" spans="2:5">
      <c r="B76" s="30"/>
      <c r="C76" s="30"/>
      <c r="D76" s="30"/>
      <c r="E76" s="30"/>
    </row>
    <row r="77" spans="2:5">
      <c r="B77" s="30"/>
      <c r="C77" s="30"/>
      <c r="D77" s="30"/>
      <c r="E77" s="30"/>
    </row>
    <row r="78" spans="2:5">
      <c r="B78" s="30"/>
      <c r="C78" s="30"/>
      <c r="D78" s="30"/>
      <c r="E78" s="30"/>
    </row>
    <row r="79" spans="2:5">
      <c r="B79" s="30"/>
      <c r="C79" s="30"/>
      <c r="D79" s="30"/>
      <c r="E79" s="30"/>
    </row>
    <row r="80" spans="2:5">
      <c r="B80" s="30"/>
      <c r="C80" s="30"/>
      <c r="D80" s="30"/>
      <c r="E80" s="30"/>
    </row>
    <row r="81" spans="2:5">
      <c r="B81" s="30"/>
      <c r="C81" s="30"/>
      <c r="D81" s="30"/>
      <c r="E81" s="30"/>
    </row>
    <row r="82" spans="2:5">
      <c r="B82" s="30"/>
      <c r="C82" s="30"/>
      <c r="D82" s="30"/>
      <c r="E82" s="30"/>
    </row>
    <row r="83" spans="2:5">
      <c r="B83" s="30"/>
      <c r="C83" s="30"/>
      <c r="D83" s="30"/>
      <c r="E83" s="30"/>
    </row>
    <row r="84" spans="2:5">
      <c r="B84" s="30"/>
      <c r="C84" s="30"/>
      <c r="D84" s="30"/>
      <c r="E84" s="30"/>
    </row>
    <row r="85" spans="2:5">
      <c r="B85" s="30"/>
      <c r="C85" s="30"/>
      <c r="D85" s="30"/>
      <c r="E85" s="30"/>
    </row>
    <row r="86" spans="2:5">
      <c r="B86" s="30"/>
      <c r="C86" s="30"/>
      <c r="D86" s="30"/>
      <c r="E86" s="30"/>
    </row>
    <row r="87" spans="2:5">
      <c r="B87" s="30"/>
      <c r="C87" s="30"/>
      <c r="D87" s="30"/>
      <c r="E87" s="30"/>
    </row>
    <row r="88" spans="2:5">
      <c r="B88" s="30"/>
      <c r="C88" s="30"/>
      <c r="D88" s="30"/>
      <c r="E88" s="30"/>
    </row>
    <row r="89" spans="2:5">
      <c r="B89" s="30"/>
      <c r="C89" s="30"/>
      <c r="D89" s="30"/>
      <c r="E89" s="30"/>
    </row>
    <row r="90" spans="2:5">
      <c r="B90" s="30"/>
      <c r="C90" s="30"/>
      <c r="D90" s="30"/>
      <c r="E90" s="30"/>
    </row>
    <row r="91" spans="2:5">
      <c r="B91" s="30"/>
      <c r="C91" s="30"/>
      <c r="D91" s="30"/>
      <c r="E91" s="30"/>
    </row>
    <row r="92" spans="2:5">
      <c r="B92" s="30"/>
      <c r="C92" s="30"/>
      <c r="D92" s="30"/>
      <c r="E92" s="30"/>
    </row>
    <row r="93" spans="2:5">
      <c r="B93" s="30"/>
      <c r="C93" s="30"/>
      <c r="D93" s="30"/>
      <c r="E93" s="30"/>
    </row>
    <row r="94" spans="2:5">
      <c r="B94" s="30"/>
      <c r="C94" s="30"/>
      <c r="D94" s="30"/>
      <c r="E94" s="30"/>
    </row>
    <row r="95" spans="2:5">
      <c r="B95" s="30"/>
      <c r="C95" s="30"/>
      <c r="D95" s="30"/>
      <c r="E95" s="30"/>
    </row>
    <row r="96" spans="2:5">
      <c r="B96" s="30"/>
      <c r="C96" s="30"/>
      <c r="D96" s="30"/>
      <c r="E96" s="30"/>
    </row>
    <row r="97" spans="2:5">
      <c r="B97" s="30"/>
      <c r="C97" s="30"/>
      <c r="D97" s="30"/>
      <c r="E97" s="30"/>
    </row>
    <row r="98" spans="2:5">
      <c r="B98" s="30"/>
      <c r="C98" s="30"/>
      <c r="D98" s="30"/>
      <c r="E98" s="30"/>
    </row>
    <row r="99" spans="2:5">
      <c r="B99" s="30"/>
      <c r="C99" s="30"/>
      <c r="D99" s="30"/>
      <c r="E99" s="30"/>
    </row>
    <row r="100" spans="2:5">
      <c r="B100" s="30"/>
      <c r="C100" s="30"/>
      <c r="D100" s="30"/>
      <c r="E100" s="30"/>
    </row>
    <row r="101" spans="2:5">
      <c r="B101" s="30"/>
      <c r="C101" s="30"/>
      <c r="D101" s="30"/>
      <c r="E101" s="30"/>
    </row>
    <row r="102" spans="2:5">
      <c r="B102" s="30"/>
      <c r="C102" s="30"/>
      <c r="D102" s="30"/>
      <c r="E102" s="30"/>
    </row>
    <row r="103" spans="2:5">
      <c r="B103" s="30"/>
      <c r="C103" s="30"/>
      <c r="D103" s="30"/>
      <c r="E103" s="30"/>
    </row>
    <row r="104" spans="2:5">
      <c r="B104" s="30"/>
      <c r="C104" s="30"/>
      <c r="D104" s="30"/>
      <c r="E104" s="30"/>
    </row>
    <row r="105" spans="2:5">
      <c r="B105" s="30"/>
      <c r="C105" s="30"/>
      <c r="D105" s="30"/>
      <c r="E105" s="30"/>
    </row>
    <row r="106" spans="2:5">
      <c r="B106" s="30"/>
      <c r="C106" s="30"/>
      <c r="D106" s="30"/>
      <c r="E106" s="30"/>
    </row>
    <row r="107" spans="2:5">
      <c r="B107" s="30"/>
      <c r="C107" s="30"/>
      <c r="D107" s="30"/>
      <c r="E107" s="30"/>
    </row>
    <row r="108" spans="2:5">
      <c r="B108" s="30"/>
      <c r="C108" s="30"/>
      <c r="D108" s="30"/>
      <c r="E108" s="30"/>
    </row>
    <row r="109" spans="2:5">
      <c r="B109" s="30"/>
      <c r="C109" s="30"/>
      <c r="D109" s="30"/>
      <c r="E109" s="30"/>
    </row>
    <row r="110" spans="2:5">
      <c r="B110" s="30"/>
      <c r="C110" s="30"/>
      <c r="D110" s="30"/>
      <c r="E110" s="30"/>
    </row>
    <row r="111" spans="2:5">
      <c r="B111" s="30"/>
      <c r="C111" s="30"/>
      <c r="D111" s="30"/>
      <c r="E111" s="30"/>
    </row>
    <row r="112" spans="2:5">
      <c r="B112" s="30"/>
      <c r="C112" s="30"/>
      <c r="D112" s="30"/>
      <c r="E112" s="30"/>
    </row>
    <row r="113" spans="2:5">
      <c r="B113" s="30"/>
      <c r="C113" s="30"/>
      <c r="D113" s="30"/>
      <c r="E113" s="30"/>
    </row>
    <row r="114" spans="2:5">
      <c r="B114" s="30"/>
      <c r="C114" s="30"/>
      <c r="D114" s="30"/>
      <c r="E114" s="30"/>
    </row>
    <row r="115" spans="2:5">
      <c r="B115" s="30"/>
      <c r="C115" s="30"/>
      <c r="D115" s="30"/>
      <c r="E115" s="30"/>
    </row>
    <row r="116" spans="2:5">
      <c r="B116" s="30"/>
      <c r="C116" s="30"/>
      <c r="D116" s="30"/>
      <c r="E116" s="30"/>
    </row>
    <row r="117" spans="2:5">
      <c r="B117" s="30"/>
      <c r="C117" s="30"/>
      <c r="D117" s="30"/>
      <c r="E117" s="30"/>
    </row>
    <row r="118" spans="2:5">
      <c r="B118" s="30"/>
      <c r="C118" s="30"/>
      <c r="D118" s="30"/>
      <c r="E118" s="30"/>
    </row>
    <row r="119" spans="2:5">
      <c r="B119" s="30"/>
      <c r="C119" s="30"/>
      <c r="D119" s="30"/>
      <c r="E119" s="30"/>
    </row>
    <row r="120" spans="2:5">
      <c r="B120" s="30"/>
      <c r="C120" s="30"/>
      <c r="D120" s="30"/>
      <c r="E120" s="30"/>
    </row>
    <row r="121" spans="2:5">
      <c r="B121" s="30"/>
      <c r="C121" s="30"/>
      <c r="D121" s="30"/>
      <c r="E121" s="30"/>
    </row>
    <row r="122" spans="2:5">
      <c r="B122" s="30"/>
      <c r="C122" s="30"/>
      <c r="D122" s="30"/>
      <c r="E122" s="30"/>
    </row>
    <row r="123" spans="2:5">
      <c r="B123" s="30"/>
      <c r="C123" s="30"/>
      <c r="D123" s="30"/>
      <c r="E123" s="30"/>
    </row>
    <row r="124" spans="2:5">
      <c r="B124" s="30"/>
      <c r="C124" s="30"/>
      <c r="D124" s="30"/>
      <c r="E124" s="30"/>
    </row>
    <row r="125" spans="2:5">
      <c r="B125" s="30"/>
      <c r="C125" s="30"/>
      <c r="D125" s="30"/>
      <c r="E125" s="30"/>
    </row>
    <row r="126" spans="2:5">
      <c r="B126" s="30"/>
      <c r="C126" s="30"/>
      <c r="D126" s="30"/>
      <c r="E126" s="30"/>
    </row>
    <row r="127" spans="2:5">
      <c r="B127" s="30"/>
      <c r="C127" s="30"/>
      <c r="D127" s="30"/>
      <c r="E127" s="30"/>
    </row>
    <row r="128" spans="2:5">
      <c r="B128" s="30"/>
      <c r="C128" s="30"/>
      <c r="D128" s="30"/>
      <c r="E128" s="30"/>
    </row>
    <row r="129" spans="2:5">
      <c r="B129" s="30"/>
      <c r="C129" s="30"/>
      <c r="D129" s="30"/>
      <c r="E129" s="30"/>
    </row>
    <row r="130" spans="2:5">
      <c r="B130" s="30"/>
      <c r="C130" s="30"/>
      <c r="D130" s="30"/>
      <c r="E130" s="30"/>
    </row>
    <row r="131" spans="2:5">
      <c r="B131" s="30"/>
      <c r="C131" s="30"/>
      <c r="D131" s="30"/>
      <c r="E131" s="30"/>
    </row>
    <row r="132" spans="2:5">
      <c r="B132" s="30"/>
      <c r="C132" s="30"/>
      <c r="D132" s="30"/>
      <c r="E132" s="30"/>
    </row>
    <row r="133" spans="2:5">
      <c r="B133" s="30"/>
      <c r="C133" s="30"/>
      <c r="D133" s="30"/>
      <c r="E133" s="30"/>
    </row>
    <row r="134" spans="2:5">
      <c r="B134" s="30"/>
      <c r="C134" s="30"/>
      <c r="D134" s="30"/>
      <c r="E134" s="30"/>
    </row>
    <row r="135" spans="2:5">
      <c r="B135" s="30"/>
      <c r="C135" s="30"/>
      <c r="D135" s="30"/>
      <c r="E135" s="30"/>
    </row>
    <row r="136" spans="2:5">
      <c r="B136" s="30"/>
      <c r="C136" s="30"/>
      <c r="D136" s="30"/>
      <c r="E136" s="30"/>
    </row>
    <row r="137" spans="2:5">
      <c r="B137" s="30"/>
      <c r="C137" s="30"/>
      <c r="D137" s="30"/>
      <c r="E137" s="30"/>
    </row>
    <row r="138" spans="2:5">
      <c r="B138" s="30"/>
      <c r="C138" s="30"/>
      <c r="D138" s="30"/>
      <c r="E138" s="30"/>
    </row>
    <row r="139" spans="2:5">
      <c r="B139" s="30"/>
      <c r="C139" s="30"/>
      <c r="D139" s="30"/>
      <c r="E139" s="30"/>
    </row>
    <row r="140" spans="2:5">
      <c r="B140" s="30"/>
      <c r="C140" s="30"/>
      <c r="D140" s="30"/>
      <c r="E140" s="30"/>
    </row>
    <row r="141" spans="2:5">
      <c r="B141" s="30"/>
      <c r="C141" s="30"/>
      <c r="D141" s="30"/>
      <c r="E141" s="30"/>
    </row>
    <row r="142" spans="2:5">
      <c r="B142" s="30"/>
      <c r="C142" s="30"/>
      <c r="D142" s="30"/>
      <c r="E142" s="30"/>
    </row>
    <row r="143" spans="2:5">
      <c r="B143" s="30"/>
      <c r="C143" s="30"/>
      <c r="D143" s="30"/>
      <c r="E143" s="30"/>
    </row>
    <row r="144" spans="2:5">
      <c r="B144" s="30"/>
      <c r="C144" s="30"/>
      <c r="D144" s="30"/>
      <c r="E144" s="30"/>
    </row>
    <row r="145" spans="2:5">
      <c r="B145" s="30"/>
      <c r="C145" s="30"/>
      <c r="D145" s="30"/>
      <c r="E145" s="30"/>
    </row>
    <row r="146" spans="2:5">
      <c r="B146" s="30"/>
      <c r="C146" s="30"/>
      <c r="D146" s="30"/>
      <c r="E146" s="30"/>
    </row>
    <row r="147" spans="2:5">
      <c r="B147" s="30"/>
      <c r="C147" s="30"/>
      <c r="D147" s="30"/>
      <c r="E147" s="30"/>
    </row>
    <row r="148" spans="2:5">
      <c r="B148" s="30"/>
      <c r="C148" s="30"/>
      <c r="D148" s="30"/>
      <c r="E148" s="30"/>
    </row>
    <row r="149" spans="2:5">
      <c r="B149" s="30"/>
      <c r="C149" s="30"/>
      <c r="D149" s="30"/>
      <c r="E149" s="30"/>
    </row>
    <row r="150" spans="2:5">
      <c r="B150" s="30"/>
      <c r="C150" s="30"/>
      <c r="D150" s="30"/>
      <c r="E150" s="30"/>
    </row>
    <row r="151" spans="2:5">
      <c r="B151" s="30"/>
      <c r="C151" s="30"/>
      <c r="D151" s="30"/>
      <c r="E151" s="30"/>
    </row>
    <row r="152" spans="2:5">
      <c r="B152" s="30"/>
      <c r="C152" s="30"/>
      <c r="D152" s="30"/>
      <c r="E152" s="30"/>
    </row>
    <row r="153" spans="2:5">
      <c r="B153" s="30"/>
      <c r="C153" s="30"/>
      <c r="D153" s="30"/>
      <c r="E153" s="30"/>
    </row>
    <row r="154" spans="2:5">
      <c r="B154" s="30"/>
      <c r="C154" s="30"/>
      <c r="D154" s="30"/>
      <c r="E154" s="30"/>
    </row>
    <row r="155" spans="2:5">
      <c r="B155" s="30"/>
      <c r="C155" s="30"/>
      <c r="D155" s="30"/>
      <c r="E155" s="30"/>
    </row>
    <row r="156" spans="2:5">
      <c r="B156" s="30"/>
      <c r="C156" s="30"/>
      <c r="D156" s="30"/>
      <c r="E156" s="30"/>
    </row>
    <row r="157" spans="2:5">
      <c r="B157" s="30"/>
      <c r="C157" s="30"/>
      <c r="D157" s="30"/>
      <c r="E157" s="30"/>
    </row>
    <row r="158" spans="2:5">
      <c r="B158" s="30"/>
      <c r="C158" s="30"/>
      <c r="D158" s="30"/>
      <c r="E158" s="30"/>
    </row>
    <row r="159" spans="2:5">
      <c r="B159" s="30"/>
      <c r="C159" s="30"/>
      <c r="D159" s="30"/>
      <c r="E159" s="30"/>
    </row>
    <row r="160" spans="2:5">
      <c r="B160" s="30"/>
      <c r="C160" s="30"/>
      <c r="D160" s="30"/>
      <c r="E160" s="30"/>
    </row>
    <row r="161" spans="2:5">
      <c r="B161" s="30"/>
      <c r="C161" s="30"/>
      <c r="D161" s="30"/>
      <c r="E161" s="30"/>
    </row>
    <row r="162" spans="2:5">
      <c r="B162" s="30"/>
      <c r="C162" s="30"/>
      <c r="D162" s="30"/>
      <c r="E162" s="30"/>
    </row>
    <row r="163" spans="2:5">
      <c r="B163" s="30"/>
      <c r="C163" s="30"/>
      <c r="D163" s="30"/>
      <c r="E163" s="30"/>
    </row>
    <row r="164" spans="2:5">
      <c r="B164" s="30"/>
      <c r="C164" s="30"/>
      <c r="D164" s="30"/>
      <c r="E164" s="30"/>
    </row>
    <row r="165" spans="2:5">
      <c r="B165" s="30"/>
      <c r="C165" s="30"/>
      <c r="D165" s="30"/>
      <c r="E165" s="30"/>
    </row>
    <row r="166" spans="2:5">
      <c r="B166" s="30"/>
      <c r="C166" s="30"/>
      <c r="D166" s="30"/>
      <c r="E166" s="30"/>
    </row>
    <row r="167" spans="2:5">
      <c r="B167" s="30"/>
      <c r="C167" s="30"/>
      <c r="D167" s="30"/>
      <c r="E167" s="30"/>
    </row>
    <row r="168" spans="2:5">
      <c r="B168" s="30"/>
      <c r="C168" s="30"/>
      <c r="D168" s="30"/>
      <c r="E168" s="30"/>
    </row>
    <row r="169" spans="2:5">
      <c r="B169" s="30"/>
      <c r="C169" s="30"/>
      <c r="D169" s="30"/>
      <c r="E169" s="30"/>
    </row>
    <row r="170" spans="2:5">
      <c r="B170" s="30"/>
      <c r="C170" s="30"/>
      <c r="D170" s="30"/>
      <c r="E170" s="30"/>
    </row>
    <row r="171" spans="2:5">
      <c r="B171" s="30"/>
      <c r="C171" s="30"/>
      <c r="D171" s="30"/>
      <c r="E171" s="30"/>
    </row>
    <row r="172" spans="2:5">
      <c r="B172" s="30"/>
      <c r="C172" s="30"/>
      <c r="D172" s="30"/>
      <c r="E172" s="30"/>
    </row>
    <row r="173" spans="2:5">
      <c r="B173" s="30"/>
      <c r="C173" s="30"/>
      <c r="D173" s="30"/>
      <c r="E173" s="30"/>
    </row>
    <row r="174" spans="2:5">
      <c r="B174" s="30"/>
      <c r="C174" s="30"/>
      <c r="D174" s="30"/>
      <c r="E174" s="30"/>
    </row>
    <row r="175" spans="2:5">
      <c r="B175" s="30"/>
      <c r="C175" s="30"/>
      <c r="D175" s="30"/>
      <c r="E175" s="30"/>
    </row>
    <row r="176" spans="2:5">
      <c r="B176" s="30"/>
      <c r="C176" s="30"/>
      <c r="D176" s="30"/>
      <c r="E176" s="30"/>
    </row>
    <row r="177" spans="2:5">
      <c r="B177" s="30"/>
      <c r="C177" s="30"/>
      <c r="D177" s="30"/>
      <c r="E177" s="30"/>
    </row>
    <row r="178" spans="2:5">
      <c r="B178" s="30"/>
      <c r="C178" s="30"/>
      <c r="D178" s="30"/>
      <c r="E178" s="30"/>
    </row>
    <row r="179" spans="2:5">
      <c r="B179" s="30"/>
      <c r="C179" s="30"/>
      <c r="D179" s="30"/>
      <c r="E179" s="30"/>
    </row>
    <row r="180" spans="2:5">
      <c r="B180" s="30"/>
      <c r="C180" s="30"/>
      <c r="D180" s="30"/>
      <c r="E180" s="30"/>
    </row>
    <row r="181" spans="2:5">
      <c r="B181" s="30"/>
      <c r="C181" s="30"/>
      <c r="D181" s="30"/>
      <c r="E181" s="30"/>
    </row>
    <row r="182" spans="2:5">
      <c r="B182" s="30"/>
      <c r="C182" s="30"/>
      <c r="D182" s="30"/>
      <c r="E182" s="30"/>
    </row>
    <row r="183" spans="2:5">
      <c r="B183" s="30"/>
      <c r="C183" s="30"/>
      <c r="D183" s="30"/>
      <c r="E183" s="30"/>
    </row>
    <row r="184" spans="2:5">
      <c r="B184" s="30"/>
      <c r="C184" s="30"/>
      <c r="D184" s="30"/>
      <c r="E184" s="30"/>
    </row>
    <row r="185" spans="2:5">
      <c r="B185" s="30"/>
      <c r="C185" s="30"/>
      <c r="D185" s="30"/>
      <c r="E185" s="30"/>
    </row>
    <row r="186" spans="2:5">
      <c r="B186" s="30"/>
      <c r="C186" s="30"/>
      <c r="D186" s="30"/>
      <c r="E186" s="30"/>
    </row>
    <row r="187" spans="2:5">
      <c r="B187" s="30"/>
      <c r="C187" s="30"/>
      <c r="D187" s="30"/>
      <c r="E187" s="30"/>
    </row>
    <row r="188" spans="2:5">
      <c r="B188" s="30"/>
      <c r="C188" s="30"/>
      <c r="D188" s="30"/>
      <c r="E188" s="30"/>
    </row>
    <row r="189" spans="2:5">
      <c r="B189" s="30"/>
      <c r="C189" s="30"/>
      <c r="D189" s="30"/>
      <c r="E189" s="30"/>
    </row>
    <row r="190" spans="2:5">
      <c r="B190" s="30"/>
      <c r="C190" s="30"/>
      <c r="D190" s="30"/>
      <c r="E190" s="30"/>
    </row>
    <row r="191" spans="2:5">
      <c r="B191" s="30"/>
      <c r="C191" s="30"/>
      <c r="D191" s="30"/>
      <c r="E191" s="30"/>
    </row>
    <row r="192" spans="2:5">
      <c r="B192" s="30"/>
      <c r="C192" s="30"/>
      <c r="D192" s="30"/>
      <c r="E192" s="30"/>
    </row>
    <row r="193" spans="2:5">
      <c r="B193" s="30"/>
      <c r="C193" s="30"/>
      <c r="D193" s="30"/>
      <c r="E193" s="30"/>
    </row>
    <row r="194" spans="2:5">
      <c r="B194" s="30"/>
      <c r="C194" s="30"/>
      <c r="D194" s="30"/>
      <c r="E194" s="30"/>
    </row>
    <row r="195" spans="2:5">
      <c r="B195" s="30"/>
      <c r="C195" s="30"/>
      <c r="D195" s="30"/>
      <c r="E195" s="30"/>
    </row>
    <row r="196" spans="2:5">
      <c r="B196" s="30"/>
      <c r="C196" s="30"/>
      <c r="D196" s="30"/>
      <c r="E196" s="30"/>
    </row>
    <row r="197" spans="2:5">
      <c r="B197" s="30"/>
      <c r="C197" s="30"/>
      <c r="D197" s="30"/>
      <c r="E197" s="30"/>
    </row>
    <row r="198" spans="2:5">
      <c r="B198" s="30"/>
      <c r="C198" s="30"/>
      <c r="D198" s="30"/>
      <c r="E198" s="30"/>
    </row>
    <row r="199" spans="2:5">
      <c r="B199" s="30"/>
      <c r="C199" s="30"/>
      <c r="D199" s="30"/>
      <c r="E199" s="30"/>
    </row>
    <row r="200" spans="2:5">
      <c r="B200" s="30"/>
      <c r="C200" s="30"/>
      <c r="D200" s="30"/>
      <c r="E200" s="30"/>
    </row>
    <row r="201" spans="2:5">
      <c r="B201" s="30"/>
      <c r="C201" s="30"/>
      <c r="D201" s="30"/>
      <c r="E201" s="30"/>
    </row>
    <row r="202" spans="2:5">
      <c r="B202" s="30"/>
      <c r="C202" s="30"/>
      <c r="D202" s="30"/>
      <c r="E202" s="30"/>
    </row>
    <row r="203" spans="2:5">
      <c r="B203" s="30"/>
      <c r="C203" s="30"/>
      <c r="D203" s="30"/>
      <c r="E203" s="30"/>
    </row>
    <row r="204" spans="2:5">
      <c r="B204" s="30"/>
      <c r="C204" s="30"/>
      <c r="D204" s="30"/>
      <c r="E204" s="30"/>
    </row>
    <row r="205" spans="2:5">
      <c r="B205" s="30"/>
      <c r="C205" s="30"/>
      <c r="D205" s="30"/>
      <c r="E205" s="30"/>
    </row>
    <row r="206" spans="2:5">
      <c r="B206" s="30"/>
      <c r="C206" s="30"/>
      <c r="D206" s="30"/>
      <c r="E206" s="30"/>
    </row>
    <row r="207" spans="2:5">
      <c r="B207" s="30"/>
      <c r="C207" s="30"/>
      <c r="D207" s="30"/>
      <c r="E207" s="30"/>
    </row>
    <row r="208" spans="2:5">
      <c r="B208" s="30"/>
      <c r="C208" s="30"/>
      <c r="D208" s="30"/>
      <c r="E208" s="30"/>
    </row>
    <row r="209" spans="2:5">
      <c r="B209" s="30"/>
      <c r="C209" s="30"/>
      <c r="D209" s="30"/>
      <c r="E209" s="30"/>
    </row>
    <row r="210" spans="2:5">
      <c r="B210" s="30"/>
      <c r="C210" s="30"/>
      <c r="D210" s="30"/>
      <c r="E210" s="30"/>
    </row>
    <row r="211" spans="2:5">
      <c r="B211" s="30"/>
      <c r="C211" s="30"/>
      <c r="D211" s="30"/>
      <c r="E211" s="30"/>
    </row>
    <row r="212" spans="2:5">
      <c r="B212" s="30"/>
      <c r="C212" s="30"/>
      <c r="D212" s="30"/>
      <c r="E212" s="30"/>
    </row>
    <row r="213" spans="2:5">
      <c r="B213" s="30"/>
      <c r="C213" s="30"/>
      <c r="D213" s="30"/>
      <c r="E213" s="30"/>
    </row>
    <row r="214" spans="2:5">
      <c r="B214" s="30"/>
      <c r="C214" s="30"/>
      <c r="D214" s="30"/>
      <c r="E214" s="30"/>
    </row>
    <row r="215" spans="2:5">
      <c r="B215" s="30"/>
      <c r="C215" s="30"/>
      <c r="D215" s="30"/>
      <c r="E215" s="30"/>
    </row>
    <row r="216" spans="2:5">
      <c r="B216" s="30"/>
      <c r="C216" s="30"/>
      <c r="D216" s="30"/>
      <c r="E216" s="30"/>
    </row>
    <row r="217" spans="2:5">
      <c r="B217" s="30"/>
      <c r="C217" s="30"/>
      <c r="D217" s="30"/>
      <c r="E217" s="30"/>
    </row>
    <row r="218" spans="2:5">
      <c r="B218" s="30"/>
      <c r="C218" s="30"/>
      <c r="D218" s="30"/>
      <c r="E218" s="30"/>
    </row>
    <row r="219" spans="2:5">
      <c r="B219" s="30"/>
      <c r="C219" s="30"/>
      <c r="D219" s="30"/>
      <c r="E219" s="30"/>
    </row>
    <row r="220" spans="2:5">
      <c r="B220" s="30"/>
      <c r="C220" s="30"/>
      <c r="D220" s="30"/>
      <c r="E220" s="30"/>
    </row>
    <row r="221" spans="2:5">
      <c r="B221" s="30"/>
      <c r="C221" s="30"/>
      <c r="D221" s="30"/>
      <c r="E221" s="30"/>
    </row>
    <row r="222" spans="2:5">
      <c r="B222" s="30"/>
      <c r="C222" s="30"/>
      <c r="D222" s="30"/>
      <c r="E222" s="30"/>
    </row>
    <row r="223" spans="2:5">
      <c r="B223" s="30"/>
      <c r="C223" s="30"/>
      <c r="D223" s="30"/>
      <c r="E223" s="30"/>
    </row>
    <row r="224" spans="2:5">
      <c r="B224" s="30"/>
      <c r="C224" s="30"/>
      <c r="D224" s="30"/>
      <c r="E224" s="30"/>
    </row>
    <row r="225" spans="2:5">
      <c r="B225" s="30"/>
      <c r="C225" s="30"/>
      <c r="D225" s="30"/>
      <c r="E225" s="30"/>
    </row>
    <row r="226" spans="2:5">
      <c r="B226" s="30"/>
      <c r="C226" s="30"/>
      <c r="D226" s="30"/>
      <c r="E226" s="30"/>
    </row>
    <row r="227" spans="2:5">
      <c r="B227" s="30"/>
      <c r="C227" s="30"/>
      <c r="D227" s="30"/>
      <c r="E227" s="30"/>
    </row>
    <row r="228" spans="2:5">
      <c r="B228" s="30"/>
      <c r="C228" s="30"/>
      <c r="D228" s="30"/>
      <c r="E228" s="30"/>
    </row>
    <row r="229" spans="2:5">
      <c r="B229" s="30"/>
      <c r="C229" s="30"/>
      <c r="D229" s="30"/>
      <c r="E229" s="30"/>
    </row>
    <row r="230" spans="2:5">
      <c r="B230" s="30"/>
      <c r="C230" s="30"/>
      <c r="D230" s="30"/>
      <c r="E230" s="30"/>
    </row>
    <row r="231" spans="2:5">
      <c r="B231" s="30"/>
      <c r="C231" s="30"/>
      <c r="D231" s="30"/>
      <c r="E231" s="30"/>
    </row>
    <row r="232" spans="2:5">
      <c r="B232" s="30"/>
      <c r="C232" s="30"/>
      <c r="D232" s="30"/>
      <c r="E232" s="30"/>
    </row>
    <row r="233" spans="2:5">
      <c r="B233" s="30"/>
      <c r="C233" s="30"/>
      <c r="D233" s="30"/>
      <c r="E233" s="30"/>
    </row>
    <row r="234" spans="2:5">
      <c r="B234" s="30"/>
      <c r="C234" s="30"/>
      <c r="D234" s="30"/>
      <c r="E234" s="30"/>
    </row>
    <row r="235" spans="2:5">
      <c r="B235" s="30"/>
      <c r="C235" s="30"/>
      <c r="D235" s="30"/>
      <c r="E235" s="30"/>
    </row>
    <row r="236" spans="2:5">
      <c r="B236" s="30"/>
      <c r="C236" s="30"/>
      <c r="D236" s="30"/>
      <c r="E236" s="30"/>
    </row>
    <row r="237" spans="2:5">
      <c r="B237" s="30"/>
      <c r="C237" s="30"/>
      <c r="D237" s="30"/>
      <c r="E237" s="30"/>
    </row>
    <row r="238" spans="2:5">
      <c r="B238" s="30"/>
      <c r="C238" s="30"/>
      <c r="D238" s="30"/>
      <c r="E238" s="30"/>
    </row>
    <row r="239" spans="2:5">
      <c r="B239" s="30"/>
      <c r="C239" s="30"/>
      <c r="D239" s="30"/>
      <c r="E239" s="30"/>
    </row>
    <row r="240" spans="2:5">
      <c r="B240" s="30"/>
      <c r="C240" s="30"/>
      <c r="D240" s="30"/>
      <c r="E240" s="30"/>
    </row>
    <row r="241" spans="2:5">
      <c r="B241" s="30"/>
      <c r="C241" s="30"/>
      <c r="D241" s="30"/>
      <c r="E241" s="30"/>
    </row>
    <row r="242" spans="2:5">
      <c r="B242" s="30"/>
      <c r="C242" s="30"/>
      <c r="D242" s="30"/>
      <c r="E242" s="30"/>
    </row>
    <row r="243" spans="2:5">
      <c r="B243" s="30"/>
      <c r="C243" s="30"/>
      <c r="D243" s="30"/>
      <c r="E243" s="30"/>
    </row>
    <row r="244" spans="2:5">
      <c r="B244" s="30"/>
      <c r="C244" s="30"/>
      <c r="D244" s="30"/>
      <c r="E244" s="30"/>
    </row>
    <row r="245" spans="2:5">
      <c r="B245" s="30"/>
      <c r="C245" s="30"/>
      <c r="D245" s="30"/>
      <c r="E245" s="30"/>
    </row>
    <row r="246" spans="2:5">
      <c r="B246" s="30"/>
      <c r="C246" s="30"/>
      <c r="D246" s="30"/>
      <c r="E246" s="30"/>
    </row>
    <row r="247" spans="2:5">
      <c r="B247" s="30"/>
      <c r="C247" s="30"/>
      <c r="D247" s="30"/>
      <c r="E247" s="30"/>
    </row>
    <row r="248" spans="2:5">
      <c r="B248" s="30"/>
      <c r="C248" s="30"/>
      <c r="D248" s="30"/>
      <c r="E248" s="30"/>
    </row>
    <row r="249" spans="2:5">
      <c r="B249" s="30"/>
      <c r="C249" s="30"/>
      <c r="D249" s="30"/>
      <c r="E249" s="30"/>
    </row>
    <row r="250" spans="2:5">
      <c r="B250" s="30"/>
      <c r="C250" s="30"/>
      <c r="D250" s="30"/>
      <c r="E250" s="30"/>
    </row>
    <row r="251" spans="2:5">
      <c r="B251" s="30"/>
      <c r="C251" s="30"/>
      <c r="D251" s="30"/>
      <c r="E251" s="30"/>
    </row>
    <row r="252" spans="2:5">
      <c r="B252" s="30"/>
      <c r="C252" s="30"/>
      <c r="D252" s="30"/>
      <c r="E252" s="30"/>
    </row>
    <row r="253" spans="2:5">
      <c r="B253" s="30"/>
      <c r="C253" s="30"/>
      <c r="D253" s="30"/>
      <c r="E253" s="30"/>
    </row>
    <row r="254" spans="2:5">
      <c r="B254" s="30"/>
      <c r="C254" s="30"/>
      <c r="D254" s="30"/>
      <c r="E254" s="30"/>
    </row>
    <row r="255" spans="2:5">
      <c r="B255" s="30"/>
      <c r="C255" s="30"/>
      <c r="D255" s="30"/>
      <c r="E255" s="30"/>
    </row>
  </sheetData>
  <mergeCells count="1">
    <mergeCell ref="C8:D8"/>
  </mergeCells>
  <hyperlinks>
    <hyperlink ref="C34" r:id="rId1" xr:uid="{E11608B9-6253-4EA5-A7E7-5EC3A531EB96}"/>
  </hyperlinks>
  <pageMargins left="0.7" right="0.7" top="0.75" bottom="0.75" header="0.3" footer="0.3"/>
  <extLst>
    <ext xmlns:x14="http://schemas.microsoft.com/office/spreadsheetml/2009/9/main" uri="{CCE6A557-97BC-4b89-ADB6-D9C93CAAB3DF}">
      <x14:dataValidations xmlns:xm="http://schemas.microsoft.com/office/excel/2006/main" disablePrompts="1" count="10">
        <x14:dataValidation type="list" allowBlank="1" showInputMessage="1" showErrorMessage="1" xr:uid="{41F6CCE8-2317-45ED-AA37-B8F267404672}">
          <x14:formula1>
            <xm:f>QUICKBOOKS_9130357949969096!$V$3:$V$5</xm:f>
          </x14:formula1>
          <xm:sqref>D11</xm:sqref>
        </x14:dataValidation>
        <x14:dataValidation type="list" allowBlank="1" showInputMessage="1" showErrorMessage="1" xr:uid="{94E125EE-7259-469C-A651-AE0FB3BE32F1}">
          <x14:formula1>
            <xm:f>QUICKBOOKS_9130357949969096!$A$3:$A$160</xm:f>
          </x14:formula1>
          <xm:sqref>D12</xm:sqref>
        </x14:dataValidation>
        <x14:dataValidation type="list" allowBlank="1" showInputMessage="1" showErrorMessage="1" xr:uid="{9F2674CC-7571-4921-987D-2C9AAC7023BF}">
          <x14:formula1>
            <xm:f>QUICKBOOKS_9130357949969096!$J$3:$J$5</xm:f>
          </x14:formula1>
          <xm:sqref>D13</xm:sqref>
        </x14:dataValidation>
        <x14:dataValidation type="list" allowBlank="1" showInputMessage="1" showErrorMessage="1" xr:uid="{DB015692-060D-4CF0-83FE-E10AFF6D9E16}">
          <x14:formula1>
            <xm:f>QUICKBOOKS_9130357949969096!$F$3:$F$7</xm:f>
          </x14:formula1>
          <xm:sqref>D15</xm:sqref>
        </x14:dataValidation>
        <x14:dataValidation type="list" allowBlank="1" showInputMessage="1" showErrorMessage="1" xr:uid="{287BF21E-96E6-4C05-8A85-CFB50A47A780}">
          <x14:formula1>
            <xm:f>QUICKBOOKS_9130357949969096!$C$3:$C$23</xm:f>
          </x14:formula1>
          <xm:sqref>D16</xm:sqref>
        </x14:dataValidation>
        <x14:dataValidation type="list" allowBlank="1" showInputMessage="1" showErrorMessage="1" xr:uid="{D2816A9F-FBEB-49D8-B359-0B63D9C041E3}">
          <x14:formula1>
            <xm:f>QUICKBOOKS_9130357949969096!$T$3:$T$20</xm:f>
          </x14:formula1>
          <xm:sqref>D17 D28:D30</xm:sqref>
        </x14:dataValidation>
        <x14:dataValidation type="list" allowBlank="1" showInputMessage="1" showErrorMessage="1" xr:uid="{80F744A8-1B9F-4102-B4E3-B63E34656759}">
          <x14:formula1>
            <xm:f>QUICKBOOKS_9130357949969096!$AB$3:$AB$22</xm:f>
          </x14:formula1>
          <xm:sqref>D18:D24</xm:sqref>
        </x14:dataValidation>
        <x14:dataValidation type="list" allowBlank="1" showInputMessage="1" showErrorMessage="1" xr:uid="{C7EBA1B1-2F42-40FA-9236-C26B76806116}">
          <x14:formula1>
            <xm:f>QUICKBOOKS_9130357949969096!$AU$3:$AU$5</xm:f>
          </x14:formula1>
          <xm:sqref>D25 D27</xm:sqref>
        </x14:dataValidation>
        <x14:dataValidation type="list" allowBlank="1" showInputMessage="1" showErrorMessage="1" xr:uid="{6C269F8A-72C3-45FB-B65D-C0E64F23770C}">
          <x14:formula1>
            <xm:f>QUICKBOOKS_9130357949969096!$AW$3:$AW$6</xm:f>
          </x14:formula1>
          <xm:sqref>D26</xm:sqref>
        </x14:dataValidation>
        <x14:dataValidation type="list" allowBlank="1" showInputMessage="1" showErrorMessage="1" xr:uid="{45A77BE2-9801-462F-AA6A-EF2AD747F7C6}">
          <x14:formula1>
            <xm:f>QUICKBOOKS_9130357949969096!$AQ$3:$AQ$27</xm:f>
          </x14:formula1>
          <xm:sqref>D31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439C8-FA23-463E-B26A-958D9BF38922}">
  <dimension ref="A1:AX160"/>
  <sheetViews>
    <sheetView workbookViewId="0"/>
  </sheetViews>
  <sheetFormatPr defaultRowHeight="14.25"/>
  <sheetData>
    <row r="1" spans="1:50">
      <c r="A1" t="s">
        <v>17</v>
      </c>
      <c r="B1" t="s">
        <v>17</v>
      </c>
      <c r="C1" t="s">
        <v>336</v>
      </c>
      <c r="D1" t="s">
        <v>336</v>
      </c>
      <c r="E1" t="s">
        <v>336</v>
      </c>
      <c r="F1" t="s">
        <v>334</v>
      </c>
      <c r="G1" t="s">
        <v>334</v>
      </c>
      <c r="J1" t="s">
        <v>329</v>
      </c>
      <c r="K1" t="s">
        <v>329</v>
      </c>
      <c r="T1" t="s">
        <v>378</v>
      </c>
      <c r="U1" t="s">
        <v>378</v>
      </c>
      <c r="V1" t="s">
        <v>12</v>
      </c>
      <c r="W1" t="s">
        <v>12</v>
      </c>
      <c r="X1" t="s">
        <v>575</v>
      </c>
      <c r="Y1" t="s">
        <v>575</v>
      </c>
      <c r="Z1" t="s">
        <v>585</v>
      </c>
      <c r="AA1" t="s">
        <v>585</v>
      </c>
      <c r="AB1" t="s">
        <v>410</v>
      </c>
      <c r="AC1" t="s">
        <v>410</v>
      </c>
      <c r="AQ1" t="s">
        <v>459</v>
      </c>
      <c r="AR1" t="s">
        <v>459</v>
      </c>
      <c r="AU1" t="s">
        <v>449</v>
      </c>
      <c r="AV1" t="s">
        <v>449</v>
      </c>
      <c r="AW1" t="s">
        <v>454</v>
      </c>
      <c r="AX1" t="s">
        <v>454</v>
      </c>
    </row>
    <row r="2" spans="1:50">
      <c r="A2" t="s">
        <v>13</v>
      </c>
      <c r="B2" t="s">
        <v>14</v>
      </c>
      <c r="C2" t="s">
        <v>13</v>
      </c>
      <c r="D2" t="s">
        <v>337</v>
      </c>
      <c r="E2" t="s">
        <v>14</v>
      </c>
      <c r="F2" t="s">
        <v>13</v>
      </c>
      <c r="G2" t="s">
        <v>14</v>
      </c>
      <c r="J2" t="s">
        <v>13</v>
      </c>
      <c r="K2" t="s">
        <v>14</v>
      </c>
      <c r="T2" t="s">
        <v>13</v>
      </c>
      <c r="U2" t="s">
        <v>14</v>
      </c>
      <c r="V2" t="s">
        <v>13</v>
      </c>
      <c r="W2" t="s">
        <v>14</v>
      </c>
      <c r="X2" t="s">
        <v>13</v>
      </c>
      <c r="Y2" t="s">
        <v>415</v>
      </c>
      <c r="Z2" t="s">
        <v>13</v>
      </c>
      <c r="AA2" t="s">
        <v>14</v>
      </c>
      <c r="AB2" t="s">
        <v>13</v>
      </c>
      <c r="AC2" t="s">
        <v>14</v>
      </c>
      <c r="AQ2" t="s">
        <v>13</v>
      </c>
      <c r="AR2" t="s">
        <v>14</v>
      </c>
      <c r="AU2" t="s">
        <v>13</v>
      </c>
      <c r="AV2" t="s">
        <v>14</v>
      </c>
      <c r="AW2" t="s">
        <v>13</v>
      </c>
      <c r="AX2" t="s">
        <v>14</v>
      </c>
    </row>
    <row r="4" spans="1:50">
      <c r="A4" t="s">
        <v>18</v>
      </c>
      <c r="B4" s="21" t="s">
        <v>19</v>
      </c>
      <c r="C4" t="s">
        <v>338</v>
      </c>
      <c r="D4" t="s">
        <v>339</v>
      </c>
      <c r="E4" s="21" t="s">
        <v>50</v>
      </c>
      <c r="F4" t="s">
        <v>855</v>
      </c>
      <c r="G4" s="21" t="s">
        <v>54</v>
      </c>
      <c r="J4" t="s">
        <v>330</v>
      </c>
      <c r="K4" s="21" t="s">
        <v>331</v>
      </c>
      <c r="T4" t="s">
        <v>379</v>
      </c>
      <c r="U4" t="s">
        <v>380</v>
      </c>
      <c r="V4" t="s">
        <v>15</v>
      </c>
      <c r="W4" t="s">
        <v>15</v>
      </c>
      <c r="X4" t="s">
        <v>380</v>
      </c>
      <c r="Y4" t="s">
        <v>576</v>
      </c>
      <c r="Z4" t="s">
        <v>586</v>
      </c>
      <c r="AA4" t="s">
        <v>587</v>
      </c>
      <c r="AB4" t="s">
        <v>411</v>
      </c>
      <c r="AC4" t="s">
        <v>412</v>
      </c>
      <c r="AQ4" t="s">
        <v>460</v>
      </c>
      <c r="AR4" t="s">
        <v>460</v>
      </c>
      <c r="AU4" t="s">
        <v>450</v>
      </c>
      <c r="AV4" t="s">
        <v>451</v>
      </c>
      <c r="AW4" t="s">
        <v>455</v>
      </c>
      <c r="AX4" t="s">
        <v>456</v>
      </c>
    </row>
    <row r="5" spans="1:50">
      <c r="A5" t="s">
        <v>20</v>
      </c>
      <c r="B5" s="21" t="s">
        <v>21</v>
      </c>
      <c r="C5" t="s">
        <v>340</v>
      </c>
      <c r="D5" t="s">
        <v>341</v>
      </c>
      <c r="E5" s="21" t="s">
        <v>25</v>
      </c>
      <c r="F5" t="s">
        <v>854</v>
      </c>
      <c r="G5" s="21" t="s">
        <v>78</v>
      </c>
      <c r="J5" t="s">
        <v>332</v>
      </c>
      <c r="K5" s="21" t="s">
        <v>333</v>
      </c>
      <c r="T5" t="s">
        <v>381</v>
      </c>
      <c r="U5" t="s">
        <v>382</v>
      </c>
      <c r="V5" t="s">
        <v>16</v>
      </c>
      <c r="W5" t="s">
        <v>16</v>
      </c>
      <c r="X5" t="s">
        <v>577</v>
      </c>
      <c r="Y5" t="s">
        <v>576</v>
      </c>
      <c r="Z5" t="s">
        <v>588</v>
      </c>
      <c r="AA5" t="s">
        <v>588</v>
      </c>
      <c r="AB5" t="s">
        <v>413</v>
      </c>
      <c r="AC5" t="s">
        <v>414</v>
      </c>
      <c r="AQ5" t="s">
        <v>461</v>
      </c>
      <c r="AR5" t="s">
        <v>461</v>
      </c>
      <c r="AU5" t="s">
        <v>452</v>
      </c>
      <c r="AV5" t="s">
        <v>453</v>
      </c>
      <c r="AW5" t="s">
        <v>457</v>
      </c>
      <c r="AX5" t="s">
        <v>458</v>
      </c>
    </row>
    <row r="6" spans="1:50">
      <c r="A6" t="s">
        <v>22</v>
      </c>
      <c r="B6" s="21" t="s">
        <v>23</v>
      </c>
      <c r="C6" t="s">
        <v>342</v>
      </c>
      <c r="D6" t="s">
        <v>343</v>
      </c>
      <c r="E6" s="21" t="s">
        <v>29</v>
      </c>
      <c r="F6" t="s">
        <v>853</v>
      </c>
      <c r="G6" s="21" t="s">
        <v>74</v>
      </c>
      <c r="T6" t="s">
        <v>383</v>
      </c>
      <c r="U6" t="s">
        <v>384</v>
      </c>
      <c r="X6" t="s">
        <v>399</v>
      </c>
      <c r="Y6" t="s">
        <v>576</v>
      </c>
      <c r="Z6" t="s">
        <v>589</v>
      </c>
      <c r="AA6" t="s">
        <v>590</v>
      </c>
      <c r="AB6" t="s">
        <v>415</v>
      </c>
      <c r="AC6" t="s">
        <v>416</v>
      </c>
      <c r="AQ6" t="s">
        <v>462</v>
      </c>
      <c r="AR6" t="s">
        <v>462</v>
      </c>
      <c r="AW6" t="s">
        <v>452</v>
      </c>
      <c r="AX6" t="s">
        <v>453</v>
      </c>
    </row>
    <row r="7" spans="1:50">
      <c r="A7" t="s">
        <v>24</v>
      </c>
      <c r="B7" s="21" t="s">
        <v>25</v>
      </c>
      <c r="C7" t="s">
        <v>344</v>
      </c>
      <c r="D7" t="s">
        <v>345</v>
      </c>
      <c r="E7" s="21" t="s">
        <v>31</v>
      </c>
      <c r="F7" t="s">
        <v>852</v>
      </c>
      <c r="G7" s="21" t="s">
        <v>72</v>
      </c>
      <c r="T7" t="s">
        <v>385</v>
      </c>
      <c r="U7" t="s">
        <v>386</v>
      </c>
      <c r="X7" t="s">
        <v>578</v>
      </c>
      <c r="Y7" t="s">
        <v>576</v>
      </c>
      <c r="Z7" t="s">
        <v>591</v>
      </c>
      <c r="AA7" t="s">
        <v>592</v>
      </c>
      <c r="AB7" t="s">
        <v>417</v>
      </c>
      <c r="AC7" t="s">
        <v>418</v>
      </c>
      <c r="AQ7" t="s">
        <v>463</v>
      </c>
      <c r="AR7" t="s">
        <v>463</v>
      </c>
    </row>
    <row r="8" spans="1:50">
      <c r="A8" t="s">
        <v>26</v>
      </c>
      <c r="B8" s="21" t="s">
        <v>27</v>
      </c>
      <c r="C8" t="s">
        <v>346</v>
      </c>
      <c r="D8" t="s">
        <v>347</v>
      </c>
      <c r="E8" s="21" t="s">
        <v>296</v>
      </c>
      <c r="F8" t="s">
        <v>6</v>
      </c>
      <c r="G8" s="21" t="s">
        <v>60</v>
      </c>
      <c r="T8" t="s">
        <v>387</v>
      </c>
      <c r="U8" t="s">
        <v>388</v>
      </c>
      <c r="X8" t="s">
        <v>579</v>
      </c>
      <c r="Y8" t="s">
        <v>576</v>
      </c>
      <c r="Z8" t="s">
        <v>593</v>
      </c>
      <c r="AA8" t="s">
        <v>593</v>
      </c>
      <c r="AB8" t="s">
        <v>419</v>
      </c>
      <c r="AC8" t="s">
        <v>420</v>
      </c>
      <c r="AQ8" t="s">
        <v>464</v>
      </c>
      <c r="AR8" t="s">
        <v>464</v>
      </c>
    </row>
    <row r="9" spans="1:50">
      <c r="A9" t="s">
        <v>28</v>
      </c>
      <c r="B9" s="21" t="s">
        <v>29</v>
      </c>
      <c r="C9" t="s">
        <v>348</v>
      </c>
      <c r="D9" t="s">
        <v>349</v>
      </c>
      <c r="E9" s="21" t="s">
        <v>224</v>
      </c>
      <c r="F9" t="s">
        <v>335</v>
      </c>
      <c r="G9" s="21" t="s">
        <v>58</v>
      </c>
      <c r="T9" t="s">
        <v>389</v>
      </c>
      <c r="U9" t="s">
        <v>389</v>
      </c>
      <c r="X9" t="s">
        <v>407</v>
      </c>
      <c r="Y9" t="s">
        <v>407</v>
      </c>
      <c r="Z9" t="s">
        <v>594</v>
      </c>
      <c r="AA9" t="s">
        <v>595</v>
      </c>
      <c r="AB9" t="s">
        <v>421</v>
      </c>
      <c r="AC9" t="s">
        <v>422</v>
      </c>
      <c r="AQ9" t="s">
        <v>465</v>
      </c>
      <c r="AR9" t="s">
        <v>465</v>
      </c>
    </row>
    <row r="10" spans="1:50">
      <c r="A10" t="s">
        <v>30</v>
      </c>
      <c r="B10" s="21" t="s">
        <v>31</v>
      </c>
      <c r="C10" t="s">
        <v>350</v>
      </c>
      <c r="D10" t="s">
        <v>351</v>
      </c>
      <c r="E10" s="21" t="s">
        <v>292</v>
      </c>
      <c r="F10" t="s">
        <v>9</v>
      </c>
      <c r="G10" s="21" t="s">
        <v>56</v>
      </c>
      <c r="T10" t="s">
        <v>390</v>
      </c>
      <c r="U10" t="s">
        <v>391</v>
      </c>
      <c r="X10" t="s">
        <v>392</v>
      </c>
      <c r="Y10" t="s">
        <v>392</v>
      </c>
      <c r="Z10" t="s">
        <v>596</v>
      </c>
      <c r="AA10" t="s">
        <v>597</v>
      </c>
      <c r="AB10" t="s">
        <v>423</v>
      </c>
      <c r="AC10" t="s">
        <v>424</v>
      </c>
      <c r="AQ10" t="s">
        <v>466</v>
      </c>
      <c r="AR10" t="s">
        <v>466</v>
      </c>
    </row>
    <row r="11" spans="1:50">
      <c r="A11" t="s">
        <v>32</v>
      </c>
      <c r="B11" s="21" t="s">
        <v>33</v>
      </c>
      <c r="C11" t="s">
        <v>352</v>
      </c>
      <c r="D11" t="s">
        <v>353</v>
      </c>
      <c r="E11" s="21" t="s">
        <v>246</v>
      </c>
      <c r="T11" t="s">
        <v>392</v>
      </c>
      <c r="U11" t="s">
        <v>392</v>
      </c>
      <c r="X11" t="s">
        <v>395</v>
      </c>
      <c r="Y11" t="s">
        <v>392</v>
      </c>
      <c r="Z11" t="s">
        <v>598</v>
      </c>
      <c r="AA11" t="s">
        <v>599</v>
      </c>
      <c r="AB11" t="s">
        <v>425</v>
      </c>
      <c r="AC11" t="s">
        <v>426</v>
      </c>
      <c r="AQ11" t="s">
        <v>467</v>
      </c>
      <c r="AR11" t="s">
        <v>467</v>
      </c>
    </row>
    <row r="12" spans="1:50">
      <c r="A12" t="s">
        <v>34</v>
      </c>
      <c r="B12" s="21" t="s">
        <v>35</v>
      </c>
      <c r="C12" t="s">
        <v>354</v>
      </c>
      <c r="D12" t="s">
        <v>355</v>
      </c>
      <c r="E12" s="21" t="s">
        <v>47</v>
      </c>
      <c r="T12" t="s">
        <v>393</v>
      </c>
      <c r="U12" t="s">
        <v>394</v>
      </c>
      <c r="X12" t="s">
        <v>580</v>
      </c>
      <c r="Y12" t="s">
        <v>392</v>
      </c>
      <c r="Z12" t="s">
        <v>600</v>
      </c>
      <c r="AA12" t="s">
        <v>601</v>
      </c>
      <c r="AB12" t="s">
        <v>427</v>
      </c>
      <c r="AC12" t="s">
        <v>428</v>
      </c>
      <c r="AQ12" t="s">
        <v>468</v>
      </c>
      <c r="AR12" t="s">
        <v>468</v>
      </c>
    </row>
    <row r="13" spans="1:50">
      <c r="A13" t="s">
        <v>36</v>
      </c>
      <c r="B13" s="21" t="s">
        <v>37</v>
      </c>
      <c r="C13" t="s">
        <v>356</v>
      </c>
      <c r="D13" t="s">
        <v>357</v>
      </c>
      <c r="E13" s="21" t="s">
        <v>45</v>
      </c>
      <c r="T13" t="s">
        <v>395</v>
      </c>
      <c r="U13" t="s">
        <v>396</v>
      </c>
      <c r="X13" t="s">
        <v>581</v>
      </c>
      <c r="Y13" t="s">
        <v>582</v>
      </c>
      <c r="Z13" t="s">
        <v>397</v>
      </c>
      <c r="AA13" t="s">
        <v>602</v>
      </c>
      <c r="AB13" t="s">
        <v>429</v>
      </c>
      <c r="AC13" t="s">
        <v>430</v>
      </c>
      <c r="AQ13" t="s">
        <v>469</v>
      </c>
      <c r="AR13" t="s">
        <v>469</v>
      </c>
    </row>
    <row r="14" spans="1:50">
      <c r="A14" t="s">
        <v>38</v>
      </c>
      <c r="B14" s="21" t="s">
        <v>39</v>
      </c>
      <c r="C14" t="s">
        <v>358</v>
      </c>
      <c r="D14" t="s">
        <v>359</v>
      </c>
      <c r="E14" s="21" t="s">
        <v>21</v>
      </c>
      <c r="T14" t="s">
        <v>397</v>
      </c>
      <c r="U14" t="s">
        <v>398</v>
      </c>
      <c r="X14" t="s">
        <v>583</v>
      </c>
      <c r="Y14" t="s">
        <v>582</v>
      </c>
      <c r="Z14" t="s">
        <v>603</v>
      </c>
      <c r="AA14" t="s">
        <v>603</v>
      </c>
      <c r="AB14" t="s">
        <v>431</v>
      </c>
      <c r="AC14" t="s">
        <v>432</v>
      </c>
      <c r="AQ14" t="s">
        <v>470</v>
      </c>
      <c r="AR14" t="s">
        <v>470</v>
      </c>
    </row>
    <row r="15" spans="1:50">
      <c r="A15" t="s">
        <v>40</v>
      </c>
      <c r="B15" s="21" t="s">
        <v>41</v>
      </c>
      <c r="C15" t="s">
        <v>360</v>
      </c>
      <c r="D15" t="s">
        <v>361</v>
      </c>
      <c r="E15" s="21" t="s">
        <v>232</v>
      </c>
      <c r="T15" t="s">
        <v>399</v>
      </c>
      <c r="U15" t="s">
        <v>400</v>
      </c>
      <c r="X15" t="s">
        <v>405</v>
      </c>
      <c r="Y15" t="s">
        <v>582</v>
      </c>
      <c r="Z15" t="s">
        <v>604</v>
      </c>
      <c r="AA15" t="s">
        <v>605</v>
      </c>
      <c r="AB15" t="s">
        <v>433</v>
      </c>
      <c r="AC15" t="s">
        <v>434</v>
      </c>
      <c r="AQ15" t="s">
        <v>471</v>
      </c>
      <c r="AR15" t="s">
        <v>471</v>
      </c>
    </row>
    <row r="16" spans="1:50">
      <c r="A16" t="s">
        <v>42</v>
      </c>
      <c r="B16" s="21" t="s">
        <v>43</v>
      </c>
      <c r="C16" t="s">
        <v>362</v>
      </c>
      <c r="D16" t="s">
        <v>363</v>
      </c>
      <c r="E16" s="21" t="s">
        <v>27</v>
      </c>
      <c r="T16" t="s">
        <v>401</v>
      </c>
      <c r="U16" t="s">
        <v>402</v>
      </c>
      <c r="X16" t="s">
        <v>403</v>
      </c>
      <c r="Y16" t="s">
        <v>582</v>
      </c>
      <c r="Z16" t="s">
        <v>606</v>
      </c>
      <c r="AA16" t="s">
        <v>607</v>
      </c>
      <c r="AB16" t="s">
        <v>435</v>
      </c>
      <c r="AC16" t="s">
        <v>436</v>
      </c>
      <c r="AQ16" t="s">
        <v>472</v>
      </c>
      <c r="AR16" t="s">
        <v>472</v>
      </c>
    </row>
    <row r="17" spans="1:44">
      <c r="A17" t="s">
        <v>44</v>
      </c>
      <c r="B17" s="21" t="s">
        <v>45</v>
      </c>
      <c r="C17" t="s">
        <v>364</v>
      </c>
      <c r="D17" t="s">
        <v>365</v>
      </c>
      <c r="E17" s="21" t="s">
        <v>41</v>
      </c>
      <c r="T17" t="s">
        <v>403</v>
      </c>
      <c r="U17" t="s">
        <v>404</v>
      </c>
      <c r="X17" t="s">
        <v>389</v>
      </c>
      <c r="Y17" t="s">
        <v>584</v>
      </c>
      <c r="Z17" t="s">
        <v>608</v>
      </c>
      <c r="AA17" t="s">
        <v>609</v>
      </c>
      <c r="AB17" t="s">
        <v>437</v>
      </c>
      <c r="AC17" t="s">
        <v>438</v>
      </c>
      <c r="AQ17" t="s">
        <v>473</v>
      </c>
      <c r="AR17" t="s">
        <v>474</v>
      </c>
    </row>
    <row r="18" spans="1:44">
      <c r="A18" t="s">
        <v>46</v>
      </c>
      <c r="B18" s="21" t="s">
        <v>47</v>
      </c>
      <c r="C18" t="s">
        <v>366</v>
      </c>
      <c r="D18" t="s">
        <v>367</v>
      </c>
      <c r="E18" s="21" t="s">
        <v>52</v>
      </c>
      <c r="T18" t="s">
        <v>405</v>
      </c>
      <c r="U18" t="s">
        <v>406</v>
      </c>
      <c r="X18" t="s">
        <v>393</v>
      </c>
      <c r="Y18" t="s">
        <v>584</v>
      </c>
      <c r="Z18" t="s">
        <v>610</v>
      </c>
      <c r="AA18" t="s">
        <v>611</v>
      </c>
      <c r="AB18" t="s">
        <v>439</v>
      </c>
      <c r="AC18" t="s">
        <v>440</v>
      </c>
      <c r="AQ18" t="s">
        <v>475</v>
      </c>
      <c r="AR18" t="s">
        <v>476</v>
      </c>
    </row>
    <row r="19" spans="1:44">
      <c r="A19" t="s">
        <v>48</v>
      </c>
      <c r="B19" s="21" t="s">
        <v>49</v>
      </c>
      <c r="C19" t="s">
        <v>368</v>
      </c>
      <c r="D19" t="s">
        <v>369</v>
      </c>
      <c r="E19" s="21" t="s">
        <v>43</v>
      </c>
      <c r="T19" t="s">
        <v>407</v>
      </c>
      <c r="U19" t="s">
        <v>407</v>
      </c>
      <c r="Z19" t="s">
        <v>612</v>
      </c>
      <c r="AA19" t="s">
        <v>613</v>
      </c>
      <c r="AB19" t="s">
        <v>441</v>
      </c>
      <c r="AC19" t="s">
        <v>442</v>
      </c>
      <c r="AQ19" t="s">
        <v>477</v>
      </c>
      <c r="AR19" t="s">
        <v>478</v>
      </c>
    </row>
    <row r="20" spans="1:44">
      <c r="A20" t="s">
        <v>16</v>
      </c>
      <c r="B20" s="21" t="s">
        <v>50</v>
      </c>
      <c r="C20" t="s">
        <v>370</v>
      </c>
      <c r="D20" t="s">
        <v>371</v>
      </c>
      <c r="E20" s="21" t="s">
        <v>39</v>
      </c>
      <c r="T20" t="s">
        <v>408</v>
      </c>
      <c r="U20" t="s">
        <v>409</v>
      </c>
      <c r="Z20" t="s">
        <v>614</v>
      </c>
      <c r="AA20" t="s">
        <v>615</v>
      </c>
      <c r="AB20" t="s">
        <v>443</v>
      </c>
      <c r="AC20" t="s">
        <v>444</v>
      </c>
      <c r="AQ20" t="s">
        <v>479</v>
      </c>
      <c r="AR20" t="s">
        <v>480</v>
      </c>
    </row>
    <row r="21" spans="1:44">
      <c r="A21" t="s">
        <v>51</v>
      </c>
      <c r="B21" s="21" t="s">
        <v>52</v>
      </c>
      <c r="C21" t="s">
        <v>372</v>
      </c>
      <c r="D21" t="s">
        <v>373</v>
      </c>
      <c r="E21" s="21" t="s">
        <v>294</v>
      </c>
      <c r="Z21" t="s">
        <v>616</v>
      </c>
      <c r="AA21" t="s">
        <v>617</v>
      </c>
      <c r="AB21" t="s">
        <v>445</v>
      </c>
      <c r="AC21" t="s">
        <v>446</v>
      </c>
      <c r="AQ21" t="s">
        <v>481</v>
      </c>
      <c r="AR21" t="s">
        <v>482</v>
      </c>
    </row>
    <row r="22" spans="1:44">
      <c r="A22" t="s">
        <v>53</v>
      </c>
      <c r="B22" s="21" t="s">
        <v>54</v>
      </c>
      <c r="C22" t="s">
        <v>374</v>
      </c>
      <c r="D22" t="s">
        <v>375</v>
      </c>
      <c r="E22" s="21" t="s">
        <v>49</v>
      </c>
      <c r="Z22" t="s">
        <v>0</v>
      </c>
      <c r="AA22" t="s">
        <v>618</v>
      </c>
      <c r="AB22" t="s">
        <v>447</v>
      </c>
      <c r="AC22" t="s">
        <v>448</v>
      </c>
      <c r="AQ22" t="s">
        <v>483</v>
      </c>
      <c r="AR22" t="s">
        <v>484</v>
      </c>
    </row>
    <row r="23" spans="1:44">
      <c r="A23" t="s">
        <v>55</v>
      </c>
      <c r="B23" s="21" t="s">
        <v>56</v>
      </c>
      <c r="C23" t="s">
        <v>376</v>
      </c>
      <c r="D23" t="s">
        <v>377</v>
      </c>
      <c r="E23" s="21" t="s">
        <v>19</v>
      </c>
      <c r="Z23" t="s">
        <v>619</v>
      </c>
      <c r="AA23" t="s">
        <v>619</v>
      </c>
      <c r="AQ23" t="s">
        <v>485</v>
      </c>
      <c r="AR23" t="s">
        <v>486</v>
      </c>
    </row>
    <row r="24" spans="1:44">
      <c r="A24" t="s">
        <v>57</v>
      </c>
      <c r="B24" s="21" t="s">
        <v>58</v>
      </c>
      <c r="Z24" t="s">
        <v>620</v>
      </c>
      <c r="AA24" t="s">
        <v>621</v>
      </c>
      <c r="AQ24" t="s">
        <v>487</v>
      </c>
      <c r="AR24" t="s">
        <v>488</v>
      </c>
    </row>
    <row r="25" spans="1:44">
      <c r="A25" t="s">
        <v>59</v>
      </c>
      <c r="B25" s="21" t="s">
        <v>60</v>
      </c>
      <c r="Z25" t="s">
        <v>622</v>
      </c>
      <c r="AA25" t="s">
        <v>623</v>
      </c>
      <c r="AQ25" t="s">
        <v>489</v>
      </c>
      <c r="AR25" t="s">
        <v>490</v>
      </c>
    </row>
    <row r="26" spans="1:44">
      <c r="A26" t="s">
        <v>61</v>
      </c>
      <c r="B26" s="21" t="s">
        <v>62</v>
      </c>
      <c r="Z26" t="s">
        <v>624</v>
      </c>
      <c r="AA26" t="s">
        <v>625</v>
      </c>
      <c r="AQ26" t="s">
        <v>491</v>
      </c>
      <c r="AR26" t="s">
        <v>492</v>
      </c>
    </row>
    <row r="27" spans="1:44">
      <c r="A27" t="s">
        <v>63</v>
      </c>
      <c r="B27" s="21" t="s">
        <v>64</v>
      </c>
      <c r="Z27" t="s">
        <v>626</v>
      </c>
      <c r="AA27" t="s">
        <v>627</v>
      </c>
      <c r="AQ27" t="s">
        <v>493</v>
      </c>
      <c r="AR27" t="s">
        <v>494</v>
      </c>
    </row>
    <row r="28" spans="1:44">
      <c r="A28" t="s">
        <v>65</v>
      </c>
      <c r="B28" s="21" t="s">
        <v>66</v>
      </c>
      <c r="Z28" t="s">
        <v>628</v>
      </c>
      <c r="AA28" t="s">
        <v>629</v>
      </c>
    </row>
    <row r="29" spans="1:44">
      <c r="A29" t="s">
        <v>67</v>
      </c>
      <c r="B29" s="21" t="s">
        <v>68</v>
      </c>
      <c r="Z29" t="s">
        <v>630</v>
      </c>
      <c r="AA29" t="s">
        <v>631</v>
      </c>
    </row>
    <row r="30" spans="1:44">
      <c r="A30" t="s">
        <v>69</v>
      </c>
      <c r="B30" s="21" t="s">
        <v>70</v>
      </c>
      <c r="Z30" t="s">
        <v>632</v>
      </c>
      <c r="AA30" t="s">
        <v>633</v>
      </c>
    </row>
    <row r="31" spans="1:44">
      <c r="A31" t="s">
        <v>71</v>
      </c>
      <c r="B31" s="21" t="s">
        <v>72</v>
      </c>
      <c r="Z31" t="s">
        <v>634</v>
      </c>
      <c r="AA31" t="s">
        <v>635</v>
      </c>
    </row>
    <row r="32" spans="1:44">
      <c r="A32" t="s">
        <v>73</v>
      </c>
      <c r="B32" s="21" t="s">
        <v>74</v>
      </c>
      <c r="Z32" t="s">
        <v>636</v>
      </c>
      <c r="AA32" t="s">
        <v>637</v>
      </c>
    </row>
    <row r="33" spans="1:27">
      <c r="A33" t="s">
        <v>75</v>
      </c>
      <c r="B33" s="21" t="s">
        <v>76</v>
      </c>
      <c r="Z33" t="s">
        <v>638</v>
      </c>
      <c r="AA33" t="s">
        <v>639</v>
      </c>
    </row>
    <row r="34" spans="1:27">
      <c r="A34" t="s">
        <v>77</v>
      </c>
      <c r="B34" s="21" t="s">
        <v>78</v>
      </c>
      <c r="Z34" t="s">
        <v>640</v>
      </c>
      <c r="AA34" t="s">
        <v>641</v>
      </c>
    </row>
    <row r="35" spans="1:27">
      <c r="A35" t="s">
        <v>10</v>
      </c>
      <c r="B35" s="21" t="s">
        <v>79</v>
      </c>
      <c r="Z35" t="s">
        <v>642</v>
      </c>
      <c r="AA35" t="s">
        <v>643</v>
      </c>
    </row>
    <row r="36" spans="1:27">
      <c r="A36" t="s">
        <v>80</v>
      </c>
      <c r="B36" s="21" t="s">
        <v>81</v>
      </c>
      <c r="Z36" t="s">
        <v>139</v>
      </c>
      <c r="AA36" t="s">
        <v>139</v>
      </c>
    </row>
    <row r="37" spans="1:27">
      <c r="A37" t="s">
        <v>82</v>
      </c>
      <c r="B37" s="21" t="s">
        <v>83</v>
      </c>
      <c r="Z37" t="s">
        <v>644</v>
      </c>
      <c r="AA37" t="s">
        <v>645</v>
      </c>
    </row>
    <row r="38" spans="1:27">
      <c r="A38" t="s">
        <v>84</v>
      </c>
      <c r="B38" s="21" t="s">
        <v>85</v>
      </c>
      <c r="Z38" t="s">
        <v>646</v>
      </c>
      <c r="AA38" t="s">
        <v>647</v>
      </c>
    </row>
    <row r="39" spans="1:27">
      <c r="A39" t="s">
        <v>86</v>
      </c>
      <c r="B39" s="21" t="s">
        <v>87</v>
      </c>
      <c r="Z39" t="s">
        <v>648</v>
      </c>
      <c r="AA39" t="s">
        <v>649</v>
      </c>
    </row>
    <row r="40" spans="1:27">
      <c r="A40" t="s">
        <v>88</v>
      </c>
      <c r="B40" s="21" t="s">
        <v>89</v>
      </c>
      <c r="Z40" t="s">
        <v>46</v>
      </c>
      <c r="AA40" t="s">
        <v>46</v>
      </c>
    </row>
    <row r="41" spans="1:27">
      <c r="A41" t="s">
        <v>90</v>
      </c>
      <c r="B41" s="21" t="s">
        <v>91</v>
      </c>
      <c r="Z41" t="s">
        <v>650</v>
      </c>
      <c r="AA41" t="s">
        <v>651</v>
      </c>
    </row>
    <row r="42" spans="1:27">
      <c r="A42" t="s">
        <v>92</v>
      </c>
      <c r="B42" s="21" t="s">
        <v>93</v>
      </c>
      <c r="Z42" t="s">
        <v>652</v>
      </c>
      <c r="AA42" t="s">
        <v>653</v>
      </c>
    </row>
    <row r="43" spans="1:27">
      <c r="A43" t="s">
        <v>94</v>
      </c>
      <c r="B43" s="21" t="s">
        <v>95</v>
      </c>
      <c r="Z43" t="s">
        <v>327</v>
      </c>
      <c r="AA43" t="s">
        <v>327</v>
      </c>
    </row>
    <row r="44" spans="1:27">
      <c r="A44" t="s">
        <v>96</v>
      </c>
      <c r="B44" s="21" t="s">
        <v>97</v>
      </c>
      <c r="Z44" t="s">
        <v>654</v>
      </c>
      <c r="AA44" t="s">
        <v>655</v>
      </c>
    </row>
    <row r="45" spans="1:27">
      <c r="A45" t="s">
        <v>98</v>
      </c>
      <c r="B45" s="21" t="s">
        <v>99</v>
      </c>
      <c r="Z45" t="s">
        <v>656</v>
      </c>
      <c r="AA45" t="s">
        <v>657</v>
      </c>
    </row>
    <row r="46" spans="1:27">
      <c r="A46" t="s">
        <v>100</v>
      </c>
      <c r="B46" s="21" t="s">
        <v>101</v>
      </c>
      <c r="Z46" t="s">
        <v>658</v>
      </c>
      <c r="AA46" t="s">
        <v>659</v>
      </c>
    </row>
    <row r="47" spans="1:27">
      <c r="A47" t="s">
        <v>102</v>
      </c>
      <c r="B47" s="21" t="s">
        <v>103</v>
      </c>
      <c r="Z47" t="s">
        <v>660</v>
      </c>
      <c r="AA47" t="s">
        <v>661</v>
      </c>
    </row>
    <row r="48" spans="1:27">
      <c r="A48" t="s">
        <v>104</v>
      </c>
      <c r="B48" s="21" t="s">
        <v>105</v>
      </c>
      <c r="Z48" t="s">
        <v>114</v>
      </c>
      <c r="AA48" t="s">
        <v>114</v>
      </c>
    </row>
    <row r="49" spans="1:27">
      <c r="A49" t="s">
        <v>106</v>
      </c>
      <c r="B49" s="21" t="s">
        <v>107</v>
      </c>
      <c r="Z49" t="s">
        <v>662</v>
      </c>
      <c r="AA49" t="s">
        <v>662</v>
      </c>
    </row>
    <row r="50" spans="1:27">
      <c r="A50" t="s">
        <v>108</v>
      </c>
      <c r="B50" s="21" t="s">
        <v>109</v>
      </c>
      <c r="Z50" t="s">
        <v>663</v>
      </c>
      <c r="AA50" t="s">
        <v>664</v>
      </c>
    </row>
    <row r="51" spans="1:27">
      <c r="A51" t="s">
        <v>110</v>
      </c>
      <c r="B51" s="21" t="s">
        <v>111</v>
      </c>
      <c r="Z51" t="s">
        <v>579</v>
      </c>
      <c r="AA51" t="s">
        <v>386</v>
      </c>
    </row>
    <row r="52" spans="1:27">
      <c r="A52" t="s">
        <v>112</v>
      </c>
      <c r="B52" s="21" t="s">
        <v>113</v>
      </c>
      <c r="Z52" t="s">
        <v>665</v>
      </c>
      <c r="AA52" t="s">
        <v>666</v>
      </c>
    </row>
    <row r="53" spans="1:27">
      <c r="A53" t="s">
        <v>114</v>
      </c>
      <c r="B53" s="21" t="s">
        <v>115</v>
      </c>
      <c r="Z53" t="s">
        <v>667</v>
      </c>
      <c r="AA53" t="s">
        <v>668</v>
      </c>
    </row>
    <row r="54" spans="1:27">
      <c r="A54" t="s">
        <v>116</v>
      </c>
      <c r="B54" s="21" t="s">
        <v>117</v>
      </c>
      <c r="Z54" t="s">
        <v>231</v>
      </c>
      <c r="AA54" t="s">
        <v>669</v>
      </c>
    </row>
    <row r="55" spans="1:27">
      <c r="A55" t="s">
        <v>118</v>
      </c>
      <c r="B55" s="21" t="s">
        <v>119</v>
      </c>
      <c r="Z55" t="s">
        <v>670</v>
      </c>
      <c r="AA55" t="s">
        <v>671</v>
      </c>
    </row>
    <row r="56" spans="1:27">
      <c r="A56" t="s">
        <v>7</v>
      </c>
      <c r="B56" s="21" t="s">
        <v>120</v>
      </c>
      <c r="Z56" t="s">
        <v>672</v>
      </c>
      <c r="AA56" t="s">
        <v>673</v>
      </c>
    </row>
    <row r="57" spans="1:27">
      <c r="A57" t="s">
        <v>121</v>
      </c>
      <c r="B57" s="21" t="s">
        <v>122</v>
      </c>
      <c r="Z57" t="s">
        <v>674</v>
      </c>
      <c r="AA57" t="s">
        <v>675</v>
      </c>
    </row>
    <row r="58" spans="1:27">
      <c r="A58" t="s">
        <v>123</v>
      </c>
      <c r="B58" s="21" t="s">
        <v>124</v>
      </c>
      <c r="Z58" t="s">
        <v>676</v>
      </c>
      <c r="AA58" t="s">
        <v>677</v>
      </c>
    </row>
    <row r="59" spans="1:27">
      <c r="A59" t="s">
        <v>125</v>
      </c>
      <c r="B59" s="21" t="s">
        <v>126</v>
      </c>
      <c r="Z59" t="s">
        <v>678</v>
      </c>
      <c r="AA59" t="s">
        <v>679</v>
      </c>
    </row>
    <row r="60" spans="1:27">
      <c r="A60" t="s">
        <v>127</v>
      </c>
      <c r="B60" s="21" t="s">
        <v>128</v>
      </c>
      <c r="Z60" t="s">
        <v>680</v>
      </c>
      <c r="AA60" t="s">
        <v>681</v>
      </c>
    </row>
    <row r="61" spans="1:27">
      <c r="A61" t="s">
        <v>129</v>
      </c>
      <c r="B61" s="21" t="s">
        <v>130</v>
      </c>
      <c r="Z61" t="s">
        <v>682</v>
      </c>
      <c r="AA61" t="s">
        <v>683</v>
      </c>
    </row>
    <row r="62" spans="1:27">
      <c r="A62" t="s">
        <v>131</v>
      </c>
      <c r="B62" s="21" t="s">
        <v>132</v>
      </c>
      <c r="Z62" t="s">
        <v>684</v>
      </c>
      <c r="AA62" t="s">
        <v>685</v>
      </c>
    </row>
    <row r="63" spans="1:27">
      <c r="A63" t="s">
        <v>133</v>
      </c>
      <c r="B63" s="21" t="s">
        <v>134</v>
      </c>
      <c r="Z63" t="s">
        <v>686</v>
      </c>
      <c r="AA63" t="s">
        <v>687</v>
      </c>
    </row>
    <row r="64" spans="1:27">
      <c r="A64" t="s">
        <v>135</v>
      </c>
      <c r="B64" s="21" t="s">
        <v>136</v>
      </c>
      <c r="Z64" t="s">
        <v>688</v>
      </c>
      <c r="AA64" t="s">
        <v>688</v>
      </c>
    </row>
    <row r="65" spans="1:27">
      <c r="A65" t="s">
        <v>137</v>
      </c>
      <c r="B65" s="21" t="s">
        <v>138</v>
      </c>
      <c r="Z65" t="s">
        <v>689</v>
      </c>
      <c r="AA65" t="s">
        <v>690</v>
      </c>
    </row>
    <row r="66" spans="1:27">
      <c r="A66" t="s">
        <v>139</v>
      </c>
      <c r="B66" s="21" t="s">
        <v>140</v>
      </c>
      <c r="Z66" t="s">
        <v>691</v>
      </c>
      <c r="AA66" t="s">
        <v>692</v>
      </c>
    </row>
    <row r="67" spans="1:27">
      <c r="A67" t="s">
        <v>141</v>
      </c>
      <c r="B67" s="21" t="s">
        <v>142</v>
      </c>
      <c r="Z67" t="s">
        <v>693</v>
      </c>
      <c r="AA67" t="s">
        <v>694</v>
      </c>
    </row>
    <row r="68" spans="1:27">
      <c r="A68" t="s">
        <v>143</v>
      </c>
      <c r="B68" s="21" t="s">
        <v>144</v>
      </c>
      <c r="Z68" t="s">
        <v>42</v>
      </c>
      <c r="AA68" t="s">
        <v>695</v>
      </c>
    </row>
    <row r="69" spans="1:27">
      <c r="A69" t="s">
        <v>145</v>
      </c>
      <c r="B69" s="21" t="s">
        <v>146</v>
      </c>
      <c r="Z69" t="s">
        <v>696</v>
      </c>
      <c r="AA69" t="s">
        <v>697</v>
      </c>
    </row>
    <row r="70" spans="1:27">
      <c r="A70" t="s">
        <v>147</v>
      </c>
      <c r="B70" s="21" t="s">
        <v>148</v>
      </c>
      <c r="Z70" t="s">
        <v>698</v>
      </c>
      <c r="AA70" t="s">
        <v>699</v>
      </c>
    </row>
    <row r="71" spans="1:27">
      <c r="A71" t="s">
        <v>149</v>
      </c>
      <c r="B71" s="21" t="s">
        <v>150</v>
      </c>
      <c r="Z71" t="s">
        <v>700</v>
      </c>
      <c r="AA71" t="s">
        <v>701</v>
      </c>
    </row>
    <row r="72" spans="1:27">
      <c r="A72" t="s">
        <v>151</v>
      </c>
      <c r="B72" s="21" t="s">
        <v>152</v>
      </c>
      <c r="Z72" t="s">
        <v>100</v>
      </c>
      <c r="AA72" t="s">
        <v>100</v>
      </c>
    </row>
    <row r="73" spans="1:27">
      <c r="A73" t="s">
        <v>153</v>
      </c>
      <c r="B73" s="21" t="s">
        <v>154</v>
      </c>
      <c r="Z73" t="s">
        <v>702</v>
      </c>
      <c r="AA73" t="s">
        <v>703</v>
      </c>
    </row>
    <row r="74" spans="1:27">
      <c r="A74" t="s">
        <v>155</v>
      </c>
      <c r="B74" s="21" t="s">
        <v>156</v>
      </c>
      <c r="Z74" t="s">
        <v>704</v>
      </c>
      <c r="AA74" t="s">
        <v>705</v>
      </c>
    </row>
    <row r="75" spans="1:27">
      <c r="A75" t="s">
        <v>157</v>
      </c>
      <c r="B75" s="21" t="s">
        <v>158</v>
      </c>
      <c r="Z75" t="s">
        <v>706</v>
      </c>
      <c r="AA75" t="s">
        <v>707</v>
      </c>
    </row>
    <row r="76" spans="1:27">
      <c r="A76" t="s">
        <v>159</v>
      </c>
      <c r="B76" s="21" t="s">
        <v>160</v>
      </c>
      <c r="Z76" t="s">
        <v>708</v>
      </c>
      <c r="AA76" t="s">
        <v>709</v>
      </c>
    </row>
    <row r="77" spans="1:27">
      <c r="A77" t="s">
        <v>161</v>
      </c>
      <c r="B77" s="21" t="s">
        <v>162</v>
      </c>
      <c r="Z77" t="s">
        <v>118</v>
      </c>
      <c r="AA77" t="s">
        <v>118</v>
      </c>
    </row>
    <row r="78" spans="1:27">
      <c r="A78" t="s">
        <v>163</v>
      </c>
      <c r="B78" s="21" t="s">
        <v>164</v>
      </c>
      <c r="Z78" t="s">
        <v>710</v>
      </c>
      <c r="AA78" t="s">
        <v>711</v>
      </c>
    </row>
    <row r="79" spans="1:27">
      <c r="A79" t="s">
        <v>165</v>
      </c>
      <c r="B79" s="21" t="s">
        <v>166</v>
      </c>
      <c r="Z79" t="s">
        <v>712</v>
      </c>
      <c r="AA79" t="s">
        <v>713</v>
      </c>
    </row>
    <row r="80" spans="1:27">
      <c r="A80" t="s">
        <v>167</v>
      </c>
      <c r="B80" s="21" t="s">
        <v>168</v>
      </c>
      <c r="Z80" t="s">
        <v>714</v>
      </c>
      <c r="AA80" t="s">
        <v>715</v>
      </c>
    </row>
    <row r="81" spans="1:27">
      <c r="A81" t="s">
        <v>169</v>
      </c>
      <c r="B81" s="21" t="s">
        <v>170</v>
      </c>
      <c r="Z81" t="s">
        <v>716</v>
      </c>
      <c r="AA81" t="s">
        <v>717</v>
      </c>
    </row>
    <row r="82" spans="1:27">
      <c r="A82" t="s">
        <v>171</v>
      </c>
      <c r="B82" s="21" t="s">
        <v>172</v>
      </c>
      <c r="Z82" t="s">
        <v>718</v>
      </c>
      <c r="AA82" t="s">
        <v>719</v>
      </c>
    </row>
    <row r="83" spans="1:27">
      <c r="A83" t="s">
        <v>173</v>
      </c>
      <c r="B83" s="21" t="s">
        <v>174</v>
      </c>
      <c r="Z83" t="s">
        <v>720</v>
      </c>
      <c r="AA83" t="s">
        <v>721</v>
      </c>
    </row>
    <row r="84" spans="1:27">
      <c r="A84" t="s">
        <v>175</v>
      </c>
      <c r="B84" s="21" t="s">
        <v>176</v>
      </c>
      <c r="Z84" t="s">
        <v>722</v>
      </c>
      <c r="AA84" t="s">
        <v>723</v>
      </c>
    </row>
    <row r="85" spans="1:27">
      <c r="A85" t="s">
        <v>177</v>
      </c>
      <c r="B85" s="21" t="s">
        <v>178</v>
      </c>
      <c r="Z85" t="s">
        <v>724</v>
      </c>
      <c r="AA85" t="s">
        <v>725</v>
      </c>
    </row>
    <row r="86" spans="1:27">
      <c r="A86" t="s">
        <v>179</v>
      </c>
      <c r="B86" s="21" t="s">
        <v>180</v>
      </c>
      <c r="Z86" t="s">
        <v>726</v>
      </c>
      <c r="AA86" t="s">
        <v>727</v>
      </c>
    </row>
    <row r="87" spans="1:27">
      <c r="A87" t="s">
        <v>181</v>
      </c>
      <c r="B87" s="21" t="s">
        <v>182</v>
      </c>
      <c r="Z87" t="s">
        <v>728</v>
      </c>
      <c r="AA87" t="s">
        <v>729</v>
      </c>
    </row>
    <row r="88" spans="1:27">
      <c r="A88" t="s">
        <v>183</v>
      </c>
      <c r="B88" s="21" t="s">
        <v>184</v>
      </c>
      <c r="Z88" t="s">
        <v>730</v>
      </c>
      <c r="AA88" t="s">
        <v>731</v>
      </c>
    </row>
    <row r="89" spans="1:27">
      <c r="A89" t="s">
        <v>185</v>
      </c>
      <c r="B89" s="21" t="s">
        <v>186</v>
      </c>
      <c r="Z89" t="s">
        <v>273</v>
      </c>
      <c r="AA89" t="s">
        <v>273</v>
      </c>
    </row>
    <row r="90" spans="1:27">
      <c r="A90" t="s">
        <v>187</v>
      </c>
      <c r="B90" s="21" t="s">
        <v>188</v>
      </c>
      <c r="Z90" t="s">
        <v>732</v>
      </c>
      <c r="AA90" t="s">
        <v>733</v>
      </c>
    </row>
    <row r="91" spans="1:27">
      <c r="A91" t="s">
        <v>189</v>
      </c>
      <c r="B91" s="21" t="s">
        <v>190</v>
      </c>
      <c r="Z91" t="s">
        <v>297</v>
      </c>
      <c r="AA91" t="s">
        <v>297</v>
      </c>
    </row>
    <row r="92" spans="1:27">
      <c r="A92" t="s">
        <v>191</v>
      </c>
      <c r="B92" s="21" t="s">
        <v>192</v>
      </c>
      <c r="Z92" t="s">
        <v>734</v>
      </c>
      <c r="AA92" t="s">
        <v>734</v>
      </c>
    </row>
    <row r="93" spans="1:27">
      <c r="A93" t="s">
        <v>193</v>
      </c>
      <c r="B93" s="21" t="s">
        <v>194</v>
      </c>
      <c r="Z93" t="s">
        <v>735</v>
      </c>
      <c r="AA93" t="s">
        <v>736</v>
      </c>
    </row>
    <row r="94" spans="1:27">
      <c r="A94" t="s">
        <v>195</v>
      </c>
      <c r="B94" s="21" t="s">
        <v>196</v>
      </c>
      <c r="Z94" t="s">
        <v>737</v>
      </c>
      <c r="AA94" t="s">
        <v>738</v>
      </c>
    </row>
    <row r="95" spans="1:27">
      <c r="A95" t="s">
        <v>197</v>
      </c>
      <c r="B95" s="21" t="s">
        <v>198</v>
      </c>
      <c r="Z95" t="s">
        <v>739</v>
      </c>
      <c r="AA95" t="s">
        <v>740</v>
      </c>
    </row>
    <row r="96" spans="1:27">
      <c r="A96" t="s">
        <v>199</v>
      </c>
      <c r="B96" s="21" t="s">
        <v>200</v>
      </c>
      <c r="Z96" t="s">
        <v>741</v>
      </c>
      <c r="AA96" t="s">
        <v>742</v>
      </c>
    </row>
    <row r="97" spans="1:27">
      <c r="A97" t="s">
        <v>201</v>
      </c>
      <c r="B97" s="21" t="s">
        <v>202</v>
      </c>
      <c r="Z97" t="s">
        <v>287</v>
      </c>
      <c r="AA97" t="s">
        <v>743</v>
      </c>
    </row>
    <row r="98" spans="1:27">
      <c r="A98" t="s">
        <v>203</v>
      </c>
      <c r="B98" s="21" t="s">
        <v>204</v>
      </c>
      <c r="Z98" t="s">
        <v>297</v>
      </c>
      <c r="AA98" t="s">
        <v>297</v>
      </c>
    </row>
    <row r="99" spans="1:27">
      <c r="A99" t="s">
        <v>205</v>
      </c>
      <c r="B99" s="21" t="s">
        <v>206</v>
      </c>
      <c r="Z99" t="s">
        <v>10</v>
      </c>
      <c r="AA99" t="s">
        <v>10</v>
      </c>
    </row>
    <row r="100" spans="1:27">
      <c r="A100" t="s">
        <v>207</v>
      </c>
      <c r="B100" s="21" t="s">
        <v>208</v>
      </c>
      <c r="Z100" t="s">
        <v>744</v>
      </c>
      <c r="AA100" t="s">
        <v>745</v>
      </c>
    </row>
    <row r="101" spans="1:27">
      <c r="A101" t="s">
        <v>209</v>
      </c>
      <c r="B101" s="21" t="s">
        <v>210</v>
      </c>
      <c r="Z101" t="s">
        <v>746</v>
      </c>
      <c r="AA101" t="s">
        <v>747</v>
      </c>
    </row>
    <row r="102" spans="1:27">
      <c r="A102" t="s">
        <v>211</v>
      </c>
      <c r="B102" s="21" t="s">
        <v>212</v>
      </c>
      <c r="Z102" t="s">
        <v>748</v>
      </c>
      <c r="AA102" t="s">
        <v>749</v>
      </c>
    </row>
    <row r="103" spans="1:27">
      <c r="A103" t="s">
        <v>213</v>
      </c>
      <c r="B103" s="21" t="s">
        <v>214</v>
      </c>
      <c r="Z103" t="s">
        <v>750</v>
      </c>
      <c r="AA103" t="s">
        <v>750</v>
      </c>
    </row>
    <row r="104" spans="1:27">
      <c r="A104" t="s">
        <v>215</v>
      </c>
      <c r="B104" s="21" t="s">
        <v>216</v>
      </c>
      <c r="Z104" t="s">
        <v>751</v>
      </c>
      <c r="AA104" t="s">
        <v>752</v>
      </c>
    </row>
    <row r="105" spans="1:27">
      <c r="A105" t="s">
        <v>217</v>
      </c>
      <c r="B105" s="21" t="s">
        <v>218</v>
      </c>
      <c r="Z105" t="s">
        <v>753</v>
      </c>
      <c r="AA105" t="s">
        <v>754</v>
      </c>
    </row>
    <row r="106" spans="1:27">
      <c r="A106" t="s">
        <v>219</v>
      </c>
      <c r="B106" s="21" t="s">
        <v>220</v>
      </c>
      <c r="Z106" t="s">
        <v>755</v>
      </c>
      <c r="AA106" t="s">
        <v>756</v>
      </c>
    </row>
    <row r="107" spans="1:27">
      <c r="A107" t="s">
        <v>221</v>
      </c>
      <c r="B107" s="21" t="s">
        <v>222</v>
      </c>
      <c r="Z107" t="s">
        <v>757</v>
      </c>
      <c r="AA107" t="s">
        <v>758</v>
      </c>
    </row>
    <row r="108" spans="1:27">
      <c r="A108" t="s">
        <v>223</v>
      </c>
      <c r="B108" s="21" t="s">
        <v>224</v>
      </c>
      <c r="Z108" t="s">
        <v>759</v>
      </c>
      <c r="AA108" t="s">
        <v>760</v>
      </c>
    </row>
    <row r="109" spans="1:27">
      <c r="A109" t="s">
        <v>225</v>
      </c>
      <c r="B109" s="21" t="s">
        <v>226</v>
      </c>
      <c r="Z109" t="s">
        <v>761</v>
      </c>
      <c r="AA109" t="s">
        <v>762</v>
      </c>
    </row>
    <row r="110" spans="1:27">
      <c r="A110" t="s">
        <v>227</v>
      </c>
      <c r="B110" s="21" t="s">
        <v>228</v>
      </c>
      <c r="Z110" t="s">
        <v>763</v>
      </c>
      <c r="AA110" t="s">
        <v>764</v>
      </c>
    </row>
    <row r="111" spans="1:27">
      <c r="A111" t="s">
        <v>229</v>
      </c>
      <c r="B111" s="21" t="s">
        <v>230</v>
      </c>
      <c r="Z111" t="s">
        <v>765</v>
      </c>
      <c r="AA111" t="s">
        <v>766</v>
      </c>
    </row>
    <row r="112" spans="1:27">
      <c r="A112" t="s">
        <v>231</v>
      </c>
      <c r="B112" s="21" t="s">
        <v>232</v>
      </c>
      <c r="Z112" t="s">
        <v>767</v>
      </c>
      <c r="AA112" t="s">
        <v>767</v>
      </c>
    </row>
    <row r="113" spans="1:27">
      <c r="A113" t="s">
        <v>233</v>
      </c>
      <c r="B113" s="21" t="s">
        <v>234</v>
      </c>
      <c r="Z113" t="s">
        <v>768</v>
      </c>
      <c r="AA113" t="s">
        <v>769</v>
      </c>
    </row>
    <row r="114" spans="1:27">
      <c r="A114" t="s">
        <v>235</v>
      </c>
      <c r="B114" s="21" t="s">
        <v>236</v>
      </c>
      <c r="Z114" t="s">
        <v>770</v>
      </c>
      <c r="AA114" t="s">
        <v>771</v>
      </c>
    </row>
    <row r="115" spans="1:27">
      <c r="A115" t="s">
        <v>237</v>
      </c>
      <c r="B115" s="21" t="s">
        <v>238</v>
      </c>
      <c r="Z115" t="s">
        <v>772</v>
      </c>
      <c r="AA115" t="s">
        <v>773</v>
      </c>
    </row>
    <row r="116" spans="1:27">
      <c r="A116" t="s">
        <v>239</v>
      </c>
      <c r="B116" s="21" t="s">
        <v>240</v>
      </c>
      <c r="Z116" t="s">
        <v>774</v>
      </c>
      <c r="AA116" t="s">
        <v>775</v>
      </c>
    </row>
    <row r="117" spans="1:27">
      <c r="A117" t="s">
        <v>241</v>
      </c>
      <c r="B117" s="21" t="s">
        <v>242</v>
      </c>
      <c r="Z117" t="s">
        <v>776</v>
      </c>
      <c r="AA117" t="s">
        <v>777</v>
      </c>
    </row>
    <row r="118" spans="1:27">
      <c r="A118" t="s">
        <v>243</v>
      </c>
      <c r="B118" s="21" t="s">
        <v>244</v>
      </c>
      <c r="Z118" t="s">
        <v>778</v>
      </c>
      <c r="AA118" t="s">
        <v>779</v>
      </c>
    </row>
    <row r="119" spans="1:27">
      <c r="A119" t="s">
        <v>245</v>
      </c>
      <c r="B119" s="21" t="s">
        <v>246</v>
      </c>
      <c r="Z119" t="s">
        <v>780</v>
      </c>
      <c r="AA119" t="s">
        <v>781</v>
      </c>
    </row>
    <row r="120" spans="1:27">
      <c r="A120" t="s">
        <v>247</v>
      </c>
      <c r="B120" s="21" t="s">
        <v>248</v>
      </c>
      <c r="Z120" t="s">
        <v>297</v>
      </c>
      <c r="AA120" t="s">
        <v>297</v>
      </c>
    </row>
    <row r="121" spans="1:27">
      <c r="A121" t="s">
        <v>249</v>
      </c>
      <c r="B121" s="21" t="s">
        <v>250</v>
      </c>
      <c r="Z121" t="s">
        <v>782</v>
      </c>
      <c r="AA121" t="s">
        <v>783</v>
      </c>
    </row>
    <row r="122" spans="1:27">
      <c r="A122" t="s">
        <v>251</v>
      </c>
      <c r="B122" s="21" t="s">
        <v>252</v>
      </c>
      <c r="Z122" t="s">
        <v>784</v>
      </c>
      <c r="AA122" t="s">
        <v>785</v>
      </c>
    </row>
    <row r="123" spans="1:27">
      <c r="A123" t="s">
        <v>253</v>
      </c>
      <c r="B123" s="21" t="s">
        <v>254</v>
      </c>
      <c r="Z123" t="s">
        <v>786</v>
      </c>
      <c r="AA123" t="s">
        <v>787</v>
      </c>
    </row>
    <row r="124" spans="1:27">
      <c r="A124" t="s">
        <v>255</v>
      </c>
      <c r="B124" s="21" t="s">
        <v>256</v>
      </c>
      <c r="Z124" t="s">
        <v>788</v>
      </c>
      <c r="AA124" t="s">
        <v>789</v>
      </c>
    </row>
    <row r="125" spans="1:27">
      <c r="A125" t="s">
        <v>257</v>
      </c>
      <c r="B125" s="21" t="s">
        <v>258</v>
      </c>
      <c r="Z125" t="s">
        <v>790</v>
      </c>
      <c r="AA125" t="s">
        <v>791</v>
      </c>
    </row>
    <row r="126" spans="1:27">
      <c r="A126" t="s">
        <v>259</v>
      </c>
      <c r="B126" s="21" t="s">
        <v>260</v>
      </c>
      <c r="Z126" t="s">
        <v>792</v>
      </c>
      <c r="AA126" t="s">
        <v>793</v>
      </c>
    </row>
    <row r="127" spans="1:27">
      <c r="A127" t="s">
        <v>261</v>
      </c>
      <c r="B127" s="21" t="s">
        <v>262</v>
      </c>
      <c r="Z127" t="s">
        <v>581</v>
      </c>
      <c r="AA127" t="s">
        <v>388</v>
      </c>
    </row>
    <row r="128" spans="1:27">
      <c r="A128" t="s">
        <v>263</v>
      </c>
      <c r="B128" s="21" t="s">
        <v>264</v>
      </c>
      <c r="Z128" t="s">
        <v>583</v>
      </c>
      <c r="AA128" t="s">
        <v>382</v>
      </c>
    </row>
    <row r="129" spans="1:27">
      <c r="A129" t="s">
        <v>265</v>
      </c>
      <c r="B129" s="21" t="s">
        <v>266</v>
      </c>
      <c r="Z129" t="s">
        <v>794</v>
      </c>
      <c r="AA129" t="s">
        <v>795</v>
      </c>
    </row>
    <row r="130" spans="1:27">
      <c r="A130" t="s">
        <v>267</v>
      </c>
      <c r="B130" s="21" t="s">
        <v>268</v>
      </c>
      <c r="Z130" t="s">
        <v>796</v>
      </c>
      <c r="AA130" t="s">
        <v>797</v>
      </c>
    </row>
    <row r="131" spans="1:27">
      <c r="A131" t="s">
        <v>269</v>
      </c>
      <c r="B131" s="21" t="s">
        <v>270</v>
      </c>
      <c r="Z131" t="s">
        <v>798</v>
      </c>
      <c r="AA131" t="s">
        <v>799</v>
      </c>
    </row>
    <row r="132" spans="1:27">
      <c r="A132" t="s">
        <v>271</v>
      </c>
      <c r="B132" s="21" t="s">
        <v>272</v>
      </c>
      <c r="Z132" t="s">
        <v>800</v>
      </c>
      <c r="AA132" t="s">
        <v>801</v>
      </c>
    </row>
    <row r="133" spans="1:27">
      <c r="A133" t="s">
        <v>273</v>
      </c>
      <c r="B133" s="21" t="s">
        <v>274</v>
      </c>
      <c r="Z133" t="s">
        <v>802</v>
      </c>
      <c r="AA133" t="s">
        <v>803</v>
      </c>
    </row>
    <row r="134" spans="1:27">
      <c r="A134" t="s">
        <v>275</v>
      </c>
      <c r="B134" s="21" t="s">
        <v>276</v>
      </c>
      <c r="Z134" t="s">
        <v>804</v>
      </c>
      <c r="AA134" t="s">
        <v>805</v>
      </c>
    </row>
    <row r="135" spans="1:27">
      <c r="A135" t="s">
        <v>277</v>
      </c>
      <c r="B135" s="21" t="s">
        <v>278</v>
      </c>
      <c r="Z135" t="s">
        <v>806</v>
      </c>
      <c r="AA135" t="s">
        <v>807</v>
      </c>
    </row>
    <row r="136" spans="1:27">
      <c r="A136" t="s">
        <v>279</v>
      </c>
      <c r="B136" s="21" t="s">
        <v>280</v>
      </c>
      <c r="Z136" t="s">
        <v>808</v>
      </c>
      <c r="AA136" t="s">
        <v>809</v>
      </c>
    </row>
    <row r="137" spans="1:27">
      <c r="A137" t="s">
        <v>281</v>
      </c>
      <c r="B137" s="21" t="s">
        <v>282</v>
      </c>
      <c r="Z137" t="s">
        <v>810</v>
      </c>
      <c r="AA137" t="s">
        <v>811</v>
      </c>
    </row>
    <row r="138" spans="1:27">
      <c r="A138" t="s">
        <v>283</v>
      </c>
      <c r="B138" s="21" t="s">
        <v>284</v>
      </c>
      <c r="Z138" t="s">
        <v>812</v>
      </c>
      <c r="AA138" t="s">
        <v>813</v>
      </c>
    </row>
    <row r="139" spans="1:27">
      <c r="A139" t="s">
        <v>285</v>
      </c>
      <c r="B139" s="21" t="s">
        <v>286</v>
      </c>
      <c r="Z139" t="s">
        <v>814</v>
      </c>
      <c r="AA139" t="s">
        <v>815</v>
      </c>
    </row>
    <row r="140" spans="1:27">
      <c r="A140" t="s">
        <v>287</v>
      </c>
      <c r="B140" s="21" t="s">
        <v>288</v>
      </c>
      <c r="Z140" t="s">
        <v>816</v>
      </c>
      <c r="AA140" t="s">
        <v>817</v>
      </c>
    </row>
    <row r="141" spans="1:27">
      <c r="A141" t="s">
        <v>289</v>
      </c>
      <c r="B141" s="21" t="s">
        <v>290</v>
      </c>
      <c r="Z141" t="s">
        <v>818</v>
      </c>
      <c r="AA141" t="s">
        <v>819</v>
      </c>
    </row>
    <row r="142" spans="1:27">
      <c r="A142" t="s">
        <v>291</v>
      </c>
      <c r="B142" s="21" t="s">
        <v>292</v>
      </c>
      <c r="Z142" t="s">
        <v>820</v>
      </c>
      <c r="AA142" t="s">
        <v>821</v>
      </c>
    </row>
    <row r="143" spans="1:27">
      <c r="A143" t="s">
        <v>293</v>
      </c>
      <c r="B143" s="21" t="s">
        <v>294</v>
      </c>
      <c r="Z143" t="s">
        <v>822</v>
      </c>
      <c r="AA143" t="s">
        <v>823</v>
      </c>
    </row>
    <row r="144" spans="1:27">
      <c r="A144" t="s">
        <v>295</v>
      </c>
      <c r="B144" s="21" t="s">
        <v>296</v>
      </c>
      <c r="Z144" t="s">
        <v>824</v>
      </c>
      <c r="AA144" t="s">
        <v>825</v>
      </c>
    </row>
    <row r="145" spans="1:27">
      <c r="A145" t="s">
        <v>297</v>
      </c>
      <c r="B145" s="21" t="s">
        <v>298</v>
      </c>
      <c r="Z145" t="s">
        <v>826</v>
      </c>
      <c r="AA145" t="s">
        <v>827</v>
      </c>
    </row>
    <row r="146" spans="1:27">
      <c r="A146" t="s">
        <v>299</v>
      </c>
      <c r="B146" s="21" t="s">
        <v>300</v>
      </c>
      <c r="Z146" t="s">
        <v>828</v>
      </c>
      <c r="AA146" t="s">
        <v>829</v>
      </c>
    </row>
    <row r="147" spans="1:27">
      <c r="A147" t="s">
        <v>301</v>
      </c>
      <c r="B147" s="21" t="s">
        <v>302</v>
      </c>
      <c r="Z147" t="s">
        <v>830</v>
      </c>
      <c r="AA147" t="s">
        <v>831</v>
      </c>
    </row>
    <row r="148" spans="1:27">
      <c r="A148" t="s">
        <v>303</v>
      </c>
      <c r="B148" s="21" t="s">
        <v>304</v>
      </c>
      <c r="Z148" t="s">
        <v>832</v>
      </c>
      <c r="AA148" t="s">
        <v>833</v>
      </c>
    </row>
    <row r="149" spans="1:27">
      <c r="A149" t="s">
        <v>305</v>
      </c>
      <c r="B149" s="21" t="s">
        <v>306</v>
      </c>
      <c r="Z149" t="s">
        <v>834</v>
      </c>
      <c r="AA149" t="s">
        <v>835</v>
      </c>
    </row>
    <row r="150" spans="1:27">
      <c r="A150" t="s">
        <v>307</v>
      </c>
      <c r="B150" s="21" t="s">
        <v>308</v>
      </c>
      <c r="Z150" t="s">
        <v>836</v>
      </c>
      <c r="AA150" t="s">
        <v>837</v>
      </c>
    </row>
    <row r="151" spans="1:27">
      <c r="A151" t="s">
        <v>309</v>
      </c>
      <c r="B151" s="21" t="s">
        <v>310</v>
      </c>
      <c r="Z151" t="s">
        <v>838</v>
      </c>
      <c r="AA151" t="s">
        <v>839</v>
      </c>
    </row>
    <row r="152" spans="1:27">
      <c r="A152" t="s">
        <v>311</v>
      </c>
      <c r="B152" s="21" t="s">
        <v>312</v>
      </c>
      <c r="Z152" t="s">
        <v>289</v>
      </c>
      <c r="AA152" t="s">
        <v>840</v>
      </c>
    </row>
    <row r="153" spans="1:27">
      <c r="A153" t="s">
        <v>313</v>
      </c>
      <c r="B153" s="21" t="s">
        <v>314</v>
      </c>
      <c r="Z153" t="s">
        <v>841</v>
      </c>
      <c r="AA153" t="s">
        <v>842</v>
      </c>
    </row>
    <row r="154" spans="1:27">
      <c r="A154" t="s">
        <v>315</v>
      </c>
      <c r="B154" s="21" t="s">
        <v>316</v>
      </c>
      <c r="Z154" t="s">
        <v>843</v>
      </c>
      <c r="AA154" t="s">
        <v>844</v>
      </c>
    </row>
    <row r="155" spans="1:27">
      <c r="A155" t="s">
        <v>317</v>
      </c>
      <c r="B155" s="21" t="s">
        <v>318</v>
      </c>
      <c r="Z155" t="s">
        <v>845</v>
      </c>
      <c r="AA155" t="s">
        <v>846</v>
      </c>
    </row>
    <row r="156" spans="1:27">
      <c r="A156" t="s">
        <v>319</v>
      </c>
      <c r="B156" s="21" t="s">
        <v>320</v>
      </c>
      <c r="Z156" t="s">
        <v>847</v>
      </c>
      <c r="AA156" t="s">
        <v>848</v>
      </c>
    </row>
    <row r="157" spans="1:27">
      <c r="A157" t="s">
        <v>321</v>
      </c>
      <c r="B157" s="21" t="s">
        <v>322</v>
      </c>
      <c r="Z157" t="s">
        <v>849</v>
      </c>
      <c r="AA157" t="s">
        <v>850</v>
      </c>
    </row>
    <row r="158" spans="1:27">
      <c r="A158" t="s">
        <v>323</v>
      </c>
      <c r="B158" s="21" t="s">
        <v>324</v>
      </c>
    </row>
    <row r="159" spans="1:27">
      <c r="A159" t="s">
        <v>325</v>
      </c>
      <c r="B159" s="21" t="s">
        <v>326</v>
      </c>
    </row>
    <row r="160" spans="1:27">
      <c r="A160" t="s">
        <v>327</v>
      </c>
      <c r="B160" s="21" t="s">
        <v>328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vt:lpstr>
      <vt:lpstr>Fixed Asset Schedule</vt:lpstr>
      <vt:lpstr>load_JEs (single month)</vt:lpstr>
      <vt:lpstr>load_JEs (batch)</vt:lpstr>
      <vt:lpstr>data_GL</vt:lpstr>
      <vt:lpstr>QUICKBOOKS_9130357949969096</vt:lpstr>
      <vt:lpstr>client_name</vt:lpstr>
      <vt:lpstr>Cover!Print_Area</vt:lpstr>
      <vt:lpstr>rpt_date</vt:lpstr>
      <vt:lpstr>sched_date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Manganelli</dc:creator>
  <cp:lastModifiedBy>Joseph Manganelli</cp:lastModifiedBy>
  <dcterms:created xsi:type="dcterms:W3CDTF">2024-06-26T18:33:13Z</dcterms:created>
  <dcterms:modified xsi:type="dcterms:W3CDTF">2024-08-21T14:57:32Z</dcterms:modified>
</cp:coreProperties>
</file>