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施設概要" sheetId="1" r:id="rId5"/>
    <sheet state="visible" name="おかず形態一覧表" sheetId="2" r:id="rId6"/>
    <sheet state="visible" name="主食一覧" sheetId="3" r:id="rId7"/>
    <sheet state="visible" name="水分とろみの基準・水分ゼリー" sheetId="4" r:id="rId8"/>
    <sheet state="visible" name="濃厚流動食・補助食品" sheetId="5" r:id="rId9"/>
    <sheet state="visible" name="PDF出力" sheetId="6" r:id="rId10"/>
    <sheet state="visible" name="更新記録" sheetId="7" r:id="rId11"/>
    <sheet state="visible" name="作業記録" sheetId="8" r:id="rId12"/>
    <sheet state="visible" name="施設概要ウェブ出力" sheetId="9" r:id="rId13"/>
    <sheet state="visible" name="おかず形態一覧表ウェブ出力" sheetId="10" r:id="rId14"/>
    <sheet state="visible" name="主食一覧ウェブ出力" sheetId="11" r:id="rId15"/>
    <sheet state="visible" name="水分とろみの基準・水分ゼリーウェブ出力" sheetId="12" r:id="rId16"/>
    <sheet state="visible" name="濃厚流動食・補助食品ウェブ出力" sheetId="13" r:id="rId17"/>
    <sheet state="visible" name="PDFウェブ出力" sheetId="14" r:id="rId18"/>
  </sheets>
  <definedNames/>
  <calcPr/>
</workbook>
</file>

<file path=xl/sharedStrings.xml><?xml version="1.0" encoding="utf-8"?>
<sst xmlns="http://schemas.openxmlformats.org/spreadsheetml/2006/main" count="78" uniqueCount="54">
  <si>
    <t>〒959-4626 新潟権東蒲原郡阿賀町あが野南4319番地4</t>
  </si>
  <si>
    <t>1999年11月に解説した「みかわ園」は、特別養護老人ホーム、デイサービス、ショートステイを併設しています。日本一の巨木、天然杉の「将軍杉」がある、自然豊かな地域です。</t>
  </si>
  <si>
    <t>0254-99-3730</t>
  </si>
  <si>
    <t>0254-99-3761</t>
  </si>
  <si>
    <t>普通食</t>
  </si>
  <si>
    <t>刻み食</t>
  </si>
  <si>
    <t>極刻み食</t>
  </si>
  <si>
    <t>ミキサー食</t>
  </si>
  <si>
    <t>チンジャオロースー</t>
  </si>
  <si>
    <t>赤魚の煮つけ</t>
  </si>
  <si>
    <t>青菜のピーナッツ和え</t>
  </si>
  <si>
    <t>普通の食事</t>
  </si>
  <si>
    <t>咀嚼しやすいように一口で食べられるように調理したもの</t>
  </si>
  <si>
    <t>普通食をロボクープブリクサーで少し粒状の形が残るまでペースト状にしたもの</t>
  </si>
  <si>
    <t>普通食にミキサーパウダーMJと水を加えミキサーにかけたもの</t>
  </si>
  <si>
    <t>一般の料理と同じ大きさ</t>
  </si>
  <si>
    <t>約１×１ｃｍ</t>
  </si>
  <si>
    <t>ペースト状</t>
  </si>
  <si>
    <t>ムース状</t>
  </si>
  <si>
    <t>噛まなくてよい</t>
  </si>
  <si>
    <t>3</t>
  </si>
  <si>
    <t>2-1</t>
  </si>
  <si>
    <t>米飯150</t>
  </si>
  <si>
    <t>粥230</t>
  </si>
  <si>
    <t>ミキサー粥200</t>
  </si>
  <si>
    <t>飯</t>
  </si>
  <si>
    <t>軟飯</t>
  </si>
  <si>
    <t>粥(全粥)</t>
  </si>
  <si>
    <t>ミキサー粥</t>
  </si>
  <si>
    <t>通常のごはん</t>
  </si>
  <si>
    <t>ご飯と粥の中間くらいのかたさ</t>
  </si>
  <si>
    <t>重湯が少なめの粥</t>
  </si>
  <si>
    <t>粥に調整剤を加えプルンプルン状にしたもの</t>
  </si>
  <si>
    <t>お茶ゼリー</t>
  </si>
  <si>
    <t>混ぜてもジュレ</t>
  </si>
  <si>
    <t>トロメイクコンパクト</t>
  </si>
  <si>
    <t>粉末寒天(SL-6)</t>
  </si>
  <si>
    <t>小さじ</t>
  </si>
  <si>
    <t>CZ-Hi 1.5</t>
  </si>
  <si>
    <t>０ｊ・１ｊ対応：不可</t>
  </si>
  <si>
    <t>メイバランスアイス</t>
  </si>
  <si>
    <t>更新記録シート</t>
  </si>
  <si>
    <t>同意の確認</t>
  </si>
  <si>
    <t>チェック</t>
  </si>
  <si>
    <t>↓ 氏名を入力 ↓</t>
  </si>
  <si>
    <t>更新内容について施設長の同意を得ました</t>
  </si>
  <si>
    <t>日時</t>
  </si>
  <si>
    <t>氏名</t>
  </si>
  <si>
    <t>作業記録</t>
  </si>
  <si>
    <t>名前</t>
  </si>
  <si>
    <t>栄養量目安</t>
  </si>
  <si>
    <t xml:space="preserve"> </t>
  </si>
  <si>
    <t>とろみ調整食品</t>
  </si>
  <si>
    <t>水100mlあたり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</si>
</sst>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yyyy/MM/dd"/>
    <numFmt numFmtId="165" formatCode="@ g"/>
    <numFmt numFmtId="166" formatCode="#,##0 &quot;kcal&quot;"/>
    <numFmt numFmtId="167" formatCode="0.0 &quot;g&quot;"/>
    <numFmt numFmtId="168" formatCode="@ 杯"/>
    <numFmt numFmtId="169" formatCode="m/d/yyyy h:mm:ss"/>
    <numFmt numFmtId="170" formatCode="m-d"/>
    <numFmt numFmtId="171" formatCode="@ &quot;g&quot;"/>
    <numFmt numFmtId="172" formatCode="@ &quot;杯&quot;"/>
  </numFmts>
  <fonts count="21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b/>
      <sz val="10.0"/>
      <color theme="1"/>
      <name val="Arial"/>
      <scheme val="minor"/>
    </font>
    <font>
      <sz val="9.0"/>
      <color theme="1"/>
      <name val="Arial"/>
      <scheme val="minor"/>
    </font>
    <font>
      <b/>
      <sz val="12.0"/>
      <color theme="1"/>
      <name val="Arial"/>
      <scheme val="minor"/>
    </font>
    <font>
      <b/>
      <sz val="9.0"/>
      <color rgb="FFFFFFFF"/>
      <name val="Arial"/>
      <scheme val="minor"/>
    </font>
    <font>
      <b/>
      <sz val="10.0"/>
      <color rgb="FF000000"/>
      <name val="Arial"/>
      <scheme val="minor"/>
    </font>
    <font>
      <b/>
      <sz val="8.0"/>
      <color rgb="FFFFFFFF"/>
      <name val="Arial"/>
      <scheme val="minor"/>
    </font>
    <font>
      <sz val="8.0"/>
      <color theme="1"/>
      <name val="Arial"/>
      <scheme val="minor"/>
    </font>
    <font>
      <b/>
      <sz val="14.0"/>
      <color rgb="FFFF3300"/>
      <name val="Arial"/>
      <scheme val="minor"/>
    </font>
    <font>
      <b/>
      <sz val="16.0"/>
      <color rgb="FFFF3300"/>
      <name val="Arial"/>
      <scheme val="minor"/>
    </font>
    <font>
      <sz val="14.0"/>
      <color rgb="FFFF3300"/>
      <name val="Arial"/>
      <scheme val="minor"/>
    </font>
    <font>
      <sz val="14.0"/>
      <color theme="1"/>
      <name val="Arial"/>
      <scheme val="minor"/>
    </font>
    <font>
      <color theme="1"/>
      <name val="Arial"/>
    </font>
    <font>
      <sz val="9.0"/>
      <color theme="1"/>
      <name val="Arial"/>
    </font>
    <font>
      <color rgb="FFFF0000"/>
      <name val="Arial"/>
    </font>
    <font>
      <b/>
      <sz val="12.0"/>
      <color rgb="FFFF3300"/>
      <name val="Arial"/>
      <scheme val="minor"/>
    </font>
    <font>
      <b/>
      <sz val="12.0"/>
      <color rgb="FF00AF50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E0E0"/>
        <bgColor rgb="FFFFE0E0"/>
      </patternFill>
    </fill>
    <fill>
      <patternFill patternType="solid">
        <fgColor rgb="FFFFF2CC"/>
        <bgColor rgb="FFFFF2CC"/>
      </patternFill>
    </fill>
    <fill>
      <patternFill patternType="solid">
        <fgColor rgb="FFFF3300"/>
        <bgColor rgb="FFFF3300"/>
      </patternFill>
    </fill>
    <fill>
      <patternFill patternType="solid">
        <fgColor rgb="FFFFCCA6"/>
        <bgColor rgb="FFFFCCA6"/>
      </patternFill>
    </fill>
    <fill>
      <patternFill patternType="solid">
        <fgColor rgb="FF00AF50"/>
        <bgColor rgb="FF00AF50"/>
      </patternFill>
    </fill>
    <fill>
      <patternFill patternType="solid">
        <fgColor rgb="FFDBF7B8"/>
        <bgColor rgb="FFDBF7B8"/>
      </patternFill>
    </fill>
    <fill>
      <patternFill patternType="solid">
        <fgColor rgb="FF0033CC"/>
        <bgColor rgb="FF0033CC"/>
      </patternFill>
    </fill>
    <fill>
      <patternFill patternType="solid">
        <fgColor rgb="FFB4DCF9"/>
        <bgColor rgb="FFB4DCF9"/>
      </patternFill>
    </fill>
    <fill>
      <patternFill patternType="solid">
        <fgColor rgb="FF6F2F9F"/>
        <bgColor rgb="FF6F2F9F"/>
      </patternFill>
    </fill>
    <fill>
      <patternFill patternType="solid">
        <fgColor rgb="FF959595"/>
        <bgColor rgb="FF959595"/>
      </patternFill>
    </fill>
    <fill>
      <patternFill patternType="solid">
        <fgColor rgb="FFDBDFF4"/>
        <bgColor rgb="FFDBDFF4"/>
      </patternFill>
    </fill>
    <fill>
      <patternFill patternType="solid">
        <fgColor rgb="FFF3F3F3"/>
        <bgColor rgb="FFF3F3F3"/>
      </patternFill>
    </fill>
  </fills>
  <borders count="53">
    <border/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0000"/>
      </left>
      <right style="thin">
        <color rgb="FFFF0000"/>
      </right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FF3300"/>
      </left>
      <right style="thin">
        <color rgb="FFFF3300"/>
      </right>
      <top style="thin">
        <color rgb="FFFF3300"/>
      </top>
    </border>
    <border>
      <left style="thin">
        <color rgb="FFFF3300"/>
      </left>
      <right style="thin">
        <color rgb="FFFF3300"/>
      </right>
    </border>
    <border>
      <right style="thin">
        <color rgb="FFFF3300"/>
      </right>
    </border>
    <border>
      <left style="thin">
        <color rgb="FFFF3300"/>
      </left>
      <right style="thin">
        <color rgb="FFFF3300"/>
      </right>
      <bottom style="thin">
        <color rgb="FFFF3300"/>
      </bottom>
    </border>
    <border>
      <right style="thin">
        <color rgb="FFFF3300"/>
      </right>
      <bottom style="thin">
        <color rgb="FFFF3300"/>
      </bottom>
    </border>
    <border>
      <left style="thin">
        <color rgb="FFFF3300"/>
      </left>
      <top style="thin">
        <color rgb="FFFF3300"/>
      </top>
    </border>
    <border>
      <left style="thin">
        <color rgb="FFFF3300"/>
      </left>
      <bottom style="thin">
        <color rgb="FFFF3300"/>
      </bottom>
    </border>
    <border>
      <left style="thin">
        <color rgb="FF00AF50"/>
      </left>
      <right style="thin">
        <color rgb="FF00AF50"/>
      </right>
      <top style="thin">
        <color rgb="FF00AF50"/>
      </top>
      <bottom style="thin">
        <color rgb="FF00AF50"/>
      </bottom>
    </border>
    <border>
      <left style="thin">
        <color rgb="FF0033CC"/>
      </lef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</border>
    <border>
      <left style="thin">
        <color rgb="FF6F2F9F"/>
      </left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</border>
    <border>
      <left style="thin">
        <color rgb="FF6F2F9F"/>
      </left>
      <right style="thin">
        <color rgb="FF6F2F9F"/>
      </right>
      <top style="thin">
        <color rgb="FF6F2F9F"/>
      </top>
    </border>
    <border>
      <left style="thin">
        <color rgb="FF6F2F9F"/>
      </lef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</border>
    <border>
      <left style="thin">
        <color rgb="FF6F2F9F"/>
      </left>
      <right style="thin">
        <color rgb="FF6F2F9F"/>
      </right>
    </border>
    <border>
      <right style="thin">
        <color rgb="FF959595"/>
      </right>
      <top style="thin">
        <color rgb="FF959595"/>
      </top>
    </border>
    <border>
      <left style="thin">
        <color rgb="FF6F2F9F"/>
      </left>
      <right style="thin">
        <color rgb="FF6F2F9F"/>
      </right>
      <bottom style="thin">
        <color rgb="FF6F2F9F"/>
      </bottom>
    </border>
    <border>
      <left style="thin">
        <color rgb="FF959595"/>
      </left>
      <bottom style="thin">
        <color rgb="FF959595"/>
      </bottom>
    </border>
    <border>
      <right style="thin">
        <color rgb="FF959595"/>
      </right>
      <bottom style="thin">
        <color rgb="FF959595"/>
      </bottom>
    </border>
    <border>
      <bottom style="medium">
        <color rgb="FFFF3300"/>
      </bottom>
    </border>
    <border>
      <left style="thin">
        <color rgb="FFFF3300"/>
      </left>
      <top style="thin">
        <color rgb="FFFF3300"/>
      </top>
      <bottom style="thin">
        <color rgb="FFFF3300"/>
      </bottom>
    </border>
    <border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00AF50"/>
      </left>
      <top style="thin">
        <color rgb="FF00AF50"/>
      </top>
      <bottom style="thin">
        <color rgb="FF00AF50"/>
      </bottom>
    </border>
    <border>
      <right style="thin">
        <color rgb="FF00AF50"/>
      </right>
      <top style="thin">
        <color rgb="FF00AF50"/>
      </top>
      <bottom style="thin">
        <color rgb="FF00AF50"/>
      </bottom>
    </border>
    <border>
      <right style="thin">
        <color rgb="FF0033CC"/>
      </right>
      <top style="thin">
        <color rgb="FF0033CC"/>
      </top>
      <bottom style="thin">
        <color rgb="FF0033CC"/>
      </bottom>
    </border>
    <border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  <bottom style="thin">
        <color rgb="FF959595"/>
      </bottom>
    </border>
    <border>
      <right style="thin">
        <color rgb="FF959595"/>
      </right>
      <top style="thin">
        <color rgb="FF959595"/>
      </top>
      <bottom style="thin">
        <color rgb="FF959595"/>
      </bottom>
    </border>
    <border>
      <top style="thin">
        <color rgb="FF959595"/>
      </top>
    </border>
    <border>
      <bottom style="thin">
        <color rgb="FF959595"/>
      </bottom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top style="thin">
        <color rgb="FFFF0000"/>
      </top>
      <bottom style="thin">
        <color rgb="FFFF0000"/>
      </bottom>
    </border>
    <border>
      <left style="thin">
        <color rgb="FFFF0000"/>
      </left>
      <top style="thin">
        <color rgb="FFFF0000"/>
      </top>
    </border>
    <border>
      <top style="thin">
        <color rgb="FFFF0000"/>
      </top>
    </border>
    <border>
      <right style="thin">
        <color rgb="FFFF0000"/>
      </right>
      <top style="thin">
        <color rgb="FFFF0000"/>
      </top>
    </border>
    <border>
      <left style="thin">
        <color rgb="FFFF0000"/>
      </left>
    </border>
    <border>
      <right style="thin">
        <color rgb="FFFF0000"/>
      </right>
    </border>
    <border>
      <left style="thin">
        <color rgb="FFFF0000"/>
      </left>
      <bottom style="thin">
        <color rgb="FFFF0000"/>
      </bottom>
    </border>
    <border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59595"/>
      </left>
      <right style="thin">
        <color rgb="FF959595"/>
      </right>
      <top style="thin">
        <color rgb="FF959595"/>
      </top>
    </border>
  </borders>
  <cellStyleXfs count="1">
    <xf borderId="0" fillId="0" fontId="0" numFmtId="0" applyAlignment="1" applyFont="1"/>
  </cellStyleXfs>
  <cellXfs count="1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3" fontId="2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readingOrder="0" shrinkToFit="0" vertical="center" wrapText="0"/>
    </xf>
    <xf borderId="2" fillId="0" fontId="3" numFmtId="0" xfId="0" applyAlignment="1" applyBorder="1" applyFont="1">
      <alignment readingOrder="0" shrinkToFit="0" vertical="center" wrapText="1"/>
    </xf>
    <xf borderId="3" fillId="0" fontId="4" numFmtId="0" xfId="0" applyBorder="1" applyFont="1"/>
    <xf borderId="1" fillId="3" fontId="2" numFmtId="0" xfId="0" applyAlignment="1" applyBorder="1" applyFont="1">
      <alignment horizontal="center" readingOrder="0" vertical="center"/>
    </xf>
    <xf borderId="1" fillId="4" fontId="3" numFmtId="164" xfId="0" applyAlignment="1" applyBorder="1" applyFill="1" applyFont="1" applyNumberFormat="1">
      <alignment horizontal="left" readingOrder="0" shrinkToFit="0" vertical="center" wrapText="0"/>
    </xf>
    <xf borderId="4" fillId="0" fontId="4" numFmtId="0" xfId="0" applyBorder="1" applyFont="1"/>
    <xf borderId="5" fillId="5" fontId="1" numFmtId="0" xfId="0" applyAlignment="1" applyBorder="1" applyFill="1" applyFont="1">
      <alignment vertical="center"/>
    </xf>
    <xf borderId="6" fillId="6" fontId="2" numFmtId="0" xfId="0" applyAlignment="1" applyBorder="1" applyFill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0"/>
    </xf>
    <xf borderId="6" fillId="6" fontId="5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readingOrder="0" shrinkToFit="0" vertical="center" wrapText="0"/>
    </xf>
    <xf borderId="7" fillId="6" fontId="2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6" fontId="2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5" fillId="0" fontId="6" numFmtId="0" xfId="0" applyAlignment="1" applyBorder="1" applyFont="1">
      <alignment readingOrder="0" shrinkToFit="0" vertical="center" wrapText="1"/>
    </xf>
    <xf borderId="5" fillId="6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7" numFmtId="49" xfId="0" applyAlignment="1" applyBorder="1" applyFont="1" applyNumberFormat="1">
      <alignment horizontal="center" shrinkToFit="0" vertical="center" wrapText="0"/>
    </xf>
    <xf borderId="6" fillId="0" fontId="7" numFmtId="49" xfId="0" applyAlignment="1" applyBorder="1" applyFont="1" applyNumberFormat="1">
      <alignment horizontal="center" readingOrder="0" shrinkToFit="0" vertical="center" wrapText="0"/>
    </xf>
    <xf borderId="11" fillId="6" fontId="2" numFmtId="0" xfId="0" applyAlignment="1" applyBorder="1" applyFont="1">
      <alignment horizontal="center" vertical="center"/>
    </xf>
    <xf borderId="6" fillId="0" fontId="3" numFmtId="165" xfId="0" applyAlignment="1" applyBorder="1" applyFont="1" applyNumberFormat="1">
      <alignment horizontal="center" readingOrder="0" shrinkToFit="0" vertical="center" wrapText="0"/>
    </xf>
    <xf borderId="12" fillId="0" fontId="4" numFmtId="0" xfId="0" applyBorder="1" applyFont="1"/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ill="1" applyFont="1">
      <alignment vertical="center"/>
    </xf>
    <xf borderId="13" fillId="8" fontId="2" numFmtId="0" xfId="0" applyAlignment="1" applyBorder="1" applyFill="1" applyFont="1">
      <alignment horizontal="center" vertical="center"/>
    </xf>
    <xf borderId="13" fillId="0" fontId="3" numFmtId="0" xfId="0" applyAlignment="1" applyBorder="1" applyFont="1">
      <alignment horizontal="center" readingOrder="0" shrinkToFit="0" vertical="center" wrapText="0"/>
    </xf>
    <xf borderId="13" fillId="0" fontId="3" numFmtId="0" xfId="0" applyAlignment="1" applyBorder="1" applyFont="1">
      <alignment horizontal="center" shrinkToFit="0" vertical="center" wrapText="0"/>
    </xf>
    <xf borderId="13" fillId="0" fontId="3" numFmtId="0" xfId="0" applyAlignment="1" applyBorder="1" applyFont="1">
      <alignment horizontal="center" vertical="center"/>
    </xf>
    <xf borderId="13" fillId="0" fontId="6" numFmtId="0" xfId="0" applyAlignment="1" applyBorder="1" applyFont="1">
      <alignment readingOrder="0" shrinkToFit="0" vertical="center" wrapText="1"/>
    </xf>
    <xf borderId="13" fillId="0" fontId="6" numFmtId="0" xfId="0" applyAlignment="1" applyBorder="1" applyFont="1">
      <alignment shrinkToFit="0" vertical="center" wrapText="1"/>
    </xf>
    <xf borderId="13" fillId="0" fontId="7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ill="1" applyFont="1">
      <alignment shrinkToFit="0" vertical="center" wrapText="0"/>
    </xf>
    <xf borderId="14" fillId="9" fontId="1" numFmtId="0" xfId="0" applyAlignment="1" applyBorder="1" applyFont="1">
      <alignment vertical="center"/>
    </xf>
    <xf borderId="15" fillId="10" fontId="9" numFmtId="0" xfId="0" applyAlignment="1" applyBorder="1" applyFill="1" applyFont="1">
      <alignment horizontal="center" vertical="center"/>
    </xf>
    <xf borderId="15" fillId="10" fontId="3" numFmtId="0" xfId="0" applyAlignment="1" applyBorder="1" applyFont="1">
      <alignment horizontal="center" vertical="center"/>
    </xf>
    <xf borderId="15" fillId="10" fontId="2" numFmtId="0" xfId="0" applyAlignment="1" applyBorder="1" applyFont="1">
      <alignment horizontal="center" vertical="center"/>
    </xf>
    <xf borderId="15" fillId="0" fontId="6" numFmtId="0" xfId="0" applyAlignment="1" applyBorder="1" applyFont="1">
      <alignment horizontal="center" readingOrder="0" shrinkToFit="0" vertical="center" wrapText="1"/>
    </xf>
    <xf borderId="16" fillId="10" fontId="2" numFmtId="0" xfId="0" applyAlignment="1" applyBorder="1" applyFont="1">
      <alignment horizontal="center" vertical="center"/>
    </xf>
    <xf borderId="16" fillId="0" fontId="6" numFmtId="0" xfId="0" applyAlignment="1" applyBorder="1" applyFont="1">
      <alignment horizontal="center" readingOrder="0" shrinkToFit="0" vertical="center" wrapText="0"/>
    </xf>
    <xf borderId="16" fillId="0" fontId="6" numFmtId="0" xfId="0" applyAlignment="1" applyBorder="1" applyFont="1">
      <alignment horizontal="center" shrinkToFit="0" vertical="center" wrapText="0"/>
    </xf>
    <xf borderId="16" fillId="10" fontId="2" numFmtId="0" xfId="0" applyAlignment="1" applyBorder="1" applyFont="1">
      <alignment horizontal="center" readingOrder="0" vertical="center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5" fillId="10" fontId="2" numFmtId="0" xfId="0" applyAlignment="1" applyBorder="1" applyFont="1">
      <alignment horizontal="center" readingOrder="0" vertical="center"/>
    </xf>
    <xf borderId="15" fillId="0" fontId="3" numFmtId="168" xfId="0" applyAlignment="1" applyBorder="1" applyFont="1" applyNumberFormat="1">
      <alignment horizontal="center" readingOrder="0" shrinkToFit="0" vertical="center" wrapText="0"/>
    </xf>
    <xf borderId="15" fillId="0" fontId="3" numFmtId="168" xfId="0" applyAlignment="1" applyBorder="1" applyFont="1" applyNumberFormat="1">
      <alignment horizontal="center" shrinkToFit="0" vertical="center" wrapText="0"/>
    </xf>
    <xf borderId="17" fillId="11" fontId="10" numFmtId="0" xfId="0" applyAlignment="1" applyBorder="1" applyFill="1" applyFont="1">
      <alignment vertical="center"/>
    </xf>
    <xf borderId="18" fillId="12" fontId="1" numFmtId="0" xfId="0" applyAlignment="1" applyBorder="1" applyFill="1" applyFont="1">
      <alignment vertical="center"/>
    </xf>
    <xf borderId="19" fillId="13" fontId="3" numFmtId="0" xfId="0" applyAlignment="1" applyBorder="1" applyFill="1" applyFont="1">
      <alignment horizontal="center" vertical="center"/>
    </xf>
    <xf borderId="17" fillId="0" fontId="11" numFmtId="0" xfId="0" applyAlignment="1" applyBorder="1" applyFont="1">
      <alignment horizontal="center" readingOrder="0" shrinkToFit="0" vertical="center" wrapText="1"/>
    </xf>
    <xf borderId="20" fillId="0" fontId="11" numFmtId="0" xfId="0" applyAlignment="1" applyBorder="1" applyFont="1">
      <alignment horizontal="center" shrinkToFit="0" vertical="center" wrapText="1"/>
    </xf>
    <xf borderId="21" fillId="0" fontId="6" numFmtId="0" xfId="0" applyAlignment="1" applyBorder="1" applyFont="1">
      <alignment horizontal="center" readingOrder="0" vertical="center"/>
    </xf>
    <xf borderId="18" fillId="0" fontId="6" numFmtId="0" xfId="0" applyAlignment="1" applyBorder="1" applyFont="1">
      <alignment horizontal="left" readingOrder="0" vertical="center"/>
    </xf>
    <xf borderId="22" fillId="0" fontId="4" numFmtId="0" xfId="0" applyBorder="1" applyFont="1"/>
    <xf borderId="21" fillId="0" fontId="6" numFmtId="0" xfId="0" applyAlignment="1" applyBorder="1" applyFont="1">
      <alignment horizontal="left" readingOrder="0" shrinkToFit="0" vertical="center" wrapText="1"/>
    </xf>
    <xf borderId="23" fillId="0" fontId="4" numFmtId="0" xfId="0" applyBorder="1" applyFont="1"/>
    <xf borderId="24" fillId="0" fontId="4" numFmtId="0" xfId="0" applyBorder="1" applyFont="1"/>
    <xf borderId="17" fillId="0" fontId="11" numFmtId="0" xfId="0" applyAlignment="1" applyBorder="1" applyFont="1">
      <alignment horizontal="center" shrinkToFit="0" vertical="center" wrapText="1"/>
    </xf>
    <xf borderId="25" fillId="0" fontId="4" numFmtId="0" xfId="0" applyBorder="1" applyFont="1"/>
    <xf borderId="26" fillId="0" fontId="4" numFmtId="0" xfId="0" applyBorder="1" applyFont="1"/>
    <xf borderId="27" fillId="0" fontId="12" numFmtId="0" xfId="0" applyAlignment="1" applyBorder="1" applyFont="1">
      <alignment horizontal="left" readingOrder="0" vertical="bottom"/>
    </xf>
    <xf borderId="27" fillId="0" fontId="13" numFmtId="0" xfId="0" applyAlignment="1" applyBorder="1" applyFont="1">
      <alignment horizontal="left" readingOrder="0" vertical="bottom"/>
    </xf>
    <xf borderId="27" fillId="0" fontId="14" numFmtId="0" xfId="0" applyAlignment="1" applyBorder="1" applyFont="1">
      <alignment horizontal="left" vertical="bottom"/>
    </xf>
    <xf borderId="0" fillId="0" fontId="15" numFmtId="0" xfId="0" applyAlignment="1" applyFont="1">
      <alignment horizontal="left" vertical="center"/>
    </xf>
    <xf borderId="28" fillId="5" fontId="1" numFmtId="0" xfId="0" applyAlignment="1" applyBorder="1" applyFont="1">
      <alignment vertical="center"/>
    </xf>
    <xf borderId="29" fillId="5" fontId="3" numFmtId="0" xfId="0" applyBorder="1" applyFont="1"/>
    <xf borderId="6" fillId="0" fontId="3" numFmtId="0" xfId="0" applyAlignment="1" applyBorder="1" applyFont="1">
      <alignment horizontal="center" shrinkToFit="0" vertical="center" wrapText="0"/>
    </xf>
    <xf borderId="6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6" fillId="0" fontId="3" numFmtId="165" xfId="0" applyAlignment="1" applyBorder="1" applyFont="1" applyNumberFormat="1">
      <alignment horizontal="center" shrinkToFit="0" vertical="center" wrapText="0"/>
    </xf>
    <xf borderId="9" fillId="0" fontId="3" numFmtId="166" xfId="0" applyAlignment="1" applyBorder="1" applyFont="1" applyNumberFormat="1">
      <alignment horizontal="center" shrinkToFit="0" vertical="center" wrapText="0"/>
    </xf>
    <xf borderId="30" fillId="7" fontId="1" numFmtId="0" xfId="0" applyAlignment="1" applyBorder="1" applyFont="1">
      <alignment vertical="center"/>
    </xf>
    <xf borderId="31" fillId="7" fontId="3" numFmtId="0" xfId="0" applyBorder="1" applyFont="1"/>
    <xf borderId="13" fillId="0" fontId="6" numFmtId="0" xfId="0" applyAlignment="1" applyBorder="1" applyFont="1">
      <alignment horizontal="left" shrinkToFit="0" vertical="center" wrapText="1"/>
    </xf>
    <xf borderId="13" fillId="0" fontId="7" numFmtId="49" xfId="0" applyAlignment="1" applyBorder="1" applyFont="1" applyNumberFormat="1">
      <alignment horizontal="center" shrinkToFit="0" vertical="center" wrapText="0"/>
    </xf>
    <xf borderId="32" fillId="9" fontId="3" numFmtId="0" xfId="0" applyBorder="1" applyFont="1"/>
    <xf borderId="15" fillId="0" fontId="6" numFmtId="0" xfId="0" applyAlignment="1" applyBorder="1" applyFont="1">
      <alignment horizontal="center" shrinkToFit="0" vertical="center" wrapText="1"/>
    </xf>
    <xf borderId="20" fillId="11" fontId="1" numFmtId="0" xfId="0" applyAlignment="1" applyBorder="1" applyFont="1">
      <alignment vertical="center"/>
    </xf>
    <xf borderId="33" fillId="11" fontId="3" numFmtId="0" xfId="0" applyBorder="1" applyFont="1"/>
    <xf borderId="0" fillId="12" fontId="1" numFmtId="0" xfId="0" applyAlignment="1" applyFont="1">
      <alignment vertical="center"/>
    </xf>
    <xf borderId="0" fillId="12" fontId="3" numFmtId="0" xfId="0" applyFont="1"/>
    <xf borderId="18" fillId="0" fontId="6" numFmtId="0" xfId="0" applyAlignment="1" applyBorder="1" applyFont="1">
      <alignment horizontal="center" vertical="center"/>
    </xf>
    <xf borderId="34" fillId="0" fontId="6" numFmtId="0" xfId="0" applyAlignment="1" applyBorder="1" applyFont="1">
      <alignment horizontal="left" vertical="center"/>
    </xf>
    <xf borderId="35" fillId="0" fontId="4" numFmtId="0" xfId="0" applyBorder="1" applyFont="1"/>
    <xf borderId="21" fillId="0" fontId="6" numFmtId="0" xfId="0" applyAlignment="1" applyBorder="1" applyFont="1">
      <alignment horizontal="left" shrinkToFit="0" vertical="center" wrapText="1"/>
    </xf>
    <xf borderId="36" fillId="0" fontId="4" numFmtId="0" xfId="0" applyBorder="1" applyFont="1"/>
    <xf borderId="37" fillId="0" fontId="4" numFmtId="0" xfId="0" applyBorder="1" applyFont="1"/>
    <xf borderId="38" fillId="2" fontId="1" numFmtId="0" xfId="0" applyAlignment="1" applyBorder="1" applyFont="1">
      <alignment vertical="center"/>
    </xf>
    <xf borderId="39" fillId="2" fontId="3" numFmtId="0" xfId="0" applyBorder="1" applyFont="1"/>
    <xf borderId="38" fillId="0" fontId="3" numFmtId="0" xfId="0" applyAlignment="1" applyBorder="1" applyFont="1">
      <alignment shrinkToFit="0" vertical="center" wrapText="0"/>
    </xf>
    <xf borderId="40" fillId="0" fontId="4" numFmtId="0" xfId="0" applyBorder="1" applyFont="1"/>
    <xf borderId="39" fillId="0" fontId="4" numFmtId="0" xfId="0" applyBorder="1" applyFont="1"/>
    <xf borderId="41" fillId="0" fontId="3" numFmtId="0" xfId="0" applyAlignment="1" applyBorder="1" applyFont="1">
      <alignment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2" fillId="3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readingOrder="0" vertical="center"/>
    </xf>
    <xf borderId="38" fillId="0" fontId="3" numFmtId="164" xfId="0" applyAlignment="1" applyBorder="1" applyFont="1" applyNumberFormat="1">
      <alignment horizontal="left" shrinkToFit="0" vertical="center" wrapText="0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49" fillId="0" fontId="16" numFmtId="0" xfId="0" applyAlignment="1" applyBorder="1" applyFont="1">
      <alignment vertical="bottom"/>
    </xf>
    <xf borderId="49" fillId="0" fontId="16" numFmtId="0" xfId="0" applyAlignment="1" applyBorder="1" applyFont="1">
      <alignment vertical="bottom"/>
    </xf>
    <xf borderId="50" fillId="14" fontId="16" numFmtId="0" xfId="0" applyAlignment="1" applyBorder="1" applyFill="1" applyFont="1">
      <alignment vertical="bottom"/>
    </xf>
    <xf borderId="51" fillId="14" fontId="16" numFmtId="0" xfId="0" applyAlignment="1" applyBorder="1" applyFont="1">
      <alignment vertical="bottom"/>
    </xf>
    <xf borderId="51" fillId="14" fontId="17" numFmtId="0" xfId="0" applyAlignment="1" applyBorder="1" applyFont="1">
      <alignment horizontal="center" vertical="bottom"/>
    </xf>
    <xf borderId="51" fillId="14" fontId="17" numFmtId="0" xfId="0" applyAlignment="1" applyBorder="1" applyFont="1">
      <alignment horizontal="center" vertical="bottom"/>
    </xf>
    <xf borderId="50" fillId="0" fontId="18" numFmtId="0" xfId="0" applyAlignment="1" applyBorder="1" applyFont="1">
      <alignment vertical="bottom"/>
    </xf>
    <xf borderId="51" fillId="0" fontId="16" numFmtId="0" xfId="0" applyAlignment="1" applyBorder="1" applyFont="1">
      <alignment vertical="bottom"/>
    </xf>
    <xf borderId="51" fillId="0" fontId="16" numFmtId="0" xfId="0" applyAlignment="1" applyBorder="1" applyFont="1">
      <alignment horizontal="center" readingOrder="0"/>
    </xf>
    <xf borderId="51" fillId="0" fontId="16" numFmtId="0" xfId="0" applyAlignment="1" applyBorder="1" applyFont="1">
      <alignment readingOrder="0" vertical="bottom"/>
    </xf>
    <xf borderId="0" fillId="0" fontId="16" numFmtId="0" xfId="0" applyAlignment="1" applyFont="1">
      <alignment vertical="bottom"/>
    </xf>
    <xf borderId="0" fillId="0" fontId="16" numFmtId="0" xfId="0" applyAlignment="1" applyFon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3" numFmtId="169" xfId="0" applyAlignment="1" applyFont="1" applyNumberFormat="1">
      <alignment readingOrder="0"/>
    </xf>
    <xf borderId="1" fillId="2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46" fillId="3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readingOrder="0" shrinkToFit="0" vertical="center" wrapText="0"/>
    </xf>
    <xf borderId="6" fillId="0" fontId="3" numFmtId="0" xfId="0" applyAlignment="1" applyBorder="1" applyFont="1">
      <alignment readingOrder="0" shrinkToFit="0" vertical="center" wrapText="1"/>
    </xf>
    <xf borderId="46" fillId="0" fontId="3" numFmtId="0" xfId="0" applyAlignment="1" applyBorder="1" applyFont="1">
      <alignment readingOrder="0" shrinkToFit="0" vertical="center" wrapText="0"/>
    </xf>
    <xf borderId="7" fillId="0" fontId="4" numFmtId="0" xfId="0" applyBorder="1" applyFont="1"/>
    <xf borderId="38" fillId="0" fontId="3" numFmtId="0" xfId="0" applyAlignment="1" applyBorder="1" applyFont="1">
      <alignment readingOrder="0" shrinkToFit="0" vertical="center" wrapText="0"/>
    </xf>
    <xf borderId="41" fillId="0" fontId="3" numFmtId="0" xfId="0" applyAlignment="1" applyBorder="1" applyFont="1">
      <alignment readingOrder="0" shrinkToFit="0" vertical="center" wrapText="0"/>
    </xf>
    <xf borderId="5" fillId="0" fontId="3" numFmtId="164" xfId="0" applyAlignment="1" applyBorder="1" applyFont="1" applyNumberFormat="1">
      <alignment horizontal="left" readingOrder="0" shrinkToFit="0" vertical="center" wrapText="0"/>
    </xf>
    <xf borderId="9" fillId="0" fontId="4" numFmtId="0" xfId="0" applyBorder="1" applyFont="1"/>
    <xf borderId="5" fillId="5" fontId="1" numFmtId="0" xfId="0" applyAlignment="1" applyBorder="1" applyFont="1">
      <alignment horizontal="center" vertical="center"/>
    </xf>
    <xf borderId="6" fillId="0" fontId="19" numFmtId="0" xfId="0" applyAlignment="1" applyBorder="1" applyFont="1">
      <alignment horizontal="center" shrinkToFit="0" vertical="center" wrapText="0"/>
    </xf>
    <xf borderId="6" fillId="0" fontId="19" numFmtId="0" xfId="0" applyAlignment="1" applyBorder="1" applyFont="1">
      <alignment horizontal="center" readingOrder="0" shrinkToFit="0" vertical="center" wrapText="0"/>
    </xf>
    <xf borderId="6" fillId="0" fontId="19" numFmtId="170" xfId="0" applyAlignment="1" applyBorder="1" applyFont="1" applyNumberFormat="1">
      <alignment horizontal="center" readingOrder="0" shrinkToFit="0" vertical="center" wrapText="0"/>
    </xf>
    <xf borderId="12" fillId="6" fontId="2" numFmtId="0" xfId="0" applyAlignment="1" applyBorder="1" applyFont="1">
      <alignment horizontal="center" readingOrder="0" vertical="center"/>
    </xf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ont="1">
      <alignment horizontal="center" vertical="center"/>
    </xf>
    <xf borderId="13" fillId="0" fontId="20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ont="1">
      <alignment horizontal="center" shrinkToFit="0" vertical="center" wrapText="0"/>
    </xf>
    <xf borderId="14" fillId="9" fontId="1" numFmtId="0" xfId="0" applyAlignment="1" applyBorder="1" applyFont="1">
      <alignment horizontal="center" vertical="center"/>
    </xf>
    <xf borderId="17" fillId="11" fontId="10" numFmtId="0" xfId="0" applyAlignment="1" applyBorder="1" applyFont="1">
      <alignment horizontal="center" vertical="center"/>
    </xf>
    <xf borderId="18" fillId="12" fontId="1" numFmtId="0" xfId="0" applyAlignment="1" applyBorder="1" applyFont="1">
      <alignment horizontal="center" vertical="center"/>
    </xf>
    <xf borderId="52" fillId="0" fontId="6" numFmtId="0" xfId="0" applyAlignment="1" applyBorder="1" applyFont="1">
      <alignment horizontal="left" readingOrder="0" shrinkToFit="0" vertical="center" wrapText="1"/>
    </xf>
    <xf borderId="6" fillId="0" fontId="3" numFmtId="0" xfId="0" applyAlignment="1" applyBorder="1" applyFont="1">
      <alignment horizontal="center" readingOrder="0" shrinkToFit="0" vertical="center" wrapText="0"/>
    </xf>
    <xf borderId="6" fillId="0" fontId="6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left" readingOrder="0" shrinkToFit="0" vertical="center" wrapText="1"/>
    </xf>
    <xf borderId="6" fillId="0" fontId="19" numFmtId="49" xfId="0" applyAlignment="1" applyBorder="1" applyFont="1" applyNumberFormat="1">
      <alignment horizontal="center" shrinkToFit="0" vertical="center" wrapText="0"/>
    </xf>
    <xf borderId="6" fillId="0" fontId="19" numFmtId="49" xfId="0" applyAlignment="1" applyBorder="1" applyFont="1" applyNumberFormat="1">
      <alignment horizontal="center" readingOrder="0" shrinkToFit="0" vertical="center" wrapText="0"/>
    </xf>
    <xf borderId="6" fillId="0" fontId="3" numFmtId="171" xfId="0" applyAlignment="1" applyBorder="1" applyFont="1" applyNumberFormat="1">
      <alignment horizontal="center" readingOrder="0" shrinkToFit="0" vertical="center" wrapText="0"/>
    </xf>
    <xf borderId="13" fillId="0" fontId="6" numFmtId="0" xfId="0" applyAlignment="1" applyBorder="1" applyFont="1">
      <alignment horizontal="left" readingOrder="0" shrinkToFit="0" vertical="center" wrapText="1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8" fillId="0" fontId="6" numFmtId="0" xfId="0" applyAlignment="1" applyBorder="1" applyFont="1">
      <alignment horizontal="center" readingOrder="0" vertical="center"/>
    </xf>
    <xf borderId="34" fillId="0" fontId="6" numFmtId="0" xfId="0" applyAlignment="1" applyBorder="1" applyFont="1">
      <alignment horizontal="left" readingOrder="0" vertical="center"/>
    </xf>
    <xf borderId="41" fillId="0" fontId="3" numFmtId="0" xfId="0" applyAlignment="1" applyBorder="1" applyFont="1">
      <alignment readingOrder="0" shrinkToFit="0" vertical="center" wrapText="1"/>
    </xf>
    <xf borderId="38" fillId="0" fontId="3" numFmtId="14" xfId="0" applyAlignment="1" applyBorder="1" applyFont="1" applyNumberForma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114300</xdr:colOff>
      <xdr:row>0</xdr:row>
      <xdr:rowOff>171450</xdr:rowOff>
    </xdr:from>
    <xdr:ext cx="1123950" cy="390525"/>
    <xdr:sp>
      <xdr:nvSpPr>
        <xdr:cNvPr id="3" name="Shape 3"/>
        <xdr:cNvSpPr/>
      </xdr:nvSpPr>
      <xdr:spPr>
        <a:xfrm>
          <a:off x="343125" y="949275"/>
          <a:ext cx="1100700" cy="370200"/>
        </a:xfrm>
        <a:prstGeom prst="bevel">
          <a:avLst>
            <a:gd fmla="val 12500" name="adj"/>
          </a:avLst>
        </a:prstGeom>
        <a:solidFill>
          <a:srgbClr val="CFE2F3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更新</a:t>
          </a: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" t="str">
        <f>IFERROR(__xludf.DUMMYFUNCTION("IMPORTRANGE(""https://docs.google.com/spreadsheets/d/1vsTcEcugRZXGU84Ng3dXvNCAOD3CAaUTEbnnM7tyUJg/edit?usp=sharing"",""施設概要!A1"")"),"施設概要")</f>
        <v>施設概要</v>
      </c>
    </row>
    <row r="2" ht="22.5" customHeight="1">
      <c r="A2" s="2" t="str">
        <f>IFERROR(__xludf.DUMMYFUNCTION("IMPORTRANGE(""https://docs.google.com/spreadsheets/d/1vsTcEcugRZXGU84Ng3dXvNCAOD3CAaUTEbnnM7tyUJg/edit?usp=sharing"",""施設概要!A2"")"),"所在地")</f>
        <v>所在地</v>
      </c>
      <c r="B2" s="3" t="s">
        <v>0</v>
      </c>
      <c r="C2" s="4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3"/>
      <c r="C3" s="5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3" t="s">
        <v>2</v>
      </c>
      <c r="C4" s="5"/>
    </row>
    <row r="5" ht="22.5" customHeight="1">
      <c r="A5" s="2" t="str">
        <f>IFERROR(__xludf.DUMMYFUNCTION("IMPORTRANGE(""https://docs.google.com/spreadsheets/d/1vsTcEcugRZXGU84Ng3dXvNCAOD3CAaUTEbnnM7tyUJg/edit?usp=sharing"",""施設概要!A5"")"),"FAX")</f>
        <v>FAX</v>
      </c>
      <c r="B5" s="3" t="s">
        <v>3</v>
      </c>
      <c r="C5" s="5"/>
    </row>
    <row r="6" ht="22.5" customHeight="1">
      <c r="A6" s="6" t="str">
        <f>IFERROR(__xludf.DUMMYFUNCTION("IMPORTRANGE(""https://docs.google.com/spreadsheets/d/1vsTcEcugRZXGU84Ng3dXvNCAOD3CAaUTEbnnM7tyUJg/edit?usp=sharing"",""施設概要!A6"")"),"更新日")</f>
        <v>更新日</v>
      </c>
      <c r="B6" s="7">
        <v>45768.86275909722</v>
      </c>
      <c r="C6" s="8"/>
    </row>
  </sheetData>
  <mergeCells count="1">
    <mergeCell ref="C2:C6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37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1" s="127"/>
      <c r="C1" s="127"/>
      <c r="D1" s="127"/>
      <c r="E1" s="127"/>
      <c r="F1" s="127"/>
      <c r="G1" s="127"/>
      <c r="H1" s="127"/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/>
      <c r="C2" s="11"/>
      <c r="D2" s="11"/>
      <c r="E2" s="11"/>
      <c r="F2" s="11"/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/>
      <c r="C3" s="13"/>
      <c r="D3" s="13"/>
      <c r="E3" s="13"/>
      <c r="F3" s="13"/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/>
      <c r="C5" s="13"/>
      <c r="D5" s="13"/>
      <c r="E5" s="13"/>
      <c r="F5" s="13"/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/>
      <c r="C7" s="13"/>
      <c r="D7" s="13"/>
      <c r="E7" s="13"/>
      <c r="F7" s="13"/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/>
      <c r="C9" s="20"/>
      <c r="D9" s="20"/>
      <c r="E9" s="20"/>
      <c r="F9" s="20"/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/>
      <c r="C10" s="22"/>
      <c r="D10" s="22"/>
      <c r="E10" s="22"/>
      <c r="F10" s="22"/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/>
      <c r="E11" s="22"/>
      <c r="F11" s="22"/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138"/>
      <c r="C12" s="139"/>
      <c r="D12" s="139"/>
      <c r="E12" s="139"/>
      <c r="F12" s="139"/>
      <c r="G12" s="139"/>
      <c r="H12" s="140"/>
    </row>
    <row r="13" ht="22.5" customHeight="1">
      <c r="A13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7"/>
      <c r="C13" s="27"/>
      <c r="D13" s="27"/>
      <c r="E13" s="27"/>
      <c r="F13" s="27"/>
      <c r="G13" s="27"/>
      <c r="H13" s="27"/>
    </row>
    <row r="14" ht="22.5" customHeight="1">
      <c r="A14" s="141" t="s">
        <v>50</v>
      </c>
      <c r="B14" s="142"/>
      <c r="C14" s="142"/>
      <c r="D14" s="142"/>
      <c r="E14" s="142"/>
      <c r="F14" s="142"/>
      <c r="G14" s="142"/>
      <c r="H14" s="142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3" t="str">
        <f>IFERROR(__xludf.DUMMYFUNCTION("IMPORTRANGE(""https://docs.google.com/spreadsheets/d/1vsTcEcugRZXGU84Ng3dXvNCAOD3CAaUTEbnnM7tyUJg/edit?usp=sharing"",""主食一覧!A1"")"),"2. 主食一覧")</f>
        <v>2. 主食一覧</v>
      </c>
      <c r="B1" s="127"/>
      <c r="C1" s="127"/>
      <c r="D1" s="127"/>
      <c r="E1" s="127"/>
      <c r="F1" s="127"/>
      <c r="G1" s="127"/>
      <c r="H1" s="127"/>
    </row>
    <row r="2" ht="22.5" customHeight="1">
      <c r="A2" s="31" t="str">
        <f>IFERROR(__xludf.DUMMYFUNCTION("IMPORTRANGE(""https://docs.google.com/spreadsheets/d/1vsTcEcugRZXGU84Ng3dXvNCAOD3CAaUTEbnnM7tyUJg/edit?usp=sharing"",""主食一覧!A2"")"),"主食名称")</f>
        <v>主食名称</v>
      </c>
      <c r="B2" s="32"/>
      <c r="C2" s="32"/>
      <c r="D2" s="32"/>
      <c r="E2" s="32"/>
      <c r="F2" s="32"/>
      <c r="G2" s="32"/>
      <c r="H2" s="33"/>
    </row>
    <row r="3" ht="67.5" customHeight="1">
      <c r="A3" s="31" t="str">
        <f>IFERROR(__xludf.DUMMYFUNCTION("IMPORTRANGE(""https://docs.google.com/spreadsheets/d/1vsTcEcugRZXGU84Ng3dXvNCAOD3CAaUTEbnnM7tyUJg/edit?usp=sharing"",""主食一覧!A3"")"),"画像")</f>
        <v>画像</v>
      </c>
      <c r="B3" s="34"/>
      <c r="C3" s="34"/>
      <c r="D3" s="34"/>
      <c r="E3" s="34"/>
      <c r="F3" s="34"/>
      <c r="G3" s="34"/>
      <c r="H3" s="34"/>
    </row>
    <row r="4" ht="45.0" customHeight="1">
      <c r="A4" s="31" t="str">
        <f>IFERROR(__xludf.DUMMYFUNCTION("IMPORTRANGE(""https://docs.google.com/spreadsheets/d/1vsTcEcugRZXGU84Ng3dXvNCAOD3CAaUTEbnnM7tyUJg/edit?usp=sharing"",""主食一覧!A4"")"),"内容")</f>
        <v>内容</v>
      </c>
      <c r="B4" s="35"/>
      <c r="C4" s="35"/>
      <c r="D4" s="35"/>
      <c r="E4" s="35"/>
      <c r="F4" s="35"/>
      <c r="G4" s="35"/>
      <c r="H4" s="36"/>
    </row>
    <row r="5" ht="22.5" customHeight="1">
      <c r="A5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5" s="144"/>
      <c r="C5" s="144"/>
      <c r="D5" s="144"/>
      <c r="E5" s="144"/>
      <c r="F5" s="144"/>
      <c r="G5" s="144"/>
      <c r="H5" s="144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5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1" s="127"/>
      <c r="C1" s="127"/>
      <c r="D1" s="127"/>
      <c r="E1" s="127"/>
      <c r="F1" s="146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1" s="127"/>
      <c r="H1" s="127"/>
    </row>
    <row r="2" ht="30.0" customHeight="1">
      <c r="A2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1" t="str">
        <f>IFERROR(__xludf.DUMMYFUNCTION("IMPORTRANGE(""https://docs.google.com/spreadsheets/d/1vsTcEcugRZXGU84Ng3dXvNCAOD3CAaUTEbnnM7tyUJg/edit?usp=sharing"",""水分とろみの基準・水分ゼリー!E2"")"),"")</f>
        <v/>
      </c>
      <c r="F2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3"/>
      <c r="H2" s="85"/>
    </row>
    <row r="3" ht="22.5" customHeight="1">
      <c r="A3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5"/>
      <c r="C3" s="46"/>
      <c r="D3" s="46"/>
      <c r="E3" s="46"/>
      <c r="F3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5"/>
      <c r="H3" s="46"/>
    </row>
    <row r="4" ht="22.5" customHeight="1">
      <c r="A4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0" t="s">
        <v>51</v>
      </c>
      <c r="C4" s="50" t="s">
        <v>51</v>
      </c>
      <c r="D4" s="50" t="s">
        <v>51</v>
      </c>
      <c r="E4" s="50" t="s">
        <v>51</v>
      </c>
      <c r="F4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0"/>
      <c r="H4" s="51"/>
    </row>
    <row r="5" ht="22.5" customHeight="1">
      <c r="A5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3" t="s">
        <v>51</v>
      </c>
      <c r="C5" s="53" t="s">
        <v>51</v>
      </c>
      <c r="D5" s="53" t="s">
        <v>51</v>
      </c>
      <c r="E5" s="53" t="s">
        <v>51</v>
      </c>
      <c r="F5" s="52" t="s">
        <v>37</v>
      </c>
      <c r="G5" s="53"/>
      <c r="H5" s="54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147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1" s="127"/>
      <c r="C1" s="127"/>
      <c r="D1" s="127"/>
      <c r="E1" s="127"/>
      <c r="F1" s="14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1" s="127"/>
    </row>
    <row r="2" ht="22.5" customHeight="1">
      <c r="A2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8"/>
      <c r="C2" s="58"/>
      <c r="D2" s="58"/>
      <c r="E2" s="59"/>
      <c r="F2" s="60"/>
      <c r="G2" s="149"/>
    </row>
    <row r="3" ht="22.5" customHeight="1">
      <c r="A3" s="62"/>
      <c r="B3" s="58"/>
      <c r="C3" s="58"/>
      <c r="D3" s="58"/>
      <c r="E3" s="59"/>
      <c r="F3" s="63"/>
      <c r="G3" s="64"/>
    </row>
    <row r="4" ht="22.5" customHeight="1">
      <c r="A4" s="65"/>
      <c r="B4" s="58"/>
      <c r="C4" s="58"/>
      <c r="D4" s="66"/>
      <c r="E4" s="59"/>
      <c r="F4" s="67"/>
      <c r="G4" s="68"/>
    </row>
  </sheetData>
  <mergeCells count="2">
    <mergeCell ref="A2:A4"/>
    <mergeCell ref="F3:G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69"/>
      <c r="B1" s="70"/>
      <c r="C1" s="70"/>
      <c r="D1" s="70"/>
      <c r="E1" s="70"/>
      <c r="F1" s="71"/>
      <c r="G1" s="71"/>
      <c r="H1" s="71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ht="7.5" customHeight="1"/>
    <row r="3" ht="22.5" customHeight="1">
      <c r="A3" s="73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4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150"/>
      <c r="C4" s="150"/>
      <c r="D4" s="150"/>
      <c r="E4" s="150"/>
      <c r="F4" s="150"/>
      <c r="G4" s="150"/>
      <c r="H4" s="150"/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151"/>
      <c r="C5" s="151"/>
      <c r="D5" s="151"/>
      <c r="E5" s="151"/>
      <c r="F5" s="151"/>
      <c r="G5" s="151"/>
      <c r="H5" s="151"/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/>
      <c r="C6" s="16"/>
      <c r="D6" s="16"/>
      <c r="E6" s="16"/>
      <c r="F6" s="16"/>
      <c r="G6" s="16"/>
      <c r="H6" s="16"/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151"/>
      <c r="C7" s="151"/>
      <c r="D7" s="151"/>
      <c r="E7" s="151"/>
      <c r="F7" s="151"/>
      <c r="G7" s="151"/>
      <c r="H7" s="151"/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/>
      <c r="C8" s="16"/>
      <c r="D8" s="16"/>
      <c r="E8" s="16"/>
      <c r="F8" s="16"/>
      <c r="G8" s="16"/>
      <c r="H8" s="16"/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151"/>
      <c r="C9" s="151"/>
      <c r="D9" s="151"/>
      <c r="E9" s="151"/>
      <c r="F9" s="151"/>
      <c r="G9" s="151"/>
      <c r="H9" s="151"/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/>
      <c r="C10" s="18"/>
      <c r="D10" s="18"/>
      <c r="E10" s="18"/>
      <c r="F10" s="18"/>
      <c r="G10" s="18"/>
      <c r="H10" s="18"/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152"/>
      <c r="C11" s="152"/>
      <c r="D11" s="152"/>
      <c r="E11" s="152"/>
      <c r="F11" s="152"/>
      <c r="G11" s="152"/>
      <c r="H11" s="152"/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2"/>
      <c r="C12" s="22"/>
      <c r="D12" s="22"/>
      <c r="E12" s="22"/>
      <c r="F12" s="22"/>
      <c r="G12" s="22"/>
      <c r="H12" s="22"/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/>
      <c r="C13" s="22"/>
      <c r="D13" s="22"/>
      <c r="E13" s="22"/>
      <c r="F13" s="22"/>
      <c r="G13" s="22"/>
      <c r="H13" s="22"/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153"/>
      <c r="C14" s="154"/>
      <c r="D14" s="154"/>
      <c r="E14" s="154"/>
      <c r="F14" s="154"/>
      <c r="G14" s="154"/>
      <c r="H14" s="154"/>
    </row>
    <row r="15" ht="22.5" customHeight="1">
      <c r="A15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155"/>
      <c r="C15" s="155"/>
      <c r="D15" s="155"/>
      <c r="E15" s="155"/>
      <c r="F15" s="155"/>
      <c r="G15" s="155"/>
      <c r="H15" s="155"/>
    </row>
    <row r="16" ht="22.5" customHeight="1">
      <c r="A16" s="28"/>
      <c r="B16" s="142"/>
      <c r="C16" s="142"/>
      <c r="D16" s="142"/>
      <c r="E16" s="142"/>
      <c r="F16" s="142"/>
      <c r="G16" s="142"/>
      <c r="H16" s="142"/>
    </row>
    <row r="17" ht="7.5" customHeight="1"/>
    <row r="18" ht="22.5" customHeight="1">
      <c r="A18" s="80" t="str">
        <f>IFERROR(__xludf.DUMMYFUNCTION("IMPORTRANGE(""https://docs.google.com/spreadsheets/d/1vsTcEcugRZXGU84Ng3dXvNCAOD3CAaUTEbnnM7tyUJg/edit?usp=sharing"",""主食一覧!A1"")"),"2. 主食一覧")</f>
        <v>2. 主食一覧</v>
      </c>
      <c r="B18" s="81"/>
    </row>
    <row r="19" ht="22.5" customHeight="1">
      <c r="A19" s="31" t="str">
        <f>IFERROR(__xludf.DUMMYFUNCTION("IMPORTRANGE(""https://docs.google.com/spreadsheets/d/1vsTcEcugRZXGU84Ng3dXvNCAOD3CAaUTEbnnM7tyUJg/edit?usp=sharing"",""主食一覧!A2"")"),"主食名称")</f>
        <v>主食名称</v>
      </c>
      <c r="B19" s="32"/>
      <c r="C19" s="32"/>
      <c r="D19" s="32"/>
      <c r="E19" s="32"/>
      <c r="F19" s="32"/>
      <c r="G19" s="32"/>
      <c r="H19" s="33"/>
    </row>
    <row r="20" ht="67.5" customHeight="1">
      <c r="A20" s="31" t="str">
        <f>IFERROR(__xludf.DUMMYFUNCTION("IMPORTRANGE(""https://docs.google.com/spreadsheets/d/1vsTcEcugRZXGU84Ng3dXvNCAOD3CAaUTEbnnM7tyUJg/edit?usp=sharing"",""主食一覧!A3"")"),"画像")</f>
        <v>画像</v>
      </c>
      <c r="B20" s="34" t="str">
        <f>'主食一覧'!B3</f>
        <v/>
      </c>
      <c r="C20" s="34" t="str">
        <f>'主食一覧'!C3</f>
        <v/>
      </c>
      <c r="D20" s="34" t="str">
        <f>'主食一覧'!D3</f>
        <v/>
      </c>
      <c r="E20" s="34" t="str">
        <f>'主食一覧'!E3</f>
        <v/>
      </c>
      <c r="F20" s="34" t="str">
        <f>'主食一覧'!F3</f>
        <v/>
      </c>
      <c r="G20" s="34" t="str">
        <f>'主食一覧'!G3</f>
        <v/>
      </c>
      <c r="H20" s="34" t="str">
        <f>'主食一覧'!H3</f>
        <v/>
      </c>
    </row>
    <row r="21" ht="45.0" customHeight="1">
      <c r="A21" s="31" t="str">
        <f>IFERROR(__xludf.DUMMYFUNCTION("IMPORTRANGE(""https://docs.google.com/spreadsheets/d/1vsTcEcugRZXGU84Ng3dXvNCAOD3CAaUTEbnnM7tyUJg/edit?usp=sharing"",""主食一覧!A4"")"),"内容")</f>
        <v>内容</v>
      </c>
      <c r="B21" s="156"/>
      <c r="C21" s="156"/>
      <c r="D21" s="156"/>
      <c r="E21" s="156"/>
      <c r="F21" s="156"/>
      <c r="G21" s="156"/>
      <c r="H21" s="82"/>
    </row>
    <row r="22" ht="22.5" customHeight="1">
      <c r="A22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144"/>
      <c r="C22" s="144"/>
      <c r="D22" s="144"/>
      <c r="E22" s="144"/>
      <c r="F22" s="144"/>
      <c r="G22" s="144"/>
      <c r="H22" s="144"/>
    </row>
    <row r="23" ht="7.5" customHeight="1"/>
    <row r="24" ht="22.5" customHeight="1">
      <c r="A24" s="3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4"/>
      <c r="F24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4"/>
    </row>
    <row r="25" ht="30.0" customHeight="1">
      <c r="A25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1" t="str">
        <f>IFERROR(__xludf.DUMMYFUNCTION("IMPORTRANGE(""https://docs.google.com/spreadsheets/d/1vsTcEcugRZXGU84Ng3dXvNCAOD3CAaUTEbnnM7tyUJg/edit?usp=sharing"",""水分とろみの基準・水分ゼリー!E2"")"),"")</f>
        <v/>
      </c>
      <c r="F25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3"/>
      <c r="H25" s="85"/>
    </row>
    <row r="26" ht="22.5" customHeight="1">
      <c r="A26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5"/>
      <c r="C26" s="46"/>
      <c r="D26" s="46"/>
      <c r="E26" s="46"/>
      <c r="F26" s="47" t="s">
        <v>52</v>
      </c>
      <c r="G26" s="45"/>
      <c r="H26" s="46"/>
    </row>
    <row r="27" ht="22.5" customHeight="1">
      <c r="A27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0"/>
      <c r="C27" s="51"/>
      <c r="D27" s="50"/>
      <c r="E27" s="51"/>
      <c r="F27" s="47" t="s">
        <v>53</v>
      </c>
      <c r="G27" s="50"/>
      <c r="H27" s="51"/>
    </row>
    <row r="28" ht="22.5" customHeight="1">
      <c r="A28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157"/>
      <c r="C28" s="158"/>
      <c r="D28" s="157"/>
      <c r="E28" s="158"/>
      <c r="F28" s="52" t="s">
        <v>37</v>
      </c>
      <c r="G28" s="159"/>
      <c r="H28" s="160"/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58"/>
      <c r="C31" s="58"/>
      <c r="D31" s="58"/>
      <c r="E31" s="59"/>
      <c r="F31" s="161"/>
      <c r="G31" s="162"/>
      <c r="H31" s="92"/>
    </row>
    <row r="32" ht="22.5" customHeight="1">
      <c r="A32" s="62"/>
      <c r="B32" s="58"/>
      <c r="C32" s="58"/>
      <c r="D32" s="58"/>
      <c r="E32" s="66"/>
      <c r="F32" s="63"/>
      <c r="G32" s="94"/>
      <c r="H32" s="64"/>
    </row>
    <row r="33" ht="22.5" customHeight="1">
      <c r="A33" s="65"/>
      <c r="B33" s="58"/>
      <c r="C33" s="58"/>
      <c r="D33" s="66"/>
      <c r="E33" s="66"/>
      <c r="F33" s="67"/>
      <c r="G33" s="95"/>
      <c r="H33" s="68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133"/>
      <c r="C36" s="99"/>
      <c r="D36" s="100"/>
      <c r="E36" s="163"/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133"/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133"/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133"/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64">
        <v>45649.49169888889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9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4</v>
      </c>
      <c r="C2" s="11" t="s">
        <v>5</v>
      </c>
      <c r="D2" s="11" t="s">
        <v>6</v>
      </c>
      <c r="E2" s="11" t="s">
        <v>7</v>
      </c>
      <c r="F2" s="11"/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8</v>
      </c>
      <c r="C3" s="13" t="s">
        <v>8</v>
      </c>
      <c r="D3" s="13" t="s">
        <v>8</v>
      </c>
      <c r="E3" s="13" t="s">
        <v>8</v>
      </c>
      <c r="F3" s="13"/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9</v>
      </c>
      <c r="C5" s="13" t="s">
        <v>9</v>
      </c>
      <c r="D5" s="13" t="s">
        <v>9</v>
      </c>
      <c r="E5" s="13" t="s">
        <v>9</v>
      </c>
      <c r="F5" s="13"/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10</v>
      </c>
      <c r="C7" s="13" t="s">
        <v>10</v>
      </c>
      <c r="D7" s="13" t="s">
        <v>10</v>
      </c>
      <c r="E7" s="13" t="s">
        <v>10</v>
      </c>
      <c r="F7" s="13"/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11</v>
      </c>
      <c r="C9" s="20" t="s">
        <v>12</v>
      </c>
      <c r="D9" s="20" t="s">
        <v>13</v>
      </c>
      <c r="E9" s="20" t="s">
        <v>14</v>
      </c>
      <c r="F9" s="20"/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 t="s">
        <v>15</v>
      </c>
      <c r="C10" s="22" t="s">
        <v>16</v>
      </c>
      <c r="D10" s="22" t="s">
        <v>17</v>
      </c>
      <c r="E10" s="22" t="s">
        <v>18</v>
      </c>
      <c r="F10" s="22"/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 t="s">
        <v>19</v>
      </c>
      <c r="E11" s="22" t="s">
        <v>19</v>
      </c>
      <c r="F11" s="22"/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24"/>
      <c r="C12" s="25"/>
      <c r="D12" s="25" t="s">
        <v>20</v>
      </c>
      <c r="E12" s="25" t="s">
        <v>21</v>
      </c>
      <c r="F12" s="25"/>
      <c r="G12" s="25"/>
      <c r="H12" s="25"/>
    </row>
    <row r="13" ht="22.5" customHeight="1">
      <c r="A13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7" t="s">
        <v>22</v>
      </c>
      <c r="C13" s="27" t="s">
        <v>22</v>
      </c>
      <c r="D13" s="27" t="s">
        <v>23</v>
      </c>
      <c r="E13" s="27" t="s">
        <v>24</v>
      </c>
      <c r="F13" s="27"/>
      <c r="G13" s="27"/>
      <c r="H13" s="27"/>
    </row>
    <row r="14" ht="22.5" customHeight="1">
      <c r="A14" s="28"/>
      <c r="B14" s="29">
        <v>1500.0</v>
      </c>
      <c r="C14" s="29">
        <v>1400.0</v>
      </c>
      <c r="D14" s="29">
        <v>1300.0</v>
      </c>
      <c r="E14" s="29">
        <v>1100.0</v>
      </c>
      <c r="F14" s="29"/>
      <c r="G14" s="29"/>
      <c r="H14" s="29"/>
    </row>
  </sheetData>
  <mergeCells count="1">
    <mergeCell ref="A13:A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0" t="str">
        <f>IFERROR(__xludf.DUMMYFUNCTION("IMPORTRANGE(""https://docs.google.com/spreadsheets/d/1vsTcEcugRZXGU84Ng3dXvNCAOD3CAaUTEbnnM7tyUJg/edit?usp=sharing"",""主食一覧!A1"")"),"2. 主食一覧")</f>
        <v>2. 主食一覧</v>
      </c>
    </row>
    <row r="2" ht="22.5" customHeight="1">
      <c r="A2" s="31" t="str">
        <f>IFERROR(__xludf.DUMMYFUNCTION("IMPORTRANGE(""https://docs.google.com/spreadsheets/d/1vsTcEcugRZXGU84Ng3dXvNCAOD3CAaUTEbnnM7tyUJg/edit?usp=sharing"",""主食一覧!A2"")"),"主食名称")</f>
        <v>主食名称</v>
      </c>
      <c r="B2" s="32" t="s">
        <v>25</v>
      </c>
      <c r="C2" s="32" t="s">
        <v>26</v>
      </c>
      <c r="D2" s="32" t="s">
        <v>27</v>
      </c>
      <c r="E2" s="32" t="s">
        <v>28</v>
      </c>
      <c r="F2" s="32"/>
      <c r="G2" s="32"/>
      <c r="H2" s="33"/>
    </row>
    <row r="3" ht="67.5" customHeight="1">
      <c r="A3" s="31" t="str">
        <f>IFERROR(__xludf.DUMMYFUNCTION("IMPORTRANGE(""https://docs.google.com/spreadsheets/d/1vsTcEcugRZXGU84Ng3dXvNCAOD3CAaUTEbnnM7tyUJg/edit?usp=sharing"",""主食一覧!A3"")"),"画像")</f>
        <v>画像</v>
      </c>
      <c r="B3" s="34"/>
      <c r="C3" s="34"/>
      <c r="D3" s="34"/>
      <c r="E3" s="34"/>
      <c r="F3" s="34"/>
      <c r="G3" s="34"/>
      <c r="H3" s="34"/>
    </row>
    <row r="4" ht="45.0" customHeight="1">
      <c r="A4" s="31" t="str">
        <f>IFERROR(__xludf.DUMMYFUNCTION("IMPORTRANGE(""https://docs.google.com/spreadsheets/d/1vsTcEcugRZXGU84Ng3dXvNCAOD3CAaUTEbnnM7tyUJg/edit?usp=sharing"",""主食一覧!A4"")"),"内容")</f>
        <v>内容</v>
      </c>
      <c r="B4" s="35" t="s">
        <v>29</v>
      </c>
      <c r="C4" s="35" t="s">
        <v>30</v>
      </c>
      <c r="D4" s="35" t="s">
        <v>31</v>
      </c>
      <c r="E4" s="35" t="s">
        <v>32</v>
      </c>
      <c r="F4" s="35"/>
      <c r="G4" s="35"/>
      <c r="H4" s="36"/>
    </row>
    <row r="5" ht="22.5" customHeight="1">
      <c r="A5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5" s="37"/>
      <c r="C5" s="37"/>
      <c r="D5" s="37"/>
      <c r="E5" s="37"/>
      <c r="F5" s="37"/>
      <c r="G5" s="37"/>
      <c r="H5" s="37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8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F1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</row>
    <row r="2" ht="30.0" customHeight="1">
      <c r="A2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1" t="str">
        <f>IFERROR(__xludf.DUMMYFUNCTION("IMPORTRANGE(""https://docs.google.com/spreadsheets/d/1vsTcEcugRZXGU84Ng3dXvNCAOD3CAaUTEbnnM7tyUJg/edit?usp=sharing"",""水分とろみの基準・水分ゼリー!E2"")"),"")</f>
        <v/>
      </c>
      <c r="F2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3" t="s">
        <v>33</v>
      </c>
      <c r="H2" s="43" t="s">
        <v>34</v>
      </c>
    </row>
    <row r="3" ht="22.5" customHeight="1">
      <c r="A3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5" t="s">
        <v>35</v>
      </c>
      <c r="C3" s="45" t="s">
        <v>35</v>
      </c>
      <c r="D3" s="45" t="s">
        <v>35</v>
      </c>
      <c r="E3" s="46"/>
      <c r="F3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5" t="s">
        <v>36</v>
      </c>
      <c r="H3" s="46"/>
    </row>
    <row r="4" ht="22.5" customHeight="1">
      <c r="A4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48"/>
      <c r="C4" s="48"/>
      <c r="D4" s="48"/>
      <c r="E4" s="49"/>
      <c r="F4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0"/>
      <c r="H4" s="51"/>
    </row>
    <row r="5" ht="22.5" customHeight="1">
      <c r="A5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3"/>
      <c r="C5" s="54"/>
      <c r="D5" s="53"/>
      <c r="E5" s="54"/>
      <c r="F5" s="52" t="s">
        <v>37</v>
      </c>
      <c r="G5" s="53"/>
      <c r="H5" s="54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55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F1" s="56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</row>
    <row r="2" ht="22.5" customHeight="1">
      <c r="A2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8" t="s">
        <v>38</v>
      </c>
      <c r="C2" s="58"/>
      <c r="D2" s="58"/>
      <c r="E2" s="59"/>
      <c r="F2" s="60" t="s">
        <v>39</v>
      </c>
      <c r="G2" s="61"/>
    </row>
    <row r="3" ht="22.5" customHeight="1">
      <c r="A3" s="62"/>
      <c r="B3" s="58"/>
      <c r="C3" s="58"/>
      <c r="D3" s="58"/>
      <c r="E3" s="59"/>
      <c r="F3" s="63" t="s">
        <v>40</v>
      </c>
      <c r="G3" s="64"/>
    </row>
    <row r="4" ht="22.5" customHeight="1">
      <c r="A4" s="65"/>
      <c r="B4" s="58"/>
      <c r="C4" s="58"/>
      <c r="D4" s="66"/>
      <c r="E4" s="59"/>
      <c r="F4" s="67"/>
      <c r="G4" s="68"/>
    </row>
  </sheetData>
  <mergeCells count="2">
    <mergeCell ref="A2:A4"/>
    <mergeCell ref="F3:G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69"/>
      <c r="B1" s="70"/>
      <c r="C1" s="70"/>
      <c r="D1" s="70"/>
      <c r="E1" s="70"/>
      <c r="F1" s="71"/>
      <c r="G1" s="71"/>
      <c r="H1" s="71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ht="7.5" customHeight="1"/>
    <row r="3" ht="22.5" customHeight="1">
      <c r="A3" s="73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4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75" t="str">
        <f>'おかず形態一覧表'!B2</f>
        <v>普通食</v>
      </c>
      <c r="C4" s="75" t="str">
        <f>'おかず形態一覧表'!C2</f>
        <v>刻み食</v>
      </c>
      <c r="D4" s="75" t="str">
        <f>'おかず形態一覧表'!D2</f>
        <v>極刻み食</v>
      </c>
      <c r="E4" s="75" t="str">
        <f>'おかず形態一覧表'!E2</f>
        <v>ミキサー食</v>
      </c>
      <c r="F4" s="75" t="str">
        <f>'おかず形態一覧表'!F2</f>
        <v/>
      </c>
      <c r="G4" s="75" t="str">
        <f>'おかず形態一覧表'!G2</f>
        <v/>
      </c>
      <c r="H4" s="75" t="str">
        <f>'おかず形態一覧表'!H2</f>
        <v/>
      </c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76" t="str">
        <f>'おかず形態一覧表'!B3</f>
        <v>チンジャオロースー</v>
      </c>
      <c r="C5" s="76" t="str">
        <f>'おかず形態一覧表'!C3</f>
        <v>チンジャオロースー</v>
      </c>
      <c r="D5" s="76" t="str">
        <f>'おかず形態一覧表'!D3</f>
        <v>チンジャオロースー</v>
      </c>
      <c r="E5" s="76" t="str">
        <f>'おかず形態一覧表'!E3</f>
        <v>チンジャオロースー</v>
      </c>
      <c r="F5" s="76" t="str">
        <f>'おかず形態一覧表'!F3</f>
        <v/>
      </c>
      <c r="G5" s="76" t="str">
        <f>'おかず形態一覧表'!G3</f>
        <v/>
      </c>
      <c r="H5" s="76" t="str">
        <f>'おかず形態一覧表'!H3</f>
        <v/>
      </c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76" t="str">
        <f>'おかず形態一覧表'!B5</f>
        <v>赤魚の煮つけ</v>
      </c>
      <c r="C7" s="76" t="str">
        <f>'おかず形態一覧表'!C5</f>
        <v>赤魚の煮つけ</v>
      </c>
      <c r="D7" s="76" t="str">
        <f>'おかず形態一覧表'!D5</f>
        <v>赤魚の煮つけ</v>
      </c>
      <c r="E7" s="76" t="str">
        <f>'おかず形態一覧表'!E5</f>
        <v>赤魚の煮つけ</v>
      </c>
      <c r="F7" s="76" t="str">
        <f>'おかず形態一覧表'!F5</f>
        <v/>
      </c>
      <c r="G7" s="76" t="str">
        <f>'おかず形態一覧表'!G5</f>
        <v/>
      </c>
      <c r="H7" s="76" t="str">
        <f>'おかず形態一覧表'!H5</f>
        <v/>
      </c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76" t="str">
        <f>'おかず形態一覧表'!B7</f>
        <v>青菜のピーナッツ和え</v>
      </c>
      <c r="C9" s="76" t="str">
        <f>'おかず形態一覧表'!C7</f>
        <v>青菜のピーナッツ和え</v>
      </c>
      <c r="D9" s="76" t="str">
        <f>'おかず形態一覧表'!D7</f>
        <v>青菜のピーナッツ和え</v>
      </c>
      <c r="E9" s="76" t="str">
        <f>'おかず形態一覧表'!E7</f>
        <v>青菜のピーナッツ和え</v>
      </c>
      <c r="F9" s="76" t="str">
        <f>'おかず形態一覧表'!F7</f>
        <v/>
      </c>
      <c r="G9" s="76" t="str">
        <f>'おかず形態一覧表'!G7</f>
        <v/>
      </c>
      <c r="H9" s="76" t="str">
        <f>'おかず形態一覧表'!H7</f>
        <v/>
      </c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77" t="str">
        <f>'おかず形態一覧表'!B9</f>
        <v>普通の食事</v>
      </c>
      <c r="C11" s="77" t="str">
        <f>'おかず形態一覧表'!C9</f>
        <v>咀嚼しやすいように一口で食べられるように調理したもの</v>
      </c>
      <c r="D11" s="77" t="str">
        <f>'おかず形態一覧表'!D9</f>
        <v>普通食をロボクープブリクサーで少し粒状の形が残るまでペースト状にしたもの</v>
      </c>
      <c r="E11" s="77" t="str">
        <f>'おかず形態一覧表'!E9</f>
        <v>普通食にミキサーパウダーMJと水を加えミキサーにかけたもの</v>
      </c>
      <c r="F11" s="77" t="str">
        <f>'おかず形態一覧表'!F9</f>
        <v/>
      </c>
      <c r="G11" s="77" t="str">
        <f>'おかず形態一覧表'!G9</f>
        <v/>
      </c>
      <c r="H11" s="77" t="str">
        <f>'おかず形態一覧表'!H9</f>
        <v/>
      </c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3" t="str">
        <f>'おかず形態一覧表'!B10</f>
        <v>一般の料理と同じ大きさ</v>
      </c>
      <c r="C12" s="23" t="str">
        <f>'おかず形態一覧表'!C10</f>
        <v>約１×１ｃｍ</v>
      </c>
      <c r="D12" s="23" t="str">
        <f>'おかず形態一覧表'!D10</f>
        <v>ペースト状</v>
      </c>
      <c r="E12" s="23" t="str">
        <f>'おかず形態一覧表'!E10</f>
        <v>ムース状</v>
      </c>
      <c r="F12" s="23" t="str">
        <f>'おかず形態一覧表'!F10</f>
        <v/>
      </c>
      <c r="G12" s="23" t="str">
        <f>'おかず形態一覧表'!G10</f>
        <v/>
      </c>
      <c r="H12" s="23" t="str">
        <f>'おかず形態一覧表'!H10</f>
        <v/>
      </c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 t="str">
        <f>'おかず形態一覧表'!B11</f>
        <v/>
      </c>
      <c r="C13" s="23" t="str">
        <f>'おかず形態一覧表'!C11</f>
        <v/>
      </c>
      <c r="D13" s="23" t="str">
        <f>'おかず形態一覧表'!D11</f>
        <v>噛まなくてよい</v>
      </c>
      <c r="E13" s="23" t="str">
        <f>'おかず形態一覧表'!E11</f>
        <v>噛まなくてよい</v>
      </c>
      <c r="F13" s="23" t="str">
        <f>'おかず形態一覧表'!F11</f>
        <v/>
      </c>
      <c r="G13" s="23" t="str">
        <f>'おかず形態一覧表'!G11</f>
        <v/>
      </c>
      <c r="H13" s="23" t="str">
        <f>'おかず形態一覧表'!H11</f>
        <v/>
      </c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24" t="str">
        <f>'おかず形態一覧表'!B12</f>
        <v/>
      </c>
      <c r="C14" s="24" t="str">
        <f>'おかず形態一覧表'!C12</f>
        <v/>
      </c>
      <c r="D14" s="24" t="str">
        <f>'おかず形態一覧表'!D12</f>
        <v>3</v>
      </c>
      <c r="E14" s="24" t="str">
        <f>'おかず形態一覧表'!E12</f>
        <v>2-1</v>
      </c>
      <c r="F14" s="24" t="str">
        <f>'おかず形態一覧表'!F12</f>
        <v/>
      </c>
      <c r="G14" s="24" t="str">
        <f>'おかず形態一覧表'!G12</f>
        <v/>
      </c>
      <c r="H14" s="24" t="str">
        <f>'おかず形態一覧表'!H12</f>
        <v/>
      </c>
    </row>
    <row r="15" ht="22.5" customHeight="1">
      <c r="A15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78" t="str">
        <f>'おかず形態一覧表'!B13</f>
        <v>米飯150</v>
      </c>
      <c r="C15" s="78" t="str">
        <f>'おかず形態一覧表'!C13</f>
        <v>米飯150</v>
      </c>
      <c r="D15" s="78" t="str">
        <f>'おかず形態一覧表'!D13</f>
        <v>粥230</v>
      </c>
      <c r="E15" s="78" t="str">
        <f>'おかず形態一覧表'!E13</f>
        <v>ミキサー粥200</v>
      </c>
      <c r="F15" s="78" t="str">
        <f>'おかず形態一覧表'!F13</f>
        <v/>
      </c>
      <c r="G15" s="78" t="str">
        <f>'おかず形態一覧表'!G13</f>
        <v/>
      </c>
      <c r="H15" s="78" t="str">
        <f>'おかず形態一覧表'!H13</f>
        <v/>
      </c>
    </row>
    <row r="16" ht="22.5" customHeight="1">
      <c r="A16" s="28"/>
      <c r="B16" s="79">
        <f>'おかず形態一覧表'!B14</f>
        <v>1500</v>
      </c>
      <c r="C16" s="79">
        <f>'おかず形態一覧表'!C14</f>
        <v>1400</v>
      </c>
      <c r="D16" s="79">
        <f>'おかず形態一覧表'!D14</f>
        <v>1300</v>
      </c>
      <c r="E16" s="79">
        <f>'おかず形態一覧表'!E14</f>
        <v>1100</v>
      </c>
      <c r="F16" s="79" t="str">
        <f>'おかず形態一覧表'!F14</f>
        <v/>
      </c>
      <c r="G16" s="79" t="str">
        <f>'おかず形態一覧表'!G14</f>
        <v/>
      </c>
      <c r="H16" s="79" t="str">
        <f>'おかず形態一覧表'!H14</f>
        <v/>
      </c>
    </row>
    <row r="17" ht="7.5" customHeight="1"/>
    <row r="18" ht="22.5" customHeight="1">
      <c r="A18" s="80" t="str">
        <f>IFERROR(__xludf.DUMMYFUNCTION("IMPORTRANGE(""https://docs.google.com/spreadsheets/d/1vsTcEcugRZXGU84Ng3dXvNCAOD3CAaUTEbnnM7tyUJg/edit?usp=sharing"",""主食一覧!A1"")"),"2. 主食一覧")</f>
        <v>2. 主食一覧</v>
      </c>
      <c r="B18" s="81"/>
    </row>
    <row r="19" ht="22.5" customHeight="1">
      <c r="A19" s="31" t="str">
        <f>IFERROR(__xludf.DUMMYFUNCTION("IMPORTRANGE(""https://docs.google.com/spreadsheets/d/1vsTcEcugRZXGU84Ng3dXvNCAOD3CAaUTEbnnM7tyUJg/edit?usp=sharing"",""主食一覧!A2"")"),"主食名称")</f>
        <v>主食名称</v>
      </c>
      <c r="B19" s="33" t="str">
        <f>'主食一覧'!B2</f>
        <v>飯</v>
      </c>
      <c r="C19" s="33" t="str">
        <f>'主食一覧'!C2</f>
        <v>軟飯</v>
      </c>
      <c r="D19" s="33" t="str">
        <f>'主食一覧'!D2</f>
        <v>粥(全粥)</v>
      </c>
      <c r="E19" s="33" t="str">
        <f>'主食一覧'!E2</f>
        <v>ミキサー粥</v>
      </c>
      <c r="F19" s="33" t="str">
        <f>'主食一覧'!F2</f>
        <v/>
      </c>
      <c r="G19" s="33" t="str">
        <f>'主食一覧'!G2</f>
        <v/>
      </c>
      <c r="H19" s="33" t="str">
        <f>'主食一覧'!H2</f>
        <v/>
      </c>
    </row>
    <row r="20" ht="67.5" customHeight="1">
      <c r="A20" s="31" t="str">
        <f>IFERROR(__xludf.DUMMYFUNCTION("IMPORTRANGE(""https://docs.google.com/spreadsheets/d/1vsTcEcugRZXGU84Ng3dXvNCAOD3CAaUTEbnnM7tyUJg/edit?usp=sharing"",""主食一覧!A3"")"),"画像")</f>
        <v>画像</v>
      </c>
      <c r="B20" s="34" t="str">
        <f>'主食一覧'!B3</f>
        <v/>
      </c>
      <c r="C20" s="34" t="str">
        <f>'主食一覧'!C3</f>
        <v/>
      </c>
      <c r="D20" s="34" t="str">
        <f>'主食一覧'!D3</f>
        <v/>
      </c>
      <c r="E20" s="34" t="str">
        <f>'主食一覧'!E3</f>
        <v/>
      </c>
      <c r="F20" s="34" t="str">
        <f>'主食一覧'!F3</f>
        <v/>
      </c>
      <c r="G20" s="34" t="str">
        <f>'主食一覧'!G3</f>
        <v/>
      </c>
      <c r="H20" s="34" t="str">
        <f>'主食一覧'!H3</f>
        <v/>
      </c>
    </row>
    <row r="21" ht="45.0" customHeight="1">
      <c r="A21" s="31" t="str">
        <f>IFERROR(__xludf.DUMMYFUNCTION("IMPORTRANGE(""https://docs.google.com/spreadsheets/d/1vsTcEcugRZXGU84Ng3dXvNCAOD3CAaUTEbnnM7tyUJg/edit?usp=sharing"",""主食一覧!A4"")"),"内容")</f>
        <v>内容</v>
      </c>
      <c r="B21" s="82" t="str">
        <f>'主食一覧'!B4</f>
        <v>通常のごはん</v>
      </c>
      <c r="C21" s="82" t="str">
        <f>'主食一覧'!C4</f>
        <v>ご飯と粥の中間くらいのかたさ</v>
      </c>
      <c r="D21" s="82" t="str">
        <f>'主食一覧'!D4</f>
        <v>重湯が少なめの粥</v>
      </c>
      <c r="E21" s="82" t="str">
        <f>'主食一覧'!E4</f>
        <v>粥に調整剤を加えプルンプルン状にしたもの</v>
      </c>
      <c r="F21" s="82" t="str">
        <f>'主食一覧'!F4</f>
        <v/>
      </c>
      <c r="G21" s="82" t="str">
        <f>'主食一覧'!G4</f>
        <v/>
      </c>
      <c r="H21" s="82" t="str">
        <f>'主食一覧'!H4</f>
        <v/>
      </c>
    </row>
    <row r="22" ht="22.5" customHeight="1">
      <c r="A22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83" t="str">
        <f>'主食一覧'!B5</f>
        <v/>
      </c>
      <c r="C22" s="83" t="str">
        <f>'主食一覧'!C5</f>
        <v/>
      </c>
      <c r="D22" s="83" t="str">
        <f>'主食一覧'!D5</f>
        <v/>
      </c>
      <c r="E22" s="83" t="str">
        <f>'主食一覧'!E5</f>
        <v/>
      </c>
      <c r="F22" s="83" t="str">
        <f>'主食一覧'!F5</f>
        <v/>
      </c>
      <c r="G22" s="83" t="str">
        <f>'主食一覧'!G5</f>
        <v/>
      </c>
      <c r="H22" s="83" t="str">
        <f>'主食一覧'!H5</f>
        <v/>
      </c>
    </row>
    <row r="23" ht="7.5" customHeight="1"/>
    <row r="24" ht="22.5" customHeight="1">
      <c r="A24" s="3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4"/>
      <c r="F24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4"/>
    </row>
    <row r="25" ht="30.0" customHeight="1">
      <c r="A25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1" t="str">
        <f>IFERROR(__xludf.DUMMYFUNCTION("IMPORTRANGE(""https://docs.google.com/spreadsheets/d/1vsTcEcugRZXGU84Ng3dXvNCAOD3CAaUTEbnnM7tyUJg/edit?usp=sharing"",""水分とろみの基準・水分ゼリー!E2"")"),"")</f>
        <v/>
      </c>
      <c r="F25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85" t="str">
        <f>'水分とろみの基準・水分ゼリー'!G2</f>
        <v>お茶ゼリー</v>
      </c>
      <c r="H25" s="85" t="str">
        <f>'水分とろみの基準・水分ゼリー'!H2</f>
        <v>混ぜてもジュレ</v>
      </c>
    </row>
    <row r="26" ht="22.5" customHeight="1">
      <c r="A26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6" t="str">
        <f>'水分とろみの基準・水分ゼリー'!B3</f>
        <v>トロメイクコンパクト</v>
      </c>
      <c r="C26" s="46" t="str">
        <f>'水分とろみの基準・水分ゼリー'!C3</f>
        <v>トロメイクコンパクト</v>
      </c>
      <c r="D26" s="46" t="str">
        <f>'水分とろみの基準・水分ゼリー'!D3</f>
        <v>トロメイクコンパクト</v>
      </c>
      <c r="E26" s="46" t="str">
        <f>'水分とろみの基準・水分ゼリー'!E3</f>
        <v/>
      </c>
      <c r="F26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26" s="46" t="str">
        <f>'水分とろみの基準・水分ゼリー'!G3</f>
        <v>粉末寒天(SL-6)</v>
      </c>
      <c r="H26" s="46" t="str">
        <f>'水分とろみの基準・水分ゼリー'!H3</f>
        <v/>
      </c>
    </row>
    <row r="27" ht="22.5" customHeight="1">
      <c r="A27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1" t="str">
        <f>'水分とろみの基準・水分ゼリー'!B4</f>
        <v/>
      </c>
      <c r="C27" s="51" t="str">
        <f>'水分とろみの基準・水分ゼリー'!C4</f>
        <v/>
      </c>
      <c r="D27" s="51" t="str">
        <f>'水分とろみの基準・水分ゼリー'!D4</f>
        <v/>
      </c>
      <c r="E27" s="51" t="str">
        <f>'水分とろみの基準・水分ゼリー'!E4</f>
        <v/>
      </c>
      <c r="F27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27" s="51" t="str">
        <f>'水分とろみの基準・水分ゼリー'!G4</f>
        <v/>
      </c>
      <c r="H27" s="51" t="str">
        <f>'水分とろみの基準・水分ゼリー'!H4</f>
        <v/>
      </c>
    </row>
    <row r="28" ht="22.5" customHeight="1">
      <c r="A28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54" t="str">
        <f>'水分とろみの基準・水分ゼリー'!B5</f>
        <v/>
      </c>
      <c r="C28" s="54" t="str">
        <f>'水分とろみの基準・水分ゼリー'!C5</f>
        <v/>
      </c>
      <c r="D28" s="54" t="str">
        <f>'水分とろみの基準・水分ゼリー'!D5</f>
        <v/>
      </c>
      <c r="E28" s="54" t="str">
        <f>'水分とろみの基準・水分ゼリー'!E5</f>
        <v/>
      </c>
      <c r="F28" s="52" t="s">
        <v>37</v>
      </c>
      <c r="G28" s="54" t="str">
        <f>'水分とろみの基準・水分ゼリー'!G5</f>
        <v/>
      </c>
      <c r="H28" s="54" t="str">
        <f>'水分とろみの基準・水分ゼリー'!H5</f>
        <v/>
      </c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6" t="str">
        <f>'濃厚流動食・補助食品'!B2</f>
        <v>CZ-Hi 1.5</v>
      </c>
      <c r="C31" s="66" t="str">
        <f>'濃厚流動食・補助食品'!C2</f>
        <v/>
      </c>
      <c r="D31" s="66" t="str">
        <f>'濃厚流動食・補助食品'!D2</f>
        <v/>
      </c>
      <c r="E31" s="59" t="str">
        <f>'濃厚流動食・補助食品'!E2</f>
        <v/>
      </c>
      <c r="F31" s="90" t="str">
        <f>'濃厚流動食・補助食品'!F2</f>
        <v>０ｊ・１ｊ対応：不可</v>
      </c>
      <c r="G31" s="91" t="str">
        <f>'濃厚流動食・補助食品'!G2</f>
        <v/>
      </c>
      <c r="H31" s="92"/>
    </row>
    <row r="32" ht="22.5" customHeight="1">
      <c r="A32" s="62"/>
      <c r="B32" s="66" t="str">
        <f>'濃厚流動食・補助食品'!B3</f>
        <v/>
      </c>
      <c r="C32" s="66" t="str">
        <f>'濃厚流動食・補助食品'!C3</f>
        <v/>
      </c>
      <c r="D32" s="66" t="str">
        <f>'濃厚流動食・補助食品'!D3</f>
        <v/>
      </c>
      <c r="E32" s="66" t="str">
        <f>'濃厚流動食・補助食品'!E3</f>
        <v/>
      </c>
      <c r="F32" s="93" t="str">
        <f>'濃厚流動食・補助食品'!F3</f>
        <v>メイバランスアイス</v>
      </c>
      <c r="G32" s="94"/>
      <c r="H32" s="64"/>
    </row>
    <row r="33" ht="22.5" customHeight="1">
      <c r="A33" s="65"/>
      <c r="B33" s="66" t="str">
        <f>'濃厚流動食・補助食品'!B4</f>
        <v/>
      </c>
      <c r="C33" s="66" t="str">
        <f>'濃厚流動食・補助食品'!C4</f>
        <v/>
      </c>
      <c r="D33" s="66" t="str">
        <f>'濃厚流動食・補助食品'!D4</f>
        <v/>
      </c>
      <c r="E33" s="66" t="str">
        <f>'濃厚流動食・補助食品'!E4</f>
        <v/>
      </c>
      <c r="F33" s="67"/>
      <c r="G33" s="95"/>
      <c r="H33" s="68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98" t="str">
        <f>'施設概要'!B2</f>
        <v>〒959-4626 新潟権東蒲原郡阿賀町あが野南4319番地4</v>
      </c>
      <c r="C36" s="99"/>
      <c r="D36" s="100"/>
      <c r="E36" s="101" t="str">
        <f>'施設概要'!C2</f>
        <v>1999年11月に解説した「みかわ園」は、特別養護老人ホーム、デイサービス、ショートステイを併設しています。日本一の巨木、天然杉の「将軍杉」がある、自然豊かな地域です。</v>
      </c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98" t="str">
        <f>'施設概要'!B3</f>
        <v/>
      </c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98" t="str">
        <f>'施設概要'!B4</f>
        <v>0254-99-3730</v>
      </c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98" t="str">
        <f>'施設概要'!B5</f>
        <v>0254-99-3761</v>
      </c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08">
        <f>'施設概要'!B6</f>
        <v>45768.86276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2" width="16.38"/>
    <col customWidth="1" min="3" max="3" width="10.13"/>
    <col customWidth="1" min="4" max="4" width="15.13"/>
  </cols>
  <sheetData>
    <row r="1">
      <c r="A1" s="112" t="s">
        <v>41</v>
      </c>
      <c r="B1" s="113"/>
      <c r="C1" s="113"/>
      <c r="D1" s="113"/>
    </row>
    <row r="2">
      <c r="A2" s="114" t="s">
        <v>42</v>
      </c>
      <c r="B2" s="115"/>
      <c r="C2" s="116" t="s">
        <v>43</v>
      </c>
      <c r="D2" s="117" t="s">
        <v>44</v>
      </c>
    </row>
    <row r="3">
      <c r="A3" s="118" t="s">
        <v>45</v>
      </c>
      <c r="B3" s="119"/>
      <c r="C3" s="120" t="b">
        <v>1</v>
      </c>
      <c r="D3" s="121"/>
    </row>
    <row r="4">
      <c r="A4" s="122"/>
      <c r="B4" s="122"/>
      <c r="C4" s="122"/>
      <c r="D4" s="122"/>
    </row>
    <row r="5">
      <c r="A5" s="123" t="s">
        <v>46</v>
      </c>
      <c r="B5" s="123" t="s">
        <v>47</v>
      </c>
      <c r="C5" s="122"/>
      <c r="D5" s="122"/>
    </row>
    <row r="6">
      <c r="A6" s="124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122" t="s">
        <v>48</v>
      </c>
      <c r="B1" s="122"/>
    </row>
    <row r="2">
      <c r="A2" s="122" t="s">
        <v>46</v>
      </c>
      <c r="B2" s="122" t="s">
        <v>49</v>
      </c>
    </row>
    <row r="3">
      <c r="A3" s="125">
        <v>46203.93806853009</v>
      </c>
    </row>
    <row r="4">
      <c r="A4" s="125">
        <v>46205.71057982639</v>
      </c>
    </row>
    <row r="5">
      <c r="A5" s="125">
        <v>46205.71164149306</v>
      </c>
    </row>
    <row r="6">
      <c r="A6" s="125">
        <v>46205.71411100695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26" t="str">
        <f>IFERROR(__xludf.DUMMYFUNCTION("IMPORTRANGE(""https://docs.google.com/spreadsheets/d/1vsTcEcugRZXGU84Ng3dXvNCAOD3CAaUTEbnnM7tyUJg/edit?usp=sharing"",""施設概要!A1"")"),"施設概要")</f>
        <v>施設概要</v>
      </c>
      <c r="B1" s="127"/>
      <c r="C1" s="127"/>
    </row>
    <row r="2" ht="22.5" customHeight="1">
      <c r="A2" s="128" t="str">
        <f>IFERROR(__xludf.DUMMYFUNCTION("IMPORTRANGE(""https://docs.google.com/spreadsheets/d/1vsTcEcugRZXGU84Ng3dXvNCAOD3CAaUTEbnnM7tyUJg/edit?usp=sharing"",""施設概要!A2"")"),"所在地")</f>
        <v>所在地</v>
      </c>
      <c r="B2" s="129"/>
      <c r="C2" s="130"/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131"/>
      <c r="C3" s="132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133"/>
      <c r="C4" s="132"/>
    </row>
    <row r="5" ht="22.5" customHeight="1">
      <c r="A5" s="106" t="str">
        <f>IFERROR(__xludf.DUMMYFUNCTION("IMPORTRANGE(""https://docs.google.com/spreadsheets/d/1vsTcEcugRZXGU84Ng3dXvNCAOD3CAaUTEbnnM7tyUJg/edit?usp=sharing"",""施設概要!A5"")"),"FAX")</f>
        <v>FAX</v>
      </c>
      <c r="B5" s="134"/>
      <c r="C5" s="132"/>
    </row>
    <row r="6" ht="22.5" customHeight="1">
      <c r="A6" s="107" t="str">
        <f>IFERROR(__xludf.DUMMYFUNCTION("IMPORTRANGE(""https://docs.google.com/spreadsheets/d/1vsTcEcugRZXGU84Ng3dXvNCAOD3CAaUTEbnnM7tyUJg/edit?usp=sharing"",""施設概要!A6"")"),"更新日")</f>
        <v>更新日</v>
      </c>
      <c r="B6" s="135">
        <v>45649.49169888889</v>
      </c>
      <c r="C6" s="136"/>
    </row>
  </sheetData>
  <mergeCells count="1">
    <mergeCell ref="C2:C6"/>
  </mergeCells>
  <drawing r:id="rId1"/>
</worksheet>
</file>