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177D4CD8-24A3-4D49-96C9-6B1EE3987C50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3" i="10" l="1"/>
  <c r="F74" i="10"/>
  <c r="F75" i="10"/>
  <c r="F76" i="10"/>
  <c r="F77" i="10"/>
  <c r="F78" i="10"/>
  <c r="F79" i="10"/>
  <c r="F80" i="10"/>
  <c r="F81" i="10"/>
  <c r="F82" i="10"/>
  <c r="E35" i="9"/>
  <c r="F35" i="9"/>
  <c r="G35" i="9"/>
  <c r="H35" i="9"/>
  <c r="I35" i="9"/>
  <c r="J35" i="9"/>
  <c r="K35" i="9" s="1"/>
  <c r="E36" i="9"/>
  <c r="F36" i="9"/>
  <c r="G36" i="9"/>
  <c r="H36" i="9"/>
  <c r="I36" i="9"/>
  <c r="J36" i="9"/>
  <c r="K36" i="9"/>
  <c r="BN39" i="3"/>
  <c r="BO39" i="3" s="1"/>
  <c r="BP39" i="3" s="1"/>
  <c r="BN40" i="3"/>
  <c r="BO40" i="3" s="1"/>
  <c r="BP40" i="3" s="1"/>
  <c r="BB39" i="3"/>
  <c r="BB40" i="3"/>
  <c r="AM39" i="3"/>
  <c r="AM40" i="3"/>
  <c r="T39" i="3"/>
  <c r="T40" i="3"/>
  <c r="M39" i="3"/>
  <c r="M40" i="3"/>
  <c r="E19" i="9"/>
  <c r="F19" i="9"/>
  <c r="G19" i="9"/>
  <c r="H19" i="9"/>
  <c r="I19" i="9"/>
  <c r="J19" i="9"/>
  <c r="K19" i="9" s="1"/>
  <c r="E20" i="9"/>
  <c r="F20" i="9"/>
  <c r="G20" i="9"/>
  <c r="H20" i="9"/>
  <c r="I20" i="9"/>
  <c r="J20" i="9"/>
  <c r="K20" i="9"/>
  <c r="E21" i="9"/>
  <c r="F21" i="9"/>
  <c r="G21" i="9"/>
  <c r="H21" i="9"/>
  <c r="I21" i="9"/>
  <c r="J21" i="9"/>
  <c r="K21" i="9"/>
  <c r="E22" i="9"/>
  <c r="J22" i="9" s="1"/>
  <c r="K22" i="9" s="1"/>
  <c r="F22" i="9"/>
  <c r="G22" i="9"/>
  <c r="H22" i="9"/>
  <c r="I22" i="9"/>
  <c r="E23" i="9"/>
  <c r="F23" i="9"/>
  <c r="G23" i="9"/>
  <c r="H23" i="9"/>
  <c r="I23" i="9"/>
  <c r="J23" i="9"/>
  <c r="K23" i="9"/>
  <c r="E24" i="9"/>
  <c r="J24" i="9" s="1"/>
  <c r="K24" i="9" s="1"/>
  <c r="F24" i="9"/>
  <c r="G24" i="9"/>
  <c r="H24" i="9"/>
  <c r="I24" i="9"/>
  <c r="E25" i="9"/>
  <c r="F25" i="9"/>
  <c r="G25" i="9"/>
  <c r="H25" i="9"/>
  <c r="I25" i="9"/>
  <c r="J25" i="9"/>
  <c r="K25" i="9"/>
  <c r="E26" i="9"/>
  <c r="J26" i="9" s="1"/>
  <c r="K26" i="9" s="1"/>
  <c r="F26" i="9"/>
  <c r="G26" i="9"/>
  <c r="H26" i="9"/>
  <c r="I26" i="9"/>
  <c r="E27" i="9"/>
  <c r="F27" i="9"/>
  <c r="G27" i="9"/>
  <c r="H27" i="9"/>
  <c r="I27" i="9"/>
  <c r="J27" i="9"/>
  <c r="K27" i="9"/>
  <c r="E28" i="9"/>
  <c r="F28" i="9"/>
  <c r="G28" i="9"/>
  <c r="H28" i="9"/>
  <c r="I28" i="9"/>
  <c r="J28" i="9"/>
  <c r="K28" i="9"/>
  <c r="E29" i="9"/>
  <c r="F29" i="9"/>
  <c r="G29" i="9"/>
  <c r="H29" i="9"/>
  <c r="I29" i="9"/>
  <c r="J29" i="9"/>
  <c r="K29" i="9"/>
  <c r="E30" i="9"/>
  <c r="F30" i="9"/>
  <c r="G30" i="9"/>
  <c r="H30" i="9"/>
  <c r="I30" i="9"/>
  <c r="J30" i="9"/>
  <c r="K30" i="9"/>
  <c r="E31" i="9"/>
  <c r="J31" i="9" s="1"/>
  <c r="K31" i="9" s="1"/>
  <c r="F31" i="9"/>
  <c r="G31" i="9"/>
  <c r="H31" i="9"/>
  <c r="I31" i="9"/>
  <c r="E32" i="9"/>
  <c r="F32" i="9"/>
  <c r="G32" i="9"/>
  <c r="H32" i="9"/>
  <c r="I32" i="9"/>
  <c r="J32" i="9"/>
  <c r="K32" i="9"/>
  <c r="E33" i="9"/>
  <c r="J33" i="9" s="1"/>
  <c r="K33" i="9" s="1"/>
  <c r="F33" i="9"/>
  <c r="G33" i="9"/>
  <c r="H33" i="9"/>
  <c r="I33" i="9"/>
  <c r="E34" i="9"/>
  <c r="F34" i="9"/>
  <c r="G34" i="9"/>
  <c r="H34" i="9"/>
  <c r="I34" i="9"/>
  <c r="J34" i="9"/>
  <c r="K34" i="9"/>
  <c r="BN23" i="3"/>
  <c r="BO23" i="3" s="1"/>
  <c r="BP23" i="3" s="1"/>
  <c r="BN24" i="3"/>
  <c r="BO24" i="3"/>
  <c r="BP24" i="3"/>
  <c r="BN25" i="3"/>
  <c r="BO25" i="3"/>
  <c r="BP25" i="3"/>
  <c r="BN26" i="3"/>
  <c r="BO26" i="3"/>
  <c r="BP26" i="3"/>
  <c r="BN27" i="3"/>
  <c r="BO27" i="3"/>
  <c r="BP27" i="3"/>
  <c r="BN28" i="3"/>
  <c r="BO28" i="3"/>
  <c r="BP28" i="3"/>
  <c r="BN29" i="3"/>
  <c r="BO29" i="3"/>
  <c r="BP29" i="3"/>
  <c r="BN30" i="3"/>
  <c r="BO30" i="3" s="1"/>
  <c r="BP30" i="3" s="1"/>
  <c r="BN31" i="3"/>
  <c r="BO31" i="3"/>
  <c r="BP31" i="3"/>
  <c r="BN32" i="3"/>
  <c r="BO32" i="3"/>
  <c r="BP32" i="3"/>
  <c r="BN33" i="3"/>
  <c r="BO33" i="3"/>
  <c r="BP33" i="3"/>
  <c r="BN34" i="3"/>
  <c r="BO34" i="3"/>
  <c r="BP34" i="3"/>
  <c r="BN35" i="3"/>
  <c r="BO35" i="3"/>
  <c r="BP35" i="3" s="1"/>
  <c r="BN36" i="3"/>
  <c r="BO36" i="3"/>
  <c r="BP36" i="3"/>
  <c r="BN37" i="3"/>
  <c r="BO37" i="3"/>
  <c r="BP37" i="3"/>
  <c r="BN38" i="3"/>
  <c r="BO38" i="3"/>
  <c r="BP38" i="3"/>
  <c r="BB23" i="3"/>
  <c r="BB24" i="3"/>
  <c r="BB25" i="3"/>
  <c r="BB26" i="3"/>
  <c r="BB27" i="3"/>
  <c r="BB28" i="3"/>
  <c r="BB29" i="3"/>
  <c r="BB30" i="3"/>
  <c r="BB31" i="3"/>
  <c r="BB32" i="3"/>
  <c r="BB33" i="3"/>
  <c r="BB34" i="3"/>
  <c r="BB35" i="3"/>
  <c r="BB36" i="3"/>
  <c r="BB37" i="3"/>
  <c r="BB38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35" i="3" l="1"/>
  <c r="C35" i="3"/>
  <c r="B36" i="3"/>
  <c r="C36" i="3"/>
  <c r="B33" i="3"/>
  <c r="C33" i="3"/>
  <c r="B34" i="3"/>
  <c r="C34" i="3"/>
  <c r="E16" i="1" l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M10" i="3" l="1"/>
  <c r="T10" i="3" s="1"/>
  <c r="F6" i="9" s="1"/>
  <c r="I9" i="9"/>
  <c r="I10" i="9"/>
  <c r="I14" i="9"/>
  <c r="I15" i="9"/>
  <c r="I18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17" i="9"/>
  <c r="K17" i="9" s="1"/>
  <c r="BD53" i="11" l="1"/>
  <c r="BC53" i="11"/>
  <c r="T12" i="3"/>
  <c r="BO12" i="3" s="1"/>
  <c r="BP12" i="3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T20" i="3"/>
  <c r="BO20" i="3"/>
  <c r="BP20" i="3" s="1"/>
  <c r="E15" i="9"/>
  <c r="J15" i="9" s="1"/>
  <c r="K15" i="9" s="1"/>
  <c r="T19" i="3"/>
  <c r="F15" i="9" s="1"/>
  <c r="BO19" i="3"/>
  <c r="BP19" i="3" s="1"/>
  <c r="BO18" i="3"/>
  <c r="BP18" i="3" s="1"/>
  <c r="T18" i="3"/>
  <c r="F13" i="9"/>
  <c r="T17" i="3"/>
  <c r="BO17" i="3"/>
  <c r="BP17" i="3" s="1"/>
  <c r="T16" i="3"/>
  <c r="F12" i="9" s="1"/>
  <c r="T15" i="3"/>
  <c r="BO15" i="3"/>
  <c r="BP15" i="3" s="1"/>
  <c r="E6" i="9"/>
  <c r="T14" i="3"/>
  <c r="F10" i="9" s="1"/>
  <c r="E7" i="9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F11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14" i="3"/>
  <c r="BP14" i="3" s="1"/>
  <c r="L15" i="1"/>
  <c r="M15" i="1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9" i="10" l="1"/>
  <c r="F10" i="10" s="1"/>
  <c r="F11" i="10" s="1"/>
  <c r="F12" i="10" l="1"/>
  <c r="F14" i="10" s="1"/>
  <c r="F13" i="10"/>
  <c r="F15" i="10" s="1"/>
  <c r="F16" i="10" l="1"/>
  <c r="F17" i="10" s="1"/>
  <c r="F18" i="10" l="1"/>
  <c r="F19" i="10"/>
  <c r="F20" i="10" s="1"/>
  <c r="F21" i="10" l="1"/>
  <c r="F22" i="10" s="1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 s="1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F68" i="10" s="1"/>
  <c r="F69" i="10" s="1"/>
  <c r="F70" i="10" s="1"/>
  <c r="F71" i="10" l="1"/>
  <c r="F72" i="10" s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<sst xmlns="http://schemas.openxmlformats.org/spreadsheetml/2006/main" count="688" uniqueCount="517">
  <si>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</si>
  <si>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</si>
  <si>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</si>
  <si>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</si>
  <si>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</si>
  <si>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</si>
  <si>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</si>
  <si>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</si>
  <si>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</si>
  <si>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</si>
  <si>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</si>
  <si>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</si>
  <si>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</si>
  <si>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</si>
  <si>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</si>
  <si>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</si>
  <si>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</si>
  <si>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</si>
  <si>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</si>
  <si>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</si>
  <si>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</si>
  <si>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</si>
  <si>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</si>
  <si>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</si>
  <si>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</si>
  <si>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</si>
  <si>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</si>
  <si>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</si>
  <si>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</si>
  <si>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</si>
  <si>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</si>
  <si>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</si>
  <si>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</si>
  <si>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</si>
  <si>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</si>
  <si>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</si>
  <si>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</si>
  <si>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</si>
  <si>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</si>
  <si>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</si>
  <si>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</si>
  <si>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</si>
  <si>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</si>
  <si>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</si>
  <si>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</si>
  <si>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</si>
  <si>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</si>
  <si>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</si>
  <si>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</si>
  <si>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</si>
  <si>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</si>
  <si>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</si>
  <si>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</si>
  <si>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</si>
  <si>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</si>
  <si>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</si>
  <si>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</si>
  <si>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</si>
  <si>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</si>
  <si>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</si>
  <si>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</si>
  <si>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</si>
  <si>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</si>
  <si>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</si>
  <si>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</si>
  <si>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</si>
  <si>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</si>
  <si>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</si>
  <si>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</si>
  <si>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</si>
  <si>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</si>
  <si>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</si>
  <si>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</si>
  <si>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</si>
  <si>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</si>
  <si>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</si>
  <si>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</si>
  <si>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</si>
  <si>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</si>
  <si>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</si>
  <si>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</si>
  <si>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</si>
  <si>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</si>
  <si>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</si>
  <si>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</si>
  <si>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</si>
  <si>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</si>
  <si>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</si>
  <si>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</si>
  <si>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</si>
  <si>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</si>
  <si>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</si>
  <si>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</si>
  <si>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</si>
  <si>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</si>
  <si>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</si>
  <si>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</si>
  <si>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</si>
  <si>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</si>
  <si>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</si>
  <si>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</si>
  <si>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</si>
  <si>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</si>
  <si>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</si>
  <si>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</si>
  <si>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</si>
  <si>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</si>
  <si>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</si>
  <si>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</si>
  <si>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</si>
  <si>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</si>
  <si>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</si>
  <si>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</si>
  <si>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</si>
  <si>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</si>
  <si>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</si>
  <si>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</si>
  <si>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</si>
  <si>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</si>
  <si>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</si>
  <si>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</si>
  <si>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</si>
  <si>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</si>
  <si>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</si>
  <si>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</si>
  <si>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</si>
  <si>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</si>
  <si>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</si>
  <si>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</si>
  <si>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</si>
  <si>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</si>
  <si>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</si>
  <si>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</si>
  <si>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</si>
  <si>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</si>
  <si>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</si>
  <si>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</si>
  <si>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</si>
  <si>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</si>
  <si>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</si>
  <si>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</si>
  <si>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</si>
  <si>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</si>
  <si>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</si>
  <si>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</si>
  <si>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</si>
  <si>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</si>
  <si>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</si>
  <si>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</si>
  <si>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</si>
  <si>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</si>
  <si>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</si>
  <si>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</si>
  <si>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</si>
  <si>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</si>
  <si>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</si>
  <si>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</si>
  <si>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</si>
  <si>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</si>
  <si>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</si>
  <si>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</si>
  <si>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</si>
  <si>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</si>
  <si>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</si>
  <si>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</si>
  <si>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</si>
  <si>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</si>
  <si>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</si>
  <si>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</si>
  <si>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</si>
  <si>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</si>
  <si>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</si>
  <si>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</si>
  <si>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</si>
  <si>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</si>
  <si>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</si>
  <si>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</si>
  <si>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</si>
  <si>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</si>
  <si>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</si>
  <si>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</si>
  <si>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</si>
  <si>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</si>
  <si>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</si>
  <si>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</si>
  <si>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</si>
  <si>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</si>
  <si>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</si>
  <si>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</si>
  <si>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</si>
  <si>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</si>
  <si>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</si>
  <si>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</si>
  <si>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</si>
  <si>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</si>
  <si>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</si>
  <si>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</si>
  <si>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</si>
  <si>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</si>
  <si>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</si>
  <si>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</si>
  <si>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</si>
  <si>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</si>
  <si>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</si>
  <si>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</si>
  <si>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</si>
  <si>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</si>
  <si>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</si>
  <si>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</si>
  <si>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</si>
  <si>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</si>
  <si>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</si>
  <si>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</si>
  <si>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</si>
  <si>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</si>
  <si>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</si>
  <si>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</si>
  <si>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</si>
  <si>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</si>
  <si>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</si>
  <si>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</si>
  <si>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</si>
  <si>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</si>
  <si>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</si>
  <si>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</si>
  <si>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</si>
  <si>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</si>
  <si>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</si>
  <si>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</si>
  <si>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</si>
  <si>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</si>
  <si>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</si>
  <si>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</si>
  <si>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</si>
  <si>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</si>
  <si>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</si>
  <si>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</si>
  <si>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</si>
  <si>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</si>
  <si>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</si>
  <si>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</si>
  <si>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</si>
  <si>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</si>
  <si>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</si>
  <si>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</si>
  <si>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</si>
  <si>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</si>
  <si>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</si>
  <si>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</si>
  <si>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</si>
  <si>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</si>
  <si>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</si>
  <si>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</si>
  <si>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</si>
  <si>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</si>
  <si>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</si>
  <si>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</si>
  <si>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</si>
  <si>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</si>
  <si>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</si>
  <si>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</si>
  <si>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</si>
  <si>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</si>
  <si>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</si>
  <si>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</si>
  <si>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</si>
  <si>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</si>
  <si>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</si>
  <si>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</si>
  <si>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</si>
  <si>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</si>
  <si>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</si>
  <si>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</si>
  <si>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</si>
  <si>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</si>
  <si>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</si>
  <si>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</si>
  <si>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</si>
  <si>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</si>
  <si>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</si>
  <si>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</si>
  <si>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</si>
  <si>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</si>
  <si>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</si>
  <si>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</si>
  <si>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</si>
  <si>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</si>
  <si>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</si>
  <si>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</si>
  <si>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</si>
  <si>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</si>
  <si>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</si>
  <si>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</si>
  <si>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</si>
  <si>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</si>
  <si>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</si>
  <si>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</si>
  <si>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</si>
  <si>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</si>
  <si>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</si>
  <si>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</si>
  <si>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</si>
  <si>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</si>
  <si>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</si>
  <si>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</si>
  <si>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</si>
  <si>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</si>
  <si>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</si>
  <si>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</si>
  <si>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</si>
  <si>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</si>
  <si>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</si>
  <si>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</si>
  <si>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</si>
  <si>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</si>
  <si>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</si>
  <si>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</si>
  <si>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</si>
  <si>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</si>
  <si>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</si>
  <si>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</si>
  <si>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</si>
  <si>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</si>
  <si>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</si>
  <si>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</si>
  <si>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</si>
  <si>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</si>
  <si>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</si>
  <si>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</si>
  <si>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</si>
  <si>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</si>
  <si>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</si>
  <si>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</si>
  <si>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</si>
  <si>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</si>
  <si>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</si>
  <si>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</si>
  <si>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</si>
  <si>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</si>
  <si>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</si>
  <si>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</si>
  <si>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</si>
  <si>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</si>
  <si>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</si>
  <si>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</si>
  <si>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</si>
  <si>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</si>
  <si>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</si>
  <si>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</si>
  <si>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</si>
  <si>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</si>
  <si>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</si>
  <si>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</si>
  <si>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</si>
  <si>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</si>
  <si>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</si>
  <si>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</si>
  <si>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</si>
  <si>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</si>
  <si>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</si>
  <si>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</si>
  <si>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</si>
  <si>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</si>
  <si>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</si>
  <si>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</si>
  <si>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</si>
  <si>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</si>
  <si>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</si>
  <si>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</si>
  <si>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</si>
  <si>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</si>
  <si>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</si>
  <si>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</si>
  <si>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</si>
  <si>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</si>
  <si>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</si>
  <si>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</si>
  <si>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</si>
  <si>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</si>
  <si>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</si>
  <si>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</si>
  <si>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</si>
  <si>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</si>
  <si>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</si>
  <si>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</si>
  <si>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</si>
  <si>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</si>
  <si>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</si>
  <si>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</si>
  <si>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</si>
  <si>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</si>
  <si>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</si>
  <si>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</si>
  <si>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</si>
  <si>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</si>
  <si>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</si>
  <si>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</si>
  <si>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</si>
  <si>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</si>
  <si>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</si>
  <si>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</si>
  <si>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</si>
  <si>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</si>
  <si>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</si>
  <si>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</si>
  <si>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</si>
  <si>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</si>
  <si>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</si>
  <si>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</si>
  <si>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</si>
  <si>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</si>
  <si>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</si>
  <si>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</si>
  <si>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</si>
  <si>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</si>
  <si>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</si>
  <si>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</si>
  <si>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</si>
  <si>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</si>
  <si>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</si>
  <si>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</si>
  <si>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</si>
  <si>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</si>
  <si>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</si>
  <si>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</si>
  <si>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</si>
  <si>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</si>
  <si>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</si>
  <si>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</si>
  <si>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</si>
  <si>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</si>
  <si>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</si>
  <si>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</si>
  <si>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</si>
  <si>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</si>
  <si>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</si>
  <si>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</si>
  <si>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</si>
  <si>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</si>
  <si>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</si>
  <si>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</si>
  <si>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</si>
  <si>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</si>
  <si>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</si>
  <si>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</si>
  <si>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</si>
  <si>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</si>
  <si>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</si>
  <si>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</si>
  <si>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</si>
  <si>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</si>
  <si>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</si>
  <si>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</si>
  <si>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</si>
  <si>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</si>
  <si>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</si>
  <si>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18246</t>
  </si>
  <si>
    <t>นายบัณฑูร  บุญยู้</t>
  </si>
  <si>
    <t>นางสาวกิตติมา พลศิริ</t>
  </si>
  <si>
    <t>18285</t>
  </si>
  <si>
    <t>นายอัฏฐพล  สุวรรณเรือง</t>
  </si>
  <si>
    <t>18352</t>
  </si>
  <si>
    <t>นายวิชชากร  พรมเสนา</t>
  </si>
  <si>
    <t>18419</t>
  </si>
  <si>
    <t>นายอดิศักดิ์  พองพรหม</t>
  </si>
  <si>
    <t>18460</t>
  </si>
  <si>
    <t>นางสาวพัชรา  ภูพานคำ</t>
  </si>
  <si>
    <t>19479</t>
  </si>
  <si>
    <t>นางสาวศศิประภา  บุญแท้</t>
  </si>
  <si>
    <t>19838</t>
  </si>
  <si>
    <t>นายกัณวัฒน์  คำพาเขียว</t>
  </si>
  <si>
    <t>19839</t>
  </si>
  <si>
    <t>นายชุติเดช  ถาวรรักษ์</t>
  </si>
  <si>
    <t>19840</t>
  </si>
  <si>
    <t>นายธนกร  ภารประดิษฐ์</t>
  </si>
  <si>
    <t>19842</t>
  </si>
  <si>
    <t>นายธันวา  ตรีกมล</t>
  </si>
  <si>
    <t>19843</t>
  </si>
  <si>
    <t>นายธันวา  คำหงษา</t>
  </si>
  <si>
    <t>19844</t>
  </si>
  <si>
    <t>นายกฤตพร ถนอมสมบัติ</t>
  </si>
  <si>
    <t>19845</t>
  </si>
  <si>
    <t>นายปัณณทัต  เดชอุทัย</t>
  </si>
  <si>
    <t>19847</t>
  </si>
  <si>
    <t>นายอภินันท์  ภูเทพคำ</t>
  </si>
  <si>
    <t>19848</t>
  </si>
  <si>
    <t>นางสาวกนกวรรณ  โชสูงเนิน</t>
  </si>
  <si>
    <t>19849</t>
  </si>
  <si>
    <t>นางสาวกนกวรรณ  ฤทธิตะมล</t>
  </si>
  <si>
    <t>19850</t>
  </si>
  <si>
    <t>นางสาวกนกอินทร์  บุญรุ่ง</t>
  </si>
  <si>
    <t>19851</t>
  </si>
  <si>
    <t>นางสาวชนิดาภา  เจริญสุข</t>
  </si>
  <si>
    <t>19852</t>
  </si>
  <si>
    <t>นางสาวชลธิชา  สามท่า</t>
  </si>
  <si>
    <t>19853</t>
  </si>
  <si>
    <t>นางสาวธัญญาภรณ์  วงศ์ศิษย์</t>
  </si>
  <si>
    <t>19854</t>
  </si>
  <si>
    <t>นางสาวนภัสสร  ผดุงภักดิ์</t>
  </si>
  <si>
    <t>19855</t>
  </si>
  <si>
    <t>นางสาวปาริตา  มุลตรีบุตร</t>
  </si>
  <si>
    <t>19856</t>
  </si>
  <si>
    <t>นางสาวพรทิดา  ศรีกุตา</t>
  </si>
  <si>
    <t>19857</t>
  </si>
  <si>
    <t>นางสาวพรนิภา  แก้วบุลี</t>
  </si>
  <si>
    <t>19858</t>
  </si>
  <si>
    <t>นางสาวพิมพ์ทอง  ภูด่านงัว</t>
  </si>
  <si>
    <t>19859</t>
  </si>
  <si>
    <t>นางสาวภัสสร  แดงโชติ</t>
  </si>
  <si>
    <t>19860</t>
  </si>
  <si>
    <t>นางสาวยุวดี  สังรวมใจ</t>
  </si>
  <si>
    <t>19861</t>
  </si>
  <si>
    <t>นางสาววิภาพร  สินธุโคตร</t>
  </si>
  <si>
    <t>19862</t>
  </si>
  <si>
    <t>นางสาวศุจินันท์  กรรณิการ์</t>
  </si>
  <si>
    <t>19864</t>
  </si>
  <si>
    <t>นางสาวอารยา  ดวงสีเสน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</si>
</sst>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0" fontId="15" fillId="0" borderId="0" xfId="0" applyFont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41" fillId="28" borderId="0" xfId="0" applyFont="1" applyFill="1" applyAlignment="1">
      <alignment horizontal="left" vertical="top" wrapText="1"/>
    </xf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14" fillId="0" borderId="30" xfId="0" applyFont="1" applyBorder="1"/>
    <xf numFmtId="0" fontId="34" fillId="9" borderId="45" xfId="0" applyFont="1" applyFill="1" applyBorder="1" applyAlignment="1">
      <alignment horizontal="center"/>
    </xf>
    <xf numFmtId="0" fontId="33" fillId="9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14" fillId="0" borderId="48" xfId="0" applyFont="1" applyBorder="1"/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3" fillId="4" borderId="13" xfId="0" applyFont="1" applyFill="1" applyBorder="1" applyAlignment="1">
      <alignment horizontal="center" vertical="center" textRotation="90" wrapText="1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30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shrinkToFit="1"/>
    </xf>
    <xf numFmtId="0" fontId="33" fillId="6" borderId="11" xfId="0" applyFont="1" applyFill="1" applyBorder="1" applyAlignment="1">
      <alignment horizontal="center" vertical="center" shrinkToFit="1"/>
    </xf>
    <xf numFmtId="0" fontId="33" fillId="6" borderId="13" xfId="0" applyFont="1" applyFill="1" applyBorder="1" applyAlignment="1">
      <alignment horizontal="center" vertical="center" textRotation="90" wrapTex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9" borderId="11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 textRotation="90" wrapText="1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19" fillId="6" borderId="11" xfId="0" applyFont="1" applyFill="1" applyBorder="1" applyAlignment="1">
      <alignment horizontal="center"/>
    </xf>
    <xf numFmtId="0" fontId="1" fillId="0" borderId="30" xfId="0" applyFont="1" applyBorder="1"/>
    <xf numFmtId="0" fontId="1" fillId="0" borderId="39" xfId="0" applyFont="1" applyBorder="1"/>
    <xf numFmtId="0" fontId="19" fillId="6" borderId="11" xfId="0" applyFont="1" applyFill="1" applyBorder="1" applyAlignment="1">
      <alignment horizontal="center" shrinkToFit="1"/>
    </xf>
    <xf numFmtId="0" fontId="1" fillId="0" borderId="48" xfId="0" applyFont="1" applyBorder="1"/>
    <xf numFmtId="0" fontId="19" fillId="9" borderId="47" xfId="0" applyFont="1" applyFill="1" applyBorder="1" applyAlignment="1">
      <alignment horizontal="center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9" xfId="0" applyFont="1" applyBorder="1"/>
    <xf numFmtId="0" fontId="19" fillId="2" borderId="1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" fillId="0" borderId="29" xfId="0" applyFont="1" applyBorder="1"/>
    <xf numFmtId="0" fontId="1" fillId="0" borderId="41" xfId="0" applyFont="1" applyBorder="1"/>
    <xf numFmtId="0" fontId="22" fillId="4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22" fillId="6" borderId="4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4" borderId="52" xfId="0" applyFont="1" applyFill="1" applyBorder="1" applyAlignment="1">
      <alignment horizontal="center" vertical="center" textRotation="90" wrapText="1"/>
    </xf>
    <xf numFmtId="0" fontId="22" fillId="35" borderId="42" xfId="0" applyFont="1" applyFill="1" applyBorder="1" applyAlignment="1">
      <alignment horizontal="center" vertical="center" textRotation="90" wrapText="1"/>
    </xf>
    <xf numFmtId="0" fontId="22" fillId="35" borderId="13" xfId="0" applyFont="1" applyFill="1" applyBorder="1" applyAlignment="1">
      <alignment horizontal="center" vertical="center" textRotation="90" wrapText="1"/>
    </xf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1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Q14" sqref="Q14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68"/>
      <c r="Q4" s="264"/>
      <c r="R4" s="264"/>
      <c r="S4" s="264"/>
      <c r="T4" s="264"/>
      <c r="U4" s="264"/>
      <c r="V4" s="264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69" t="s">
        <v>317</v>
      </c>
      <c r="G6" s="264"/>
      <c r="H6" s="264"/>
      <c r="I6" s="264"/>
      <c r="J6" s="173"/>
      <c r="K6" s="173"/>
      <c r="L6" s="173"/>
      <c r="M6" s="173"/>
      <c r="N6" s="173"/>
      <c r="O6" s="173"/>
      <c r="P6" s="170" t="s">
        <v>5</v>
      </c>
      <c r="Q6" s="265" t="s">
        <v>314</v>
      </c>
      <c r="R6" s="266"/>
      <c r="S6" s="266"/>
      <c r="T6" s="266"/>
      <c r="U6" s="266"/>
      <c r="V6" s="266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5/2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5" t="s">
        <v>315</v>
      </c>
      <c r="R7" s="266"/>
      <c r="S7" s="266"/>
      <c r="T7" s="266"/>
      <c r="U7" s="266"/>
      <c r="V7" s="266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นางสินีนาฎ ศิริชัยวัฒนกุล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0" t="s">
        <v>425</v>
      </c>
      <c r="R9" s="270"/>
      <c r="S9" s="270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5/2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5">
        <v>2567</v>
      </c>
      <c r="R10" s="266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82" t="s">
        <v>325</v>
      </c>
      <c r="R11" s="282"/>
      <c r="S11" s="282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5" t="s">
        <v>14</v>
      </c>
      <c r="R12" s="266"/>
      <c r="S12" s="266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71" t="s">
        <v>15</v>
      </c>
      <c r="C13" s="272"/>
      <c r="D13" s="273"/>
      <c r="E13" s="277" t="s">
        <v>16</v>
      </c>
      <c r="F13" s="279" t="s">
        <v>17</v>
      </c>
      <c r="G13" s="280"/>
      <c r="H13" s="280"/>
      <c r="I13" s="280"/>
      <c r="J13" s="280"/>
      <c r="K13" s="280"/>
      <c r="L13" s="280"/>
      <c r="M13" s="281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74"/>
      <c r="C14" s="275"/>
      <c r="D14" s="276"/>
      <c r="E14" s="278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31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31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31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31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31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60" t="s">
        <v>28</v>
      </c>
      <c r="C20" s="261"/>
      <c r="D20" s="261"/>
      <c r="E20" s="262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60" t="s">
        <v>29</v>
      </c>
      <c r="C21" s="261"/>
      <c r="D21" s="261"/>
      <c r="E21" s="262"/>
      <c r="F21" s="267" t="e">
        <f>(100*($F$20+$H$20))/($E$19*5)</f>
        <v>#VALUE!</v>
      </c>
      <c r="G21" s="261"/>
      <c r="H21" s="261"/>
      <c r="I21" s="262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63" t="str">
        <f>สรุปผลสมรรถนะ!F52&amp;สรุปผลสมรรถนะ!J52</f>
        <v>(นางสินีนาฎ ศิริชัยวัฒนกุล)</v>
      </c>
      <c r="F26" s="263"/>
      <c r="G26" s="263"/>
      <c r="H26" s="263"/>
      <c r="I26" s="263"/>
      <c r="J26" s="263"/>
      <c r="K26" s="263"/>
      <c r="L26" s="263"/>
      <c r="M26" s="263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63" t="str">
        <f>"ตำแหน่ง  "&amp;Q12</f>
        <v>ตำแหน่ง  ครู</v>
      </c>
      <c r="G27" s="264"/>
      <c r="H27" s="264"/>
      <c r="I27" s="264"/>
      <c r="J27" s="264"/>
      <c r="K27" s="264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63" t="s">
        <v>313</v>
      </c>
      <c r="G28" s="264"/>
      <c r="H28" s="264"/>
      <c r="I28" s="264"/>
      <c r="J28" s="264"/>
      <c r="K28" s="264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155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Q10:R10"/>
    <mergeCell ref="B13:D14"/>
    <mergeCell ref="E13:E14"/>
    <mergeCell ref="F13:M13"/>
    <mergeCell ref="Q11:S11"/>
    <mergeCell ref="P4:V4"/>
    <mergeCell ref="F6:I6"/>
    <mergeCell ref="Q6:V6"/>
    <mergeCell ref="Q7:V7"/>
    <mergeCell ref="Q9:S9"/>
    <mergeCell ref="B20:E20"/>
    <mergeCell ref="E26:M26"/>
    <mergeCell ref="F27:K27"/>
    <mergeCell ref="F28:K28"/>
    <mergeCell ref="Q12:S12"/>
    <mergeCell ref="F21:I21"/>
    <mergeCell ref="B21:E2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topLeftCell="A13" workbookViewId="0">
      <selection activeCell="J22" sqref="J22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5/2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 t="s">
        <v>456</v>
      </c>
      <c r="C6" s="232" t="s">
        <v>457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>
        <v>18256</v>
      </c>
      <c r="C7" s="232" t="s">
        <v>458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 t="s">
        <v>459</v>
      </c>
      <c r="C8" s="232" t="s">
        <v>460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 t="s">
        <v>461</v>
      </c>
      <c r="C9" s="232" t="s">
        <v>462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 t="s">
        <v>463</v>
      </c>
      <c r="C10" s="232" t="s">
        <v>464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 t="s">
        <v>465</v>
      </c>
      <c r="C11" s="232" t="s">
        <v>466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 t="s">
        <v>467</v>
      </c>
      <c r="C12" s="232" t="s">
        <v>468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 t="s">
        <v>469</v>
      </c>
      <c r="C13" s="232" t="s">
        <v>470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 t="s">
        <v>471</v>
      </c>
      <c r="C14" s="232" t="s">
        <v>472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 t="s">
        <v>473</v>
      </c>
      <c r="C15" s="232" t="s">
        <v>474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 t="s">
        <v>475</v>
      </c>
      <c r="C16" s="232" t="s">
        <v>476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 t="s">
        <v>477</v>
      </c>
      <c r="C17" s="232" t="s">
        <v>478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 t="s">
        <v>479</v>
      </c>
      <c r="C18" s="232" t="s">
        <v>480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 t="s">
        <v>481</v>
      </c>
      <c r="C19" s="232" t="s">
        <v>482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 t="s">
        <v>483</v>
      </c>
      <c r="C20" s="232" t="s">
        <v>484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 t="s">
        <v>485</v>
      </c>
      <c r="C21" s="232" t="s">
        <v>486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 t="s">
        <v>487</v>
      </c>
      <c r="C22" s="232" t="s">
        <v>488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 t="s">
        <v>489</v>
      </c>
      <c r="C23" s="232" t="s">
        <v>490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 t="s">
        <v>491</v>
      </c>
      <c r="C24" s="232" t="s">
        <v>492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 t="s">
        <v>493</v>
      </c>
      <c r="C25" s="232" t="s">
        <v>494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 t="s">
        <v>495</v>
      </c>
      <c r="C26" s="232" t="s">
        <v>496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 t="s">
        <v>497</v>
      </c>
      <c r="C27" s="232" t="s">
        <v>498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 t="s">
        <v>499</v>
      </c>
      <c r="C28" s="232" t="s">
        <v>500</v>
      </c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 t="s">
        <v>501</v>
      </c>
      <c r="C29" s="232" t="s">
        <v>502</v>
      </c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 t="s">
        <v>503</v>
      </c>
      <c r="C30" s="232" t="s">
        <v>504</v>
      </c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 t="s">
        <v>505</v>
      </c>
      <c r="C31" s="232" t="s">
        <v>506</v>
      </c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 t="s">
        <v>507</v>
      </c>
      <c r="C32" s="232" t="s">
        <v>508</v>
      </c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 t="s">
        <v>509</v>
      </c>
      <c r="C33" s="232" t="s">
        <v>510</v>
      </c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 t="s">
        <v>511</v>
      </c>
      <c r="C34" s="232" t="s">
        <v>512</v>
      </c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 t="s">
        <v>513</v>
      </c>
      <c r="C35" s="232" t="s">
        <v>514</v>
      </c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 t="s">
        <v>515</v>
      </c>
      <c r="C36" s="232" t="s">
        <v>516</v>
      </c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/>
      <c r="C37" s="232"/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/>
      <c r="C38" s="232"/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/>
      <c r="C39" s="232"/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/>
      <c r="C40" s="232"/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25" activePane="bottomRight" state="frozen"/>
      <selection pane="topRight" activeCell="D1" sqref="D1"/>
      <selection pane="bottomLeft" activeCell="A10" sqref="A10"/>
      <selection pane="bottomRight" activeCell="C40" sqref="C40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289"/>
      <c r="E1" s="289"/>
      <c r="F1" s="289"/>
      <c r="G1" s="289"/>
      <c r="H1" s="289"/>
      <c r="I1" s="289"/>
      <c r="J1" s="289"/>
      <c r="K1" s="289"/>
      <c r="L1" s="120"/>
      <c r="M1" s="224"/>
      <c r="N1" s="283" t="s">
        <v>32</v>
      </c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156"/>
      <c r="AN1" s="283" t="s">
        <v>32</v>
      </c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156"/>
      <c r="BC1" s="283" t="s">
        <v>32</v>
      </c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5/2 ปีการศึกษา 2567         </v>
      </c>
      <c r="D2" s="289"/>
      <c r="E2" s="289"/>
      <c r="F2" s="289"/>
      <c r="G2" s="289"/>
      <c r="H2" s="289"/>
      <c r="I2" s="289"/>
      <c r="J2" s="289"/>
      <c r="K2" s="289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5/2 ปีการศึกษา 2567         </v>
      </c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90"/>
      <c r="AK2" s="290"/>
      <c r="AL2" s="290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5/2 ปีการศึกษา 2567         </v>
      </c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5/2 ปีการศึกษา 2567         </v>
      </c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15" t="s">
        <v>2</v>
      </c>
      <c r="B4" s="316" t="str">
        <f>สรุปผลสมรรถนะ!C4</f>
        <v>เลขประจำตัวนักเรียน</v>
      </c>
      <c r="C4" s="318" t="s">
        <v>31</v>
      </c>
      <c r="D4" s="317" t="s">
        <v>33</v>
      </c>
      <c r="E4" s="287"/>
      <c r="F4" s="287"/>
      <c r="G4" s="287"/>
      <c r="H4" s="287"/>
      <c r="I4" s="287"/>
      <c r="J4" s="287"/>
      <c r="K4" s="287"/>
      <c r="L4" s="288"/>
      <c r="M4" s="327" t="s">
        <v>298</v>
      </c>
      <c r="N4" s="320" t="s">
        <v>34</v>
      </c>
      <c r="O4" s="287"/>
      <c r="P4" s="287"/>
      <c r="Q4" s="287"/>
      <c r="R4" s="287"/>
      <c r="S4" s="288"/>
      <c r="T4" s="345" t="s">
        <v>299</v>
      </c>
      <c r="U4" s="349" t="s">
        <v>35</v>
      </c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8"/>
      <c r="AM4" s="345" t="s">
        <v>303</v>
      </c>
      <c r="AN4" s="286" t="s">
        <v>36</v>
      </c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8"/>
      <c r="BB4" s="345" t="s">
        <v>306</v>
      </c>
      <c r="BC4" s="299" t="s">
        <v>37</v>
      </c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309" t="s">
        <v>307</v>
      </c>
      <c r="BO4" s="291" t="s">
        <v>38</v>
      </c>
      <c r="BP4" s="294" t="s">
        <v>39</v>
      </c>
    </row>
    <row r="5" spans="1:68" ht="22.5" customHeight="1">
      <c r="A5" s="301"/>
      <c r="B5" s="301"/>
      <c r="C5" s="313"/>
      <c r="D5" s="321" t="s">
        <v>40</v>
      </c>
      <c r="E5" s="298"/>
      <c r="F5" s="298"/>
      <c r="G5" s="304"/>
      <c r="H5" s="331" t="s">
        <v>41</v>
      </c>
      <c r="I5" s="304"/>
      <c r="J5" s="332" t="s">
        <v>42</v>
      </c>
      <c r="K5" s="304"/>
      <c r="L5" s="123" t="s">
        <v>43</v>
      </c>
      <c r="M5" s="328"/>
      <c r="N5" s="338" t="s">
        <v>40</v>
      </c>
      <c r="O5" s="298"/>
      <c r="P5" s="304"/>
      <c r="Q5" s="339" t="s">
        <v>41</v>
      </c>
      <c r="R5" s="298"/>
      <c r="S5" s="323"/>
      <c r="T5" s="346"/>
      <c r="U5" s="373" t="s">
        <v>40</v>
      </c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304"/>
      <c r="AJ5" s="358" t="s">
        <v>41</v>
      </c>
      <c r="AK5" s="359"/>
      <c r="AL5" s="360"/>
      <c r="AM5" s="346"/>
      <c r="AN5" s="124" t="s">
        <v>40</v>
      </c>
      <c r="AO5" s="371" t="s">
        <v>41</v>
      </c>
      <c r="AP5" s="298"/>
      <c r="AQ5" s="304"/>
      <c r="AR5" s="371" t="s">
        <v>42</v>
      </c>
      <c r="AS5" s="298"/>
      <c r="AT5" s="298"/>
      <c r="AU5" s="298"/>
      <c r="AV5" s="304"/>
      <c r="AW5" s="125" t="s">
        <v>43</v>
      </c>
      <c r="AX5" s="364" t="s">
        <v>44</v>
      </c>
      <c r="AY5" s="304"/>
      <c r="AZ5" s="364" t="s">
        <v>45</v>
      </c>
      <c r="BA5" s="323"/>
      <c r="BB5" s="346"/>
      <c r="BC5" s="303" t="s">
        <v>40</v>
      </c>
      <c r="BD5" s="298"/>
      <c r="BE5" s="298"/>
      <c r="BF5" s="304"/>
      <c r="BG5" s="297" t="s">
        <v>41</v>
      </c>
      <c r="BH5" s="298"/>
      <c r="BI5" s="298"/>
      <c r="BJ5" s="298"/>
      <c r="BK5" s="298"/>
      <c r="BL5" s="298"/>
      <c r="BM5" s="298"/>
      <c r="BN5" s="310"/>
      <c r="BO5" s="292"/>
      <c r="BP5" s="295"/>
    </row>
    <row r="6" spans="1:68" ht="16.5" customHeight="1">
      <c r="A6" s="301"/>
      <c r="B6" s="301"/>
      <c r="C6" s="313"/>
      <c r="D6" s="336" t="s">
        <v>46</v>
      </c>
      <c r="E6" s="298"/>
      <c r="F6" s="298"/>
      <c r="G6" s="304"/>
      <c r="H6" s="337" t="s">
        <v>46</v>
      </c>
      <c r="I6" s="304"/>
      <c r="J6" s="337" t="s">
        <v>46</v>
      </c>
      <c r="K6" s="304"/>
      <c r="L6" s="136" t="s">
        <v>46</v>
      </c>
      <c r="M6" s="328"/>
      <c r="N6" s="324" t="s">
        <v>46</v>
      </c>
      <c r="O6" s="298"/>
      <c r="P6" s="304"/>
      <c r="Q6" s="322" t="s">
        <v>46</v>
      </c>
      <c r="R6" s="298"/>
      <c r="S6" s="323"/>
      <c r="T6" s="346"/>
      <c r="U6" s="374" t="s">
        <v>46</v>
      </c>
      <c r="V6" s="298"/>
      <c r="W6" s="298"/>
      <c r="X6" s="298"/>
      <c r="Y6" s="298"/>
      <c r="Z6" s="298"/>
      <c r="AA6" s="298"/>
      <c r="AB6" s="298"/>
      <c r="AC6" s="298"/>
      <c r="AD6" s="375"/>
      <c r="AE6" s="375"/>
      <c r="AF6" s="298"/>
      <c r="AG6" s="298"/>
      <c r="AH6" s="298"/>
      <c r="AI6" s="304"/>
      <c r="AJ6" s="361" t="s">
        <v>46</v>
      </c>
      <c r="AK6" s="362"/>
      <c r="AL6" s="363"/>
      <c r="AM6" s="346"/>
      <c r="AN6" s="137" t="s">
        <v>46</v>
      </c>
      <c r="AO6" s="365" t="s">
        <v>46</v>
      </c>
      <c r="AP6" s="298"/>
      <c r="AQ6" s="304"/>
      <c r="AR6" s="365" t="s">
        <v>46</v>
      </c>
      <c r="AS6" s="298"/>
      <c r="AT6" s="298"/>
      <c r="AU6" s="298"/>
      <c r="AV6" s="304"/>
      <c r="AW6" s="138" t="s">
        <v>46</v>
      </c>
      <c r="AX6" s="365" t="s">
        <v>46</v>
      </c>
      <c r="AY6" s="304"/>
      <c r="AZ6" s="365" t="s">
        <v>46</v>
      </c>
      <c r="BA6" s="323"/>
      <c r="BB6" s="346"/>
      <c r="BC6" s="305" t="s">
        <v>46</v>
      </c>
      <c r="BD6" s="298"/>
      <c r="BE6" s="298"/>
      <c r="BF6" s="304"/>
      <c r="BG6" s="376" t="s">
        <v>46</v>
      </c>
      <c r="BH6" s="298"/>
      <c r="BI6" s="298"/>
      <c r="BJ6" s="298"/>
      <c r="BK6" s="298"/>
      <c r="BL6" s="298"/>
      <c r="BM6" s="298"/>
      <c r="BN6" s="310"/>
      <c r="BO6" s="292"/>
      <c r="BP6" s="295"/>
    </row>
    <row r="7" spans="1:68" ht="15.75" customHeight="1">
      <c r="A7" s="301"/>
      <c r="B7" s="301"/>
      <c r="C7" s="313"/>
      <c r="D7" s="319" t="s">
        <v>47</v>
      </c>
      <c r="E7" s="330" t="s">
        <v>48</v>
      </c>
      <c r="F7" s="330" t="s">
        <v>49</v>
      </c>
      <c r="G7" s="330" t="s">
        <v>50</v>
      </c>
      <c r="H7" s="330" t="s">
        <v>51</v>
      </c>
      <c r="I7" s="330" t="s">
        <v>52</v>
      </c>
      <c r="J7" s="330" t="s">
        <v>53</v>
      </c>
      <c r="K7" s="330" t="s">
        <v>54</v>
      </c>
      <c r="L7" s="333" t="s">
        <v>55</v>
      </c>
      <c r="M7" s="328"/>
      <c r="N7" s="325" t="s">
        <v>56</v>
      </c>
      <c r="O7" s="326" t="s">
        <v>57</v>
      </c>
      <c r="P7" s="326" t="s">
        <v>58</v>
      </c>
      <c r="Q7" s="326" t="s">
        <v>59</v>
      </c>
      <c r="R7" s="326" t="s">
        <v>60</v>
      </c>
      <c r="S7" s="348" t="s">
        <v>61</v>
      </c>
      <c r="T7" s="346"/>
      <c r="U7" s="353" t="s">
        <v>62</v>
      </c>
      <c r="V7" s="354"/>
      <c r="W7" s="354"/>
      <c r="X7" s="354"/>
      <c r="Y7" s="354"/>
      <c r="Z7" s="354"/>
      <c r="AA7" s="354"/>
      <c r="AB7" s="354"/>
      <c r="AC7" s="355"/>
      <c r="AD7" s="367" t="s">
        <v>63</v>
      </c>
      <c r="AE7" s="367"/>
      <c r="AF7" s="354" t="s">
        <v>64</v>
      </c>
      <c r="AG7" s="298"/>
      <c r="AH7" s="304"/>
      <c r="AI7" s="340" t="s">
        <v>65</v>
      </c>
      <c r="AJ7" s="356" t="s">
        <v>66</v>
      </c>
      <c r="AK7" s="357"/>
      <c r="AL7" s="357"/>
      <c r="AM7" s="346"/>
      <c r="AN7" s="377" t="s">
        <v>67</v>
      </c>
      <c r="AO7" s="366" t="s">
        <v>68</v>
      </c>
      <c r="AP7" s="366" t="s">
        <v>69</v>
      </c>
      <c r="AQ7" s="366" t="s">
        <v>70</v>
      </c>
      <c r="AR7" s="366" t="s">
        <v>71</v>
      </c>
      <c r="AS7" s="366" t="s">
        <v>72</v>
      </c>
      <c r="AT7" s="366" t="s">
        <v>73</v>
      </c>
      <c r="AU7" s="366" t="s">
        <v>304</v>
      </c>
      <c r="AV7" s="366" t="s">
        <v>305</v>
      </c>
      <c r="AW7" s="366" t="s">
        <v>74</v>
      </c>
      <c r="AX7" s="366" t="s">
        <v>75</v>
      </c>
      <c r="AY7" s="366" t="s">
        <v>76</v>
      </c>
      <c r="AZ7" s="366" t="s">
        <v>77</v>
      </c>
      <c r="BA7" s="372" t="s">
        <v>78</v>
      </c>
      <c r="BB7" s="346"/>
      <c r="BC7" s="306" t="s">
        <v>79</v>
      </c>
      <c r="BD7" s="300" t="s">
        <v>80</v>
      </c>
      <c r="BE7" s="300" t="s">
        <v>81</v>
      </c>
      <c r="BF7" s="300" t="s">
        <v>82</v>
      </c>
      <c r="BG7" s="300" t="s">
        <v>83</v>
      </c>
      <c r="BH7" s="300" t="s">
        <v>84</v>
      </c>
      <c r="BI7" s="300" t="s">
        <v>85</v>
      </c>
      <c r="BJ7" s="312" t="s">
        <v>86</v>
      </c>
      <c r="BK7" s="312" t="s">
        <v>309</v>
      </c>
      <c r="BL7" s="312" t="s">
        <v>310</v>
      </c>
      <c r="BM7" s="312" t="s">
        <v>311</v>
      </c>
      <c r="BN7" s="310"/>
      <c r="BO7" s="292"/>
      <c r="BP7" s="295"/>
    </row>
    <row r="8" spans="1:68" ht="15.75" customHeight="1">
      <c r="A8" s="301"/>
      <c r="B8" s="301"/>
      <c r="C8" s="313"/>
      <c r="D8" s="307"/>
      <c r="E8" s="301"/>
      <c r="F8" s="301"/>
      <c r="G8" s="301"/>
      <c r="H8" s="301"/>
      <c r="I8" s="301"/>
      <c r="J8" s="301"/>
      <c r="K8" s="301"/>
      <c r="L8" s="334"/>
      <c r="M8" s="328"/>
      <c r="N8" s="307"/>
      <c r="O8" s="301"/>
      <c r="P8" s="301"/>
      <c r="Q8" s="301"/>
      <c r="R8" s="301"/>
      <c r="S8" s="334"/>
      <c r="T8" s="346"/>
      <c r="U8" s="343" t="s">
        <v>87</v>
      </c>
      <c r="V8" s="344" t="s">
        <v>88</v>
      </c>
      <c r="W8" s="344" t="s">
        <v>89</v>
      </c>
      <c r="X8" s="350" t="s">
        <v>90</v>
      </c>
      <c r="Y8" s="298"/>
      <c r="Z8" s="304"/>
      <c r="AA8" s="344" t="s">
        <v>91</v>
      </c>
      <c r="AB8" s="344" t="s">
        <v>92</v>
      </c>
      <c r="AC8" s="351" t="s">
        <v>300</v>
      </c>
      <c r="AD8" s="368" t="s">
        <v>301</v>
      </c>
      <c r="AE8" s="369" t="s">
        <v>302</v>
      </c>
      <c r="AF8" s="344" t="s">
        <v>87</v>
      </c>
      <c r="AG8" s="344" t="s">
        <v>88</v>
      </c>
      <c r="AH8" s="344" t="s">
        <v>89</v>
      </c>
      <c r="AI8" s="341"/>
      <c r="AJ8" s="344" t="s">
        <v>87</v>
      </c>
      <c r="AK8" s="344" t="s">
        <v>88</v>
      </c>
      <c r="AL8" s="344" t="s">
        <v>89</v>
      </c>
      <c r="AM8" s="346"/>
      <c r="AN8" s="307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34"/>
      <c r="BB8" s="346"/>
      <c r="BC8" s="307"/>
      <c r="BD8" s="301"/>
      <c r="BE8" s="301"/>
      <c r="BF8" s="301"/>
      <c r="BG8" s="301"/>
      <c r="BH8" s="301"/>
      <c r="BI8" s="301"/>
      <c r="BJ8" s="313"/>
      <c r="BK8" s="313"/>
      <c r="BL8" s="313"/>
      <c r="BM8" s="313"/>
      <c r="BN8" s="310"/>
      <c r="BO8" s="292"/>
      <c r="BP8" s="295"/>
    </row>
    <row r="9" spans="1:68" ht="15.75" customHeight="1">
      <c r="A9" s="302"/>
      <c r="B9" s="302"/>
      <c r="C9" s="314"/>
      <c r="D9" s="308"/>
      <c r="E9" s="302"/>
      <c r="F9" s="302"/>
      <c r="G9" s="302"/>
      <c r="H9" s="302"/>
      <c r="I9" s="302"/>
      <c r="J9" s="302"/>
      <c r="K9" s="302"/>
      <c r="L9" s="335"/>
      <c r="M9" s="329"/>
      <c r="N9" s="308"/>
      <c r="O9" s="302"/>
      <c r="P9" s="302"/>
      <c r="Q9" s="302"/>
      <c r="R9" s="302"/>
      <c r="S9" s="335"/>
      <c r="T9" s="347"/>
      <c r="U9" s="308"/>
      <c r="V9" s="302"/>
      <c r="W9" s="302"/>
      <c r="X9" s="126">
        <v>4.0999999999999996</v>
      </c>
      <c r="Y9" s="126">
        <v>4.2</v>
      </c>
      <c r="Z9" s="126">
        <v>4.3</v>
      </c>
      <c r="AA9" s="302"/>
      <c r="AB9" s="302"/>
      <c r="AC9" s="352"/>
      <c r="AD9" s="352"/>
      <c r="AE9" s="370"/>
      <c r="AF9" s="302"/>
      <c r="AG9" s="302"/>
      <c r="AH9" s="302"/>
      <c r="AI9" s="342"/>
      <c r="AJ9" s="302"/>
      <c r="AK9" s="302"/>
      <c r="AL9" s="302"/>
      <c r="AM9" s="347"/>
      <c r="AN9" s="308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35"/>
      <c r="BB9" s="347"/>
      <c r="BC9" s="308"/>
      <c r="BD9" s="302"/>
      <c r="BE9" s="302"/>
      <c r="BF9" s="302"/>
      <c r="BG9" s="302"/>
      <c r="BH9" s="302"/>
      <c r="BI9" s="302"/>
      <c r="BJ9" s="314"/>
      <c r="BK9" s="314"/>
      <c r="BL9" s="314"/>
      <c r="BM9" s="314"/>
      <c r="BN9" s="311"/>
      <c r="BO9" s="293"/>
      <c r="BP9" s="296"/>
    </row>
    <row r="10" spans="1:68" ht="15.75" customHeight="1">
      <c r="A10" s="127">
        <v>1</v>
      </c>
      <c r="B10" s="128" t="str">
        <f>IF(นักเรียน!B6="","",นักเรียน!B6)</f>
        <v>18246</v>
      </c>
      <c r="C10" s="252" t="str">
        <f>IF(นักเรียน!C6="","",นักเรียน!C6)</f>
        <v>นายบัณฑูร  บุญยู้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22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>
        <f>IF(นักเรียน!B7="","",นักเรียน!B7)</f>
        <v>18256</v>
      </c>
      <c r="C11" s="252" t="str">
        <f>IF(นักเรียน!C7="","",นักเรียน!C7)</f>
        <v>นางสาวกิตติมา พลศิริ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40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40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40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22" si="4">MODE(BC11:BM11)</f>
        <v>#N/A</v>
      </c>
      <c r="BO11" s="237" t="e">
        <f t="shared" ref="BO11:BO22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 t="str">
        <f>IF(นักเรียน!B8="","",นักเรียน!B8)</f>
        <v>18285</v>
      </c>
      <c r="C12" s="129" t="str">
        <f>IF(นักเรียน!C8="","",นักเรียน!C8)</f>
        <v>นายอัฏฐพล  สุวรรณเรือง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40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 t="str">
        <f>IF(นักเรียน!B9="","",นักเรียน!B9)</f>
        <v>18352</v>
      </c>
      <c r="C13" s="129" t="str">
        <f>IF(นักเรียน!C9="","",นักเรียน!C9)</f>
        <v>นายวิชชากร  พรมเสนา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 t="str">
        <f>IF(นักเรียน!B10="","",นักเรียน!B10)</f>
        <v>18419</v>
      </c>
      <c r="C14" s="129" t="str">
        <f>IF(นักเรียน!C10="","",นักเรียน!C10)</f>
        <v>นายอดิศักดิ์  พองพรหม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 t="str">
        <f>IF(นักเรียน!B11="","",นักเรียน!B11)</f>
        <v>18460</v>
      </c>
      <c r="C15" s="129" t="str">
        <f>IF(นักเรียน!C11="","",นักเรียน!C11)</f>
        <v>นางสาวพัชรา  ภูพานคำ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 t="str">
        <f>IF(นักเรียน!B12="","",นักเรียน!B12)</f>
        <v>19479</v>
      </c>
      <c r="C16" s="129" t="str">
        <f>IF(นักเรียน!C12="","",นักเรียน!C12)</f>
        <v>นางสาวศศิประภา  บุญแท้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 t="str">
        <f>IF(นักเรียน!B13="","",นักเรียน!B13)</f>
        <v>19838</v>
      </c>
      <c r="C17" s="129" t="str">
        <f>IF(นักเรียน!C13="","",นักเรียน!C13)</f>
        <v>นายกัณวัฒน์  คำพาเขียว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 t="str">
        <f>IF(นักเรียน!B14="","",นักเรียน!B14)</f>
        <v>19839</v>
      </c>
      <c r="C18" s="129" t="str">
        <f>IF(นักเรียน!C14="","",นักเรียน!C14)</f>
        <v>นายชุติเดช  ถาวรรักษ์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 t="str">
        <f>IF(นักเรียน!B15="","",นักเรียน!B15)</f>
        <v>19840</v>
      </c>
      <c r="C19" s="129" t="str">
        <f>IF(นักเรียน!C15="","",นักเรียน!C15)</f>
        <v>นายธนกร  ภารประดิษฐ์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 t="str">
        <f>IF(นักเรียน!B16="","",นักเรียน!B16)</f>
        <v>19842</v>
      </c>
      <c r="C20" s="129" t="str">
        <f>IF(นักเรียน!C16="","",นักเรียน!C16)</f>
        <v>นายธันวา  ตรีกมล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 t="str">
        <f>IF(นักเรียน!B17="","",นักเรียน!B17)</f>
        <v>19843</v>
      </c>
      <c r="C21" s="129" t="str">
        <f>IF(นักเรียน!C17="","",นักเรียน!C17)</f>
        <v>นายธันวา  คำหงษา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 t="str">
        <f>IF(นักเรียน!B18="","",นักเรียน!B18)</f>
        <v>19844</v>
      </c>
      <c r="C22" s="129" t="str">
        <f>IF(นักเรียน!C18="","",นักเรียน!C18)</f>
        <v>นายกฤตพร ถนอมสมบัติ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 t="str">
        <f>IF(นักเรียน!B19="","",นักเรียน!B19)</f>
        <v>19845</v>
      </c>
      <c r="C23" s="129" t="str">
        <f>IF(นักเรียน!C19="","",นักเรียน!C19)</f>
        <v>นายปัณณทัต  เดชอุทัย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ref="BN23:BN38" si="7">MODE(BC23:BM23)</f>
        <v>#N/A</v>
      </c>
      <c r="BO23" s="237" t="e">
        <f t="shared" ref="BO23:BO38" si="8">MODE(M23,T23,AM23,BB23,BN23)</f>
        <v>#N/A</v>
      </c>
      <c r="BP23" s="236" t="e">
        <f t="shared" ref="BP23:BP38" si="9">IF(BO23="","",IF(BO23=3,"ดีเยี่ยม",IF(BO23=2,"ดี",IF(BO23=1,"พอใช้","ปรับปรุง"))))</f>
        <v>#N/A</v>
      </c>
    </row>
    <row r="24" spans="1:68" ht="15.75" customHeight="1">
      <c r="A24" s="127">
        <v>15</v>
      </c>
      <c r="B24" s="128" t="str">
        <f>IF(นักเรียน!B20="","",นักเรียน!B20)</f>
        <v>19847</v>
      </c>
      <c r="C24" s="129" t="str">
        <f>IF(นักเรียน!C20="","",นักเรียน!C20)</f>
        <v>นายอภินันท์  ภูเทพคำ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7"/>
        <v>#N/A</v>
      </c>
      <c r="BO24" s="237" t="e">
        <f t="shared" si="8"/>
        <v>#N/A</v>
      </c>
      <c r="BP24" s="236" t="e">
        <f t="shared" si="9"/>
        <v>#N/A</v>
      </c>
    </row>
    <row r="25" spans="1:68" ht="15.75" customHeight="1">
      <c r="A25" s="127">
        <v>16</v>
      </c>
      <c r="B25" s="128" t="str">
        <f>IF(นักเรียน!B21="","",นักเรียน!B21)</f>
        <v>19848</v>
      </c>
      <c r="C25" s="129" t="str">
        <f>IF(นักเรียน!C21="","",นักเรียน!C21)</f>
        <v>นางสาวกนกวรรณ  โชสูงเนิน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7"/>
        <v>#N/A</v>
      </c>
      <c r="BO25" s="237" t="e">
        <f t="shared" si="8"/>
        <v>#N/A</v>
      </c>
      <c r="BP25" s="236" t="e">
        <f t="shared" si="9"/>
        <v>#N/A</v>
      </c>
    </row>
    <row r="26" spans="1:68" ht="15.75" customHeight="1">
      <c r="A26" s="127">
        <v>17</v>
      </c>
      <c r="B26" s="128" t="str">
        <f>IF(นักเรียน!B22="","",นักเรียน!B22)</f>
        <v>19849</v>
      </c>
      <c r="C26" s="129" t="str">
        <f>IF(นักเรียน!C22="","",นักเรียน!C22)</f>
        <v>นางสาวกนกวรรณ  ฤทธิตะมล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7"/>
        <v>#N/A</v>
      </c>
      <c r="BO26" s="237" t="e">
        <f t="shared" si="8"/>
        <v>#N/A</v>
      </c>
      <c r="BP26" s="236" t="e">
        <f t="shared" si="9"/>
        <v>#N/A</v>
      </c>
    </row>
    <row r="27" spans="1:68" ht="15.75" customHeight="1">
      <c r="A27" s="127">
        <v>18</v>
      </c>
      <c r="B27" s="128" t="str">
        <f>IF(นักเรียน!B23="","",นักเรียน!B23)</f>
        <v>19850</v>
      </c>
      <c r="C27" s="129" t="str">
        <f>IF(นักเรียน!C23="","",นักเรียน!C23)</f>
        <v>นางสาวกนกอินทร์  บุญรุ่ง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7"/>
        <v>#N/A</v>
      </c>
      <c r="BO27" s="237" t="e">
        <f t="shared" si="8"/>
        <v>#N/A</v>
      </c>
      <c r="BP27" s="236" t="e">
        <f t="shared" si="9"/>
        <v>#N/A</v>
      </c>
    </row>
    <row r="28" spans="1:68" ht="15.75" customHeight="1">
      <c r="A28" s="127">
        <v>19</v>
      </c>
      <c r="B28" s="128" t="str">
        <f>IF(นักเรียน!B24="","",นักเรียน!B24)</f>
        <v>19851</v>
      </c>
      <c r="C28" s="129" t="str">
        <f>IF(นักเรียน!C24="","",นักเรียน!C24)</f>
        <v>นางสาวชนิดาภา  เจริญสุข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7"/>
        <v>#N/A</v>
      </c>
      <c r="BO28" s="237" t="e">
        <f t="shared" si="8"/>
        <v>#N/A</v>
      </c>
      <c r="BP28" s="236" t="e">
        <f t="shared" si="9"/>
        <v>#N/A</v>
      </c>
    </row>
    <row r="29" spans="1:68" ht="15.75" customHeight="1">
      <c r="A29" s="127">
        <v>20</v>
      </c>
      <c r="B29" s="128" t="str">
        <f>IF(นักเรียน!B25="","",นักเรียน!B25)</f>
        <v>19852</v>
      </c>
      <c r="C29" s="129" t="str">
        <f>IF(นักเรียน!C25="","",นักเรียน!C25)</f>
        <v>นางสาวชลธิชา  สามท่า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7"/>
        <v>#N/A</v>
      </c>
      <c r="BO29" s="237" t="e">
        <f t="shared" si="8"/>
        <v>#N/A</v>
      </c>
      <c r="BP29" s="236" t="e">
        <f t="shared" si="9"/>
        <v>#N/A</v>
      </c>
    </row>
    <row r="30" spans="1:68" ht="15.75" customHeight="1">
      <c r="A30" s="127">
        <v>21</v>
      </c>
      <c r="B30" s="128" t="str">
        <f>IF(นักเรียน!B26="","",นักเรียน!B26)</f>
        <v>19853</v>
      </c>
      <c r="C30" s="129" t="str">
        <f>IF(นักเรียน!C26="","",นักเรียน!C26)</f>
        <v>นางสาวธัญญาภรณ์  วงศ์ศิษย์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7"/>
        <v>#N/A</v>
      </c>
      <c r="BO30" s="237" t="e">
        <f t="shared" si="8"/>
        <v>#N/A</v>
      </c>
      <c r="BP30" s="236" t="e">
        <f t="shared" si="9"/>
        <v>#N/A</v>
      </c>
    </row>
    <row r="31" spans="1:68" ht="15.75" customHeight="1">
      <c r="A31" s="127">
        <v>22</v>
      </c>
      <c r="B31" s="128" t="str">
        <f>IF(นักเรียน!B27="","",นักเรียน!B27)</f>
        <v>19854</v>
      </c>
      <c r="C31" s="129" t="str">
        <f>IF(นักเรียน!C27="","",นักเรียน!C27)</f>
        <v>นางสาวนภัสสร  ผดุงภักดิ์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7"/>
        <v>#N/A</v>
      </c>
      <c r="BO31" s="237" t="e">
        <f t="shared" si="8"/>
        <v>#N/A</v>
      </c>
      <c r="BP31" s="236" t="e">
        <f t="shared" si="9"/>
        <v>#N/A</v>
      </c>
    </row>
    <row r="32" spans="1:68" ht="15.75" customHeight="1">
      <c r="A32" s="127">
        <v>23</v>
      </c>
      <c r="B32" s="128" t="str">
        <f>IF(นักเรียน!B28="","",นักเรียน!B28)</f>
        <v>19855</v>
      </c>
      <c r="C32" s="129" t="str">
        <f>IF(นักเรียน!C28="","",นักเรียน!C28)</f>
        <v>นางสาวปาริตา  มุลตรีบุตร</v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 t="e">
        <f t="shared" si="6"/>
        <v>#N/A</v>
      </c>
      <c r="N32" s="130"/>
      <c r="O32" s="131"/>
      <c r="P32" s="131"/>
      <c r="Q32" s="131"/>
      <c r="R32" s="131"/>
      <c r="S32" s="132"/>
      <c r="T32" s="133" t="e">
        <f t="shared" si="1"/>
        <v>#N/A</v>
      </c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 t="e">
        <f t="shared" si="2"/>
        <v>#N/A</v>
      </c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 t="e">
        <f t="shared" si="3"/>
        <v>#N/A</v>
      </c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 t="e">
        <f t="shared" si="7"/>
        <v>#N/A</v>
      </c>
      <c r="BO32" s="237" t="e">
        <f t="shared" si="8"/>
        <v>#N/A</v>
      </c>
      <c r="BP32" s="236" t="e">
        <f t="shared" si="9"/>
        <v>#N/A</v>
      </c>
    </row>
    <row r="33" spans="1:68" ht="15.75" customHeight="1">
      <c r="A33" s="127">
        <v>24</v>
      </c>
      <c r="B33" s="128" t="str">
        <f>IF(นักเรียน!B29="","",นักเรียน!B29)</f>
        <v>19856</v>
      </c>
      <c r="C33" s="129" t="str">
        <f>IF(นักเรียน!C29="","",นักเรียน!C29)</f>
        <v>นางสาวพรทิดา  ศรีกุตา</v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 t="e">
        <f t="shared" si="6"/>
        <v>#N/A</v>
      </c>
      <c r="N33" s="130"/>
      <c r="O33" s="131"/>
      <c r="P33" s="131"/>
      <c r="Q33" s="131"/>
      <c r="R33" s="131"/>
      <c r="S33" s="132"/>
      <c r="T33" s="133" t="e">
        <f t="shared" si="1"/>
        <v>#N/A</v>
      </c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 t="e">
        <f t="shared" si="2"/>
        <v>#N/A</v>
      </c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 t="e">
        <f t="shared" si="3"/>
        <v>#N/A</v>
      </c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 t="e">
        <f t="shared" si="7"/>
        <v>#N/A</v>
      </c>
      <c r="BO33" s="237" t="e">
        <f t="shared" si="8"/>
        <v>#N/A</v>
      </c>
      <c r="BP33" s="236" t="e">
        <f t="shared" si="9"/>
        <v>#N/A</v>
      </c>
    </row>
    <row r="34" spans="1:68" ht="15.75" customHeight="1">
      <c r="A34" s="127">
        <v>25</v>
      </c>
      <c r="B34" s="128" t="str">
        <f>IF(นักเรียน!B30="","",นักเรียน!B30)</f>
        <v>19857</v>
      </c>
      <c r="C34" s="129" t="str">
        <f>IF(นักเรียน!C30="","",นักเรียน!C30)</f>
        <v>นางสาวพรนิภา  แก้วบุลี</v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 t="e">
        <f t="shared" si="6"/>
        <v>#N/A</v>
      </c>
      <c r="N34" s="130"/>
      <c r="O34" s="131"/>
      <c r="P34" s="131"/>
      <c r="Q34" s="131"/>
      <c r="R34" s="131"/>
      <c r="S34" s="132"/>
      <c r="T34" s="133" t="e">
        <f t="shared" si="1"/>
        <v>#N/A</v>
      </c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 t="e">
        <f t="shared" si="2"/>
        <v>#N/A</v>
      </c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 t="e">
        <f t="shared" si="3"/>
        <v>#N/A</v>
      </c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 t="e">
        <f t="shared" si="7"/>
        <v>#N/A</v>
      </c>
      <c r="BO34" s="237" t="e">
        <f t="shared" si="8"/>
        <v>#N/A</v>
      </c>
      <c r="BP34" s="236" t="e">
        <f t="shared" si="9"/>
        <v>#N/A</v>
      </c>
    </row>
    <row r="35" spans="1:68" ht="15.75" customHeight="1">
      <c r="A35" s="127">
        <v>26</v>
      </c>
      <c r="B35" s="128" t="str">
        <f>IF(นักเรียน!B31="","",นักเรียน!B31)</f>
        <v>19858</v>
      </c>
      <c r="C35" s="129" t="str">
        <f>IF(นักเรียน!C31="","",นักเรียน!C31)</f>
        <v>นางสาวพิมพ์ทอง  ภูด่านงัว</v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 t="e">
        <f t="shared" si="6"/>
        <v>#N/A</v>
      </c>
      <c r="N35" s="130"/>
      <c r="O35" s="131"/>
      <c r="P35" s="131"/>
      <c r="Q35" s="131"/>
      <c r="R35" s="131"/>
      <c r="S35" s="132"/>
      <c r="T35" s="133" t="e">
        <f t="shared" si="1"/>
        <v>#N/A</v>
      </c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 t="e">
        <f t="shared" si="2"/>
        <v>#N/A</v>
      </c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 t="e">
        <f t="shared" si="3"/>
        <v>#N/A</v>
      </c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 t="e">
        <f t="shared" si="7"/>
        <v>#N/A</v>
      </c>
      <c r="BO35" s="237" t="e">
        <f t="shared" si="8"/>
        <v>#N/A</v>
      </c>
      <c r="BP35" s="236" t="e">
        <f t="shared" si="9"/>
        <v>#N/A</v>
      </c>
    </row>
    <row r="36" spans="1:68" ht="15.75" customHeight="1">
      <c r="A36" s="127">
        <v>27</v>
      </c>
      <c r="B36" s="128" t="str">
        <f>IF(นักเรียน!B32="","",นักเรียน!B32)</f>
        <v>19859</v>
      </c>
      <c r="C36" s="129" t="str">
        <f>IF(นักเรียน!C32="","",นักเรียน!C32)</f>
        <v>นางสาวภัสสร  แดงโชติ</v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 t="e">
        <f t="shared" si="6"/>
        <v>#N/A</v>
      </c>
      <c r="N36" s="130"/>
      <c r="O36" s="131"/>
      <c r="P36" s="131"/>
      <c r="Q36" s="131"/>
      <c r="R36" s="131"/>
      <c r="S36" s="132"/>
      <c r="T36" s="133" t="e">
        <f t="shared" si="1"/>
        <v>#N/A</v>
      </c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 t="e">
        <f t="shared" si="2"/>
        <v>#N/A</v>
      </c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 t="e">
        <f t="shared" si="3"/>
        <v>#N/A</v>
      </c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 t="e">
        <f t="shared" si="7"/>
        <v>#N/A</v>
      </c>
      <c r="BO36" s="237" t="e">
        <f t="shared" si="8"/>
        <v>#N/A</v>
      </c>
      <c r="BP36" s="236" t="e">
        <f t="shared" si="9"/>
        <v>#N/A</v>
      </c>
    </row>
    <row r="37" spans="1:68" ht="15.75" customHeight="1">
      <c r="A37" s="127">
        <v>28</v>
      </c>
      <c r="B37" s="128" t="str">
        <f>IF(นักเรียน!B33="","",นักเรียน!B33)</f>
        <v>19860</v>
      </c>
      <c r="C37" s="129" t="str">
        <f>IF(นักเรียน!C33="","",นักเรียน!C33)</f>
        <v>นางสาวยุวดี  สังรวมใจ</v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 t="e">
        <f t="shared" si="6"/>
        <v>#N/A</v>
      </c>
      <c r="N37" s="130"/>
      <c r="O37" s="131"/>
      <c r="P37" s="131"/>
      <c r="Q37" s="131"/>
      <c r="R37" s="131"/>
      <c r="S37" s="132"/>
      <c r="T37" s="133" t="e">
        <f t="shared" si="1"/>
        <v>#N/A</v>
      </c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 t="e">
        <f t="shared" si="2"/>
        <v>#N/A</v>
      </c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 t="e">
        <f t="shared" si="3"/>
        <v>#N/A</v>
      </c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 t="e">
        <f t="shared" si="7"/>
        <v>#N/A</v>
      </c>
      <c r="BO37" s="237" t="e">
        <f t="shared" si="8"/>
        <v>#N/A</v>
      </c>
      <c r="BP37" s="236" t="e">
        <f t="shared" si="9"/>
        <v>#N/A</v>
      </c>
    </row>
    <row r="38" spans="1:68" ht="15.75" customHeight="1">
      <c r="A38" s="127">
        <v>29</v>
      </c>
      <c r="B38" s="128" t="str">
        <f>IF(นักเรียน!B34="","",นักเรียน!B34)</f>
        <v>19861</v>
      </c>
      <c r="C38" s="129" t="str">
        <f>IF(นักเรียน!C34="","",นักเรียน!C34)</f>
        <v>นางสาววิภาพร  สินธุโคตร</v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 t="e">
        <f t="shared" si="6"/>
        <v>#N/A</v>
      </c>
      <c r="N38" s="130"/>
      <c r="O38" s="131"/>
      <c r="P38" s="131"/>
      <c r="Q38" s="131"/>
      <c r="R38" s="131"/>
      <c r="S38" s="132"/>
      <c r="T38" s="133" t="e">
        <f t="shared" si="1"/>
        <v>#N/A</v>
      </c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 t="e">
        <f t="shared" si="2"/>
        <v>#N/A</v>
      </c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 t="e">
        <f t="shared" si="3"/>
        <v>#N/A</v>
      </c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 t="e">
        <f t="shared" si="7"/>
        <v>#N/A</v>
      </c>
      <c r="BO38" s="237" t="e">
        <f t="shared" si="8"/>
        <v>#N/A</v>
      </c>
      <c r="BP38" s="236" t="e">
        <f t="shared" si="9"/>
        <v>#N/A</v>
      </c>
    </row>
    <row r="39" spans="1:68" ht="15.75" customHeight="1">
      <c r="A39" s="127">
        <v>30</v>
      </c>
      <c r="B39" s="128" t="str">
        <f>IF(นักเรียน!B35="","",นักเรียน!B35)</f>
        <v>19862</v>
      </c>
      <c r="C39" s="129" t="str">
        <f>IF(นักเรียน!C35="","",นักเรียน!C35)</f>
        <v>นางสาวศุจินันท์  กรรณิการ์</v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 t="e">
        <f t="shared" si="6"/>
        <v>#N/A</v>
      </c>
      <c r="N39" s="130"/>
      <c r="O39" s="131"/>
      <c r="P39" s="131"/>
      <c r="Q39" s="131"/>
      <c r="R39" s="131"/>
      <c r="S39" s="132"/>
      <c r="T39" s="133" t="e">
        <f t="shared" si="1"/>
        <v>#N/A</v>
      </c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 t="e">
        <f t="shared" si="2"/>
        <v>#N/A</v>
      </c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 t="e">
        <f t="shared" si="3"/>
        <v>#N/A</v>
      </c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 t="e">
        <f t="shared" ref="BN39:BN40" si="10">MODE(BC39:BM39)</f>
        <v>#N/A</v>
      </c>
      <c r="BO39" s="237" t="e">
        <f t="shared" ref="BO39:BO40" si="11">MODE(M39,T39,AM39,BB39,BN39)</f>
        <v>#N/A</v>
      </c>
      <c r="BP39" s="236" t="e">
        <f t="shared" ref="BP39:BP40" si="12">IF(BO39="","",IF(BO39=3,"ดีเยี่ยม",IF(BO39=2,"ดี",IF(BO39=1,"พอใช้","ปรับปรุง"))))</f>
        <v>#N/A</v>
      </c>
    </row>
    <row r="40" spans="1:68" ht="15.75" customHeight="1">
      <c r="A40" s="127">
        <v>31</v>
      </c>
      <c r="B40" s="128" t="str">
        <f>IF(นักเรียน!B36="","",นักเรียน!B36)</f>
        <v>19864</v>
      </c>
      <c r="C40" s="129" t="str">
        <f>IF(นักเรียน!C36="","",นักเรียน!C36)</f>
        <v>นางสาวอารยา  ดวงสีเสน</v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 t="e">
        <f t="shared" si="6"/>
        <v>#N/A</v>
      </c>
      <c r="N40" s="130"/>
      <c r="O40" s="131"/>
      <c r="P40" s="131"/>
      <c r="Q40" s="131"/>
      <c r="R40" s="131"/>
      <c r="S40" s="132"/>
      <c r="T40" s="133" t="e">
        <f t="shared" si="1"/>
        <v>#N/A</v>
      </c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 t="e">
        <f t="shared" si="2"/>
        <v>#N/A</v>
      </c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 t="e">
        <f t="shared" si="3"/>
        <v>#N/A</v>
      </c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 t="e">
        <f t="shared" si="10"/>
        <v>#N/A</v>
      </c>
      <c r="BO40" s="237" t="e">
        <f t="shared" si="11"/>
        <v>#N/A</v>
      </c>
      <c r="BP40" s="236" t="e">
        <f t="shared" si="12"/>
        <v>#N/A</v>
      </c>
    </row>
    <row r="41" spans="1:68" ht="15.75" customHeight="1">
      <c r="A41" s="127">
        <v>32</v>
      </c>
      <c r="B41" s="128" t="str">
        <f>IF(นักเรียน!B37="","",นักเรียน!B37)</f>
        <v/>
      </c>
      <c r="C41" s="129" t="str">
        <f>IF(นักเรียน!C37="","",นักเรียน!C37)</f>
        <v/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/>
      <c r="N41" s="130"/>
      <c r="O41" s="131"/>
      <c r="P41" s="131"/>
      <c r="Q41" s="131"/>
      <c r="R41" s="131"/>
      <c r="S41" s="132"/>
      <c r="T41" s="133"/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/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/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/>
      <c r="BO41" s="237"/>
      <c r="BP41" s="236"/>
    </row>
    <row r="42" spans="1:68" ht="15.75" customHeight="1">
      <c r="A42" s="127">
        <v>33</v>
      </c>
      <c r="B42" s="128" t="str">
        <f>IF(นักเรียน!B38="","",นักเรียน!B38)</f>
        <v/>
      </c>
      <c r="C42" s="129" t="str">
        <f>IF(นักเรียน!C38="","",นักเรียน!C38)</f>
        <v/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/>
      <c r="N42" s="130"/>
      <c r="O42" s="131"/>
      <c r="P42" s="131"/>
      <c r="Q42" s="131"/>
      <c r="R42" s="131"/>
      <c r="S42" s="132"/>
      <c r="T42" s="133"/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/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/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/>
      <c r="BO42" s="237"/>
      <c r="BP42" s="236"/>
    </row>
    <row r="43" spans="1:68" ht="15.75" customHeight="1">
      <c r="A43" s="127">
        <v>34</v>
      </c>
      <c r="B43" s="128" t="str">
        <f>IF(นักเรียน!B39="","",นักเรียน!B39)</f>
        <v/>
      </c>
      <c r="C43" s="129" t="str">
        <f>IF(นักเรียน!C39="","",นักเรียน!C39)</f>
        <v/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/>
      <c r="N43" s="130"/>
      <c r="O43" s="131"/>
      <c r="P43" s="131"/>
      <c r="Q43" s="131"/>
      <c r="R43" s="131"/>
      <c r="S43" s="132"/>
      <c r="T43" s="133"/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/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/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/>
      <c r="BO43" s="237"/>
      <c r="BP43" s="236"/>
    </row>
    <row r="44" spans="1:68" ht="15.75" customHeight="1">
      <c r="A44" s="127">
        <v>35</v>
      </c>
      <c r="B44" s="128" t="str">
        <f>IF(นักเรียน!B40="","",นักเรียน!B40)</f>
        <v/>
      </c>
      <c r="C44" s="129" t="str">
        <f>IF(นักเรียน!C40="","",นักเรียน!C40)</f>
        <v/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/>
      <c r="N44" s="130"/>
      <c r="O44" s="131"/>
      <c r="P44" s="131"/>
      <c r="Q44" s="131"/>
      <c r="R44" s="131"/>
      <c r="S44" s="132"/>
      <c r="T44" s="133"/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/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/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/>
      <c r="BO44" s="237"/>
      <c r="BP44" s="236"/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10" workbookViewId="0">
      <selection activeCell="M33" sqref="M33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64"/>
      <c r="D1" s="264"/>
      <c r="E1" s="264"/>
      <c r="F1" s="264"/>
      <c r="G1" s="264"/>
      <c r="H1" s="264"/>
      <c r="I1" s="264"/>
      <c r="J1" s="264"/>
      <c r="K1" s="264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5/2 ปีการศึกษา 2567</v>
      </c>
      <c r="E2" s="264"/>
      <c r="F2" s="264"/>
      <c r="G2" s="264"/>
      <c r="H2" s="264"/>
      <c r="I2" s="264"/>
      <c r="J2" s="264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 t="str">
        <f>IF(กรอกคะแนนประเมิน!B10="","",กรอกคะแนนประเมิน!B10)</f>
        <v>18246</v>
      </c>
      <c r="D6" s="181" t="str">
        <f>IF(กรอกคะแนนประเมิน!C10="","",กรอกคะแนนประเมิน!C10)</f>
        <v>นายบัณฑูร  บุญยู้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18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>
        <f>IF(กรอกคะแนนประเมิน!B11="","",กรอกคะแนนประเมิน!B11)</f>
        <v>18256</v>
      </c>
      <c r="D7" s="181" t="str">
        <f>IF(กรอกคะแนนประเมิน!C11="","",กรอกคะแนนประเมิน!C11)</f>
        <v>นางสาวกิตติมา พลศิริ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18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 t="str">
        <f>IF(กรอกคะแนนประเมิน!B12="","",กรอกคะแนนประเมิน!B12)</f>
        <v>18285</v>
      </c>
      <c r="D8" s="181" t="str">
        <f>IF(กรอกคะแนนประเมิน!C12="","",กรอกคะแนนประเมิน!C12)</f>
        <v>นายอัฏฐพล  สุวรรณเรือง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 t="str">
        <f>IF(กรอกคะแนนประเมิน!B13="","",กรอกคะแนนประเมิน!B13)</f>
        <v>18352</v>
      </c>
      <c r="D9" s="181" t="str">
        <f>IF(กรอกคะแนนประเมิน!C13="","",กรอกคะแนนประเมิน!C13)</f>
        <v>นายวิชชากร  พรมเสนา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 t="str">
        <f>IF(กรอกคะแนนประเมิน!B14="","",กรอกคะแนนประเมิน!B14)</f>
        <v>18419</v>
      </c>
      <c r="D10" s="181" t="str">
        <f>IF(กรอกคะแนนประเมิน!C14="","",กรอกคะแนนประเมิน!C14)</f>
        <v>นายอดิศักดิ์  พองพรหม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 t="str">
        <f>IF(กรอกคะแนนประเมิน!B15="","",กรอกคะแนนประเมิน!B15)</f>
        <v>18460</v>
      </c>
      <c r="D11" s="181" t="str">
        <f>IF(กรอกคะแนนประเมิน!C15="","",กรอกคะแนนประเมิน!C15)</f>
        <v>นางสาวพัชรา  ภูพานคำ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 t="str">
        <f>IF(กรอกคะแนนประเมิน!B16="","",กรอกคะแนนประเมิน!B16)</f>
        <v>19479</v>
      </c>
      <c r="D12" s="181" t="str">
        <f>IF(กรอกคะแนนประเมิน!C16="","",กรอกคะแนนประเมิน!C16)</f>
        <v>นางสาวศศิประภา  บุญแท้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 t="str">
        <f>IF(กรอกคะแนนประเมิน!B17="","",กรอกคะแนนประเมิน!B17)</f>
        <v>19838</v>
      </c>
      <c r="D13" s="181" t="str">
        <f>IF(กรอกคะแนนประเมิน!C17="","",กรอกคะแนนประเมิน!C17)</f>
        <v>นายกัณวัฒน์  คำพาเขียว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 t="str">
        <f>IF(กรอกคะแนนประเมิน!B18="","",กรอกคะแนนประเมิน!B18)</f>
        <v>19839</v>
      </c>
      <c r="D14" s="181" t="str">
        <f>IF(กรอกคะแนนประเมิน!C18="","",กรอกคะแนนประเมิน!C18)</f>
        <v>นายชุติเดช  ถาวรรักษ์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 t="str">
        <f>IF(กรอกคะแนนประเมิน!B19="","",กรอกคะแนนประเมิน!B19)</f>
        <v>19840</v>
      </c>
      <c r="D15" s="181" t="str">
        <f>IF(กรอกคะแนนประเมิน!C19="","",กรอกคะแนนประเมิน!C19)</f>
        <v>นายธนกร  ภารประดิษฐ์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 t="str">
        <f>IF(กรอกคะแนนประเมิน!B20="","",กรอกคะแนนประเมิน!B20)</f>
        <v>19842</v>
      </c>
      <c r="D16" s="181" t="str">
        <f>IF(กรอกคะแนนประเมิน!C20="","",กรอกคะแนนประเมิน!C20)</f>
        <v>นายธันวา  ตรีกมล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 t="str">
        <f>IF(กรอกคะแนนประเมิน!B21="","",กรอกคะแนนประเมิน!B21)</f>
        <v>19843</v>
      </c>
      <c r="D17" s="181" t="str">
        <f>IF(กรอกคะแนนประเมิน!C21="","",กรอกคะแนนประเมิน!C21)</f>
        <v>นายธันวา  คำหงษา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 t="str">
        <f>IF(กรอกคะแนนประเมิน!B22="","",กรอกคะแนนประเมิน!B22)</f>
        <v>19844</v>
      </c>
      <c r="D18" s="181" t="str">
        <f>IF(กรอกคะแนนประเมิน!C22="","",กรอกคะแนนประเมิน!C22)</f>
        <v>นายกฤตพร ถนอมสมบัติ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 t="str">
        <f>IF(กรอกคะแนนประเมิน!B23="","",กรอกคะแนนประเมิน!B23)</f>
        <v>19845</v>
      </c>
      <c r="D19" s="181" t="str">
        <f>IF(กรอกคะแนนประเมิน!C23="","",กรอกคะแนนประเมิน!C23)</f>
        <v>นายปัณณทัต  เดชอุทัย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ref="J19:J34" si="2">MODE(E19:I19)</f>
        <v>#N/A</v>
      </c>
      <c r="K19" s="135" t="e">
        <f t="shared" ref="K19:K34" si="3">IF(J19="","",IF(J19=3,"ดีเยี่ยม",IF(J19=2,"ดี",IF(J19=1,"พอใช้","ปรับปรุง"))))</f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 t="str">
        <f>IF(กรอกคะแนนประเมิน!B24="","",กรอกคะแนนประเมิน!B24)</f>
        <v>19847</v>
      </c>
      <c r="D20" s="181" t="str">
        <f>IF(กรอกคะแนนประเมิน!C24="","",กรอกคะแนนประเมิน!C24)</f>
        <v>นายอภินันท์  ภูเทพคำ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2"/>
        <v>#N/A</v>
      </c>
      <c r="K20" s="135" t="e">
        <f t="shared" si="3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 t="str">
        <f>IF(กรอกคะแนนประเมิน!B25="","",กรอกคะแนนประเมิน!B25)</f>
        <v>19848</v>
      </c>
      <c r="D21" s="181" t="str">
        <f>IF(กรอกคะแนนประเมิน!C25="","",กรอกคะแนนประเมิน!C25)</f>
        <v>นางสาวกนกวรรณ  โชสูงเนิน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2"/>
        <v>#N/A</v>
      </c>
      <c r="K21" s="135" t="e">
        <f t="shared" si="3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 t="str">
        <f>IF(กรอกคะแนนประเมิน!B26="","",กรอกคะแนนประเมิน!B26)</f>
        <v>19849</v>
      </c>
      <c r="D22" s="181" t="str">
        <f>IF(กรอกคะแนนประเมิน!C26="","",กรอกคะแนนประเมิน!C26)</f>
        <v>นางสาวกนกวรรณ  ฤทธิตะมล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2"/>
        <v>#N/A</v>
      </c>
      <c r="K22" s="135" t="e">
        <f t="shared" si="3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 t="str">
        <f>IF(กรอกคะแนนประเมิน!B27="","",กรอกคะแนนประเมิน!B27)</f>
        <v>19850</v>
      </c>
      <c r="D23" s="181" t="str">
        <f>IF(กรอกคะแนนประเมิน!C27="","",กรอกคะแนนประเมิน!C27)</f>
        <v>นางสาวกนกอินทร์  บุญรุ่ง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2"/>
        <v>#N/A</v>
      </c>
      <c r="K23" s="135" t="e">
        <f t="shared" si="3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 t="str">
        <f>IF(กรอกคะแนนประเมิน!B28="","",กรอกคะแนนประเมิน!B28)</f>
        <v>19851</v>
      </c>
      <c r="D24" s="181" t="str">
        <f>IF(กรอกคะแนนประเมิน!C28="","",กรอกคะแนนประเมิน!C28)</f>
        <v>นางสาวชนิดาภา  เจริญสุข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2"/>
        <v>#N/A</v>
      </c>
      <c r="K24" s="135" t="e">
        <f t="shared" si="3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 t="str">
        <f>IF(กรอกคะแนนประเมิน!B29="","",กรอกคะแนนประเมิน!B29)</f>
        <v>19852</v>
      </c>
      <c r="D25" s="181" t="str">
        <f>IF(กรอกคะแนนประเมิน!C29="","",กรอกคะแนนประเมิน!C29)</f>
        <v>นางสาวชลธิชา  สามท่า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2"/>
        <v>#N/A</v>
      </c>
      <c r="K25" s="135" t="e">
        <f t="shared" si="3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 t="str">
        <f>IF(กรอกคะแนนประเมิน!B30="","",กรอกคะแนนประเมิน!B30)</f>
        <v>19853</v>
      </c>
      <c r="D26" s="181" t="str">
        <f>IF(กรอกคะแนนประเมิน!C30="","",กรอกคะแนนประเมิน!C30)</f>
        <v>นางสาวธัญญาภรณ์  วงศ์ศิษย์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2"/>
        <v>#N/A</v>
      </c>
      <c r="K26" s="135" t="e">
        <f t="shared" si="3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 t="str">
        <f>IF(กรอกคะแนนประเมิน!B31="","",กรอกคะแนนประเมิน!B31)</f>
        <v>19854</v>
      </c>
      <c r="D27" s="181" t="str">
        <f>IF(กรอกคะแนนประเมิน!C31="","",กรอกคะแนนประเมิน!C31)</f>
        <v>นางสาวนภัสสร  ผดุงภักดิ์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2"/>
        <v>#N/A</v>
      </c>
      <c r="K27" s="135" t="e">
        <f t="shared" si="3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 t="str">
        <f>IF(กรอกคะแนนประเมิน!B32="","",กรอกคะแนนประเมิน!B32)</f>
        <v>19855</v>
      </c>
      <c r="D28" s="181" t="str">
        <f>IF(กรอกคะแนนประเมิน!C32="","",กรอกคะแนนประเมิน!C32)</f>
        <v>นางสาวปาริตา  มุลตรีบุตร</v>
      </c>
      <c r="E28" s="182" t="e">
        <f>กรอกคะแนนประเมิน!M32</f>
        <v>#N/A</v>
      </c>
      <c r="F28" s="182" t="e">
        <f>กรอกคะแนนประเมิน!T32</f>
        <v>#N/A</v>
      </c>
      <c r="G28" s="182" t="e">
        <f>กรอกคะแนนประเมิน!AM32</f>
        <v>#N/A</v>
      </c>
      <c r="H28" s="182" t="e">
        <f>กรอกคะแนนประเมิน!BB32</f>
        <v>#N/A</v>
      </c>
      <c r="I28" s="182" t="e">
        <f>กรอกคะแนนประเมิน!BN32</f>
        <v>#N/A</v>
      </c>
      <c r="J28" s="183" t="e">
        <f t="shared" si="2"/>
        <v>#N/A</v>
      </c>
      <c r="K28" s="135" t="e">
        <f t="shared" si="3"/>
        <v>#N/A</v>
      </c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 t="str">
        <f>IF(กรอกคะแนนประเมิน!B33="","",กรอกคะแนนประเมิน!B33)</f>
        <v>19856</v>
      </c>
      <c r="D29" s="181" t="str">
        <f>IF(กรอกคะแนนประเมิน!C33="","",กรอกคะแนนประเมิน!C33)</f>
        <v>นางสาวพรทิดา  ศรีกุตา</v>
      </c>
      <c r="E29" s="182" t="e">
        <f>กรอกคะแนนประเมิน!M33</f>
        <v>#N/A</v>
      </c>
      <c r="F29" s="182" t="e">
        <f>กรอกคะแนนประเมิน!T33</f>
        <v>#N/A</v>
      </c>
      <c r="G29" s="182" t="e">
        <f>กรอกคะแนนประเมิน!AM33</f>
        <v>#N/A</v>
      </c>
      <c r="H29" s="182" t="e">
        <f>กรอกคะแนนประเมิน!BB33</f>
        <v>#N/A</v>
      </c>
      <c r="I29" s="182" t="e">
        <f>กรอกคะแนนประเมิน!BN33</f>
        <v>#N/A</v>
      </c>
      <c r="J29" s="183" t="e">
        <f t="shared" si="2"/>
        <v>#N/A</v>
      </c>
      <c r="K29" s="135" t="e">
        <f t="shared" si="3"/>
        <v>#N/A</v>
      </c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 t="str">
        <f>IF(กรอกคะแนนประเมิน!B34="","",กรอกคะแนนประเมิน!B34)</f>
        <v>19857</v>
      </c>
      <c r="D30" s="181" t="str">
        <f>IF(กรอกคะแนนประเมิน!C34="","",กรอกคะแนนประเมิน!C34)</f>
        <v>นางสาวพรนิภา  แก้วบุลี</v>
      </c>
      <c r="E30" s="182" t="e">
        <f>กรอกคะแนนประเมิน!M34</f>
        <v>#N/A</v>
      </c>
      <c r="F30" s="182" t="e">
        <f>กรอกคะแนนประเมิน!T34</f>
        <v>#N/A</v>
      </c>
      <c r="G30" s="182" t="e">
        <f>กรอกคะแนนประเมิน!AM34</f>
        <v>#N/A</v>
      </c>
      <c r="H30" s="182" t="e">
        <f>กรอกคะแนนประเมิน!BB34</f>
        <v>#N/A</v>
      </c>
      <c r="I30" s="182" t="e">
        <f>กรอกคะแนนประเมิน!BN34</f>
        <v>#N/A</v>
      </c>
      <c r="J30" s="183" t="e">
        <f t="shared" si="2"/>
        <v>#N/A</v>
      </c>
      <c r="K30" s="135" t="e">
        <f t="shared" si="3"/>
        <v>#N/A</v>
      </c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 t="str">
        <f>IF(กรอกคะแนนประเมิน!B35="","",กรอกคะแนนประเมิน!B35)</f>
        <v>19858</v>
      </c>
      <c r="D31" s="181" t="str">
        <f>IF(กรอกคะแนนประเมิน!C35="","",กรอกคะแนนประเมิน!C35)</f>
        <v>นางสาวพิมพ์ทอง  ภูด่านงัว</v>
      </c>
      <c r="E31" s="182" t="e">
        <f>กรอกคะแนนประเมิน!M35</f>
        <v>#N/A</v>
      </c>
      <c r="F31" s="182" t="e">
        <f>กรอกคะแนนประเมิน!T35</f>
        <v>#N/A</v>
      </c>
      <c r="G31" s="182" t="e">
        <f>กรอกคะแนนประเมิน!AM35</f>
        <v>#N/A</v>
      </c>
      <c r="H31" s="182" t="e">
        <f>กรอกคะแนนประเมิน!BB35</f>
        <v>#N/A</v>
      </c>
      <c r="I31" s="182" t="e">
        <f>กรอกคะแนนประเมิน!BN35</f>
        <v>#N/A</v>
      </c>
      <c r="J31" s="183" t="e">
        <f t="shared" si="2"/>
        <v>#N/A</v>
      </c>
      <c r="K31" s="135" t="e">
        <f t="shared" si="3"/>
        <v>#N/A</v>
      </c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 t="str">
        <f>IF(กรอกคะแนนประเมิน!B36="","",กรอกคะแนนประเมิน!B36)</f>
        <v>19859</v>
      </c>
      <c r="D32" s="181" t="str">
        <f>IF(กรอกคะแนนประเมิน!C36="","",กรอกคะแนนประเมิน!C36)</f>
        <v>นางสาวภัสสร  แดงโชติ</v>
      </c>
      <c r="E32" s="182" t="e">
        <f>กรอกคะแนนประเมิน!M36</f>
        <v>#N/A</v>
      </c>
      <c r="F32" s="182" t="e">
        <f>กรอกคะแนนประเมิน!T36</f>
        <v>#N/A</v>
      </c>
      <c r="G32" s="182" t="e">
        <f>กรอกคะแนนประเมิน!AM36</f>
        <v>#N/A</v>
      </c>
      <c r="H32" s="182" t="e">
        <f>กรอกคะแนนประเมิน!BB36</f>
        <v>#N/A</v>
      </c>
      <c r="I32" s="182" t="e">
        <f>กรอกคะแนนประเมิน!BN36</f>
        <v>#N/A</v>
      </c>
      <c r="J32" s="183" t="e">
        <f t="shared" si="2"/>
        <v>#N/A</v>
      </c>
      <c r="K32" s="135" t="e">
        <f t="shared" si="3"/>
        <v>#N/A</v>
      </c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 t="str">
        <f>IF(กรอกคะแนนประเมิน!B37="","",กรอกคะแนนประเมิน!B37)</f>
        <v>19860</v>
      </c>
      <c r="D33" s="181" t="str">
        <f>IF(กรอกคะแนนประเมิน!C37="","",กรอกคะแนนประเมิน!C37)</f>
        <v>นางสาวยุวดี  สังรวมใจ</v>
      </c>
      <c r="E33" s="182" t="e">
        <f>กรอกคะแนนประเมิน!M37</f>
        <v>#N/A</v>
      </c>
      <c r="F33" s="182" t="e">
        <f>กรอกคะแนนประเมิน!T37</f>
        <v>#N/A</v>
      </c>
      <c r="G33" s="182" t="e">
        <f>กรอกคะแนนประเมิน!AM37</f>
        <v>#N/A</v>
      </c>
      <c r="H33" s="182" t="e">
        <f>กรอกคะแนนประเมิน!BB37</f>
        <v>#N/A</v>
      </c>
      <c r="I33" s="182" t="e">
        <f>กรอกคะแนนประเมิน!BN37</f>
        <v>#N/A</v>
      </c>
      <c r="J33" s="183" t="e">
        <f t="shared" si="2"/>
        <v>#N/A</v>
      </c>
      <c r="K33" s="135" t="e">
        <f t="shared" si="3"/>
        <v>#N/A</v>
      </c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 t="str">
        <f>IF(กรอกคะแนนประเมิน!B38="","",กรอกคะแนนประเมิน!B38)</f>
        <v>19861</v>
      </c>
      <c r="D34" s="181" t="str">
        <f>IF(กรอกคะแนนประเมิน!C38="","",กรอกคะแนนประเมิน!C38)</f>
        <v>นางสาววิภาพร  สินธุโคตร</v>
      </c>
      <c r="E34" s="182" t="e">
        <f>กรอกคะแนนประเมิน!M38</f>
        <v>#N/A</v>
      </c>
      <c r="F34" s="182" t="e">
        <f>กรอกคะแนนประเมิน!T38</f>
        <v>#N/A</v>
      </c>
      <c r="G34" s="182" t="e">
        <f>กรอกคะแนนประเมิน!AM38</f>
        <v>#N/A</v>
      </c>
      <c r="H34" s="182" t="e">
        <f>กรอกคะแนนประเมิน!BB38</f>
        <v>#N/A</v>
      </c>
      <c r="I34" s="182" t="e">
        <f>กรอกคะแนนประเมิน!BN38</f>
        <v>#N/A</v>
      </c>
      <c r="J34" s="183" t="e">
        <f t="shared" si="2"/>
        <v>#N/A</v>
      </c>
      <c r="K34" s="135" t="e">
        <f t="shared" si="3"/>
        <v>#N/A</v>
      </c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 t="str">
        <f>IF(กรอกคะแนนประเมิน!B39="","",กรอกคะแนนประเมิน!B39)</f>
        <v>19862</v>
      </c>
      <c r="D35" s="181" t="str">
        <f>IF(กรอกคะแนนประเมิน!C39="","",กรอกคะแนนประเมิน!C39)</f>
        <v>นางสาวศุจินันท์  กรรณิการ์</v>
      </c>
      <c r="E35" s="182" t="e">
        <f>กรอกคะแนนประเมิน!M39</f>
        <v>#N/A</v>
      </c>
      <c r="F35" s="182" t="e">
        <f>กรอกคะแนนประเมิน!T39</f>
        <v>#N/A</v>
      </c>
      <c r="G35" s="182" t="e">
        <f>กรอกคะแนนประเมิน!AM39</f>
        <v>#N/A</v>
      </c>
      <c r="H35" s="182" t="e">
        <f>กรอกคะแนนประเมิน!BB39</f>
        <v>#N/A</v>
      </c>
      <c r="I35" s="182" t="e">
        <f>กรอกคะแนนประเมิน!BN39</f>
        <v>#N/A</v>
      </c>
      <c r="J35" s="183" t="e">
        <f t="shared" ref="J35:J36" si="4">MODE(E35:I35)</f>
        <v>#N/A</v>
      </c>
      <c r="K35" s="135" t="e">
        <f t="shared" ref="K35:K36" si="5">IF(J35="","",IF(J35=3,"ดีเยี่ยม",IF(J35=2,"ดี",IF(J35=1,"พอใช้","ปรับปรุง"))))</f>
        <v>#N/A</v>
      </c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 t="str">
        <f>IF(กรอกคะแนนประเมิน!B40="","",กรอกคะแนนประเมิน!B40)</f>
        <v>19864</v>
      </c>
      <c r="D36" s="181" t="str">
        <f>IF(กรอกคะแนนประเมิน!C40="","",กรอกคะแนนประเมิน!C40)</f>
        <v>นางสาวอารยา  ดวงสีเสน</v>
      </c>
      <c r="E36" s="182" t="e">
        <f>กรอกคะแนนประเมิน!M40</f>
        <v>#N/A</v>
      </c>
      <c r="F36" s="182" t="e">
        <f>กรอกคะแนนประเมิน!T40</f>
        <v>#N/A</v>
      </c>
      <c r="G36" s="182" t="e">
        <f>กรอกคะแนนประเมิน!AM40</f>
        <v>#N/A</v>
      </c>
      <c r="H36" s="182" t="e">
        <f>กรอกคะแนนประเมิน!BB40</f>
        <v>#N/A</v>
      </c>
      <c r="I36" s="182" t="e">
        <f>กรอกคะแนนประเมิน!BN40</f>
        <v>#N/A</v>
      </c>
      <c r="J36" s="183" t="e">
        <f t="shared" si="4"/>
        <v>#N/A</v>
      </c>
      <c r="K36" s="135" t="e">
        <f t="shared" si="5"/>
        <v>#N/A</v>
      </c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 t="str">
        <f>IF(กรอกคะแนนประเมิน!B41="","",กรอกคะแนนประเมิน!B41)</f>
        <v/>
      </c>
      <c r="D37" s="181" t="str">
        <f>IF(กรอกคะแนนประเมิน!C41="","",กรอกคะแนนประเมิน!C41)</f>
        <v/>
      </c>
      <c r="E37" s="182"/>
      <c r="F37" s="182"/>
      <c r="G37" s="182"/>
      <c r="H37" s="182"/>
      <c r="I37" s="182"/>
      <c r="J37" s="183"/>
      <c r="K37" s="135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 t="str">
        <f>IF(กรอกคะแนนประเมิน!B42="","",กรอกคะแนนประเมิน!B42)</f>
        <v/>
      </c>
      <c r="D38" s="181" t="str">
        <f>IF(กรอกคะแนนประเมิน!C42="","",กรอกคะแนนประเมิน!C42)</f>
        <v/>
      </c>
      <c r="E38" s="182"/>
      <c r="F38" s="182"/>
      <c r="G38" s="182"/>
      <c r="H38" s="182"/>
      <c r="I38" s="182"/>
      <c r="J38" s="183"/>
      <c r="K38" s="135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 t="str">
        <f>IF(กรอกคะแนนประเมิน!B43="","",กรอกคะแนนประเมิน!B43)</f>
        <v/>
      </c>
      <c r="D39" s="181" t="str">
        <f>IF(กรอกคะแนนประเมิน!C43="","",กรอกคะแนนประเมิน!C43)</f>
        <v/>
      </c>
      <c r="E39" s="182"/>
      <c r="F39" s="182"/>
      <c r="G39" s="182"/>
      <c r="H39" s="182"/>
      <c r="I39" s="182"/>
      <c r="J39" s="183"/>
      <c r="K39" s="135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/>
      </c>
      <c r="D40" s="181" t="str">
        <f>IF(กรอกคะแนนประเมิน!C44="","",กรอกคะแนนประเมิน!C44)</f>
        <v/>
      </c>
      <c r="E40" s="182"/>
      <c r="F40" s="182"/>
      <c r="G40" s="182"/>
      <c r="H40" s="182"/>
      <c r="I40" s="182"/>
      <c r="J40" s="183"/>
      <c r="K40" s="135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(นางสินีนาฎ ศิริชัยวัฒนกุล)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58" zoomScaleNormal="100" workbookViewId="0">
      <selection activeCell="F85" sqref="F85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นางสินีนาฎ ศิริชัยวัฒนกุล</v>
      </c>
      <c r="I2" s="244"/>
      <c r="J2" s="257" t="s">
        <v>450</v>
      </c>
      <c r="K2" s="247" t="str" cm="1">
        <f t="array" aca="1" ref="K2" ca="1">OFFSET($H$2,0,0,COUNTIF(H:H,"*")-1,1)</f>
        <v>นางสินีนาฎ ศิริชัยวัฒนกุล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1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2" t="s">
        <v>32</v>
      </c>
      <c r="D1" s="423"/>
      <c r="E1" s="423"/>
      <c r="F1" s="423"/>
      <c r="G1" s="423"/>
      <c r="H1" s="423"/>
      <c r="I1" s="423"/>
      <c r="J1" s="423"/>
      <c r="K1" s="42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5/2 ปีการศึกษา 2567         </v>
      </c>
      <c r="D2" s="423"/>
      <c r="E2" s="423"/>
      <c r="F2" s="423"/>
      <c r="G2" s="423"/>
      <c r="H2" s="423"/>
      <c r="I2" s="423"/>
      <c r="J2" s="423"/>
      <c r="K2" s="42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1" t="s">
        <v>2</v>
      </c>
      <c r="B4" s="414" t="str">
        <f>สรุปผลสมรรถนะ!C4</f>
        <v>เลขประจำตัวนักเรียน</v>
      </c>
      <c r="C4" s="415" t="s">
        <v>31</v>
      </c>
      <c r="D4" s="401" t="s">
        <v>33</v>
      </c>
      <c r="E4" s="398"/>
      <c r="F4" s="398"/>
      <c r="G4" s="398"/>
      <c r="H4" s="398"/>
      <c r="I4" s="398"/>
      <c r="J4" s="398"/>
      <c r="K4" s="398"/>
      <c r="L4" s="399"/>
      <c r="M4" s="404" t="s">
        <v>34</v>
      </c>
      <c r="N4" s="398"/>
      <c r="O4" s="398"/>
      <c r="P4" s="398"/>
      <c r="Q4" s="398"/>
      <c r="R4" s="399"/>
      <c r="S4" s="397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435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36" t="s">
        <v>37</v>
      </c>
      <c r="AT4" s="398"/>
      <c r="AU4" s="398"/>
      <c r="AV4" s="398"/>
      <c r="AW4" s="398"/>
      <c r="AX4" s="398"/>
      <c r="AY4" s="398"/>
      <c r="AZ4" s="398"/>
      <c r="BA4" s="437" t="s">
        <v>93</v>
      </c>
      <c r="BB4" s="414" t="s">
        <v>19</v>
      </c>
      <c r="BC4" s="414" t="s">
        <v>39</v>
      </c>
      <c r="BD4" s="414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412"/>
      <c r="B5" s="412"/>
      <c r="C5" s="416"/>
      <c r="D5" s="406" t="s">
        <v>40</v>
      </c>
      <c r="E5" s="390"/>
      <c r="F5" s="390"/>
      <c r="G5" s="391"/>
      <c r="H5" s="407" t="s">
        <v>41</v>
      </c>
      <c r="I5" s="391"/>
      <c r="J5" s="408" t="s">
        <v>42</v>
      </c>
      <c r="K5" s="391"/>
      <c r="L5" s="5" t="s">
        <v>43</v>
      </c>
      <c r="M5" s="409" t="s">
        <v>40</v>
      </c>
      <c r="N5" s="390"/>
      <c r="O5" s="391"/>
      <c r="P5" s="405" t="s">
        <v>41</v>
      </c>
      <c r="Q5" s="390"/>
      <c r="R5" s="393"/>
      <c r="S5" s="410" t="s">
        <v>40</v>
      </c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1"/>
      <c r="AF5" s="6" t="s">
        <v>41</v>
      </c>
      <c r="AG5" s="7" t="s">
        <v>40</v>
      </c>
      <c r="AH5" s="389" t="s">
        <v>41</v>
      </c>
      <c r="AI5" s="390"/>
      <c r="AJ5" s="391"/>
      <c r="AK5" s="389" t="s">
        <v>42</v>
      </c>
      <c r="AL5" s="390"/>
      <c r="AM5" s="391"/>
      <c r="AN5" s="8" t="s">
        <v>43</v>
      </c>
      <c r="AO5" s="392" t="s">
        <v>44</v>
      </c>
      <c r="AP5" s="391"/>
      <c r="AQ5" s="392" t="s">
        <v>45</v>
      </c>
      <c r="AR5" s="393"/>
      <c r="AS5" s="394" t="s">
        <v>40</v>
      </c>
      <c r="AT5" s="390"/>
      <c r="AU5" s="390"/>
      <c r="AV5" s="391"/>
      <c r="AW5" s="438" t="s">
        <v>41</v>
      </c>
      <c r="AX5" s="390"/>
      <c r="AY5" s="390"/>
      <c r="AZ5" s="390"/>
      <c r="BA5" s="419"/>
      <c r="BB5" s="412"/>
      <c r="BC5" s="412"/>
      <c r="BD5" s="412"/>
      <c r="BE5" s="18"/>
      <c r="BF5" s="18"/>
      <c r="BG5" s="18"/>
      <c r="BH5" s="18"/>
      <c r="BI5" s="18"/>
      <c r="BJ5" s="18"/>
      <c r="BK5" s="18"/>
    </row>
    <row r="6" spans="1:63" ht="16.5" customHeight="1">
      <c r="A6" s="412"/>
      <c r="B6" s="412"/>
      <c r="C6" s="416"/>
      <c r="D6" s="402" t="s">
        <v>46</v>
      </c>
      <c r="E6" s="390"/>
      <c r="F6" s="390"/>
      <c r="G6" s="391"/>
      <c r="H6" s="403" t="s">
        <v>46</v>
      </c>
      <c r="I6" s="391"/>
      <c r="J6" s="403" t="s">
        <v>46</v>
      </c>
      <c r="K6" s="391"/>
      <c r="L6" s="9" t="s">
        <v>46</v>
      </c>
      <c r="M6" s="395" t="s">
        <v>46</v>
      </c>
      <c r="N6" s="390"/>
      <c r="O6" s="391"/>
      <c r="P6" s="396" t="s">
        <v>46</v>
      </c>
      <c r="Q6" s="390"/>
      <c r="R6" s="393"/>
      <c r="S6" s="400" t="s">
        <v>46</v>
      </c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1"/>
      <c r="AF6" s="10" t="s">
        <v>46</v>
      </c>
      <c r="AG6" s="11" t="s">
        <v>46</v>
      </c>
      <c r="AH6" s="439" t="s">
        <v>46</v>
      </c>
      <c r="AI6" s="390"/>
      <c r="AJ6" s="391"/>
      <c r="AK6" s="439" t="s">
        <v>46</v>
      </c>
      <c r="AL6" s="390"/>
      <c r="AM6" s="391"/>
      <c r="AN6" s="12" t="s">
        <v>46</v>
      </c>
      <c r="AO6" s="439" t="s">
        <v>46</v>
      </c>
      <c r="AP6" s="391"/>
      <c r="AQ6" s="439" t="s">
        <v>46</v>
      </c>
      <c r="AR6" s="393"/>
      <c r="AS6" s="425" t="s">
        <v>46</v>
      </c>
      <c r="AT6" s="390"/>
      <c r="AU6" s="390"/>
      <c r="AV6" s="391"/>
      <c r="AW6" s="426" t="s">
        <v>46</v>
      </c>
      <c r="AX6" s="390"/>
      <c r="AY6" s="390"/>
      <c r="AZ6" s="390"/>
      <c r="BA6" s="419"/>
      <c r="BB6" s="412"/>
      <c r="BC6" s="412"/>
      <c r="BD6" s="412"/>
      <c r="BE6" s="18"/>
      <c r="BF6" s="18"/>
      <c r="BG6" s="18"/>
      <c r="BH6" s="18"/>
      <c r="BI6" s="18"/>
      <c r="BJ6" s="18"/>
      <c r="BK6" s="18"/>
    </row>
    <row r="7" spans="1:63" ht="15.75" customHeight="1">
      <c r="A7" s="412"/>
      <c r="B7" s="412"/>
      <c r="C7" s="416"/>
      <c r="D7" s="418" t="s">
        <v>47</v>
      </c>
      <c r="E7" s="421" t="s">
        <v>48</v>
      </c>
      <c r="F7" s="421" t="s">
        <v>49</v>
      </c>
      <c r="G7" s="421" t="s">
        <v>50</v>
      </c>
      <c r="H7" s="421" t="s">
        <v>51</v>
      </c>
      <c r="I7" s="421" t="s">
        <v>52</v>
      </c>
      <c r="J7" s="421" t="s">
        <v>53</v>
      </c>
      <c r="K7" s="421" t="s">
        <v>54</v>
      </c>
      <c r="L7" s="445" t="s">
        <v>55</v>
      </c>
      <c r="M7" s="446" t="s">
        <v>56</v>
      </c>
      <c r="N7" s="447" t="s">
        <v>57</v>
      </c>
      <c r="O7" s="447" t="s">
        <v>58</v>
      </c>
      <c r="P7" s="447" t="s">
        <v>59</v>
      </c>
      <c r="Q7" s="447" t="s">
        <v>60</v>
      </c>
      <c r="R7" s="450" t="s">
        <v>61</v>
      </c>
      <c r="S7" s="449" t="s">
        <v>62</v>
      </c>
      <c r="T7" s="390"/>
      <c r="U7" s="390"/>
      <c r="V7" s="390"/>
      <c r="W7" s="390"/>
      <c r="X7" s="390"/>
      <c r="Y7" s="390"/>
      <c r="Z7" s="391"/>
      <c r="AA7" s="441" t="s">
        <v>63</v>
      </c>
      <c r="AB7" s="443" t="s">
        <v>64</v>
      </c>
      <c r="AC7" s="390"/>
      <c r="AD7" s="391"/>
      <c r="AE7" s="441" t="s">
        <v>65</v>
      </c>
      <c r="AF7" s="442" t="s">
        <v>66</v>
      </c>
      <c r="AG7" s="440" t="s">
        <v>67</v>
      </c>
      <c r="AH7" s="424" t="s">
        <v>68</v>
      </c>
      <c r="AI7" s="424" t="s">
        <v>69</v>
      </c>
      <c r="AJ7" s="424" t="s">
        <v>70</v>
      </c>
      <c r="AK7" s="424" t="s">
        <v>71</v>
      </c>
      <c r="AL7" s="424" t="s">
        <v>72</v>
      </c>
      <c r="AM7" s="424" t="s">
        <v>73</v>
      </c>
      <c r="AN7" s="424" t="s">
        <v>74</v>
      </c>
      <c r="AO7" s="424" t="s">
        <v>75</v>
      </c>
      <c r="AP7" s="424" t="s">
        <v>76</v>
      </c>
      <c r="AQ7" s="424" t="s">
        <v>77</v>
      </c>
      <c r="AR7" s="427" t="s">
        <v>78</v>
      </c>
      <c r="AS7" s="430" t="s">
        <v>79</v>
      </c>
      <c r="AT7" s="431" t="s">
        <v>80</v>
      </c>
      <c r="AU7" s="431" t="s">
        <v>81</v>
      </c>
      <c r="AV7" s="431" t="s">
        <v>82</v>
      </c>
      <c r="AW7" s="431" t="s">
        <v>83</v>
      </c>
      <c r="AX7" s="431" t="s">
        <v>84</v>
      </c>
      <c r="AY7" s="431" t="s">
        <v>85</v>
      </c>
      <c r="AZ7" s="432" t="s">
        <v>86</v>
      </c>
      <c r="BA7" s="420"/>
      <c r="BB7" s="412"/>
      <c r="BC7" s="412"/>
      <c r="BD7" s="412"/>
      <c r="BE7" s="19"/>
      <c r="BF7" s="19"/>
      <c r="BG7" s="19"/>
      <c r="BH7" s="19"/>
      <c r="BI7" s="19"/>
      <c r="BJ7" s="19"/>
      <c r="BK7" s="19"/>
    </row>
    <row r="8" spans="1:63" ht="15.75" customHeight="1">
      <c r="A8" s="412"/>
      <c r="B8" s="412"/>
      <c r="C8" s="416"/>
      <c r="D8" s="419"/>
      <c r="E8" s="412"/>
      <c r="F8" s="412"/>
      <c r="G8" s="412"/>
      <c r="H8" s="412"/>
      <c r="I8" s="412"/>
      <c r="J8" s="412"/>
      <c r="K8" s="412"/>
      <c r="L8" s="428"/>
      <c r="M8" s="419"/>
      <c r="N8" s="412"/>
      <c r="O8" s="412"/>
      <c r="P8" s="412"/>
      <c r="Q8" s="412"/>
      <c r="R8" s="428"/>
      <c r="S8" s="448" t="s">
        <v>87</v>
      </c>
      <c r="T8" s="444" t="s">
        <v>88</v>
      </c>
      <c r="U8" s="444" t="s">
        <v>89</v>
      </c>
      <c r="V8" s="451" t="s">
        <v>90</v>
      </c>
      <c r="W8" s="390"/>
      <c r="X8" s="391"/>
      <c r="Y8" s="444" t="s">
        <v>91</v>
      </c>
      <c r="Z8" s="444" t="s">
        <v>92</v>
      </c>
      <c r="AA8" s="412"/>
      <c r="AB8" s="444" t="s">
        <v>87</v>
      </c>
      <c r="AC8" s="444" t="s">
        <v>88</v>
      </c>
      <c r="AD8" s="444" t="s">
        <v>89</v>
      </c>
      <c r="AE8" s="412"/>
      <c r="AF8" s="428"/>
      <c r="AG8" s="419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28"/>
      <c r="AS8" s="419"/>
      <c r="AT8" s="412"/>
      <c r="AU8" s="412"/>
      <c r="AV8" s="412"/>
      <c r="AW8" s="412"/>
      <c r="AX8" s="412"/>
      <c r="AY8" s="412"/>
      <c r="AZ8" s="416"/>
      <c r="BA8" s="433">
        <f>COUNT(D10:AZ10)*3</f>
        <v>0</v>
      </c>
      <c r="BB8" s="412"/>
      <c r="BC8" s="412"/>
      <c r="BD8" s="412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413"/>
      <c r="B9" s="413"/>
      <c r="C9" s="417"/>
      <c r="D9" s="420"/>
      <c r="E9" s="413"/>
      <c r="F9" s="413"/>
      <c r="G9" s="413"/>
      <c r="H9" s="413"/>
      <c r="I9" s="413"/>
      <c r="J9" s="413"/>
      <c r="K9" s="413"/>
      <c r="L9" s="429"/>
      <c r="M9" s="420"/>
      <c r="N9" s="413"/>
      <c r="O9" s="413"/>
      <c r="P9" s="413"/>
      <c r="Q9" s="413"/>
      <c r="R9" s="429"/>
      <c r="S9" s="420"/>
      <c r="T9" s="413"/>
      <c r="U9" s="413"/>
      <c r="V9" s="13">
        <v>4.0999999999999996</v>
      </c>
      <c r="W9" s="13">
        <v>4.2</v>
      </c>
      <c r="X9" s="13">
        <v>4.3</v>
      </c>
      <c r="Y9" s="413"/>
      <c r="Z9" s="413"/>
      <c r="AA9" s="413"/>
      <c r="AB9" s="413"/>
      <c r="AC9" s="413"/>
      <c r="AD9" s="413"/>
      <c r="AE9" s="413"/>
      <c r="AF9" s="429"/>
      <c r="AG9" s="420"/>
      <c r="AH9" s="413"/>
      <c r="AI9" s="413"/>
      <c r="AJ9" s="413"/>
      <c r="AK9" s="413"/>
      <c r="AL9" s="413"/>
      <c r="AM9" s="413"/>
      <c r="AN9" s="413"/>
      <c r="AO9" s="413"/>
      <c r="AP9" s="413"/>
      <c r="AQ9" s="413"/>
      <c r="AR9" s="429"/>
      <c r="AS9" s="420"/>
      <c r="AT9" s="413"/>
      <c r="AU9" s="413"/>
      <c r="AV9" s="413"/>
      <c r="AW9" s="413"/>
      <c r="AX9" s="413"/>
      <c r="AY9" s="413"/>
      <c r="AZ9" s="417"/>
      <c r="BA9" s="420"/>
      <c r="BB9" s="413"/>
      <c r="BC9" s="413"/>
      <c r="BD9" s="413"/>
      <c r="BE9" s="19"/>
      <c r="BF9" s="434" t="s">
        <v>96</v>
      </c>
      <c r="BG9" s="390"/>
      <c r="BH9" s="39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18246</v>
      </c>
      <c r="C10" s="15" t="str">
        <f>IF(นักเรียน!C6="","",นักเรียน!C6)</f>
        <v>นายบัณฑูร  บุญยู้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18256</v>
      </c>
      <c r="C11" s="15" t="str">
        <f>IF(นักเรียน!C7="","",นักเรียน!C7)</f>
        <v>นางสาวกิตติมา พลศิริ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 t="str">
        <f>IF(นักเรียน!B8="","",นักเรียน!B8)</f>
        <v>18285</v>
      </c>
      <c r="C12" s="15" t="str">
        <f>IF(นักเรียน!C8="","",นักเรียน!C8)</f>
        <v>นายอัฏฐพล  สุวรรณเรือง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 t="str">
        <f>IF(นักเรียน!B9="","",นักเรียน!B9)</f>
        <v>18352</v>
      </c>
      <c r="C13" s="15" t="str">
        <f>IF(นักเรียน!C9="","",นักเรียน!C9)</f>
        <v>นายวิชชากร  พรมเสนา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 t="str">
        <f>IF(นักเรียน!B10="","",นักเรียน!B10)</f>
        <v>18419</v>
      </c>
      <c r="C14" s="15" t="str">
        <f>IF(นักเรียน!C10="","",นักเรียน!C10)</f>
        <v>นายอดิศักดิ์  พองพรหม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 t="str">
        <f>IF(นักเรียน!B11="","",นักเรียน!B11)</f>
        <v>18460</v>
      </c>
      <c r="C15" s="15" t="str">
        <f>IF(นักเรียน!C11="","",นักเรียน!C11)</f>
        <v>นางสาวพัชรา  ภูพานคำ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 t="str">
        <f>IF(นักเรียน!B12="","",นักเรียน!B12)</f>
        <v>19479</v>
      </c>
      <c r="C16" s="15" t="str">
        <f>IF(นักเรียน!C12="","",นักเรียน!C12)</f>
        <v>นางสาวศศิประภา  บุญแท้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 t="str">
        <f>IF(นักเรียน!B13="","",นักเรียน!B13)</f>
        <v>19838</v>
      </c>
      <c r="C17" s="15" t="str">
        <f>IF(นักเรียน!C13="","",นักเรียน!C13)</f>
        <v>นายกัณวัฒน์  คำพาเขียว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 t="str">
        <f>IF(นักเรียน!B14="","",นักเรียน!B14)</f>
        <v>19839</v>
      </c>
      <c r="C18" s="15" t="str">
        <f>IF(นักเรียน!C14="","",นักเรียน!C14)</f>
        <v>นายชุติเดช  ถาวรรักษ์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 t="str">
        <f>IF(นักเรียน!B15="","",นักเรียน!B15)</f>
        <v>19840</v>
      </c>
      <c r="C19" s="15" t="str">
        <f>IF(นักเรียน!C15="","",นักเรียน!C15)</f>
        <v>นายธนกร  ภารประดิษฐ์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 t="str">
        <f>IF(นักเรียน!B16="","",นักเรียน!B16)</f>
        <v>19842</v>
      </c>
      <c r="C20" s="15" t="str">
        <f>IF(นักเรียน!C16="","",นักเรียน!C16)</f>
        <v>นายธันวา  ตรีกมล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 t="str">
        <f>IF(นักเรียน!B17="","",นักเรียน!B17)</f>
        <v>19843</v>
      </c>
      <c r="C21" s="15" t="str">
        <f>IF(นักเรียน!C17="","",นักเรียน!C17)</f>
        <v>นายธันวา  คำหงษา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 t="str">
        <f>IF(นักเรียน!B18="","",นักเรียน!B18)</f>
        <v>19844</v>
      </c>
      <c r="C22" s="15" t="str">
        <f>IF(นักเรียน!C18="","",นักเรียน!C18)</f>
        <v>นายกฤตพร ถนอมสมบัติ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 t="str">
        <f>IF(นักเรียน!B19="","",นักเรียน!B19)</f>
        <v>19845</v>
      </c>
      <c r="C23" s="15" t="str">
        <f>IF(นักเรียน!C19="","",นักเรียน!C19)</f>
        <v>นายปัณณทัต  เดชอุทัย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 t="str">
        <f>IF(นักเรียน!B20="","",นักเรียน!B20)</f>
        <v>19847</v>
      </c>
      <c r="C24" s="15" t="str">
        <f>IF(นักเรียน!C20="","",นักเรียน!C20)</f>
        <v>นายอภินันท์  ภูเทพคำ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 t="str">
        <f>IF(นักเรียน!B21="","",นักเรียน!B21)</f>
        <v>19848</v>
      </c>
      <c r="C25" s="15" t="str">
        <f>IF(นักเรียน!C21="","",นักเรียน!C21)</f>
        <v>นางสาวกนกวรรณ  โชสูงเนิน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 t="str">
        <f>IF(นักเรียน!B22="","",นักเรียน!B22)</f>
        <v>19849</v>
      </c>
      <c r="C26" s="15" t="str">
        <f>IF(นักเรียน!C22="","",นักเรียน!C22)</f>
        <v>นางสาวกนกวรรณ  ฤทธิตะมล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 t="str">
        <f>IF(นักเรียน!B23="","",นักเรียน!B23)</f>
        <v>19850</v>
      </c>
      <c r="C27" s="15" t="str">
        <f>IF(นักเรียน!C23="","",นักเรียน!C23)</f>
        <v>นางสาวกนกอินทร์  บุญรุ่ง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 t="str">
        <f>IF(นักเรียน!B24="","",นักเรียน!B24)</f>
        <v>19851</v>
      </c>
      <c r="C28" s="15" t="str">
        <f>IF(นักเรียน!C24="","",นักเรียน!C24)</f>
        <v>นางสาวชนิดาภา  เจริญสุข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 t="str">
        <f>IF(นักเรียน!B25="","",นักเรียน!B25)</f>
        <v>19852</v>
      </c>
      <c r="C29" s="15" t="str">
        <f>IF(นักเรียน!C25="","",นักเรียน!C25)</f>
        <v>นางสาวชลธิชา  สามท่า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 t="str">
        <f>IF(นักเรียน!B26="","",นักเรียน!B26)</f>
        <v>19853</v>
      </c>
      <c r="C30" s="15" t="str">
        <f>IF(นักเรียน!C26="","",นักเรียน!C26)</f>
        <v>นางสาวธัญญาภรณ์  วงศ์ศิษย์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 t="str">
        <f>IF(นักเรียน!B27="","",นักเรียน!B27)</f>
        <v>19854</v>
      </c>
      <c r="C31" s="15" t="str">
        <f>IF(นักเรียน!C27="","",นักเรียน!C27)</f>
        <v>นางสาวนภัสสร  ผดุงภักดิ์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 t="str">
        <f>IF(นักเรียน!B28="","",นักเรียน!B28)</f>
        <v>19855</v>
      </c>
      <c r="C32" s="15" t="str">
        <f>IF(นักเรียน!C28="","",นักเรียน!C28)</f>
        <v>นางสาวปาริตา  มุลตรีบุตร</v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>19856</v>
      </c>
      <c r="C33" s="15" t="str">
        <f>IF(นักเรียน!C29="","",นักเรียน!C29)</f>
        <v>นางสาวพรทิดา  ศรีกุตา</v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>19857</v>
      </c>
      <c r="C34" s="15" t="str">
        <f>IF(นักเรียน!C30="","",นักเรียน!C30)</f>
        <v>นางสาวพรนิภา  แก้วบุลี</v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>19858</v>
      </c>
      <c r="C35" s="15" t="str">
        <f>IF(นักเรียน!C31="","",นักเรียน!C31)</f>
        <v>นางสาวพิมพ์ทอง  ภูด่านงัว</v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>19859</v>
      </c>
      <c r="C36" s="15" t="str">
        <f>IF(นักเรียน!C32="","",นักเรียน!C32)</f>
        <v>นางสาวภัสสร  แดงโชติ</v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>19860</v>
      </c>
      <c r="C37" s="15" t="str">
        <f>IF(นักเรียน!C33="","",นักเรียน!C33)</f>
        <v>นางสาวยุวดี  สังรวมใจ</v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>19861</v>
      </c>
      <c r="C38" s="15" t="str">
        <f>IF(นักเรียน!C34="","",นักเรียน!C34)</f>
        <v>นางสาววิภาพร  สินธุโคตร</v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>19862</v>
      </c>
      <c r="C39" s="15" t="str">
        <f>IF(นักเรียน!C35="","",นักเรียน!C35)</f>
        <v>นางสาวศุจินันท์  กรรณิการ์</v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>19864</v>
      </c>
      <c r="C40" s="15" t="str">
        <f>IF(นักเรียน!C36="","",นักเรียน!C36)</f>
        <v>นางสาวอารยา  ดวงสีเสน</v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  <mergeCell ref="AE7:AE9"/>
    <mergeCell ref="AF7:AF9"/>
    <mergeCell ref="AA7:AA9"/>
    <mergeCell ref="AB7:AD7"/>
    <mergeCell ref="AD8:AD9"/>
    <mergeCell ref="AB8:AB9"/>
    <mergeCell ref="AC8:AC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AJ7:AJ9"/>
    <mergeCell ref="AK7:AK9"/>
    <mergeCell ref="AL7:AL9"/>
    <mergeCell ref="AM7:AM9"/>
    <mergeCell ref="AN7:AN9"/>
    <mergeCell ref="C1:K1"/>
    <mergeCell ref="C2:K2"/>
    <mergeCell ref="G7:G9"/>
    <mergeCell ref="H7:H9"/>
    <mergeCell ref="I7:I9"/>
    <mergeCell ref="F7:F9"/>
    <mergeCell ref="J7:J9"/>
    <mergeCell ref="K7:K9"/>
    <mergeCell ref="A4:A9"/>
    <mergeCell ref="B4:B9"/>
    <mergeCell ref="C4:C9"/>
    <mergeCell ref="D7:D9"/>
    <mergeCell ref="E7:E9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H5:AJ5"/>
    <mergeCell ref="AK5:AM5"/>
    <mergeCell ref="AO5:AP5"/>
    <mergeCell ref="AQ5:AR5"/>
    <mergeCell ref="AS5:AV5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23"/>
      <c r="D4" s="423"/>
      <c r="E4" s="423"/>
      <c r="F4" s="423"/>
      <c r="G4" s="423"/>
      <c r="H4" s="423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5/2  ปีการศึกษา 2567</v>
      </c>
      <c r="C5" s="423"/>
      <c r="D5" s="423"/>
      <c r="E5" s="423"/>
      <c r="F5" s="423"/>
      <c r="G5" s="423"/>
      <c r="H5" s="423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23"/>
      <c r="D6" s="423"/>
      <c r="E6" s="423"/>
      <c r="F6" s="423"/>
      <c r="G6" s="423"/>
      <c r="H6" s="423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390"/>
      <c r="F8" s="390"/>
      <c r="G8" s="390"/>
      <c r="H8" s="39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412"/>
      <c r="C9" s="412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413"/>
      <c r="C10" s="413"/>
      <c r="D10" s="38" t="s">
        <v>122</v>
      </c>
      <c r="E10" s="38" t="s">
        <v>123</v>
      </c>
      <c r="F10" s="38" t="s">
        <v>124</v>
      </c>
      <c r="G10" s="38">
        <v>0</v>
      </c>
      <c r="H10" s="413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412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412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412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412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413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412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412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412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413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412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412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412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412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413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412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412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412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412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413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412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412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412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413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topLeftCell="A43" zoomScaleNormal="100" workbookViewId="0">
      <selection activeCell="D15" sqref="D15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4"/>
      <c r="D4" s="264"/>
      <c r="E4" s="264"/>
      <c r="F4" s="264"/>
      <c r="G4" s="264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5/2  ปีการศึกษา 2567</v>
      </c>
      <c r="C5" s="264"/>
      <c r="D5" s="264"/>
      <c r="E5" s="264"/>
      <c r="F5" s="264"/>
      <c r="G5" s="264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64"/>
      <c r="D6" s="264"/>
      <c r="E6" s="264"/>
      <c r="F6" s="264"/>
      <c r="G6" s="264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2025-03-08T10:07:14Z</dcterms:modified>
</cp:coreProperties>
</file>