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MASTER PENILAIAN ASESI\"/>
    </mc:Choice>
  </mc:AlternateContent>
  <xr:revisionPtr revIDLastSave="0" documentId="13_ncr:1_{8201A084-A9D9-435D-B212-86B64E332F3F}" xr6:coauthVersionLast="47" xr6:coauthVersionMax="47" xr10:uidLastSave="{00000000-0000-0000-0000-000000000000}"/>
  <bookViews>
    <workbookView xWindow="-120" yWindow="-120" windowWidth="29040" windowHeight="15720" activeTab="1" xr2:uid="{00000000-000D-0000-FFFF-FFFF00000000}"/>
  </bookViews>
  <sheets>
    <sheet name="HOME" sheetId="1" r:id="rId1"/>
    <sheet name="Instrumen" sheetId="6" r:id="rId2"/>
    <sheet name="Nilai Sementara"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 l="1"/>
  <c r="E12" i="2"/>
  <c r="D12" i="2"/>
  <c r="A7" i="2"/>
  <c r="A8" i="2" s="1"/>
  <c r="A9" i="2" s="1"/>
  <c r="A10" i="2" s="1"/>
  <c r="A11" i="2" s="1"/>
  <c r="A3" i="2"/>
  <c r="F58" i="6"/>
  <c r="E58" i="6"/>
  <c r="F57" i="6"/>
  <c r="E57" i="6"/>
  <c r="F56" i="6"/>
  <c r="E56" i="6"/>
  <c r="F55" i="6"/>
  <c r="E55" i="6"/>
  <c r="F52" i="6"/>
  <c r="E52" i="6"/>
  <c r="F51" i="6"/>
  <c r="E51" i="6"/>
  <c r="F49" i="6"/>
  <c r="E49" i="6"/>
  <c r="F48" i="6"/>
  <c r="E48" i="6"/>
  <c r="F44" i="6"/>
  <c r="E44" i="6"/>
  <c r="F43" i="6"/>
  <c r="E43" i="6"/>
  <c r="F42" i="6"/>
  <c r="E42" i="6"/>
  <c r="F40" i="6"/>
  <c r="E40" i="6"/>
  <c r="F39" i="6"/>
  <c r="E39" i="6"/>
  <c r="F35" i="6"/>
  <c r="E35" i="6"/>
  <c r="F34" i="6"/>
  <c r="E34" i="6"/>
  <c r="F33" i="6"/>
  <c r="E33" i="6"/>
  <c r="F32" i="6"/>
  <c r="E32" i="6"/>
  <c r="F31" i="6"/>
  <c r="E31" i="6"/>
  <c r="F29" i="6"/>
  <c r="E29" i="6"/>
  <c r="F28" i="6"/>
  <c r="E28" i="6"/>
  <c r="F24" i="6"/>
  <c r="E24" i="6"/>
  <c r="F23" i="6"/>
  <c r="E23" i="6"/>
  <c r="F22" i="6"/>
  <c r="E22" i="6"/>
  <c r="F21" i="6"/>
  <c r="E21" i="6"/>
  <c r="F19" i="6"/>
  <c r="E19" i="6"/>
  <c r="F15" i="6"/>
  <c r="E15" i="6"/>
  <c r="F13" i="6"/>
  <c r="E13" i="6"/>
  <c r="F11" i="6"/>
  <c r="E11" i="6"/>
  <c r="F9" i="6"/>
  <c r="E9" i="6"/>
  <c r="F8" i="6"/>
  <c r="E8" i="6"/>
  <c r="F7" i="6"/>
  <c r="E7" i="6"/>
  <c r="F6" i="6"/>
  <c r="E6" i="6"/>
  <c r="F4" i="6" l="1"/>
  <c r="F17" i="6"/>
  <c r="F26" i="6"/>
  <c r="F37" i="6"/>
  <c r="F46" i="6"/>
  <c r="F54" i="6"/>
  <c r="E54" i="6"/>
  <c r="C11" i="2" s="1"/>
  <c r="F11" i="2" s="1"/>
  <c r="E46" i="6"/>
  <c r="C10" i="2" s="1"/>
  <c r="F10" i="2" s="1"/>
  <c r="E37" i="6"/>
  <c r="C9" i="2" s="1"/>
  <c r="F9" i="2" s="1"/>
  <c r="E26" i="6"/>
  <c r="C8" i="2" s="1"/>
  <c r="F8" i="2" s="1"/>
  <c r="E17" i="6"/>
  <c r="C7" i="2" s="1"/>
  <c r="F7" i="2" s="1"/>
  <c r="E4" i="6"/>
  <c r="C6" i="2" l="1"/>
  <c r="F6" i="2" s="1"/>
  <c r="F12" i="2" s="1"/>
  <c r="C12" i="2" l="1"/>
  <c r="D13" i="2"/>
  <c r="B14" i="2"/>
</calcChain>
</file>

<file path=xl/sharedStrings.xml><?xml version="1.0" encoding="utf-8"?>
<sst xmlns="http://schemas.openxmlformats.org/spreadsheetml/2006/main" count="171" uniqueCount="127">
  <si>
    <t>DATA PERPUSTAKAAN TK/RA</t>
  </si>
  <si>
    <t>Nama Perpustakaan</t>
  </si>
  <si>
    <t>:</t>
  </si>
  <si>
    <t xml:space="preserve">Alamat </t>
  </si>
  <si>
    <t>NPP</t>
  </si>
  <si>
    <t>Email Lembaga</t>
  </si>
  <si>
    <t>Nomor Ponsel</t>
  </si>
  <si>
    <t>Waktu Penilaian</t>
  </si>
  <si>
    <t>Nama Asesor</t>
  </si>
  <si>
    <t xml:space="preserve">1. </t>
  </si>
  <si>
    <t xml:space="preserve">2. </t>
  </si>
  <si>
    <t>No</t>
  </si>
  <si>
    <t>Aspek yang Dinilai</t>
  </si>
  <si>
    <t>Pilihan Jawaban</t>
  </si>
  <si>
    <t>Jawaban Asesi</t>
  </si>
  <si>
    <t>Skor Anda</t>
  </si>
  <si>
    <t>Skor Asesor</t>
  </si>
  <si>
    <t>Komponen Koleksi Perpustakaan</t>
  </si>
  <si>
    <t>1.1</t>
  </si>
  <si>
    <t>Pengembangan Koleksi</t>
  </si>
  <si>
    <t>Perpustakaan menyediakan koleksi sesuai kebutuhan warga sekolah dengan jumlah yang memadai</t>
  </si>
  <si>
    <t>a.  Lebih dari 1.200 judul
b.  1.001 – 1.200 judul
c.  1.000 judul
d.  Kurang dari  1.000 judul</t>
  </si>
  <si>
    <t>Jenis buku teks utama yang dimiliki</t>
  </si>
  <si>
    <t>a. Lebih dari 4 jenis
b. 4 jenis
c. 3 jenis
d. Kurang dari  3 jenis</t>
  </si>
  <si>
    <t>Jenis koleksi nonteks utama yang dimiliki</t>
  </si>
  <si>
    <t>Perpustakaan memiliki kebijakan pengembangan koleksi secara tertulis untuk mendukung pembelajaran</t>
  </si>
  <si>
    <t>a.  Lebih dari 6 aspek
b.  6 aspek
c.  5 aspek
d.  Kurang dari 5 aspek</t>
  </si>
  <si>
    <t>1.2</t>
  </si>
  <si>
    <t>Penambahan Koleksi Perpustakaan</t>
  </si>
  <si>
    <t>Penambahan judul koleksi (dalam persentase) sesuai kebutuhan pembelajaran dalam 3 (tiga) tahun, pilih jawaban sesuai jumlah koleksi yang dimiliki</t>
  </si>
  <si>
    <t>Koleksi 1.000 – 1.100 judul
a.  Lebih dari 21%
b.  19% - 21%
c.  18%
d.  Kurang dari 18%
Koleksi 1.101 – 1.200 judul
a.  Lebih dari 15%
b.  13% – 15%
c.  12%
d.  Kurang dari 12%
Koleksi lebih dari 1.200 judul
a.  Lebih dari 9%
b.  7% – 9%
c.  6%
d.  Kurang dari 6%</t>
  </si>
  <si>
    <t>1.3</t>
  </si>
  <si>
    <t>Pengorganisasian Bahan Perpustakaan</t>
  </si>
  <si>
    <t>Perpustakaan melakukan pengorganisasian bahan perpustakaan agar memudahkan penelusuran untuk temu kembali dengan cepat</t>
  </si>
  <si>
    <t>a.  Pengorganisasian bahan perpustakaan sudah menggunakan aplikasi otomasi perpustakaan berbasis website
b.  Pengorganisasian bahan perpustakaan sudah menggunakan aplikasi otomasi perpustakaan dengan LAN (Local Area Network)
c.  Pengorganisasian bahan perpustakaan dilakukan secara manual
d.  Tidak melakukan pengorganisasian bahan perpustakaan</t>
  </si>
  <si>
    <t>1.4</t>
  </si>
  <si>
    <t>Pelestarian Koleksi Perpustakaan</t>
  </si>
  <si>
    <t>Kegiatan pelestarian koleksi untuk menjaga kondisi fisik dan memperpanjang usia pakai koleksi dalam 3 (tiga) tahun</t>
  </si>
  <si>
    <t>a.  Lebih dari  4 kegiatan
b.  4 kegiatan
c.  3 kegiatan
d.  Kurang dari 3 kegiatan</t>
  </si>
  <si>
    <t>Komponen Sarana dan Prasarana Perpustakaan</t>
  </si>
  <si>
    <t>2.1</t>
  </si>
  <si>
    <t>Gedung atau Ruang Perpustakaan</t>
  </si>
  <si>
    <t>Luas ruang dan area ruang perpustakaan yang dimiliki</t>
  </si>
  <si>
    <t>a.  Ruang perpustakaan lebih dari luas 1 (satu) ruang kelas, memiliki 3 (tiga) area yaitu koleksi, baca/literasi/bercerita, dan area kerja, serta memiliki area layanan lain
b.  Ruang perpustakaan sama dengan luas 1 (satu) ruang kelas, memiliki 3 (tiga) area yaitu koleksi, baca/literasi/bercerita, dan kerja serta memiliki area layanan lain
c.  Ruang perpustakaan sama dengan luas 1 (satu) ruang kelas, dan memiliki 3 (tiga) area yaitu koleksi, baca/literasi/bercerita, dan kerja
d.  Ruang perpustakaan kurang dari luas 1 ruang kelas, atau tidak memiliki 3 (tiga) area</t>
  </si>
  <si>
    <t>2.2</t>
  </si>
  <si>
    <t>Perabot dan Peralatan Perpustakaan</t>
  </si>
  <si>
    <t>Ketercukupan rak perpustakaan</t>
  </si>
  <si>
    <t>a.  Rak menampung seluruh koleksi buku dan jenis koleksi lainnya serta tersedia rak display buku baru/tematik
b. Rak menampung seluruh koleksi buku dan jenis koleksi lainnya
c.  Rak menampung seluruh koleksi buku
d. Rak tidak menampung seluruh koleksi buku</t>
  </si>
  <si>
    <t>Ketersediaan jenis perabot dan peralatan perpustakaan yang mendukung kenyamanan aktivitas di perpustakaan</t>
  </si>
  <si>
    <t>a. Tersedia jenis perabot dan peralatan nomor 1 sampai 5 atau lebih di ruang perpustakaan
b. Tersedia jenis perabot dan peralatan nomor 1 sampai 4 di ruang perpustakaan
c. Tersedia jenis perabot dan peralatan nomor 1 sampai 3 di ruang perpustakaan
d. Tidak memiliki jenis perabot dan peralatan nomor 1 sampai 3</t>
  </si>
  <si>
    <t>Ketersediaan perangkat TIK dan akses internet di perpustakaan</t>
  </si>
  <si>
    <t>a.  Memiliki perangkat TIK  1 sampai 3 dan lainnya
b.  Memiliki perangkat TIK  1 sampai 3
c.  Memiliki perangkat TIK  nomor 1 dan 2
d. Tidak memiliki perangkat TIK nomor 1 dan 2</t>
  </si>
  <si>
    <t>Jumlah kegiatan pembelajaran yang memanfaatkan sarana dan prasarana perpustakaan dalam 1 (satu) tahun</t>
  </si>
  <si>
    <t>a.  Lebih dari 12 kali kegiatan
b.  9 – 12 kali kegiatan
c.  8 kali kegiatan
d.  Kurang dari 8 kali kegiatan</t>
  </si>
  <si>
    <t>Komponen Pelayanan Perpustakaan</t>
  </si>
  <si>
    <t>3.1</t>
  </si>
  <si>
    <t>Jenis Pelayanan Perpustakaan</t>
  </si>
  <si>
    <t>Perpustakaan menyelenggarakan berbagai jenis pelayanan perpustakaan</t>
  </si>
  <si>
    <t>a.  Lebih dari 3 jenis pelayanan
b.  3 jenis pelayanan
c.  2 jenis pelayanan
d.  Kurang dari 2 jenis pelayanan</t>
  </si>
  <si>
    <t>Perpustakaan menyelenggarakan pelayanan dengan waktu pelayanan per minggu</t>
  </si>
  <si>
    <t>a.  Lebih dari 10 jam per minggu
b.  10 jam per minggu
c.  9 jam per minggu
d.  Kurang dari 9 jam per minggu</t>
  </si>
  <si>
    <t>3.2</t>
  </si>
  <si>
    <t>Promosi Perpustakaan</t>
  </si>
  <si>
    <t xml:space="preserve">Perpustakaan menyelenggarakan promosi perpustakaan dengan menggunakan jenis media promosi dalam kurun waktu 1 (satu) tahun </t>
  </si>
  <si>
    <t>a. Lebih dari 4 jenis
b. 4 jenis
c. 3 jenis
d. Kurang dari 3 jenis</t>
  </si>
  <si>
    <t xml:space="preserve">Perpustakaan menyelenggarakan kegiatan promosi perpustakaan dalam kurun waktu 1 (satu) tahun </t>
  </si>
  <si>
    <t>a. Lebih dari 3 kali
b. 3 kali
c. 2 kali
d. Kurang dari 2 kali</t>
  </si>
  <si>
    <t>Kegiatan perpustakaan yang melibatkan pegiat literasi dan/atau narasumber dari  luar (pakar, orang tua, masyarakat) dalam 1 (satu) tahun</t>
  </si>
  <si>
    <t>a. Lebih dari 3 kegiatan
b. 3 kegiatan
c. 2 kegiatan
d. Kurang dari  2 kegiatan</t>
  </si>
  <si>
    <t>Pelayanan koleksi hasil karya warga sekolah</t>
  </si>
  <si>
    <t>a.  Lebih dari 3 jenis
b.  3 jenis
c.  2 jenis
d.  Kurang dari 2 jenis</t>
  </si>
  <si>
    <t>Persentase warga sekolah yang memanfaatkan perpustakaan per bulan dalam 1 (satu) tahun</t>
  </si>
  <si>
    <t>a.  Lebih dari 70%
b.  51% – 70%
c.  50%
d.  Kurang dari 50%</t>
  </si>
  <si>
    <t>Komponen Tenaga Perpustakaan</t>
  </si>
  <si>
    <t>4.1</t>
  </si>
  <si>
    <t>Tenaga Perpustakaan</t>
  </si>
  <si>
    <t>Kualifikasi pendidikan tenaga perpustakaan</t>
  </si>
  <si>
    <t>a.  Diploma/Sarjana bidang pepustakaan atau bidang lain dengan diklat teknis perpustakaan
b.  SMA dengan diklat teknis perpustakaan atau diploma/sarjana tanpa diklat teknis perpustakaan
c.  SMA atau sederajat
d.  Jenjang pendidikan di bawah SMA</t>
  </si>
  <si>
    <t>Jumlah tenaga perpustakaan yang dimiliki</t>
  </si>
  <si>
    <t>a.  Lebih dari 2 tenaga perpustakaan
b.  2 tenaga perpustakaan
c.  1 tenaga perpustakaan
d.  Tidak memiliki tenaga perpustakaan</t>
  </si>
  <si>
    <t>4.3</t>
  </si>
  <si>
    <t>Pengembangan Kompetensi</t>
  </si>
  <si>
    <t>Rerata keikutsertaan tenaga perpustakaan dalam kegiatan Pengembangan Keprofesian Berkelanjutan (PKB) di bidang perpustakaan dalam 3 (tiga) tahun terakhir</t>
  </si>
  <si>
    <t>a.  Lebih dari  4 kali
b.  4 kali
c.  3 kali
d.  Kurang dari 3 kali</t>
  </si>
  <si>
    <t>Persentase keikutsertaan tenaga perpustakaan dalam organisasi profesi bidang kepustakawanan</t>
  </si>
  <si>
    <t>Rasio (perbandingan) antara tenaga perpustakaan terhadap warga sekolah</t>
  </si>
  <si>
    <t>a.  1 tenaga perpustakaan yang ada melayani kurang dari 15 orang
b.  1 tenaga perpustakaan yang ada melayani 15 sampai dengan 44 orang
c.  1 tenaga perpustakaan yang ada melayani 45
d.  1 tenaga perpustakaan yang ada melayani lebih dari 45 orang</t>
  </si>
  <si>
    <t>Komponen Penyelenggaraan Perpustakaan</t>
  </si>
  <si>
    <t>5.1</t>
  </si>
  <si>
    <t>Legalitas penyelenggaraan perpustakaan</t>
  </si>
  <si>
    <t>a.  Memenuhi 4 unsur
b.  Memenuhi 3 unsur
c.  Memenuhi 2 unsur
d.  Kurang dari 2 unsur</t>
  </si>
  <si>
    <t>Prosedur Operasional Standar (POS) penyelenggaraan perpustakaan</t>
  </si>
  <si>
    <t>a.  Lebih dari 4 prosedur
b.  4 prosedur
c.  3 prosedur
d.  Kurang dari 3 prosedur</t>
  </si>
  <si>
    <t>5.3</t>
  </si>
  <si>
    <t>Kebijakan Kepala TK/RA/BA</t>
  </si>
  <si>
    <t>Kepala TK/RA/BA menetapkan program kerja perpustakaan yang terintegrasi dengan pembelajaran berbasis literasi anak</t>
  </si>
  <si>
    <t>a.  Program kerja perpustakaan terintegrasi dengan pembelajaran berbasis literasi anak dan berkelanjutan dalam 3 (tiga) tahun atau lebih
b.  Program kerja perpustakaan terintegrasi dengan pembelajaran berbasis literasi anak dan berkelanjutan dalam 2 (dua) tahun
c.  Program kerja perpustakaan terintegrasi dengan pembelajaran berbasis literasi anak dalam 1 (satu) tahun
d.  Belum ada penetapan program kerja perpustakaan yang terintegrasi dengan pembelajaran berbasis literasi anak</t>
  </si>
  <si>
    <t>Persentase jumlah guru yang memanfaatkan perpustakaan dalam perencanaan dan pelaksanaan pembelajaran</t>
  </si>
  <si>
    <t>Komponen Pengelolaan Perpustakaan</t>
  </si>
  <si>
    <t>Program kerja perpustakaan</t>
  </si>
  <si>
    <t>a.  Lebih dari 4 program
b.  4 program
c.  3 program
d.  Kurang dari 3 program</t>
  </si>
  <si>
    <t>Kerja sama perpustakaan dengan pihak eksternal dalam rangka peningkatan pelayanan dan pengembangan perpustakaan dalam 3 (tiga) tahun terakhir</t>
  </si>
  <si>
    <t>a.  Lebih dari  2 institusi
b.  2 institusi
c.  1 institusi
d.  Tidak ada</t>
  </si>
  <si>
    <t>Persentase anggaran perpustakaan terhadap anggaran sekolah (di luar belanja pegawai, pemeliharaan, dan perawatan gedung) dalam 3 (tiga) tahun terakhir</t>
  </si>
  <si>
    <t>a.  Lebih dari 8%
b.  6% - 8%
c.  5%
d.  Kurang dari 5%</t>
  </si>
  <si>
    <t>Laporan kinerja perpustakaan yang disahkan oleh kepala TK/RA/BA dalam 1 (satu) tahun terakhir</t>
  </si>
  <si>
    <t>a.  3 jenis laporan secara teratur
b.  2 jenis laporan secara teratur
c.  1 jenis laporan secara teratur
d.  Membuat laporan tetapi tidak teratur</t>
  </si>
  <si>
    <t>Nilai Sementara Asesi</t>
  </si>
  <si>
    <t>Komponen</t>
  </si>
  <si>
    <t xml:space="preserve">Jumlah </t>
  </si>
  <si>
    <t>Bobot</t>
  </si>
  <si>
    <t>Nilai</t>
  </si>
  <si>
    <t>Skor</t>
  </si>
  <si>
    <t>Soal</t>
  </si>
  <si>
    <t>Koleksi Perpustakaan</t>
  </si>
  <si>
    <t>Sarana dan Prasarana Perpustakaan</t>
  </si>
  <si>
    <t>Pelayanan Perpustakaan</t>
  </si>
  <si>
    <t>Penyelenggaraan Perpustakaan</t>
  </si>
  <si>
    <t>Pengelolaan Perpustakaan</t>
  </si>
  <si>
    <t>Jumlah</t>
  </si>
  <si>
    <r>
      <rPr>
        <b/>
        <sz val="12"/>
        <color theme="1"/>
        <rFont val="Times New Roman"/>
        <charset val="134"/>
      </rPr>
      <t xml:space="preserve">Keterangan :               </t>
    </r>
    <r>
      <rPr>
        <i/>
        <sz val="12"/>
        <color theme="1"/>
        <rFont val="Times New Roman"/>
        <charset val="134"/>
      </rPr>
      <t>Rumus Nilai= Jumlah skor : (jumlah soal X 4) X bobot</t>
    </r>
  </si>
  <si>
    <t>1. Akreditasi A (Baik Sekali), bila Jumlah Skor (91 ≤ NA ≤ 100)</t>
  </si>
  <si>
    <t>2. Akreditasi B (Baik), bila Jumlah Skor (76 ≤ NA ≤ 90)</t>
  </si>
  <si>
    <t>3. Akreditasi C (Cukup Baik), bila Jumlah Skor (60 ≤ NA ≤ 75)</t>
  </si>
  <si>
    <t>4. Belum Sesuai SNP, bila Jumlah Skor (NA &lt; 60)</t>
  </si>
  <si>
    <t>A</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</si>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</sst>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charset val="134"/>
    </font>
    <font>
      <sz val="12"/>
      <color theme="1"/>
      <name val="Times New Roman"/>
      <charset val="134"/>
    </font>
    <font>
      <b/>
      <sz val="12"/>
      <color theme="1"/>
      <name val="Times New Roman"/>
      <charset val="134"/>
    </font>
    <font>
      <sz val="10"/>
      <name val="Arial"/>
      <charset val="134"/>
    </font>
    <font>
      <b/>
      <sz val="14"/>
      <color rgb="FF000000"/>
      <name val="Times New Roman"/>
      <charset val="134"/>
    </font>
    <font>
      <b/>
      <sz val="10"/>
      <color rgb="FF000000"/>
      <name val="Arial"/>
      <charset val="134"/>
    </font>
    <font>
      <sz val="10"/>
      <color rgb="FF000000"/>
      <name val="Bookman Old Style"/>
      <charset val="134"/>
    </font>
    <font>
      <sz val="11"/>
      <color rgb="FF000000"/>
      <name val="Bookman Old Style"/>
      <charset val="134"/>
    </font>
    <font>
      <b/>
      <sz val="11"/>
      <color rgb="FF000000"/>
      <name val="Bookman Old Style"/>
      <charset val="134"/>
    </font>
    <font>
      <b/>
      <sz val="10"/>
      <color rgb="FF000000"/>
      <name val="Bookman Old Style"/>
      <charset val="134"/>
    </font>
    <font>
      <b/>
      <sz val="11"/>
      <color theme="1"/>
      <name val="Bookman Old Style"/>
      <charset val="134"/>
    </font>
    <font>
      <sz val="11"/>
      <color theme="1"/>
      <name val="Bookman Old Style"/>
      <charset val="134"/>
    </font>
    <font>
      <b/>
      <sz val="26"/>
      <color theme="1"/>
      <name val="Times New Roman"/>
      <charset val="134"/>
    </font>
    <font>
      <b/>
      <sz val="18"/>
      <color theme="1"/>
      <name val="Times New Roman"/>
      <charset val="134"/>
    </font>
    <font>
      <i/>
      <sz val="12"/>
      <color theme="1"/>
      <name val="Times New Roman"/>
      <charset val="134"/>
    </font>
    <font>
      <sz val="11"/>
      <color rgb="FF000000"/>
      <name val="Bookman Old Style"/>
      <family val="1"/>
    </font>
    <font>
      <b/>
      <sz val="10"/>
      <color rgb="FF000000"/>
      <name val="Bookman Old Style"/>
      <family val="1"/>
    </font>
    <font>
      <b/>
      <sz val="11"/>
      <color rgb="FF000000"/>
      <name val="Bookman Old Style"/>
      <family val="1"/>
    </font>
  </fonts>
  <fills count="6">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DE9D9"/>
        <bgColor rgb="FFFDE9D9"/>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102">
    <xf numFmtId="0" fontId="0" fillId="0" borderId="0" xfId="0"/>
    <xf numFmtId="0" fontId="1" fillId="0" borderId="0" xfId="0" applyFont="1"/>
    <xf numFmtId="0" fontId="1" fillId="0" borderId="0" xfId="0" applyFont="1" applyAlignment="1">
      <alignment horizontal="left" vertical="center" wrapText="1"/>
    </xf>
    <xf numFmtId="0" fontId="1" fillId="0" borderId="3" xfId="0" applyFont="1" applyBorder="1" applyAlignment="1">
      <alignment horizontal="center"/>
    </xf>
    <xf numFmtId="0" fontId="2" fillId="0" borderId="0" xfId="0" applyFont="1"/>
    <xf numFmtId="0" fontId="1" fillId="0" borderId="0" xfId="0" applyFont="1" applyAlignment="1">
      <alignment horizontal="center" vertical="center"/>
    </xf>
    <xf numFmtId="0" fontId="4" fillId="0" borderId="0" xfId="0" applyFont="1" applyAlignment="1">
      <alignment horizontal="centerContinuous"/>
    </xf>
    <xf numFmtId="0" fontId="0" fillId="0" borderId="0" xfId="0" applyAlignment="1">
      <alignment horizontal="centerContinuous"/>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1" fillId="0" borderId="4" xfId="0" applyFont="1" applyBorder="1" applyAlignment="1">
      <alignment horizontal="center"/>
    </xf>
    <xf numFmtId="0" fontId="1" fillId="0" borderId="4" xfId="0" applyFont="1" applyBorder="1"/>
    <xf numFmtId="0" fontId="1" fillId="0" borderId="2" xfId="0" applyFont="1" applyBorder="1" applyAlignment="1">
      <alignment horizontal="center"/>
    </xf>
    <xf numFmtId="2" fontId="1" fillId="0" borderId="8" xfId="0" applyNumberFormat="1" applyFont="1" applyBorder="1"/>
    <xf numFmtId="0" fontId="1" fillId="0" borderId="7" xfId="0" applyFont="1" applyBorder="1" applyAlignment="1">
      <alignment horizontal="center"/>
    </xf>
    <xf numFmtId="0" fontId="1" fillId="0" borderId="7" xfId="0" applyFont="1" applyBorder="1"/>
    <xf numFmtId="2" fontId="1" fillId="0" borderId="9" xfId="0" applyNumberFormat="1" applyFont="1" applyBorder="1"/>
    <xf numFmtId="0" fontId="1" fillId="0" borderId="7" xfId="0" applyFont="1" applyBorder="1" applyAlignment="1">
      <alignment wrapText="1"/>
    </xf>
    <xf numFmtId="2" fontId="1" fillId="0" borderId="10" xfId="0" applyNumberFormat="1" applyFont="1" applyBorder="1"/>
    <xf numFmtId="0" fontId="1" fillId="2" borderId="6" xfId="0" applyFont="1" applyFill="1" applyBorder="1"/>
    <xf numFmtId="0" fontId="2" fillId="2" borderId="6" xfId="0" applyFont="1" applyFill="1" applyBorder="1"/>
    <xf numFmtId="0" fontId="2" fillId="2" borderId="6" xfId="0" applyFont="1" applyFill="1" applyBorder="1" applyAlignment="1">
      <alignment horizontal="center"/>
    </xf>
    <xf numFmtId="2" fontId="2" fillId="2" borderId="5" xfId="0" applyNumberFormat="1" applyFont="1" applyFill="1" applyBorder="1"/>
    <xf numFmtId="2" fontId="1" fillId="0" borderId="0" xfId="0" applyNumberFormat="1" applyFont="1"/>
    <xf numFmtId="0" fontId="5"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top"/>
    </xf>
    <xf numFmtId="0" fontId="6" fillId="0" borderId="0" xfId="0" applyFont="1"/>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2" xfId="0" applyFont="1" applyBorder="1" applyAlignment="1" applyProtection="1">
      <alignment horizontal="left" vertical="center"/>
      <protection locked="0"/>
    </xf>
    <xf numFmtId="0" fontId="8" fillId="4" borderId="8" xfId="0" applyFont="1" applyFill="1" applyBorder="1" applyAlignment="1">
      <alignment horizontal="center" vertical="center"/>
    </xf>
    <xf numFmtId="0" fontId="9" fillId="0" borderId="13" xfId="0" applyFont="1" applyBorder="1" applyAlignment="1">
      <alignment horizontal="center" vertical="top"/>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pplyProtection="1">
      <alignment horizontal="left" vertical="top" wrapText="1"/>
      <protection locked="0"/>
    </xf>
    <xf numFmtId="0" fontId="10" fillId="0" borderId="15" xfId="0" applyFont="1" applyBorder="1" applyAlignment="1">
      <alignment horizontal="left" vertical="top" wrapText="1"/>
    </xf>
    <xf numFmtId="0" fontId="6" fillId="0" borderId="1" xfId="0" applyFont="1" applyBorder="1" applyAlignment="1">
      <alignment horizontal="center" vertical="top"/>
    </xf>
    <xf numFmtId="0" fontId="11" fillId="0" borderId="6" xfId="0" applyFont="1" applyBorder="1" applyAlignment="1">
      <alignment horizontal="left" vertical="top" wrapText="1"/>
    </xf>
    <xf numFmtId="0" fontId="7" fillId="0" borderId="10"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pplyProtection="1">
      <alignment horizontal="center" vertical="center"/>
      <protection locked="0"/>
    </xf>
    <xf numFmtId="0" fontId="9" fillId="0" borderId="1" xfId="0" applyFont="1" applyBorder="1" applyAlignment="1">
      <alignment horizontal="center" vertical="top"/>
    </xf>
    <xf numFmtId="0" fontId="10" fillId="0" borderId="13" xfId="0" applyFont="1" applyBorder="1" applyAlignment="1">
      <alignment vertical="top" wrapText="1"/>
    </xf>
    <xf numFmtId="0" fontId="10" fillId="0" borderId="14" xfId="0" applyFont="1" applyBorder="1" applyAlignment="1">
      <alignment vertical="top" wrapText="1"/>
    </xf>
    <xf numFmtId="0" fontId="10" fillId="0" borderId="14" xfId="0" applyFont="1" applyBorder="1" applyAlignment="1" applyProtection="1">
      <alignment vertical="top" wrapText="1"/>
      <protection locked="0"/>
    </xf>
    <xf numFmtId="0" fontId="11" fillId="0" borderId="6" xfId="0" applyFont="1" applyBorder="1" applyAlignment="1">
      <alignment vertical="top" wrapText="1"/>
    </xf>
    <xf numFmtId="0" fontId="6" fillId="0" borderId="13" xfId="0" applyFont="1" applyBorder="1" applyAlignment="1">
      <alignment horizontal="centerContinuous" vertical="top"/>
    </xf>
    <xf numFmtId="0" fontId="6" fillId="0" borderId="14" xfId="0" applyFont="1" applyBorder="1" applyAlignment="1">
      <alignment horizontal="centerContinuous" vertical="top"/>
    </xf>
    <xf numFmtId="0" fontId="6" fillId="0" borderId="14" xfId="0" applyFont="1" applyBorder="1" applyAlignment="1" applyProtection="1">
      <alignment horizontal="centerContinuous" vertical="top"/>
      <protection locked="0"/>
    </xf>
    <xf numFmtId="0" fontId="6" fillId="0" borderId="15" xfId="0" applyFont="1" applyBorder="1" applyAlignment="1">
      <alignment horizontal="centerContinuous" vertical="top"/>
    </xf>
    <xf numFmtId="0" fontId="7" fillId="0" borderId="1"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4" xfId="0" applyFont="1" applyBorder="1" applyAlignment="1" applyProtection="1">
      <alignment horizontal="left" vertical="center"/>
      <protection locked="0"/>
    </xf>
    <xf numFmtId="0" fontId="8" fillId="4" borderId="1" xfId="0" applyFont="1" applyFill="1" applyBorder="1" applyAlignment="1">
      <alignment horizontal="center" vertical="center"/>
    </xf>
    <xf numFmtId="0" fontId="8" fillId="0" borderId="1" xfId="0" applyFont="1" applyBorder="1" applyAlignment="1">
      <alignment horizontal="center" vertical="top"/>
    </xf>
    <xf numFmtId="0" fontId="8" fillId="0" borderId="13" xfId="0" applyFont="1" applyBorder="1"/>
    <xf numFmtId="0" fontId="8" fillId="0" borderId="14" xfId="0" applyFont="1" applyBorder="1"/>
    <xf numFmtId="0" fontId="8" fillId="0" borderId="14" xfId="0" applyFont="1" applyBorder="1" applyProtection="1">
      <protection locked="0"/>
    </xf>
    <xf numFmtId="0" fontId="8" fillId="0" borderId="15" xfId="0" applyFont="1" applyBorder="1"/>
    <xf numFmtId="0" fontId="7" fillId="0" borderId="1" xfId="0" applyFont="1" applyBorder="1" applyAlignment="1">
      <alignment horizontal="center" vertical="top"/>
    </xf>
    <xf numFmtId="0" fontId="7" fillId="0" borderId="13" xfId="0" applyFont="1" applyBorder="1" applyAlignment="1">
      <alignment horizontal="centerContinuous" vertical="top"/>
    </xf>
    <xf numFmtId="0" fontId="7" fillId="0" borderId="14" xfId="0" applyFont="1" applyBorder="1" applyAlignment="1">
      <alignment horizontal="centerContinuous" vertical="top"/>
    </xf>
    <xf numFmtId="0" fontId="7" fillId="0" borderId="14" xfId="0" applyFont="1" applyBorder="1" applyAlignment="1" applyProtection="1">
      <alignment horizontal="centerContinuous" vertical="top"/>
      <protection locked="0"/>
    </xf>
    <xf numFmtId="0" fontId="7" fillId="0" borderId="15" xfId="0" applyFont="1" applyBorder="1" applyAlignment="1">
      <alignment horizontal="centerContinuous" vertical="top"/>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left" vertical="top" wrapText="1"/>
    </xf>
    <xf numFmtId="0" fontId="11" fillId="0" borderId="1" xfId="0" applyFont="1" applyBorder="1" applyAlignment="1">
      <alignment vertical="top" wrapText="1"/>
    </xf>
    <xf numFmtId="0" fontId="1" fillId="0" borderId="19" xfId="0" applyFont="1" applyBorder="1"/>
    <xf numFmtId="0" fontId="2" fillId="0" borderId="0" xfId="0" applyFont="1" applyAlignment="1">
      <alignment horizontal="left" vertical="center"/>
    </xf>
    <xf numFmtId="0" fontId="2" fillId="0" borderId="0" xfId="0" applyFont="1" applyAlignment="1">
      <alignment horizontal="left" vertical="center" wrapText="1"/>
    </xf>
    <xf numFmtId="0" fontId="1" fillId="0" borderId="21" xfId="0" applyFont="1" applyBorder="1"/>
    <xf numFmtId="0" fontId="1" fillId="0" borderId="22" xfId="0" applyFont="1" applyBorder="1" applyAlignment="1">
      <alignment horizontal="center" vertical="center"/>
    </xf>
    <xf numFmtId="0" fontId="2" fillId="0" borderId="22" xfId="0" applyFont="1" applyBorder="1" applyAlignment="1">
      <alignment horizontal="left" vertical="center" wrapText="1"/>
    </xf>
    <xf numFmtId="0" fontId="2" fillId="0" borderId="22" xfId="0" applyFont="1" applyBorder="1" applyAlignment="1">
      <alignment horizontal="left" vertical="center"/>
    </xf>
    <xf numFmtId="0" fontId="1" fillId="0" borderId="0" xfId="0" applyFont="1" applyAlignment="1">
      <alignment wrapText="1"/>
    </xf>
    <xf numFmtId="0" fontId="13" fillId="0" borderId="0" xfId="0" applyFont="1"/>
    <xf numFmtId="0" fontId="15" fillId="0" borderId="1" xfId="0" applyFont="1" applyBorder="1" applyAlignment="1" applyProtection="1">
      <alignment horizontal="center" vertical="center"/>
      <protection locked="0"/>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 fillId="0" borderId="0" xfId="0" applyFont="1" applyAlignment="1">
      <alignment horizontal="left" vertical="center"/>
    </xf>
    <xf numFmtId="0" fontId="0" fillId="0" borderId="0" xfId="0"/>
    <xf numFmtId="0" fontId="12" fillId="5" borderId="16" xfId="0" applyFont="1" applyFill="1" applyBorder="1" applyAlignment="1">
      <alignment horizontal="center" vertical="center"/>
    </xf>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1" fillId="0" borderId="17" xfId="0" applyFont="1" applyBorder="1" applyAlignment="1">
      <alignment horizontal="center"/>
    </xf>
    <xf numFmtId="0" fontId="0" fillId="0" borderId="22"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strumen!A1"/><Relationship Id="rId2" Type="http://schemas.openxmlformats.org/officeDocument/2006/relationships/hyperlink" Target="#'Berita Acara dan Rekomendasi'!A1"/><Relationship Id="rId1" Type="http://schemas.openxmlformats.org/officeDocument/2006/relationships/hyperlink" Target="#HOME!A1"/><Relationship Id="rId5" Type="http://schemas.openxmlformats.org/officeDocument/2006/relationships/hyperlink" Target="#'Nilai Sementara'!A1"/><Relationship Id="rId4" Type="http://schemas.openxmlformats.org/officeDocument/2006/relationships/hyperlink" Target="#Rekomendasi!A1"/></Relationships>
</file>

<file path=xl/drawings/_rels/drawing2.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oneCellAnchor>
    <xdr:from>
      <xdr:col>8</xdr:col>
      <xdr:colOff>583565</xdr:colOff>
      <xdr:row>1</xdr:row>
      <xdr:rowOff>269875</xdr:rowOff>
    </xdr:from>
    <xdr:ext cx="2419350" cy="7524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9472295" y="715645"/>
          <a:ext cx="2419350" cy="752475"/>
        </a:xfrm>
        <a:prstGeom prst="roundRect">
          <a:avLst>
            <a:gd name="adj" fmla="val 16667"/>
          </a:avLst>
        </a:prstGeom>
        <a:solidFill>
          <a:srgbClr val="FBD4B4"/>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HOME</a:t>
          </a:r>
          <a:endParaRPr sz="1400"/>
        </a:p>
      </xdr:txBody>
    </xdr:sp>
    <xdr:clientData fLocksWithSheet="0"/>
  </xdr:oneCellAnchor>
  <xdr:oneCellAnchor>
    <xdr:from>
      <xdr:col>8</xdr:col>
      <xdr:colOff>612140</xdr:colOff>
      <xdr:row>8</xdr:row>
      <xdr:rowOff>615950</xdr:rowOff>
    </xdr:from>
    <xdr:ext cx="2447925" cy="84772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9500870" y="5128260"/>
          <a:ext cx="2447925" cy="847725"/>
        </a:xfrm>
        <a:prstGeom prst="roundRect">
          <a:avLst>
            <a:gd name="adj" fmla="val 16667"/>
          </a:avLst>
        </a:prstGeom>
        <a:solidFill>
          <a:srgbClr val="B6DDE7"/>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BERITA ACARA</a:t>
          </a:r>
          <a:endParaRPr lang="en-US" sz="1100"/>
        </a:p>
      </xdr:txBody>
    </xdr:sp>
    <xdr:clientData fLocksWithSheet="0"/>
  </xdr:oneCellAnchor>
  <xdr:oneCellAnchor>
    <xdr:from>
      <xdr:col>8</xdr:col>
      <xdr:colOff>606425</xdr:colOff>
      <xdr:row>3</xdr:row>
      <xdr:rowOff>441325</xdr:rowOff>
    </xdr:from>
    <xdr:ext cx="2447925" cy="809625"/>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9495155" y="1778635"/>
          <a:ext cx="2447925" cy="809625"/>
        </a:xfrm>
        <a:prstGeom prst="roundRect">
          <a:avLst>
            <a:gd name="adj" fmla="val 16667"/>
          </a:avLst>
        </a:prstGeom>
        <a:solidFill>
          <a:srgbClr val="D6E3BC"/>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INSTRUMEN</a:t>
          </a:r>
          <a:endParaRPr lang="en-US" sz="1100"/>
        </a:p>
      </xdr:txBody>
    </xdr:sp>
    <xdr:clientData fLocksWithSheet="0"/>
  </xdr:oneCellAnchor>
  <xdr:oneCellAnchor>
    <xdr:from>
      <xdr:col>5</xdr:col>
      <xdr:colOff>201295</xdr:colOff>
      <xdr:row>1</xdr:row>
      <xdr:rowOff>276225</xdr:rowOff>
    </xdr:from>
    <xdr:ext cx="1809750" cy="5448300"/>
    <xdr:sp macro="" textlink="">
      <xdr:nvSpPr>
        <xdr:cNvPr id="8" name="Shape 8">
          <a:extLst>
            <a:ext uri="{FF2B5EF4-FFF2-40B4-BE49-F238E27FC236}">
              <a16:creationId xmlns:a16="http://schemas.microsoft.com/office/drawing/2014/main" id="{00000000-0008-0000-0000-000008000000}"/>
            </a:ext>
          </a:extLst>
        </xdr:cNvPr>
        <xdr:cNvSpPr/>
      </xdr:nvSpPr>
      <xdr:spPr>
        <a:xfrm>
          <a:off x="7175500" y="721995"/>
          <a:ext cx="1809750" cy="5448300"/>
        </a:xfrm>
        <a:prstGeom prst="rightArrow">
          <a:avLst>
            <a:gd name="adj1" fmla="val 50000"/>
            <a:gd name="adj2" fmla="val 50000"/>
          </a:avLst>
        </a:prstGeom>
        <a:solidFill>
          <a:srgbClr val="8CB3E3"/>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8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MENU</a:t>
          </a:r>
          <a:endParaRPr sz="1400"/>
        </a:p>
      </xdr:txBody>
    </xdr:sp>
    <xdr:clientData fLocksWithSheet="0"/>
  </xdr:oneCellAnchor>
  <xdr:oneCellAnchor>
    <xdr:from>
      <xdr:col>8</xdr:col>
      <xdr:colOff>617220</xdr:colOff>
      <xdr:row>7</xdr:row>
      <xdr:rowOff>135255</xdr:rowOff>
    </xdr:from>
    <xdr:ext cx="2447925" cy="847725"/>
    <xdr:sp macro="" textlink="">
      <xdr:nvSpPr>
        <xdr:cNvPr id="2" name="Shape 5">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9505950" y="4012565"/>
          <a:ext cx="2447925" cy="847725"/>
        </a:xfrm>
        <a:prstGeom prst="roundRect">
          <a:avLst>
            <a:gd name="adj" fmla="val 16667"/>
          </a:avLst>
        </a:prstGeom>
        <a:solidFill>
          <a:schemeClr val="accent1">
            <a:lumMod val="60000"/>
            <a:lumOff val="40000"/>
          </a:schemeClr>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REKOMENDASI</a:t>
          </a:r>
          <a:endParaRPr lang="en-US" sz="1100"/>
        </a:p>
      </xdr:txBody>
    </xdr:sp>
    <xdr:clientData fLocksWithSheet="0"/>
  </xdr:oneCellAnchor>
  <xdr:oneCellAnchor>
    <xdr:from>
      <xdr:col>8</xdr:col>
      <xdr:colOff>625475</xdr:colOff>
      <xdr:row>5</xdr:row>
      <xdr:rowOff>261620</xdr:rowOff>
    </xdr:from>
    <xdr:ext cx="2447925" cy="847725"/>
    <xdr:sp macro="" textlink="">
      <xdr:nvSpPr>
        <xdr:cNvPr id="9" name="Shape 5">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9514205" y="2868930"/>
          <a:ext cx="2447925" cy="847725"/>
        </a:xfrm>
        <a:prstGeom prst="roundRect">
          <a:avLst>
            <a:gd name="adj" fmla="val 16667"/>
          </a:avLst>
        </a:prstGeom>
        <a:solidFill>
          <a:schemeClr val="accent4">
            <a:lumMod val="60000"/>
            <a:lumOff val="40000"/>
          </a:schemeClr>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NILAI SEMENTARA</a:t>
          </a:r>
          <a:endParaRPr lang="en-US"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209550</xdr:colOff>
      <xdr:row>5</xdr:row>
      <xdr:rowOff>28575</xdr:rowOff>
    </xdr:from>
    <xdr:ext cx="2009775" cy="723900"/>
    <xdr:sp macro="" textlink="">
      <xdr:nvSpPr>
        <xdr:cNvPr id="9" name="Shape 9">
          <a:hlinkClick xmlns:r="http://schemas.openxmlformats.org/officeDocument/2006/relationships" r:id="rId1"/>
          <a:extLst>
            <a:ext uri="{FF2B5EF4-FFF2-40B4-BE49-F238E27FC236}">
              <a16:creationId xmlns:a16="http://schemas.microsoft.com/office/drawing/2014/main" id="{00000000-0008-0000-0200-000009000000}"/>
            </a:ext>
          </a:extLst>
        </xdr:cNvPr>
        <xdr:cNvSpPr/>
      </xdr:nvSpPr>
      <xdr:spPr>
        <a:xfrm>
          <a:off x="7701915" y="1009650"/>
          <a:ext cx="2009775" cy="723900"/>
        </a:xfrm>
        <a:prstGeom prst="roundRect">
          <a:avLst>
            <a:gd name="adj" fmla="val 16667"/>
          </a:avLst>
        </a:prstGeom>
        <a:solidFill>
          <a:srgbClr val="FBD4B4"/>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32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HOME</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zoomScale="70" zoomScaleNormal="70" workbookViewId="0">
      <selection sqref="A1:E3"/>
    </sheetView>
  </sheetViews>
  <sheetFormatPr defaultColWidth="14.42578125" defaultRowHeight="15" customHeight="1"/>
  <cols>
    <col min="1" max="1" width="9.140625" customWidth="1"/>
    <col min="2" max="2" width="26.7109375" customWidth="1"/>
    <col min="3" max="3" width="2" customWidth="1"/>
    <col min="4" max="4" width="3" customWidth="1"/>
    <col min="5" max="5" width="59" customWidth="1"/>
    <col min="6" max="17" width="9.140625" customWidth="1"/>
    <col min="18" max="26" width="8.7109375" customWidth="1"/>
  </cols>
  <sheetData>
    <row r="1" spans="1:26" ht="35.1" customHeight="1">
      <c r="A1" s="92" t="s">
        <v>0</v>
      </c>
      <c r="B1" s="93"/>
      <c r="C1" s="93"/>
      <c r="D1" s="93"/>
      <c r="E1" s="94"/>
      <c r="F1" s="100"/>
      <c r="G1" s="93"/>
      <c r="H1" s="93"/>
      <c r="I1" s="93"/>
      <c r="J1" s="93"/>
      <c r="K1" s="93"/>
      <c r="L1" s="93"/>
      <c r="M1" s="93"/>
      <c r="N1" s="94"/>
      <c r="O1" s="1"/>
      <c r="P1" s="1"/>
      <c r="Q1" s="1"/>
      <c r="R1" s="1"/>
      <c r="S1" s="1"/>
      <c r="T1" s="1"/>
      <c r="U1" s="1"/>
      <c r="V1" s="1"/>
      <c r="W1" s="1"/>
      <c r="X1" s="1"/>
      <c r="Y1" s="1"/>
      <c r="Z1" s="1"/>
    </row>
    <row r="2" spans="1:26" ht="35.1" customHeight="1">
      <c r="A2" s="95"/>
      <c r="B2" s="91"/>
      <c r="C2" s="91"/>
      <c r="D2" s="91"/>
      <c r="E2" s="96"/>
      <c r="F2" s="91"/>
      <c r="G2" s="91"/>
      <c r="H2" s="91"/>
      <c r="I2" s="91"/>
      <c r="J2" s="91"/>
      <c r="K2" s="91"/>
      <c r="L2" s="91"/>
      <c r="M2" s="91"/>
      <c r="N2" s="96"/>
      <c r="O2" s="1"/>
      <c r="P2" s="86"/>
      <c r="Q2" s="1"/>
      <c r="R2" s="1"/>
      <c r="S2" s="1"/>
      <c r="T2" s="1"/>
      <c r="U2" s="1"/>
      <c r="V2" s="1"/>
      <c r="W2" s="1"/>
      <c r="X2" s="1"/>
      <c r="Y2" s="1"/>
      <c r="Z2" s="1"/>
    </row>
    <row r="3" spans="1:26" ht="35.1" customHeight="1">
      <c r="A3" s="97"/>
      <c r="B3" s="98"/>
      <c r="C3" s="98"/>
      <c r="D3" s="98"/>
      <c r="E3" s="99"/>
      <c r="F3" s="91"/>
      <c r="G3" s="91"/>
      <c r="H3" s="91"/>
      <c r="I3" s="91"/>
      <c r="J3" s="91"/>
      <c r="K3" s="91"/>
      <c r="L3" s="91"/>
      <c r="M3" s="91"/>
      <c r="N3" s="96"/>
      <c r="O3" s="1"/>
      <c r="P3" s="1"/>
      <c r="Q3" s="1"/>
      <c r="R3" s="1"/>
      <c r="S3" s="1"/>
      <c r="T3" s="1"/>
      <c r="U3" s="1"/>
      <c r="V3" s="1"/>
      <c r="W3" s="1"/>
      <c r="X3" s="1"/>
      <c r="Y3" s="1"/>
      <c r="Z3" s="1"/>
    </row>
    <row r="4" spans="1:26" ht="50.1" customHeight="1">
      <c r="A4" s="78"/>
      <c r="B4" s="79" t="s">
        <v>1</v>
      </c>
      <c r="C4" s="90" t="s">
        <v>2</v>
      </c>
      <c r="D4" s="91"/>
      <c r="E4" s="2"/>
      <c r="F4" s="91"/>
      <c r="G4" s="91"/>
      <c r="H4" s="91"/>
      <c r="I4" s="91"/>
      <c r="J4" s="91"/>
      <c r="K4" s="91"/>
      <c r="L4" s="91"/>
      <c r="M4" s="91"/>
      <c r="N4" s="96"/>
      <c r="O4" s="1"/>
      <c r="P4" s="1"/>
      <c r="Q4" s="1"/>
      <c r="R4" s="1"/>
      <c r="S4" s="1"/>
      <c r="T4" s="1"/>
      <c r="U4" s="1"/>
      <c r="V4" s="1"/>
      <c r="W4" s="1"/>
      <c r="X4" s="1"/>
      <c r="Y4" s="1"/>
      <c r="Z4" s="1"/>
    </row>
    <row r="5" spans="1:26" ht="50.1" customHeight="1">
      <c r="A5" s="78"/>
      <c r="B5" s="79" t="s">
        <v>3</v>
      </c>
      <c r="C5" s="90" t="s">
        <v>2</v>
      </c>
      <c r="D5" s="91"/>
      <c r="E5" s="2"/>
      <c r="F5" s="91"/>
      <c r="G5" s="91"/>
      <c r="H5" s="91"/>
      <c r="I5" s="91"/>
      <c r="J5" s="91"/>
      <c r="K5" s="91"/>
      <c r="L5" s="91"/>
      <c r="M5" s="91"/>
      <c r="N5" s="96"/>
      <c r="O5" s="1"/>
      <c r="P5" s="1"/>
      <c r="Q5" s="1"/>
      <c r="R5" s="1"/>
      <c r="S5" s="1"/>
      <c r="T5" s="1"/>
      <c r="U5" s="1"/>
      <c r="V5" s="1"/>
      <c r="W5" s="1"/>
      <c r="X5" s="1"/>
      <c r="Y5" s="1"/>
      <c r="Z5" s="1"/>
    </row>
    <row r="6" spans="1:26" ht="50.1" customHeight="1">
      <c r="A6" s="78"/>
      <c r="B6" s="79" t="s">
        <v>4</v>
      </c>
      <c r="C6" s="90" t="s">
        <v>2</v>
      </c>
      <c r="D6" s="91"/>
      <c r="E6" s="2"/>
      <c r="F6" s="91"/>
      <c r="G6" s="91"/>
      <c r="H6" s="91"/>
      <c r="I6" s="91"/>
      <c r="J6" s="91"/>
      <c r="K6" s="91"/>
      <c r="L6" s="91"/>
      <c r="M6" s="91"/>
      <c r="N6" s="96"/>
      <c r="O6" s="1"/>
      <c r="P6" s="1"/>
      <c r="Q6" s="1"/>
      <c r="R6" s="1"/>
      <c r="S6" s="1"/>
      <c r="T6" s="1"/>
      <c r="U6" s="1"/>
      <c r="V6" s="1"/>
      <c r="W6" s="1"/>
      <c r="X6" s="1"/>
      <c r="Y6" s="1"/>
      <c r="Z6" s="1"/>
    </row>
    <row r="7" spans="1:26" ht="50.1" customHeight="1">
      <c r="A7" s="78"/>
      <c r="B7" s="79" t="s">
        <v>5</v>
      </c>
      <c r="C7" s="90" t="s">
        <v>2</v>
      </c>
      <c r="D7" s="91"/>
      <c r="E7" s="2"/>
      <c r="F7" s="91"/>
      <c r="G7" s="91"/>
      <c r="H7" s="91"/>
      <c r="I7" s="91"/>
      <c r="J7" s="91"/>
      <c r="K7" s="91"/>
      <c r="L7" s="91"/>
      <c r="M7" s="91"/>
      <c r="N7" s="96"/>
      <c r="O7" s="1"/>
      <c r="P7" s="1"/>
      <c r="Q7" s="1"/>
      <c r="R7" s="1"/>
      <c r="S7" s="1"/>
      <c r="T7" s="1"/>
      <c r="U7" s="1"/>
      <c r="V7" s="1"/>
      <c r="W7" s="1"/>
      <c r="X7" s="1"/>
      <c r="Y7" s="1"/>
      <c r="Z7" s="1"/>
    </row>
    <row r="8" spans="1:26" ht="50.1" customHeight="1">
      <c r="A8" s="78"/>
      <c r="B8" s="79" t="s">
        <v>6</v>
      </c>
      <c r="C8" s="90" t="s">
        <v>2</v>
      </c>
      <c r="D8" s="91"/>
      <c r="E8" s="2"/>
      <c r="F8" s="91"/>
      <c r="G8" s="91"/>
      <c r="H8" s="91"/>
      <c r="I8" s="91"/>
      <c r="J8" s="91"/>
      <c r="K8" s="91"/>
      <c r="L8" s="91"/>
      <c r="M8" s="91"/>
      <c r="N8" s="96"/>
      <c r="O8" s="1"/>
      <c r="P8" s="1"/>
      <c r="Q8" s="1"/>
      <c r="R8" s="1"/>
      <c r="S8" s="1"/>
      <c r="T8" s="1"/>
      <c r="U8" s="1"/>
      <c r="V8" s="1"/>
      <c r="W8" s="1"/>
      <c r="X8" s="1"/>
      <c r="Y8" s="1"/>
      <c r="Z8" s="1"/>
    </row>
    <row r="9" spans="1:26" ht="50.1" customHeight="1">
      <c r="A9" s="78"/>
      <c r="B9" s="79" t="s">
        <v>7</v>
      </c>
      <c r="C9" s="90" t="s">
        <v>2</v>
      </c>
      <c r="D9" s="91"/>
      <c r="E9" s="2"/>
      <c r="F9" s="91"/>
      <c r="G9" s="91"/>
      <c r="H9" s="91"/>
      <c r="I9" s="91"/>
      <c r="J9" s="91"/>
      <c r="K9" s="91"/>
      <c r="L9" s="91"/>
      <c r="M9" s="91"/>
      <c r="N9" s="96"/>
      <c r="O9" s="1"/>
      <c r="P9" s="1"/>
      <c r="Q9" s="1"/>
      <c r="R9" s="1"/>
      <c r="S9" s="1"/>
      <c r="T9" s="1"/>
      <c r="U9" s="1"/>
      <c r="V9" s="1"/>
      <c r="W9" s="1"/>
      <c r="X9" s="1"/>
      <c r="Y9" s="1"/>
      <c r="Z9" s="1"/>
    </row>
    <row r="10" spans="1:26" ht="50.1" customHeight="1">
      <c r="A10" s="78"/>
      <c r="B10" s="79" t="s">
        <v>8</v>
      </c>
      <c r="C10" s="5" t="s">
        <v>2</v>
      </c>
      <c r="D10" s="80" t="s">
        <v>9</v>
      </c>
      <c r="E10" s="79"/>
      <c r="F10" s="91"/>
      <c r="G10" s="91"/>
      <c r="H10" s="91"/>
      <c r="I10" s="91"/>
      <c r="J10" s="91"/>
      <c r="K10" s="91"/>
      <c r="L10" s="91"/>
      <c r="M10" s="91"/>
      <c r="N10" s="96"/>
      <c r="O10" s="1"/>
      <c r="P10" s="1"/>
      <c r="Q10" s="1"/>
      <c r="R10" s="1"/>
      <c r="S10" s="1"/>
      <c r="T10" s="1"/>
      <c r="U10" s="1"/>
      <c r="V10" s="1"/>
      <c r="W10" s="1"/>
      <c r="X10" s="1"/>
      <c r="Y10" s="1"/>
      <c r="Z10" s="1"/>
    </row>
    <row r="11" spans="1:26" ht="50.1" customHeight="1">
      <c r="A11" s="81"/>
      <c r="B11" s="82"/>
      <c r="C11" s="82" t="s">
        <v>2</v>
      </c>
      <c r="D11" s="83" t="s">
        <v>10</v>
      </c>
      <c r="E11" s="84"/>
      <c r="F11" s="101"/>
      <c r="G11" s="101"/>
      <c r="H11" s="101"/>
      <c r="I11" s="101"/>
      <c r="J11" s="101"/>
      <c r="K11" s="101"/>
      <c r="L11" s="101"/>
      <c r="M11" s="101"/>
      <c r="N11" s="99"/>
      <c r="O11" s="1"/>
      <c r="P11" s="1"/>
      <c r="Q11" s="1"/>
      <c r="R11" s="1"/>
      <c r="S11" s="1"/>
      <c r="T11" s="1"/>
      <c r="U11" s="1"/>
      <c r="V11" s="1"/>
      <c r="W11" s="1"/>
      <c r="X11" s="1"/>
      <c r="Y11" s="1"/>
      <c r="Z11" s="1"/>
    </row>
    <row r="12" spans="1:26" ht="15.75" customHeight="1">
      <c r="A12" s="1"/>
      <c r="B12" s="1"/>
      <c r="C12" s="1"/>
      <c r="D12" s="1"/>
      <c r="E12" s="85"/>
      <c r="F12" s="1"/>
      <c r="G12" s="1"/>
      <c r="H12" s="1"/>
      <c r="I12" s="1"/>
      <c r="J12" s="1"/>
      <c r="K12" s="1"/>
      <c r="L12" s="1"/>
      <c r="M12" s="1"/>
      <c r="N12" s="1"/>
      <c r="O12" s="1"/>
      <c r="P12" s="1"/>
      <c r="Q12" s="1"/>
      <c r="R12" s="1"/>
      <c r="S12" s="1"/>
      <c r="T12" s="1"/>
      <c r="U12" s="1"/>
      <c r="V12" s="1"/>
      <c r="W12" s="1"/>
      <c r="X12" s="1"/>
      <c r="Y12" s="1"/>
      <c r="Z12" s="1"/>
    </row>
    <row r="13" spans="1:26" ht="15.75" customHeight="1">
      <c r="A13" s="1"/>
      <c r="B13" s="1"/>
      <c r="C13" s="1"/>
      <c r="D13" s="1"/>
      <c r="E13" s="85"/>
      <c r="F13" s="1"/>
      <c r="G13" s="1"/>
      <c r="H13" s="1"/>
      <c r="I13" s="1"/>
      <c r="J13" s="1"/>
      <c r="K13" s="1"/>
      <c r="L13" s="1"/>
      <c r="M13" s="1"/>
      <c r="N13" s="1"/>
      <c r="O13" s="1"/>
      <c r="P13" s="1"/>
      <c r="Q13" s="1"/>
      <c r="R13" s="1"/>
      <c r="S13" s="1"/>
      <c r="T13" s="1"/>
      <c r="U13" s="1"/>
      <c r="V13" s="1"/>
      <c r="W13" s="1"/>
      <c r="X13" s="1"/>
      <c r="Y13" s="1"/>
      <c r="Z13" s="1"/>
    </row>
    <row r="14" spans="1:26" ht="15.75" customHeight="1">
      <c r="A14" s="1"/>
      <c r="B14" s="1"/>
      <c r="C14" s="1"/>
      <c r="D14" s="1"/>
      <c r="E14" s="85"/>
      <c r="F14" s="1"/>
      <c r="G14" s="1"/>
      <c r="H14" s="1"/>
      <c r="I14" s="1"/>
      <c r="J14" s="1"/>
      <c r="K14" s="1"/>
      <c r="L14" s="1"/>
      <c r="M14" s="1"/>
      <c r="N14" s="1"/>
      <c r="O14" s="1"/>
      <c r="P14" s="1"/>
      <c r="Q14" s="1"/>
      <c r="R14" s="1"/>
      <c r="S14" s="1"/>
      <c r="T14" s="1"/>
      <c r="U14" s="1"/>
      <c r="V14" s="1"/>
      <c r="W14" s="1"/>
      <c r="X14" s="1"/>
      <c r="Y14" s="1"/>
      <c r="Z14" s="1"/>
    </row>
    <row r="15" spans="1:26" ht="15.75" customHeight="1">
      <c r="A15" s="1"/>
      <c r="B15" s="1"/>
      <c r="C15" s="1"/>
      <c r="D15" s="1"/>
      <c r="E15" s="85"/>
      <c r="F15" s="1"/>
      <c r="G15" s="1"/>
      <c r="H15" s="1"/>
      <c r="I15" s="1"/>
      <c r="J15" s="1"/>
      <c r="K15" s="1"/>
      <c r="L15" s="1"/>
      <c r="M15" s="1"/>
      <c r="N15" s="1"/>
      <c r="O15" s="1"/>
      <c r="P15" s="1"/>
      <c r="Q15" s="1"/>
      <c r="R15" s="1"/>
      <c r="S15" s="1"/>
      <c r="T15" s="1"/>
      <c r="U15" s="1"/>
      <c r="V15" s="1"/>
      <c r="W15" s="1"/>
      <c r="X15" s="1"/>
      <c r="Y15" s="1"/>
      <c r="Z15" s="1"/>
    </row>
    <row r="16" spans="1:26" ht="15.75" customHeight="1">
      <c r="A16" s="1"/>
      <c r="B16" s="1"/>
      <c r="C16" s="1"/>
      <c r="D16" s="1"/>
      <c r="E16" s="85"/>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85"/>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85"/>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85"/>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85"/>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85"/>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85"/>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85"/>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85"/>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85"/>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85"/>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85"/>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85"/>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85"/>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85"/>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85"/>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85"/>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85"/>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85"/>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85"/>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85"/>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85"/>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85"/>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85"/>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85"/>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85"/>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85"/>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85"/>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85"/>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85"/>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85"/>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85"/>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85"/>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85"/>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85"/>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85"/>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85"/>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85"/>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85"/>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85"/>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85"/>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85"/>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85"/>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85"/>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85"/>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85"/>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85"/>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85"/>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85"/>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85"/>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85"/>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85"/>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85"/>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85"/>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85"/>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85"/>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85"/>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85"/>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85"/>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85"/>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85"/>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85"/>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85"/>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85"/>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85"/>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85"/>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85"/>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85"/>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85"/>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85"/>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85"/>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85"/>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85"/>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85"/>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85"/>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85"/>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85"/>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85"/>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85"/>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85"/>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85"/>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85"/>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85"/>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85"/>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85"/>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85"/>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85"/>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85"/>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85"/>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85"/>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85"/>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85"/>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85"/>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85"/>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85"/>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85"/>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85"/>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85"/>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85"/>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85"/>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85"/>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85"/>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85"/>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85"/>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85"/>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85"/>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85"/>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85"/>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85"/>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85"/>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85"/>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85"/>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85"/>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85"/>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85"/>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85"/>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85"/>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85"/>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85"/>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85"/>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85"/>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85"/>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85"/>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85"/>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85"/>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85"/>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85"/>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85"/>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85"/>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85"/>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85"/>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85"/>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85"/>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85"/>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85"/>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85"/>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85"/>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85"/>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85"/>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85"/>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85"/>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85"/>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85"/>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85"/>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85"/>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85"/>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85"/>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85"/>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85"/>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85"/>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85"/>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85"/>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85"/>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85"/>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85"/>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85"/>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85"/>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85"/>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85"/>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85"/>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85"/>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85"/>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85"/>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85"/>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85"/>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85"/>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85"/>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85"/>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85"/>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85"/>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85"/>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85"/>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85"/>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85"/>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85"/>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85"/>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85"/>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85"/>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85"/>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85"/>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85"/>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85"/>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85"/>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85"/>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85"/>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85"/>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85"/>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85"/>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85"/>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85"/>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85"/>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85"/>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85"/>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85"/>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85"/>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85"/>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85"/>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85"/>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85"/>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85"/>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85"/>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85"/>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85"/>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85"/>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85"/>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85"/>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85"/>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85"/>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85"/>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85"/>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85"/>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85"/>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85"/>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85"/>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85"/>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85"/>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85"/>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85"/>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85"/>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85"/>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85"/>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85"/>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85"/>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85"/>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85"/>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85"/>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85"/>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85"/>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85"/>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85"/>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85"/>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85"/>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85"/>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85"/>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85"/>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85"/>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85"/>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85"/>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85"/>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85"/>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85"/>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85"/>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85"/>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85"/>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85"/>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85"/>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85"/>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85"/>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85"/>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85"/>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85"/>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85"/>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85"/>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85"/>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85"/>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85"/>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85"/>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85"/>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85"/>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85"/>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85"/>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85"/>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85"/>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85"/>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85"/>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85"/>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85"/>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85"/>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85"/>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85"/>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85"/>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85"/>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85"/>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85"/>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85"/>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85"/>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85"/>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85"/>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85"/>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85"/>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85"/>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85"/>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85"/>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85"/>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85"/>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85"/>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85"/>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85"/>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85"/>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85"/>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85"/>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85"/>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85"/>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85"/>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85"/>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85"/>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85"/>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85"/>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85"/>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85"/>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85"/>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85"/>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85"/>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85"/>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85"/>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85"/>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85"/>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85"/>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85"/>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85"/>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85"/>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85"/>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85"/>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85"/>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85"/>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85"/>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85"/>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85"/>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85"/>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85"/>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85"/>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85"/>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85"/>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85"/>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85"/>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85"/>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85"/>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85"/>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85"/>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85"/>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85"/>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85"/>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85"/>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85"/>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85"/>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85"/>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85"/>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85"/>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85"/>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85"/>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85"/>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85"/>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85"/>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85"/>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85"/>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85"/>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85"/>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85"/>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85"/>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85"/>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85"/>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85"/>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85"/>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85"/>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85"/>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85"/>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85"/>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85"/>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85"/>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85"/>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85"/>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85"/>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85"/>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85"/>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85"/>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85"/>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85"/>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85"/>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85"/>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85"/>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85"/>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85"/>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85"/>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85"/>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85"/>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85"/>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85"/>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85"/>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85"/>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85"/>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85"/>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85"/>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85"/>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85"/>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85"/>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85"/>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85"/>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85"/>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85"/>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85"/>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85"/>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85"/>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85"/>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85"/>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85"/>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85"/>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85"/>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85"/>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85"/>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85"/>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85"/>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85"/>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85"/>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85"/>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85"/>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85"/>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85"/>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85"/>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85"/>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85"/>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85"/>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85"/>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85"/>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85"/>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85"/>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85"/>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85"/>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85"/>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85"/>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85"/>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85"/>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85"/>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85"/>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85"/>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85"/>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85"/>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85"/>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85"/>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85"/>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85"/>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85"/>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85"/>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85"/>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85"/>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85"/>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85"/>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85"/>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85"/>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85"/>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85"/>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85"/>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85"/>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85"/>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85"/>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85"/>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85"/>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85"/>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85"/>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85"/>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85"/>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85"/>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85"/>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85"/>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85"/>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85"/>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85"/>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85"/>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85"/>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85"/>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85"/>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85"/>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85"/>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85"/>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85"/>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85"/>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85"/>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85"/>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85"/>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85"/>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85"/>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85"/>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85"/>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85"/>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85"/>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85"/>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85"/>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85"/>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85"/>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85"/>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85"/>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85"/>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85"/>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85"/>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85"/>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85"/>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85"/>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85"/>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85"/>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85"/>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85"/>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85"/>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85"/>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85"/>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85"/>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85"/>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85"/>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85"/>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85"/>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85"/>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85"/>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85"/>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85"/>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85"/>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85"/>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85"/>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85"/>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85"/>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85"/>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85"/>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85"/>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85"/>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85"/>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85"/>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85"/>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85"/>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85"/>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85"/>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85"/>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85"/>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85"/>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85"/>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85"/>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85"/>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85"/>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85"/>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85"/>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85"/>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85"/>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85"/>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85"/>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85"/>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85"/>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85"/>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85"/>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85"/>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85"/>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85"/>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85"/>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85"/>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85"/>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85"/>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85"/>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85"/>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85"/>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85"/>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85"/>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85"/>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85"/>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85"/>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85"/>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85"/>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85"/>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85"/>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85"/>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85"/>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85"/>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85"/>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85"/>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85"/>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85"/>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85"/>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85"/>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85"/>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85"/>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85"/>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85"/>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85"/>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85"/>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85"/>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85"/>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85"/>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85"/>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85"/>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85"/>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85"/>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85"/>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85"/>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85"/>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85"/>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85"/>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85"/>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85"/>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85"/>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85"/>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85"/>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85"/>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85"/>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85"/>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85"/>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85"/>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85"/>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85"/>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85"/>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85"/>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85"/>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85"/>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85"/>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85"/>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85"/>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85"/>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85"/>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85"/>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85"/>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85"/>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85"/>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85"/>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85"/>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85"/>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85"/>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85"/>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85"/>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85"/>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85"/>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85"/>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85"/>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85"/>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85"/>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85"/>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85"/>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85"/>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85"/>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85"/>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85"/>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85"/>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85"/>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85"/>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85"/>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85"/>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85"/>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85"/>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85"/>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85"/>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85"/>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85"/>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85"/>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85"/>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85"/>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85"/>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85"/>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85"/>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85"/>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85"/>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85"/>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85"/>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85"/>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85"/>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85"/>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85"/>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85"/>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85"/>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85"/>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85"/>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85"/>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85"/>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85"/>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85"/>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85"/>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85"/>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85"/>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85"/>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85"/>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85"/>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85"/>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85"/>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85"/>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85"/>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85"/>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85"/>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85"/>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85"/>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85"/>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85"/>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85"/>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85"/>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85"/>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85"/>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85"/>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85"/>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85"/>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85"/>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85"/>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85"/>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85"/>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85"/>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85"/>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85"/>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85"/>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85"/>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85"/>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85"/>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85"/>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85"/>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85"/>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85"/>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85"/>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85"/>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85"/>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85"/>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85"/>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85"/>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85"/>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85"/>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85"/>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85"/>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85"/>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85"/>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85"/>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85"/>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85"/>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85"/>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85"/>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85"/>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85"/>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85"/>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85"/>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85"/>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85"/>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85"/>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85"/>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85"/>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85"/>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85"/>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85"/>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85"/>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85"/>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85"/>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85"/>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85"/>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85"/>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85"/>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85"/>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85"/>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85"/>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85"/>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85"/>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85"/>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85"/>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85"/>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85"/>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85"/>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85"/>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85"/>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85"/>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85"/>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85"/>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85"/>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85"/>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85"/>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85"/>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85"/>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85"/>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85"/>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85"/>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85"/>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85"/>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85"/>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85"/>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85"/>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85"/>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85"/>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85"/>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85"/>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85"/>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85"/>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85"/>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85"/>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85"/>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85"/>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85"/>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85"/>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85"/>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85"/>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85"/>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85"/>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85"/>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85"/>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85"/>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85"/>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85"/>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85"/>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85"/>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85"/>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85"/>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85"/>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85"/>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85"/>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85"/>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85"/>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85"/>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85"/>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85"/>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85"/>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85"/>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85"/>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85"/>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85"/>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85"/>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85"/>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85"/>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85"/>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85"/>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85"/>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85"/>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85"/>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85"/>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85"/>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85"/>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85"/>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85"/>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85"/>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85"/>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85"/>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85"/>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85"/>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85"/>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85"/>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85"/>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85"/>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85"/>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85"/>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85"/>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85"/>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85"/>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85"/>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85"/>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85"/>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85"/>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85"/>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85"/>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85"/>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85"/>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85"/>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85"/>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85"/>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85"/>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85"/>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85"/>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85"/>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85"/>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85"/>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85"/>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85"/>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85"/>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85"/>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85"/>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85"/>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85"/>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85"/>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85"/>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85"/>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85"/>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85"/>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85"/>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85"/>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85"/>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85"/>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85"/>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85"/>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85"/>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85"/>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85"/>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85"/>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85"/>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85"/>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85"/>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85"/>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85"/>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85"/>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85"/>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85"/>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85"/>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85"/>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85"/>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85"/>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85"/>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85"/>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85"/>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85"/>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85"/>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85"/>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85"/>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85"/>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85"/>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85"/>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85"/>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85"/>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85"/>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85"/>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85"/>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85"/>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85"/>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85"/>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85"/>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85"/>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85"/>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85"/>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85"/>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85"/>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85"/>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85"/>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85"/>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85"/>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85"/>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85"/>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85"/>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85"/>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85"/>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85"/>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85"/>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85"/>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85"/>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85"/>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85"/>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85"/>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85"/>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85"/>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85"/>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85"/>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85"/>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85"/>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85"/>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85"/>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85"/>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85"/>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85"/>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85"/>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85"/>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85"/>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85"/>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85"/>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85"/>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85"/>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85"/>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85"/>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85"/>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85"/>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85"/>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85"/>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85"/>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85"/>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85"/>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85"/>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85"/>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85"/>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85"/>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85"/>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85"/>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85"/>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85"/>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85"/>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85"/>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85"/>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85"/>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85"/>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85"/>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85"/>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85"/>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85"/>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85"/>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85"/>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85"/>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85"/>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85"/>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85"/>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85"/>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85"/>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85"/>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85"/>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85"/>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85"/>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85"/>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85"/>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85"/>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85"/>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85"/>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85"/>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85"/>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85"/>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85"/>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85"/>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85"/>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85"/>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85"/>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85"/>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85"/>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85"/>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85"/>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8">
    <mergeCell ref="C9:D9"/>
    <mergeCell ref="A1:E3"/>
    <mergeCell ref="F1:N11"/>
    <mergeCell ref="C4:D4"/>
    <mergeCell ref="C5:D5"/>
    <mergeCell ref="C6:D6"/>
    <mergeCell ref="C7:D7"/>
    <mergeCell ref="C8:D8"/>
  </mergeCells>
  <pageMargins left="0.7" right="0.7" top="0.75" bottom="0.75" header="0" footer="0"/>
  <pageSetup paperSize="9" scale="48"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tabSelected="1" zoomScale="130" zoomScaleNormal="130" workbookViewId="0">
      <selection activeCell="D9" sqref="D9"/>
    </sheetView>
  </sheetViews>
  <sheetFormatPr defaultColWidth="8.7109375" defaultRowHeight="15"/>
  <cols>
    <col min="1" max="1" width="8.7109375" style="27"/>
    <col min="2" max="2" width="52.5703125" style="28" customWidth="1"/>
    <col min="3" max="3" width="53.28515625" style="28" customWidth="1"/>
    <col min="4" max="4" width="10.42578125" style="29" customWidth="1"/>
    <col min="5" max="6" width="8.7109375" style="30" hidden="1" customWidth="1"/>
  </cols>
  <sheetData>
    <row r="1" spans="1:6">
      <c r="E1" s="31"/>
    </row>
    <row r="3" spans="1:6" s="25" customFormat="1" ht="30">
      <c r="A3" s="32" t="s">
        <v>11</v>
      </c>
      <c r="B3" s="32" t="s">
        <v>12</v>
      </c>
      <c r="C3" s="32" t="s">
        <v>13</v>
      </c>
      <c r="D3" s="33" t="s">
        <v>14</v>
      </c>
      <c r="E3" s="34" t="s">
        <v>15</v>
      </c>
      <c r="F3" s="34" t="s">
        <v>16</v>
      </c>
    </row>
    <row r="4" spans="1:6" s="26" customFormat="1" ht="24.95" customHeight="1">
      <c r="A4" s="88">
        <v>1</v>
      </c>
      <c r="B4" s="35" t="s">
        <v>17</v>
      </c>
      <c r="C4" s="36"/>
      <c r="D4" s="37"/>
      <c r="E4" s="38">
        <f>SUM(E6:E15)/25</f>
        <v>23.2</v>
      </c>
      <c r="F4" s="38" t="e">
        <f>SUM(F6:F15)/25</f>
        <v>#REF!</v>
      </c>
    </row>
    <row r="5" spans="1:6">
      <c r="A5" s="39" t="s">
        <v>18</v>
      </c>
      <c r="B5" s="40" t="s">
        <v>19</v>
      </c>
      <c r="C5" s="41"/>
      <c r="D5" s="42"/>
      <c r="E5" s="41"/>
      <c r="F5" s="43"/>
    </row>
    <row r="6" spans="1:6" ht="60">
      <c r="A6" s="44">
        <v>1</v>
      </c>
      <c r="B6" s="45" t="s">
        <v>20</v>
      </c>
      <c r="C6" s="45" t="s">
        <v>21</v>
      </c>
      <c r="D6" s="46" t="s">
        <v>125</v>
      </c>
      <c r="E6" s="47">
        <f>IF(D6="A",100,IF(D6="B",80,IF(D6="C",60,IF(D6="D",40,0))))</f>
        <v>100</v>
      </c>
      <c r="F6" s="47" t="e">
        <f>IF(#REF!="A",100,IF(#REF!="B",80,IF(#REF!="C",60,IF(#REF!="D",40,0))))</f>
        <v>#REF!</v>
      </c>
    </row>
    <row r="7" spans="1:6" ht="60">
      <c r="A7" s="44">
        <v>2</v>
      </c>
      <c r="B7" s="45" t="s">
        <v>22</v>
      </c>
      <c r="C7" s="45" t="s">
        <v>23</v>
      </c>
      <c r="D7" s="48" t="s">
        <v>126</v>
      </c>
      <c r="E7" s="47">
        <f>IF(D7="A",100,IF(D7="B",80,IF(D7="C",60,IF(D7="D",40,0))))</f>
        <v>60</v>
      </c>
      <c r="F7" s="47" t="e">
        <f>IF(#REF!="A",100,IF(#REF!="B",80,IF(#REF!="C",60,IF(#REF!="D",40,0))))</f>
        <v>#REF!</v>
      </c>
    </row>
    <row r="8" spans="1:6" ht="60">
      <c r="A8" s="44">
        <v>3</v>
      </c>
      <c r="B8" s="45" t="s">
        <v>24</v>
      </c>
      <c r="C8" s="45" t="s">
        <v>23</v>
      </c>
      <c r="D8" s="48" t="s">
        <v>126</v>
      </c>
      <c r="E8" s="47">
        <f>IF(D8="A",100,IF(D8="B",80,IF(D8="C",60,IF(D8="D",40,0))))</f>
        <v>60</v>
      </c>
      <c r="F8" s="47" t="e">
        <f>IF(#REF!="A",100,IF(#REF!="B",80,IF(#REF!="C",60,IF(#REF!="D",40,0))))</f>
        <v>#REF!</v>
      </c>
    </row>
    <row r="9" spans="1:6" ht="60">
      <c r="A9" s="44">
        <v>4</v>
      </c>
      <c r="B9" s="45" t="s">
        <v>25</v>
      </c>
      <c r="C9" s="45" t="s">
        <v>26</v>
      </c>
      <c r="D9" s="48" t="s">
        <v>126</v>
      </c>
      <c r="E9" s="47">
        <f>IF(D9="A",100,IF(D9="B",80,IF(D9="C",60,IF(D9="D",40,0))))</f>
        <v>60</v>
      </c>
      <c r="F9" s="47" t="e">
        <f>IF(#REF!="A",100,IF(#REF!="B",80,IF(#REF!="C",60,IF(#REF!="D",40,0))))</f>
        <v>#REF!</v>
      </c>
    </row>
    <row r="10" spans="1:6">
      <c r="A10" s="49" t="s">
        <v>27</v>
      </c>
      <c r="B10" s="50" t="s">
        <v>28</v>
      </c>
      <c r="C10" s="51"/>
      <c r="D10" s="52"/>
      <c r="E10" s="47"/>
      <c r="F10" s="47"/>
    </row>
    <row r="11" spans="1:6" ht="255">
      <c r="A11" s="44">
        <v>5</v>
      </c>
      <c r="B11" s="45" t="s">
        <v>29</v>
      </c>
      <c r="C11" s="53" t="s">
        <v>30</v>
      </c>
      <c r="D11" s="48" t="s">
        <v>125</v>
      </c>
      <c r="E11" s="47">
        <f>IF(D11="A",100,IF(D11="B",80,IF(D11="C",60,IF(D11="D",40,0))))</f>
        <v>100</v>
      </c>
      <c r="F11" s="47" t="e">
        <f>IF(#REF!="A",100,IF(#REF!="B",80,IF(#REF!="C",60,IF(#REF!="D",40,0))))</f>
        <v>#REF!</v>
      </c>
    </row>
    <row r="12" spans="1:6">
      <c r="A12" s="49" t="s">
        <v>31</v>
      </c>
      <c r="B12" s="50" t="s">
        <v>32</v>
      </c>
      <c r="C12" s="51"/>
      <c r="D12" s="52"/>
      <c r="E12" s="47"/>
      <c r="F12" s="47"/>
    </row>
    <row r="13" spans="1:6" ht="165">
      <c r="A13" s="44">
        <v>6</v>
      </c>
      <c r="B13" s="45" t="s">
        <v>33</v>
      </c>
      <c r="C13" s="53" t="s">
        <v>34</v>
      </c>
      <c r="D13" s="87" t="s">
        <v>125</v>
      </c>
      <c r="E13" s="47">
        <f>IF(D13="A",100,IF(D13="B",80,IF(D13="C",60,IF(D13="D",40,0))))</f>
        <v>100</v>
      </c>
      <c r="F13" s="47" t="e">
        <f>IF(#REF!="A",100,IF(#REF!="B",80,IF(#REF!="C",60,IF(#REF!="D",40,0))))</f>
        <v>#REF!</v>
      </c>
    </row>
    <row r="14" spans="1:6">
      <c r="A14" s="49" t="s">
        <v>35</v>
      </c>
      <c r="B14" s="40" t="s">
        <v>36</v>
      </c>
      <c r="C14" s="41"/>
      <c r="D14" s="42"/>
      <c r="E14" s="47"/>
      <c r="F14" s="47"/>
    </row>
    <row r="15" spans="1:6" ht="60">
      <c r="A15" s="44">
        <v>7</v>
      </c>
      <c r="B15" s="45" t="s">
        <v>37</v>
      </c>
      <c r="C15" s="53" t="s">
        <v>38</v>
      </c>
      <c r="D15" s="48" t="s">
        <v>125</v>
      </c>
      <c r="E15" s="47">
        <f>IF(D15="A",100,IF(D15="B",80,IF(D15="C",60,IF(D15="D",40,0))))</f>
        <v>100</v>
      </c>
      <c r="F15" s="47" t="e">
        <f>IF(#REF!="A",100,IF(#REF!="B",80,IF(#REF!="C",60,IF(#REF!="D",40,0))))</f>
        <v>#REF!</v>
      </c>
    </row>
    <row r="16" spans="1:6">
      <c r="A16" s="54"/>
      <c r="B16" s="55"/>
      <c r="C16" s="55"/>
      <c r="D16" s="56"/>
      <c r="E16" s="55"/>
      <c r="F16" s="57"/>
    </row>
    <row r="17" spans="1:6" s="26" customFormat="1" ht="24.95" customHeight="1">
      <c r="A17" s="89">
        <v>2</v>
      </c>
      <c r="B17" s="59" t="s">
        <v>39</v>
      </c>
      <c r="C17" s="60"/>
      <c r="D17" s="61"/>
      <c r="E17" s="62">
        <f>SUM(E19:E24)/25</f>
        <v>20</v>
      </c>
      <c r="F17" s="62" t="e">
        <f>SUM(F19:F24)/25</f>
        <v>#REF!</v>
      </c>
    </row>
    <row r="18" spans="1:6">
      <c r="A18" s="63" t="s">
        <v>40</v>
      </c>
      <c r="B18" s="64" t="s">
        <v>41</v>
      </c>
      <c r="C18" s="65"/>
      <c r="D18" s="66"/>
      <c r="E18" s="65"/>
      <c r="F18" s="67"/>
    </row>
    <row r="19" spans="1:6" ht="210">
      <c r="A19" s="68">
        <v>1</v>
      </c>
      <c r="B19" s="45" t="s">
        <v>42</v>
      </c>
      <c r="C19" s="53" t="s">
        <v>43</v>
      </c>
      <c r="D19" s="48" t="s">
        <v>125</v>
      </c>
      <c r="E19" s="58">
        <f>IF(D19="A",100,IF(D19="B",80,IF(D19="C",60,IF(D19="D",40,0))))</f>
        <v>100</v>
      </c>
      <c r="F19" s="58" t="e">
        <f>IF(#REF!="A",100,IF(#REF!="B",80,IF(#REF!="C",60,IF(#REF!="D",40,0))))</f>
        <v>#REF!</v>
      </c>
    </row>
    <row r="20" spans="1:6">
      <c r="A20" s="63" t="s">
        <v>44</v>
      </c>
      <c r="B20" s="50" t="s">
        <v>45</v>
      </c>
      <c r="C20" s="51"/>
      <c r="D20" s="52"/>
      <c r="E20" s="58"/>
      <c r="F20" s="58"/>
    </row>
    <row r="21" spans="1:6" ht="105">
      <c r="A21" s="68">
        <v>2</v>
      </c>
      <c r="B21" s="45" t="s">
        <v>46</v>
      </c>
      <c r="C21" s="53" t="s">
        <v>47</v>
      </c>
      <c r="D21" s="48" t="s">
        <v>125</v>
      </c>
      <c r="E21" s="58">
        <f>IF(D21="A",100,IF(D21="B",80,IF(D21="C",60,IF(D21="D",40,0))))</f>
        <v>100</v>
      </c>
      <c r="F21" s="58" t="e">
        <f>IF(#REF!="A",100,IF(#REF!="B",80,IF(#REF!="C",60,IF(#REF!="D",40,0))))</f>
        <v>#REF!</v>
      </c>
    </row>
    <row r="22" spans="1:6" ht="120">
      <c r="A22" s="68">
        <v>3</v>
      </c>
      <c r="B22" s="45" t="s">
        <v>48</v>
      </c>
      <c r="C22" s="45" t="s">
        <v>49</v>
      </c>
      <c r="D22" s="48" t="s">
        <v>125</v>
      </c>
      <c r="E22" s="58">
        <f>IF(D22="A",100,IF(D22="B",80,IF(D22="C",60,IF(D22="D",40,0))))</f>
        <v>100</v>
      </c>
      <c r="F22" s="58" t="e">
        <f>IF(#REF!="A",100,IF(#REF!="B",80,IF(#REF!="C",60,IF(#REF!="D",40,0))))</f>
        <v>#REF!</v>
      </c>
    </row>
    <row r="23" spans="1:6" ht="75">
      <c r="A23" s="68">
        <v>4</v>
      </c>
      <c r="B23" s="45" t="s">
        <v>50</v>
      </c>
      <c r="C23" s="45" t="s">
        <v>51</v>
      </c>
      <c r="D23" s="48" t="s">
        <v>125</v>
      </c>
      <c r="E23" s="58">
        <f>IF(D23="A",100,IF(D23="B",80,IF(D23="C",60,IF(D23="D",40,0))))</f>
        <v>100</v>
      </c>
      <c r="F23" s="58" t="e">
        <f>IF(#REF!="A",100,IF(#REF!="B",80,IF(#REF!="C",60,IF(#REF!="D",40,0))))</f>
        <v>#REF!</v>
      </c>
    </row>
    <row r="24" spans="1:6" ht="60">
      <c r="A24" s="68">
        <v>5</v>
      </c>
      <c r="B24" s="45" t="s">
        <v>52</v>
      </c>
      <c r="C24" s="45" t="s">
        <v>53</v>
      </c>
      <c r="D24" s="48" t="s">
        <v>125</v>
      </c>
      <c r="E24" s="58">
        <f>IF(D24="A",100,IF(D24="B",80,IF(D24="C",60,IF(D24="D",40,0))))</f>
        <v>100</v>
      </c>
      <c r="F24" s="58" t="e">
        <f>IF(#REF!="A",100,IF(#REF!="B",80,IF(#REF!="C",60,IF(#REF!="D",40,0))))</f>
        <v>#REF!</v>
      </c>
    </row>
    <row r="25" spans="1:6">
      <c r="A25" s="69"/>
      <c r="B25" s="70"/>
      <c r="C25" s="70"/>
      <c r="D25" s="71"/>
      <c r="E25" s="70"/>
      <c r="F25" s="72"/>
    </row>
    <row r="26" spans="1:6" s="26" customFormat="1" ht="24.95" customHeight="1">
      <c r="A26" s="89">
        <v>3</v>
      </c>
      <c r="B26" s="59" t="s">
        <v>54</v>
      </c>
      <c r="C26" s="60"/>
      <c r="D26" s="61"/>
      <c r="E26" s="62">
        <f>SUM(E28:E35)/25</f>
        <v>28</v>
      </c>
      <c r="F26" s="62" t="e">
        <f>SUM(F28:F35)/25</f>
        <v>#REF!</v>
      </c>
    </row>
    <row r="27" spans="1:6">
      <c r="A27" s="63" t="s">
        <v>55</v>
      </c>
      <c r="B27" s="64" t="s">
        <v>56</v>
      </c>
      <c r="C27" s="65"/>
      <c r="D27" s="66"/>
      <c r="E27" s="73"/>
      <c r="F27" s="74"/>
    </row>
    <row r="28" spans="1:6" ht="60">
      <c r="A28" s="68">
        <v>1</v>
      </c>
      <c r="B28" s="45" t="s">
        <v>57</v>
      </c>
      <c r="C28" s="45" t="s">
        <v>58</v>
      </c>
      <c r="D28" s="48" t="s">
        <v>125</v>
      </c>
      <c r="E28" s="58">
        <f>IF(D28="A",100,IF(D28="B",80,IF(D28="C",60,IF(D28="D",40,0))))</f>
        <v>100</v>
      </c>
      <c r="F28" s="58" t="e">
        <f>IF(#REF!="A",100,IF(#REF!="B",80,IF(#REF!="C",60,IF(#REF!="D",40,0))))</f>
        <v>#REF!</v>
      </c>
    </row>
    <row r="29" spans="1:6" ht="60">
      <c r="A29" s="68">
        <v>2</v>
      </c>
      <c r="B29" s="45" t="s">
        <v>59</v>
      </c>
      <c r="C29" s="45" t="s">
        <v>60</v>
      </c>
      <c r="D29" s="48" t="s">
        <v>125</v>
      </c>
      <c r="E29" s="58">
        <f>IF(D29="A",100,IF(D29="B",80,IF(D29="C",60,IF(D29="D",40,0))))</f>
        <v>100</v>
      </c>
      <c r="F29" s="58" t="e">
        <f>IF(#REF!="A",100,IF(#REF!="B",80,IF(#REF!="C",60,IF(#REF!="D",40,0))))</f>
        <v>#REF!</v>
      </c>
    </row>
    <row r="30" spans="1:6">
      <c r="A30" s="63" t="s">
        <v>61</v>
      </c>
      <c r="B30" s="50" t="s">
        <v>62</v>
      </c>
      <c r="C30" s="51"/>
      <c r="D30" s="52"/>
      <c r="E30" s="58"/>
      <c r="F30" s="58"/>
    </row>
    <row r="31" spans="1:6" ht="60">
      <c r="A31" s="68">
        <v>3</v>
      </c>
      <c r="B31" s="45" t="s">
        <v>63</v>
      </c>
      <c r="C31" s="45" t="s">
        <v>64</v>
      </c>
      <c r="D31" s="48" t="s">
        <v>125</v>
      </c>
      <c r="E31" s="58">
        <f>IF(D31="A",100,IF(D31="B",80,IF(D31="C",60,IF(D31="D",40,0))))</f>
        <v>100</v>
      </c>
      <c r="F31" s="58" t="e">
        <f>IF(#REF!="A",100,IF(#REF!="B",80,IF(#REF!="C",60,IF(#REF!="D",40,0))))</f>
        <v>#REF!</v>
      </c>
    </row>
    <row r="32" spans="1:6" ht="60">
      <c r="A32" s="68">
        <v>4</v>
      </c>
      <c r="B32" s="45" t="s">
        <v>65</v>
      </c>
      <c r="C32" s="45" t="s">
        <v>66</v>
      </c>
      <c r="D32" s="48" t="s">
        <v>125</v>
      </c>
      <c r="E32" s="58">
        <f>IF(D32="A",100,IF(D32="B",80,IF(D32="C",60,IF(D32="D",40,0))))</f>
        <v>100</v>
      </c>
      <c r="F32" s="58" t="e">
        <f>IF(#REF!="A",100,IF(#REF!="B",80,IF(#REF!="C",60,IF(#REF!="D",40,0))))</f>
        <v>#REF!</v>
      </c>
    </row>
    <row r="33" spans="1:6" ht="60">
      <c r="A33" s="68">
        <v>5</v>
      </c>
      <c r="B33" s="45" t="s">
        <v>67</v>
      </c>
      <c r="C33" s="45" t="s">
        <v>68</v>
      </c>
      <c r="D33" s="48" t="s">
        <v>125</v>
      </c>
      <c r="E33" s="58">
        <f>IF(D33="A",100,IF(D33="B",80,IF(D33="C",60,IF(D33="D",40,0))))</f>
        <v>100</v>
      </c>
      <c r="F33" s="58" t="e">
        <f>IF(#REF!="A",100,IF(#REF!="B",80,IF(#REF!="C",60,IF(#REF!="D",40,0))))</f>
        <v>#REF!</v>
      </c>
    </row>
    <row r="34" spans="1:6" ht="60">
      <c r="A34" s="68">
        <v>6</v>
      </c>
      <c r="B34" s="45" t="s">
        <v>69</v>
      </c>
      <c r="C34" s="45" t="s">
        <v>70</v>
      </c>
      <c r="D34" s="48" t="s">
        <v>125</v>
      </c>
      <c r="E34" s="58">
        <f>IF(D34="A",100,IF(D34="B",80,IF(D34="C",60,IF(D34="D",40,0))))</f>
        <v>100</v>
      </c>
      <c r="F34" s="58" t="e">
        <f>IF(#REF!="A",100,IF(#REF!="B",80,IF(#REF!="C",60,IF(#REF!="D",40,0))))</f>
        <v>#REF!</v>
      </c>
    </row>
    <row r="35" spans="1:6" ht="60">
      <c r="A35" s="68">
        <v>7</v>
      </c>
      <c r="B35" s="45" t="s">
        <v>71</v>
      </c>
      <c r="C35" s="45" t="s">
        <v>72</v>
      </c>
      <c r="D35" s="48" t="s">
        <v>125</v>
      </c>
      <c r="E35" s="58">
        <f>IF(D35="A",100,IF(D35="B",80,IF(D35="C",60,IF(D35="D",40,0))))</f>
        <v>100</v>
      </c>
      <c r="F35" s="58" t="e">
        <f>IF(#REF!="A",100,IF(#REF!="B",80,IF(#REF!="C",60,IF(#REF!="D",40,0))))</f>
        <v>#REF!</v>
      </c>
    </row>
    <row r="36" spans="1:6">
      <c r="A36" s="69"/>
      <c r="B36" s="70"/>
      <c r="C36" s="70"/>
      <c r="D36" s="71"/>
      <c r="E36" s="70"/>
      <c r="F36" s="72"/>
    </row>
    <row r="37" spans="1:6" s="26" customFormat="1" ht="24.95" customHeight="1">
      <c r="A37" s="89">
        <v>4</v>
      </c>
      <c r="B37" s="59" t="s">
        <v>73</v>
      </c>
      <c r="C37" s="60"/>
      <c r="D37" s="61"/>
      <c r="E37" s="62">
        <f>SUM(E39:E44)/25</f>
        <v>20</v>
      </c>
      <c r="F37" s="62" t="e">
        <f>SUM(F39:F44)/25</f>
        <v>#REF!</v>
      </c>
    </row>
    <row r="38" spans="1:6">
      <c r="A38" s="63" t="s">
        <v>74</v>
      </c>
      <c r="B38" s="50" t="s">
        <v>75</v>
      </c>
      <c r="C38" s="51"/>
      <c r="D38" s="52"/>
      <c r="E38" s="73"/>
      <c r="F38" s="74"/>
    </row>
    <row r="39" spans="1:6" ht="105">
      <c r="A39" s="63">
        <v>1</v>
      </c>
      <c r="B39" s="45" t="s">
        <v>76</v>
      </c>
      <c r="C39" s="53" t="s">
        <v>77</v>
      </c>
      <c r="D39" s="75" t="s">
        <v>125</v>
      </c>
      <c r="E39" s="58">
        <f>IF(D39="A",100,IF(D39="B",80,IF(D39="C",60,IF(D39="D",40,0))))</f>
        <v>100</v>
      </c>
      <c r="F39" s="58" t="e">
        <f>IF(#REF!="A",100,IF(#REF!="B",80,IF(#REF!="C",60,IF(#REF!="D",40,0))))</f>
        <v>#REF!</v>
      </c>
    </row>
    <row r="40" spans="1:6" ht="60">
      <c r="A40" s="68">
        <v>2</v>
      </c>
      <c r="B40" s="45" t="s">
        <v>78</v>
      </c>
      <c r="C40" s="45" t="s">
        <v>79</v>
      </c>
      <c r="D40" s="48" t="s">
        <v>125</v>
      </c>
      <c r="E40" s="58">
        <f>IF(D40="A",100,IF(D40="B",80,IF(D40="C",60,IF(D40="D",40,0))))</f>
        <v>100</v>
      </c>
      <c r="F40" s="58" t="e">
        <f>IF(#REF!="A",100,IF(#REF!="B",80,IF(#REF!="C",60,IF(#REF!="D",40,0))))</f>
        <v>#REF!</v>
      </c>
    </row>
    <row r="41" spans="1:6">
      <c r="A41" s="63" t="s">
        <v>80</v>
      </c>
      <c r="B41" s="50" t="s">
        <v>81</v>
      </c>
      <c r="C41" s="51"/>
      <c r="D41" s="52"/>
      <c r="E41" s="58"/>
      <c r="F41" s="58"/>
    </row>
    <row r="42" spans="1:6" ht="60">
      <c r="A42" s="68">
        <v>3</v>
      </c>
      <c r="B42" s="45" t="s">
        <v>82</v>
      </c>
      <c r="C42" s="53" t="s">
        <v>83</v>
      </c>
      <c r="D42" s="48" t="s">
        <v>125</v>
      </c>
      <c r="E42" s="58">
        <f>IF(D42="A",100,IF(D42="B",80,IF(D42="C",60,IF(D42="D",40,0))))</f>
        <v>100</v>
      </c>
      <c r="F42" s="58" t="e">
        <f>IF(#REF!="A",100,IF(#REF!="B",80,IF(#REF!="C",60,IF(#REF!="D",40,0))))</f>
        <v>#REF!</v>
      </c>
    </row>
    <row r="43" spans="1:6" ht="60">
      <c r="A43" s="68">
        <v>4</v>
      </c>
      <c r="B43" s="45" t="s">
        <v>84</v>
      </c>
      <c r="C43" s="45" t="s">
        <v>72</v>
      </c>
      <c r="D43" s="48" t="s">
        <v>125</v>
      </c>
      <c r="E43" s="58">
        <f>IF(D43="A",100,IF(D43="B",80,IF(D43="C",60,IF(D43="D",40,0))))</f>
        <v>100</v>
      </c>
      <c r="F43" s="58" t="e">
        <f>IF(#REF!="A",100,IF(#REF!="B",80,IF(#REF!="C",60,IF(#REF!="D",40,0))))</f>
        <v>#REF!</v>
      </c>
    </row>
    <row r="44" spans="1:6" ht="120">
      <c r="A44" s="68">
        <v>5</v>
      </c>
      <c r="B44" s="45" t="s">
        <v>85</v>
      </c>
      <c r="C44" s="45" t="s">
        <v>86</v>
      </c>
      <c r="D44" s="48" t="s">
        <v>125</v>
      </c>
      <c r="E44" s="58">
        <f>IF(D44="A",100,IF(D44="B",80,IF(D44="C",60,IF(D44="D",40,0))))</f>
        <v>100</v>
      </c>
      <c r="F44" s="58" t="e">
        <f>IF(#REF!="A",100,IF(#REF!="B",80,IF(#REF!="C",60,IF(#REF!="D",40,0))))</f>
        <v>#REF!</v>
      </c>
    </row>
    <row r="45" spans="1:6">
      <c r="A45" s="69"/>
      <c r="B45" s="70"/>
      <c r="C45" s="70"/>
      <c r="D45" s="71"/>
      <c r="E45" s="70"/>
      <c r="F45" s="72"/>
    </row>
    <row r="46" spans="1:6" s="26" customFormat="1" ht="24.95" customHeight="1">
      <c r="A46" s="89">
        <v>5</v>
      </c>
      <c r="B46" s="59" t="s">
        <v>87</v>
      </c>
      <c r="C46" s="60"/>
      <c r="D46" s="61"/>
      <c r="E46" s="62">
        <f>SUM(E48:E52)/25</f>
        <v>16</v>
      </c>
      <c r="F46" s="62" t="e">
        <f>SUM(F48:F52)/25</f>
        <v>#REF!</v>
      </c>
    </row>
    <row r="47" spans="1:6">
      <c r="A47" s="63" t="s">
        <v>88</v>
      </c>
      <c r="B47" s="64" t="s">
        <v>89</v>
      </c>
      <c r="C47" s="65"/>
      <c r="D47" s="66"/>
      <c r="E47" s="73"/>
      <c r="F47" s="74"/>
    </row>
    <row r="48" spans="1:6" ht="60">
      <c r="A48" s="68">
        <v>1</v>
      </c>
      <c r="B48" s="76" t="s">
        <v>89</v>
      </c>
      <c r="C48" s="77" t="s">
        <v>90</v>
      </c>
      <c r="D48" s="48" t="s">
        <v>125</v>
      </c>
      <c r="E48" s="58">
        <f>IF(D48="A",100,IF(D48="B",80,IF(D48="C",60,IF(D48="D",40,0))))</f>
        <v>100</v>
      </c>
      <c r="F48" s="58" t="e">
        <f>IF(#REF!="A",100,IF(#REF!="B",80,IF(#REF!="C",60,IF(#REF!="D",40,0))))</f>
        <v>#REF!</v>
      </c>
    </row>
    <row r="49" spans="1:6" ht="60">
      <c r="A49" s="68">
        <v>2</v>
      </c>
      <c r="B49" s="76" t="s">
        <v>91</v>
      </c>
      <c r="C49" s="77" t="s">
        <v>92</v>
      </c>
      <c r="D49" s="48" t="s">
        <v>125</v>
      </c>
      <c r="E49" s="58">
        <f>IF(D49="A",100,IF(D49="B",80,IF(D49="C",60,IF(D49="D",40,0))))</f>
        <v>100</v>
      </c>
      <c r="F49" s="58" t="e">
        <f>IF(#REF!="A",100,IF(#REF!="B",80,IF(#REF!="C",60,IF(#REF!="D",40,0))))</f>
        <v>#REF!</v>
      </c>
    </row>
    <row r="50" spans="1:6">
      <c r="A50" s="63" t="s">
        <v>93</v>
      </c>
      <c r="B50" s="50" t="s">
        <v>94</v>
      </c>
      <c r="C50" s="51"/>
      <c r="D50" s="52"/>
      <c r="E50" s="58"/>
      <c r="F50" s="58"/>
    </row>
    <row r="51" spans="1:6" ht="195">
      <c r="A51" s="68">
        <v>3</v>
      </c>
      <c r="B51" s="45" t="s">
        <v>95</v>
      </c>
      <c r="C51" s="45" t="s">
        <v>96</v>
      </c>
      <c r="D51" s="48" t="s">
        <v>125</v>
      </c>
      <c r="E51" s="58">
        <f>IF(D51="A",100,IF(D51="B",80,IF(D51="C",60,IF(D51="D",40,0))))</f>
        <v>100</v>
      </c>
      <c r="F51" s="58" t="e">
        <f>IF(#REF!="A",100,IF(#REF!="B",80,IF(#REF!="C",60,IF(#REF!="D",40,0))))</f>
        <v>#REF!</v>
      </c>
    </row>
    <row r="52" spans="1:6" ht="60">
      <c r="A52" s="68">
        <v>4</v>
      </c>
      <c r="B52" s="45" t="s">
        <v>97</v>
      </c>
      <c r="C52" s="45" t="s">
        <v>72</v>
      </c>
      <c r="D52" s="48" t="s">
        <v>125</v>
      </c>
      <c r="E52" s="58">
        <f>IF(D52="A",100,IF(D52="B",80,IF(D52="C",60,IF(D52="D",40,0))))</f>
        <v>100</v>
      </c>
      <c r="F52" s="58" t="e">
        <f>IF(#REF!="A",100,IF(#REF!="B",80,IF(#REF!="C",60,IF(#REF!="D",40,0))))</f>
        <v>#REF!</v>
      </c>
    </row>
    <row r="53" spans="1:6">
      <c r="A53" s="69"/>
      <c r="B53" s="70"/>
      <c r="C53" s="70"/>
      <c r="D53" s="71"/>
      <c r="E53" s="70"/>
      <c r="F53" s="72"/>
    </row>
    <row r="54" spans="1:6" s="26" customFormat="1" ht="24.95" customHeight="1">
      <c r="A54" s="89">
        <v>6</v>
      </c>
      <c r="B54" s="59" t="s">
        <v>98</v>
      </c>
      <c r="C54" s="60"/>
      <c r="D54" s="61"/>
      <c r="E54" s="62">
        <f>SUM(E55:E58)/25</f>
        <v>16</v>
      </c>
      <c r="F54" s="62" t="e">
        <f>SUM(F55:F58)/25</f>
        <v>#REF!</v>
      </c>
    </row>
    <row r="55" spans="1:6" ht="60">
      <c r="A55" s="68">
        <v>1</v>
      </c>
      <c r="B55" s="76" t="s">
        <v>99</v>
      </c>
      <c r="C55" s="77" t="s">
        <v>100</v>
      </c>
      <c r="D55" s="48" t="s">
        <v>125</v>
      </c>
      <c r="E55" s="58">
        <f>IF(D55="A",100,IF(D55="B",80,IF(D55="C",60,IF(D55="D",40,0))))</f>
        <v>100</v>
      </c>
      <c r="F55" s="58" t="e">
        <f>IF(#REF!="A",100,IF(#REF!="B",80,IF(#REF!="C",60,IF(#REF!="D",40,0))))</f>
        <v>#REF!</v>
      </c>
    </row>
    <row r="56" spans="1:6" ht="60">
      <c r="A56" s="68">
        <v>2</v>
      </c>
      <c r="B56" s="45" t="s">
        <v>101</v>
      </c>
      <c r="C56" s="45" t="s">
        <v>102</v>
      </c>
      <c r="D56" s="48" t="s">
        <v>125</v>
      </c>
      <c r="E56" s="58">
        <f>IF(D56="A",100,IF(D56="B",80,IF(D56="C",60,IF(D56="D",40,0))))</f>
        <v>100</v>
      </c>
      <c r="F56" s="58" t="e">
        <f>IF(#REF!="A",100,IF(#REF!="B",80,IF(#REF!="C",60,IF(#REF!="D",40,0))))</f>
        <v>#REF!</v>
      </c>
    </row>
    <row r="57" spans="1:6" ht="60">
      <c r="A57" s="68">
        <v>3</v>
      </c>
      <c r="B57" s="45" t="s">
        <v>103</v>
      </c>
      <c r="C57" s="45" t="s">
        <v>104</v>
      </c>
      <c r="D57" s="48" t="s">
        <v>125</v>
      </c>
      <c r="E57" s="58">
        <f>IF(D57="A",100,IF(D57="B",80,IF(D57="C",60,IF(D57="D",40,0))))</f>
        <v>100</v>
      </c>
      <c r="F57" s="58" t="e">
        <f>IF(#REF!="A",100,IF(#REF!="B",80,IF(#REF!="C",60,IF(#REF!="D",40,0))))</f>
        <v>#REF!</v>
      </c>
    </row>
    <row r="58" spans="1:6" ht="60">
      <c r="A58" s="68">
        <v>4</v>
      </c>
      <c r="B58" s="45" t="s">
        <v>105</v>
      </c>
      <c r="C58" s="45" t="s">
        <v>106</v>
      </c>
      <c r="D58" s="48" t="s">
        <v>125</v>
      </c>
      <c r="E58" s="58">
        <f>IF(D58="A",100,IF(D58="B",80,IF(D58="C",60,IF(D58="D",40,0))))</f>
        <v>100</v>
      </c>
      <c r="F58" s="58" t="e">
        <f>IF(#REF!="A",100,IF(#REF!="B",80,IF(#REF!="C",60,IF(#REF!="D",40,0))))</f>
        <v>#REF!</v>
      </c>
    </row>
    <row r="59" spans="1:6">
      <c r="A59" s="69"/>
      <c r="B59" s="70"/>
      <c r="C59" s="70"/>
      <c r="D59" s="71"/>
      <c r="E59" s="70"/>
      <c r="F59" s="72"/>
    </row>
  </sheetData>
  <sheetProtection algorithmName="SHA-512" hashValue="Eh+FxCPL0ifpmpIijdwUILVCRysBw+lC/1vPEAFRGX+C0DKR2FNhxlVfQeL0Y1r2O+Oj+7RFXCUCmlsy5ek1PQ==" saltValue="IgFi26zP4RFbM01HssgIUg==" spinCount="100000" sheet="1" objects="1" selectLockedCells="1"/>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1004"/>
  <sheetViews>
    <sheetView workbookViewId="0">
      <selection activeCell="G23" sqref="G23"/>
    </sheetView>
  </sheetViews>
  <sheetFormatPr defaultColWidth="14.42578125" defaultRowHeight="15" customHeight="1"/>
  <cols>
    <col min="1" max="1" width="4.28515625" customWidth="1"/>
    <col min="2" max="2" width="41.5703125" customWidth="1"/>
    <col min="3" max="3" width="15.140625" customWidth="1"/>
    <col min="4" max="4" width="12.42578125" customWidth="1"/>
    <col min="5" max="5" width="11.5703125" customWidth="1"/>
    <col min="6" max="6" width="13.140625" customWidth="1"/>
    <col min="7" max="10" width="9.140625" customWidth="1"/>
    <col min="11" max="26" width="8.7109375" customWidth="1"/>
  </cols>
  <sheetData>
    <row r="2" spans="1:26" ht="15" customHeight="1">
      <c r="A2" s="6" t="s">
        <v>107</v>
      </c>
      <c r="B2" s="7"/>
      <c r="C2" s="7"/>
      <c r="D2" s="7"/>
      <c r="E2" s="7"/>
      <c r="F2" s="7"/>
    </row>
    <row r="3" spans="1:26" ht="15.75" customHeight="1">
      <c r="A3" s="4" t="str">
        <f>"Nilai Sementara Akreditasi Perpustakaan "&amp;HOME!E4</f>
        <v xml:space="preserve">Nilai Sementara Akreditasi Perpustakaan </v>
      </c>
      <c r="B3" s="4"/>
      <c r="C3" s="4"/>
      <c r="D3" s="4"/>
      <c r="E3" s="4"/>
      <c r="F3" s="4"/>
      <c r="G3" s="4"/>
      <c r="H3" s="4"/>
      <c r="I3" s="4"/>
      <c r="J3" s="4"/>
      <c r="K3" s="1"/>
      <c r="L3" s="1"/>
      <c r="M3" s="1"/>
      <c r="N3" s="1"/>
      <c r="O3" s="1"/>
      <c r="P3" s="1"/>
      <c r="Q3" s="1"/>
      <c r="R3" s="1"/>
      <c r="S3" s="1"/>
      <c r="T3" s="1"/>
      <c r="U3" s="1"/>
      <c r="V3" s="1"/>
      <c r="W3" s="1"/>
      <c r="X3" s="1"/>
      <c r="Y3" s="1"/>
      <c r="Z3" s="1"/>
    </row>
    <row r="4" spans="1:26" ht="15.75" customHeight="1">
      <c r="A4" s="8" t="s">
        <v>11</v>
      </c>
      <c r="B4" s="8" t="s">
        <v>108</v>
      </c>
      <c r="C4" s="8" t="s">
        <v>109</v>
      </c>
      <c r="D4" s="8" t="s">
        <v>109</v>
      </c>
      <c r="E4" s="8" t="s">
        <v>110</v>
      </c>
      <c r="F4" s="8" t="s">
        <v>111</v>
      </c>
      <c r="G4" s="1"/>
      <c r="H4" s="1"/>
      <c r="I4" s="1"/>
      <c r="J4" s="1"/>
      <c r="K4" s="1"/>
      <c r="L4" s="1"/>
      <c r="M4" s="1"/>
      <c r="N4" s="1"/>
      <c r="O4" s="1"/>
      <c r="P4" s="1"/>
      <c r="Q4" s="1"/>
      <c r="R4" s="1"/>
      <c r="S4" s="1"/>
      <c r="T4" s="1"/>
      <c r="U4" s="1"/>
      <c r="V4" s="1"/>
      <c r="W4" s="1"/>
      <c r="X4" s="1"/>
      <c r="Y4" s="1"/>
      <c r="Z4" s="1"/>
    </row>
    <row r="5" spans="1:26" ht="15.75" customHeight="1">
      <c r="A5" s="9"/>
      <c r="B5" s="9"/>
      <c r="C5" s="9" t="s">
        <v>112</v>
      </c>
      <c r="D5" s="10" t="s">
        <v>113</v>
      </c>
      <c r="E5" s="9"/>
      <c r="F5" s="10"/>
      <c r="G5" s="1"/>
      <c r="H5" s="1"/>
      <c r="I5" s="1"/>
      <c r="J5" s="1"/>
      <c r="K5" s="1"/>
      <c r="L5" s="1"/>
      <c r="M5" s="1"/>
      <c r="N5" s="1"/>
      <c r="O5" s="1"/>
      <c r="P5" s="1"/>
      <c r="Q5" s="1"/>
      <c r="R5" s="1"/>
      <c r="S5" s="1"/>
      <c r="T5" s="1"/>
      <c r="U5" s="1"/>
      <c r="V5" s="1"/>
      <c r="W5" s="1"/>
      <c r="X5" s="1"/>
      <c r="Y5" s="1"/>
      <c r="Z5" s="1"/>
    </row>
    <row r="6" spans="1:26" ht="15.75" customHeight="1">
      <c r="A6" s="11">
        <v>1</v>
      </c>
      <c r="B6" s="12" t="s">
        <v>114</v>
      </c>
      <c r="C6" s="11">
        <f>Instrumen!E4</f>
        <v>23.2</v>
      </c>
      <c r="D6" s="11">
        <v>7</v>
      </c>
      <c r="E6" s="13">
        <v>15</v>
      </c>
      <c r="F6" s="14">
        <f>C6/(D6*4)*E6</f>
        <v>12.428571428571427</v>
      </c>
      <c r="G6" s="1"/>
      <c r="H6" s="1"/>
      <c r="I6" s="1"/>
      <c r="J6" s="1"/>
      <c r="K6" s="1"/>
      <c r="L6" s="1"/>
      <c r="M6" s="1"/>
      <c r="N6" s="1"/>
      <c r="O6" s="1"/>
      <c r="P6" s="1"/>
      <c r="Q6" s="1"/>
      <c r="R6" s="1"/>
      <c r="S6" s="1"/>
      <c r="T6" s="1"/>
      <c r="U6" s="1"/>
      <c r="V6" s="1"/>
      <c r="W6" s="1"/>
      <c r="X6" s="1"/>
      <c r="Y6" s="1"/>
      <c r="Z6" s="1"/>
    </row>
    <row r="7" spans="1:26" ht="15.75" customHeight="1">
      <c r="A7" s="15">
        <f t="shared" ref="A7:A11" si="0">+A6+1</f>
        <v>2</v>
      </c>
      <c r="B7" s="16" t="s">
        <v>115</v>
      </c>
      <c r="C7" s="15">
        <f>Instrumen!E17</f>
        <v>20</v>
      </c>
      <c r="D7" s="15">
        <v>5</v>
      </c>
      <c r="E7" s="3">
        <v>10</v>
      </c>
      <c r="F7" s="17">
        <f t="shared" ref="F7:F11" si="1">C7/(D7*4)*E7</f>
        <v>10</v>
      </c>
      <c r="G7" s="1"/>
      <c r="H7" s="1"/>
      <c r="I7" s="1"/>
      <c r="J7" s="1"/>
      <c r="K7" s="1"/>
      <c r="L7" s="1"/>
      <c r="M7" s="1"/>
      <c r="N7" s="1"/>
      <c r="O7" s="1"/>
      <c r="P7" s="1"/>
      <c r="Q7" s="1"/>
      <c r="R7" s="1"/>
      <c r="S7" s="1"/>
      <c r="T7" s="1"/>
      <c r="U7" s="1"/>
      <c r="V7" s="1"/>
      <c r="W7" s="1"/>
      <c r="X7" s="1"/>
      <c r="Y7" s="1"/>
      <c r="Z7" s="1"/>
    </row>
    <row r="8" spans="1:26" ht="15.75" customHeight="1">
      <c r="A8" s="15">
        <f t="shared" si="0"/>
        <v>3</v>
      </c>
      <c r="B8" s="16" t="s">
        <v>116</v>
      </c>
      <c r="C8" s="15">
        <f>Instrumen!E26</f>
        <v>28</v>
      </c>
      <c r="D8" s="15">
        <v>7</v>
      </c>
      <c r="E8" s="3">
        <v>35</v>
      </c>
      <c r="F8" s="17">
        <f t="shared" si="1"/>
        <v>35</v>
      </c>
      <c r="G8" s="1"/>
      <c r="H8" s="1"/>
      <c r="I8" s="1"/>
      <c r="J8" s="1"/>
      <c r="K8" s="1"/>
      <c r="L8" s="1"/>
      <c r="M8" s="1"/>
      <c r="N8" s="1"/>
      <c r="O8" s="1"/>
      <c r="P8" s="1"/>
      <c r="Q8" s="1"/>
      <c r="R8" s="1"/>
      <c r="S8" s="1"/>
      <c r="T8" s="1"/>
      <c r="U8" s="1"/>
      <c r="V8" s="1"/>
      <c r="W8" s="1"/>
      <c r="X8" s="1"/>
      <c r="Y8" s="1"/>
      <c r="Z8" s="1"/>
    </row>
    <row r="9" spans="1:26" ht="15.75" customHeight="1">
      <c r="A9" s="15">
        <f t="shared" si="0"/>
        <v>4</v>
      </c>
      <c r="B9" s="16" t="s">
        <v>75</v>
      </c>
      <c r="C9" s="15">
        <f>Instrumen!E37</f>
        <v>20</v>
      </c>
      <c r="D9" s="15">
        <v>5</v>
      </c>
      <c r="E9" s="3">
        <v>15</v>
      </c>
      <c r="F9" s="17">
        <f t="shared" si="1"/>
        <v>15</v>
      </c>
      <c r="G9" s="1"/>
      <c r="H9" s="1"/>
      <c r="I9" s="1"/>
      <c r="J9" s="1"/>
      <c r="K9" s="1"/>
      <c r="L9" s="1"/>
      <c r="M9" s="1"/>
      <c r="N9" s="1"/>
      <c r="O9" s="1"/>
      <c r="P9" s="1"/>
      <c r="Q9" s="1"/>
      <c r="R9" s="1"/>
      <c r="S9" s="1"/>
      <c r="T9" s="1"/>
      <c r="U9" s="1"/>
      <c r="V9" s="1"/>
      <c r="W9" s="1"/>
      <c r="X9" s="1"/>
      <c r="Y9" s="1"/>
      <c r="Z9" s="1"/>
    </row>
    <row r="10" spans="1:26" ht="15.75" customHeight="1">
      <c r="A10" s="15">
        <f t="shared" si="0"/>
        <v>5</v>
      </c>
      <c r="B10" s="18" t="s">
        <v>117</v>
      </c>
      <c r="C10" s="15">
        <f>Instrumen!E46</f>
        <v>16</v>
      </c>
      <c r="D10" s="15">
        <v>4</v>
      </c>
      <c r="E10" s="3">
        <v>15</v>
      </c>
      <c r="F10" s="17">
        <f t="shared" si="1"/>
        <v>15</v>
      </c>
      <c r="G10" s="1"/>
      <c r="H10" s="1"/>
      <c r="I10" s="1"/>
      <c r="J10" s="1"/>
      <c r="K10" s="1"/>
      <c r="L10" s="1"/>
      <c r="M10" s="1"/>
      <c r="N10" s="1"/>
      <c r="O10" s="1"/>
      <c r="P10" s="1"/>
      <c r="Q10" s="1"/>
      <c r="R10" s="1"/>
      <c r="S10" s="1"/>
      <c r="T10" s="1"/>
      <c r="U10" s="1"/>
      <c r="V10" s="1"/>
      <c r="W10" s="1"/>
      <c r="X10" s="1"/>
      <c r="Y10" s="1"/>
      <c r="Z10" s="1"/>
    </row>
    <row r="11" spans="1:26" ht="15.75" customHeight="1">
      <c r="A11" s="15">
        <f t="shared" si="0"/>
        <v>6</v>
      </c>
      <c r="B11" s="16" t="s">
        <v>118</v>
      </c>
      <c r="C11" s="15">
        <f>Instrumen!E54</f>
        <v>16</v>
      </c>
      <c r="D11" s="15">
        <v>4</v>
      </c>
      <c r="E11" s="3">
        <v>10</v>
      </c>
      <c r="F11" s="19">
        <f t="shared" si="1"/>
        <v>10</v>
      </c>
      <c r="G11" s="1"/>
      <c r="H11" s="1"/>
      <c r="I11" s="1"/>
      <c r="J11" s="1"/>
      <c r="K11" s="1"/>
      <c r="L11" s="1"/>
      <c r="M11" s="1"/>
      <c r="N11" s="1"/>
      <c r="O11" s="1"/>
      <c r="P11" s="1"/>
      <c r="Q11" s="1"/>
      <c r="R11" s="1"/>
      <c r="S11" s="1"/>
      <c r="T11" s="1"/>
      <c r="U11" s="1"/>
      <c r="V11" s="1"/>
      <c r="W11" s="1"/>
      <c r="X11" s="1"/>
      <c r="Y11" s="1"/>
      <c r="Z11" s="1"/>
    </row>
    <row r="12" spans="1:26" ht="15.75" customHeight="1">
      <c r="A12" s="20"/>
      <c r="B12" s="21" t="s">
        <v>119</v>
      </c>
      <c r="C12" s="22">
        <f>SUM(C6:C11)</f>
        <v>123.2</v>
      </c>
      <c r="D12" s="22">
        <f>SUM(D6:D11)</f>
        <v>32</v>
      </c>
      <c r="E12" s="22">
        <f>SUM(E6:E11)</f>
        <v>100</v>
      </c>
      <c r="F12" s="23">
        <f>SUM(F6:F11)</f>
        <v>97.428571428571431</v>
      </c>
      <c r="G12" s="1"/>
      <c r="H12" s="1"/>
      <c r="I12" s="1"/>
      <c r="J12" s="1"/>
      <c r="K12" s="1"/>
      <c r="L12" s="1"/>
      <c r="M12" s="1"/>
      <c r="N12" s="1"/>
      <c r="O12" s="1"/>
      <c r="P12" s="1"/>
      <c r="Q12" s="1"/>
      <c r="R12" s="1"/>
      <c r="S12" s="1"/>
      <c r="T12" s="1"/>
      <c r="U12" s="1"/>
      <c r="V12" s="1"/>
      <c r="W12" s="1"/>
      <c r="X12" s="1"/>
      <c r="Y12" s="1"/>
      <c r="Z12" s="1"/>
    </row>
    <row r="13" spans="1:26" ht="15.75" customHeight="1">
      <c r="A13" s="1" t="str">
        <f>"Nilai Perpustakaan "&amp;HOME!E4</f>
        <v xml:space="preserve">Nilai Perpustakaan </v>
      </c>
      <c r="B13" s="1"/>
      <c r="C13" s="1"/>
      <c r="D13" s="24">
        <f>F12</f>
        <v>97.428571428571431</v>
      </c>
      <c r="E13" s="1"/>
      <c r="F13" s="1"/>
      <c r="G13" s="1"/>
      <c r="H13" s="1"/>
      <c r="I13" s="1"/>
      <c r="J13" s="1"/>
      <c r="K13" s="1"/>
      <c r="L13" s="1"/>
      <c r="M13" s="1"/>
      <c r="N13" s="1"/>
      <c r="O13" s="1"/>
      <c r="P13" s="1"/>
      <c r="Q13" s="1"/>
      <c r="R13" s="1"/>
      <c r="S13" s="1"/>
      <c r="T13" s="1"/>
      <c r="U13" s="1"/>
      <c r="V13" s="1"/>
      <c r="W13" s="1"/>
      <c r="X13" s="1"/>
      <c r="Y13" s="1"/>
      <c r="Z13" s="1"/>
    </row>
    <row r="14" spans="1:26" ht="15.75" customHeight="1">
      <c r="A14" s="1"/>
      <c r="B14" s="4" t="str">
        <f>IF(F12&gt;=91,"Terakreditasi A",IF(F12&gt;=76,"Terakreditasi B",IF(F12&gt;=60,"Terakreditasi C","BELUM TERAKREDITASI")))</f>
        <v>Terakreditasi A</v>
      </c>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1"/>
      <c r="B15" s="4"/>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4"/>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4" t="s">
        <v>120</v>
      </c>
      <c r="B17" s="4"/>
      <c r="C17" s="4"/>
      <c r="D17" s="4"/>
      <c r="E17" s="4"/>
      <c r="F17" s="4"/>
      <c r="G17" s="4"/>
      <c r="H17" s="4"/>
      <c r="I17" s="4"/>
      <c r="J17" s="4"/>
      <c r="K17" s="4"/>
      <c r="L17" s="4"/>
      <c r="M17" s="4"/>
      <c r="N17" s="4"/>
      <c r="O17" s="4"/>
      <c r="P17" s="4"/>
      <c r="Q17" s="4"/>
      <c r="R17" s="4"/>
      <c r="S17" s="4"/>
      <c r="T17" s="4"/>
      <c r="U17" s="4"/>
      <c r="V17" s="4"/>
      <c r="W17" s="4"/>
      <c r="X17" s="4"/>
      <c r="Y17" s="4"/>
      <c r="Z17" s="4"/>
    </row>
    <row r="18" spans="1:26" ht="17.25" customHeight="1">
      <c r="A18" s="1" t="s">
        <v>121</v>
      </c>
      <c r="B18" s="1"/>
      <c r="C18" s="1"/>
      <c r="D18" s="1"/>
      <c r="E18" s="1"/>
      <c r="F18" s="1"/>
      <c r="G18" s="1"/>
      <c r="H18" s="1"/>
      <c r="I18" s="1"/>
      <c r="J18" s="1"/>
      <c r="K18" s="1"/>
      <c r="L18" s="1"/>
      <c r="M18" s="1"/>
      <c r="N18" s="1"/>
      <c r="O18" s="1"/>
      <c r="P18" s="1"/>
      <c r="Q18" s="1"/>
      <c r="R18" s="1"/>
      <c r="S18" s="1"/>
      <c r="T18" s="1"/>
      <c r="U18" s="1"/>
      <c r="V18" s="1"/>
      <c r="W18" s="1"/>
      <c r="X18" s="1"/>
      <c r="Y18" s="1"/>
      <c r="Z18" s="1"/>
    </row>
    <row r="19" spans="1:26" ht="18" customHeight="1">
      <c r="A19" s="1" t="s">
        <v>122</v>
      </c>
      <c r="B19" s="1"/>
      <c r="C19" s="1"/>
      <c r="D19" s="1"/>
      <c r="E19" s="1"/>
      <c r="F19" s="1"/>
      <c r="G19" s="1"/>
      <c r="H19" s="1"/>
      <c r="I19" s="1"/>
      <c r="J19" s="1"/>
      <c r="K19" s="1"/>
      <c r="L19" s="1"/>
      <c r="M19" s="1"/>
      <c r="N19" s="1"/>
      <c r="O19" s="1"/>
      <c r="P19" s="1"/>
      <c r="Q19" s="1"/>
      <c r="R19" s="1"/>
      <c r="S19" s="1"/>
      <c r="T19" s="1"/>
      <c r="U19" s="1"/>
      <c r="V19" s="1"/>
      <c r="W19" s="1"/>
      <c r="X19" s="1"/>
      <c r="Y19" s="1"/>
      <c r="Z19" s="1"/>
    </row>
    <row r="20" spans="1:26" ht="19.5" customHeight="1">
      <c r="A20" s="1" t="s">
        <v>123</v>
      </c>
      <c r="B20" s="1"/>
      <c r="C20" s="1"/>
      <c r="D20" s="1"/>
      <c r="E20" s="1"/>
      <c r="F20" s="1"/>
      <c r="G20" s="1"/>
      <c r="H20" s="1"/>
      <c r="I20" s="1"/>
      <c r="J20" s="1"/>
      <c r="K20" s="1"/>
      <c r="L20" s="1"/>
      <c r="M20" s="1"/>
      <c r="N20" s="1"/>
      <c r="O20" s="1"/>
      <c r="P20" s="1"/>
      <c r="Q20" s="1"/>
      <c r="R20" s="1"/>
      <c r="S20" s="1"/>
      <c r="T20" s="1"/>
      <c r="U20" s="1"/>
      <c r="V20" s="1"/>
      <c r="W20" s="1"/>
      <c r="X20" s="1"/>
      <c r="Y20" s="1"/>
      <c r="Z20" s="1"/>
    </row>
    <row r="21" spans="1:26" ht="17.25" customHeight="1">
      <c r="A21" s="1" t="s">
        <v>124</v>
      </c>
      <c r="B21" s="1"/>
      <c r="C21" s="1"/>
      <c r="D21" s="1"/>
      <c r="E21" s="1"/>
      <c r="F21" s="1"/>
      <c r="G21" s="1"/>
      <c r="H21" s="1"/>
      <c r="I21" s="1"/>
      <c r="J21" s="1"/>
      <c r="K21" s="1"/>
      <c r="L21" s="1"/>
      <c r="M21" s="1"/>
      <c r="N21" s="1"/>
      <c r="O21" s="1"/>
      <c r="P21" s="1"/>
      <c r="Q21" s="1"/>
      <c r="R21" s="1"/>
      <c r="S21" s="1"/>
      <c r="T21" s="1"/>
      <c r="U21" s="1"/>
      <c r="V21" s="1"/>
      <c r="W21" s="1"/>
      <c r="X21" s="1"/>
      <c r="Y21" s="1"/>
      <c r="Z21" s="1"/>
    </row>
    <row r="22" spans="1:26" ht="17.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sheetProtection algorithmName="SHA-512" hashValue="KAMOz/nlXGJpkkxMiHhGxWMO0n3sn1mm4Cge8UtyuX4TnzvBw3Ve9JKpv6Zlqm585IrxgEVVkwihGi6baNPM5g==" saltValue="RNVQAHuwyNFa82qH0lvPEQ==" spinCount="100000" sheet="1" objects="1" selectLockedCells="1"/>
  <pageMargins left="0.75" right="0.75" top="1" bottom="1"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6" master="" otherUserPermission="visible"/>
  <rangeList sheetStid="2" master="" otherUserPermission="visible"/>
  <rangeList sheetStid="7"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HOME</vt:lpstr>
      <vt:lpstr>Instrumen</vt:lpstr>
      <vt:lpstr>Nilai Sementara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NPP TIGA</dc:creator>
  <cp:lastModifiedBy>pc_79</cp:lastModifiedBy>
  <cp:lastPrinted>2022-11-08T04:17:00Z</cp:lastPrinted>
  <dcterms:created xsi:type="dcterms:W3CDTF">2008-06-05T02:43:00Z</dcterms:created>
  <dcterms:modified xsi:type="dcterms:W3CDTF">2025-09-30T07:41:11Z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97EFC5629E604411A2D3C6F2535A2136_12</vt:lpwstr>
  </property>
  <property fmtid="{D5CDD505-2E9C-101B-9397-08002B2CF9AE}" pid="3" name="KSOProductBuildVer">
    <vt:lpwstr>1033-12.2.0.22549</vt:lpwstr>
  </property>
</Properties>
</file>