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情報" sheetId="1" r:id="rId5"/>
    <sheet state="visible" name="副食" sheetId="2" r:id="rId6"/>
    <sheet state="visible" name="主食" sheetId="3" r:id="rId7"/>
    <sheet state="visible" name="水分とろみ" sheetId="4" r:id="rId8"/>
    <sheet state="visible" name="PDF出力" sheetId="5" r:id="rId9"/>
    <sheet state="visible" name="更新記録" sheetId="6" r:id="rId10"/>
    <sheet state="visible" name="作業記録" sheetId="7" r:id="rId11"/>
    <sheet state="visible" name="施設情報ウェブ出力" sheetId="8" r:id="rId12"/>
    <sheet state="visible" name="副食ウェブ出力" sheetId="9" r:id="rId13"/>
    <sheet state="visible" name="主食ウェブ出力" sheetId="10" r:id="rId14"/>
    <sheet state="visible" name="水分とろみウェブ出力" sheetId="11" r:id="rId15"/>
    <sheet state="visible" name="PDFウェブ出力" sheetId="12" r:id="rId16"/>
  </sheets>
  <definedNames/>
  <calcPr/>
</workbook>
</file>

<file path=xl/sharedStrings.xml><?xml version="1.0" encoding="utf-8"?>
<sst xmlns="http://schemas.openxmlformats.org/spreadsheetml/2006/main" count="146" uniqueCount="62">
  <si>
    <t>くびきの里 ショートステイ</t>
  </si>
  <si>
    <t>粥ゼリー</t>
  </si>
  <si>
    <t>ミキサー粥をスベラカーゼでゼリー状にしたも
の。</t>
  </si>
  <si>
    <t>ミキサー食</t>
  </si>
  <si>
    <t>ミキサー粥</t>
  </si>
  <si>
    <t>食材をミキサーにかけ、歯や義歯がなくても喉
をゆっくり通過させる事が出来るペースト状の
もの。
とろみ剤で粘度を調節したもの。</t>
  </si>
  <si>
    <t>全粥をミキサーにかけたもの。</t>
  </si>
  <si>
    <t>半粒粥</t>
  </si>
  <si>
    <t>粒が残るようにミキサーにかけたもの。</t>
  </si>
  <si>
    <t>ムース食</t>
  </si>
  <si>
    <t>ムースの既製品を使用。
＊やさしい素材シリーズ（マルハニチロ）製品
などを使用。</t>
  </si>
  <si>
    <t>全粥</t>
  </si>
  <si>
    <t>米重量に対し5倍の水分量（または、米飯重量
の2倍の水分量）で炊いた粥。</t>
  </si>
  <si>
    <t>刻み食</t>
  </si>
  <si>
    <t>出来あがった物を5㎜～1㎝程度に刻んだも
の。
＊その他に、刻み食をさらに細かく刻み、飲み
込みしやすいように、とろみを付けた極刻み食
（１㎜）もあり。</t>
  </si>
  <si>
    <t>ご飯</t>
  </si>
  <si>
    <t>水分量をやや多めに、軟らかく炊いたご飯。</t>
  </si>
  <si>
    <t>一口大</t>
  </si>
  <si>
    <t>食べやすく一口大（１．５㎝）に切った食事。</t>
  </si>
  <si>
    <t>施設名</t>
  </si>
  <si>
    <t>住所</t>
  </si>
  <si>
    <t>更新日</t>
  </si>
  <si>
    <t>連絡先</t>
  </si>
  <si>
    <t>電話番号</t>
  </si>
  <si>
    <t>【副食】</t>
  </si>
  <si>
    <t>【主食】</t>
  </si>
  <si>
    <t>分類コード</t>
  </si>
  <si>
    <t>食形態</t>
  </si>
  <si>
    <t>画像</t>
  </si>
  <si>
    <t>食種名称</t>
  </si>
  <si>
    <t>備考</t>
  </si>
  <si>
    <t>0j</t>
  </si>
  <si>
    <t>1j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</si>
  <si>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</si>
  <si>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</si>
  <si>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</si>
  <si>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</si>
  <si>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t xml:space="preserve">
3</t>
  </si>
  <si>
    <t xml:space="preserve">
4</t>
  </si>
  <si>
    <t>【水分とろみ】</t>
  </si>
  <si>
    <t>とろみ調整食品</t>
  </si>
  <si>
    <t>小さじ1杯</t>
  </si>
  <si>
    <t>学会分類</t>
  </si>
  <si>
    <t>薄いとろみ</t>
  </si>
  <si>
    <t>中間のとろみ</t>
  </si>
  <si>
    <t>濃いとろみ</t>
  </si>
  <si>
    <t>使用目安量
( g )
水100mlあたり</t>
  </si>
  <si>
    <t>使用目安量
( 小さじ )
水100mlあたり</t>
  </si>
  <si>
    <t>作業記録</t>
  </si>
  <si>
    <t>日時</t>
  </si>
  <si>
    <t>名前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</si>
  <si>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</si>
  <si>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</si>
  <si>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</si>
  <si>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</si>
  <si>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</si>
  <si>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氏名</t>
  </si>
  <si>
    <t xml:space="preserve"> 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</si>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</sst>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@ g"/>
    <numFmt numFmtId="165" formatCode="@ 杯"/>
    <numFmt numFmtId="166" formatCode="yyyy/MM/dd"/>
    <numFmt numFmtId="167" formatCode="m/d/yyyy h:mm:ss"/>
  </numFmts>
  <fonts count="16">
    <font>
      <sz val="10.0"/>
      <color rgb="FF000000"/>
      <name val="Arial"/>
      <scheme val="minor"/>
    </font>
    <font>
      <sz val="9.0"/>
      <color theme="1"/>
      <name val="Arial"/>
      <scheme val="minor"/>
    </font>
    <font>
      <color theme="1"/>
      <name val="Calibri"/>
    </font>
    <font>
      <sz val="12.0"/>
      <color theme="1"/>
      <name val="Calibri"/>
    </font>
    <font/>
    <font>
      <sz val="16.0"/>
      <color rgb="FFFFFFFF"/>
      <name val="Arial"/>
      <scheme val="minor"/>
    </font>
    <font>
      <sz val="9.0"/>
      <color rgb="FFFFFFFF"/>
      <name val="Arial"/>
      <scheme val="minor"/>
    </font>
    <font>
      <sz val="9.0"/>
      <color rgb="FF000000"/>
      <name val="Arial"/>
      <scheme val="minor"/>
    </font>
    <font>
      <color theme="1"/>
      <name val="Arial"/>
      <scheme val="minor"/>
    </font>
    <font>
      <sz val="12.0"/>
      <color theme="1"/>
      <name val="Arial"/>
      <scheme val="minor"/>
    </font>
    <font>
      <sz val="12.0"/>
      <color theme="1"/>
      <name val="&quot;Google Sans Mono&quot;"/>
    </font>
    <font>
      <b/>
      <sz val="12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2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readingOrder="0" vertical="center"/>
    </xf>
    <xf borderId="2" fillId="2" fontId="2" numFmtId="0" xfId="0" applyAlignment="1" applyBorder="1" applyFont="1">
      <alignment horizontal="center" vertical="center"/>
    </xf>
    <xf borderId="3" fillId="2" fontId="2" numFmtId="0" xfId="0" applyAlignment="1" applyBorder="1" applyFont="1">
      <alignment horizontal="center" vertical="center"/>
    </xf>
    <xf borderId="0" fillId="0" fontId="2" numFmtId="0" xfId="0" applyAlignment="1" applyFont="1">
      <alignment vertical="bottom"/>
    </xf>
    <xf borderId="4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2" fillId="0" fontId="4" numFmtId="0" xfId="0" applyBorder="1" applyFont="1"/>
    <xf borderId="0" fillId="0" fontId="1" numFmtId="0" xfId="0" applyAlignment="1" applyFont="1">
      <alignment vertical="center"/>
    </xf>
    <xf borderId="1" fillId="2" fontId="2" numFmtId="0" xfId="0" applyAlignment="1" applyBorder="1" applyFont="1">
      <alignment horizontal="center" vertical="center"/>
    </xf>
    <xf borderId="6" fillId="0" fontId="4" numFmtId="0" xfId="0" applyBorder="1" applyFont="1"/>
    <xf borderId="6" fillId="2" fontId="2" numFmtId="0" xfId="0" applyAlignment="1" applyBorder="1" applyFont="1">
      <alignment horizontal="center" vertical="center"/>
    </xf>
    <xf borderId="1" fillId="2" fontId="2" numFmtId="0" xfId="0" applyAlignment="1" applyBorder="1" applyFont="1">
      <alignment horizontal="center" readingOrder="0" vertical="center"/>
    </xf>
    <xf borderId="7" fillId="0" fontId="3" numFmtId="0" xfId="0" applyAlignment="1" applyBorder="1" applyFont="1">
      <alignment horizontal="center" readingOrder="0" vertical="center"/>
    </xf>
    <xf borderId="1" fillId="3" fontId="5" numFmtId="49" xfId="0" applyAlignment="1" applyBorder="1" applyFill="1" applyFont="1" applyNumberFormat="1">
      <alignment horizontal="center" readingOrder="0" vertical="center"/>
    </xf>
    <xf borderId="4" fillId="0" fontId="3" numFmtId="164" xfId="0" applyAlignment="1" applyBorder="1" applyFont="1" applyNumberFormat="1">
      <alignment horizontal="center" readingOrder="0" vertical="center"/>
    </xf>
    <xf borderId="1" fillId="3" fontId="6" numFmtId="49" xfId="0" applyAlignment="1" applyBorder="1" applyFont="1" applyNumberFormat="1">
      <alignment horizontal="center" readingOrder="0" vertical="center"/>
    </xf>
    <xf borderId="3" fillId="0" fontId="3" numFmtId="0" xfId="0" applyAlignment="1" applyBorder="1" applyFont="1">
      <alignment horizontal="left" readingOrder="0" shrinkToFit="0" vertical="center" wrapText="1"/>
    </xf>
    <xf borderId="1" fillId="4" fontId="7" numFmtId="0" xfId="0" applyAlignment="1" applyBorder="1" applyFill="1" applyFont="1">
      <alignment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8" fillId="0" fontId="4" numFmtId="0" xfId="0" applyBorder="1" applyFont="1"/>
    <xf borderId="1" fillId="0" fontId="1" numFmtId="0" xfId="0" applyAlignment="1" applyBorder="1" applyFont="1">
      <alignment readingOrder="0" shrinkToFit="0" vertical="center" wrapText="1"/>
    </xf>
    <xf borderId="0" fillId="0" fontId="8" numFmtId="0" xfId="0" applyAlignment="1" applyFont="1">
      <alignment vertical="center"/>
    </xf>
    <xf borderId="1" fillId="0" fontId="3" numFmtId="164" xfId="0" applyAlignment="1" applyBorder="1" applyFont="1" applyNumberFormat="1">
      <alignment horizontal="center" readingOrder="0" vertical="center"/>
    </xf>
    <xf borderId="1" fillId="0" fontId="3" numFmtId="165" xfId="0" applyAlignment="1" applyBorder="1" applyFont="1" applyNumberFormat="1">
      <alignment horizontal="center" readingOrder="0" vertical="center"/>
    </xf>
    <xf borderId="1" fillId="0" fontId="1" numFmtId="0" xfId="0" applyAlignment="1" applyBorder="1" applyFont="1">
      <alignment horizontal="center" shrinkToFit="0" vertical="center" wrapText="1"/>
    </xf>
    <xf borderId="1" fillId="5" fontId="5" numFmtId="49" xfId="0" applyAlignment="1" applyBorder="1" applyFill="1" applyFont="1" applyNumberFormat="1">
      <alignment horizontal="center" readingOrder="0" vertical="center"/>
    </xf>
    <xf borderId="7" fillId="4" fontId="3" numFmtId="166" xfId="0" applyAlignment="1" applyBorder="1" applyFont="1" applyNumberFormat="1">
      <alignment horizontal="center" readingOrder="0" vertical="center"/>
    </xf>
    <xf borderId="1" fillId="5" fontId="6" numFmtId="49" xfId="0" applyAlignment="1" applyBorder="1" applyFont="1" applyNumberFormat="1">
      <alignment horizontal="center" readingOrder="0" vertical="center"/>
    </xf>
    <xf borderId="0" fillId="0" fontId="2" numFmtId="0" xfId="0" applyFont="1"/>
    <xf borderId="1" fillId="6" fontId="5" numFmtId="49" xfId="0" applyAlignment="1" applyBorder="1" applyFill="1" applyFont="1" applyNumberFormat="1">
      <alignment horizontal="center" readingOrder="0" vertical="center"/>
    </xf>
    <xf borderId="1" fillId="6" fontId="6" numFmtId="49" xfId="0" applyAlignment="1" applyBorder="1" applyFont="1" applyNumberFormat="1">
      <alignment horizontal="center" readingOrder="0" vertical="center"/>
    </xf>
    <xf borderId="3" fillId="2" fontId="9" numFmtId="0" xfId="0" applyAlignment="1" applyBorder="1" applyFont="1">
      <alignment horizontal="center" readingOrder="0" vertical="center"/>
    </xf>
    <xf borderId="9" fillId="0" fontId="9" numFmtId="0" xfId="0" applyAlignment="1" applyBorder="1" applyFont="1">
      <alignment horizontal="center" readingOrder="0" vertical="center"/>
    </xf>
    <xf borderId="10" fillId="0" fontId="4" numFmtId="0" xfId="0" applyBorder="1" applyFont="1"/>
    <xf borderId="4" fillId="2" fontId="9" numFmtId="0" xfId="0" applyAlignment="1" applyBorder="1" applyFont="1">
      <alignment horizontal="center" readingOrder="0" vertical="center"/>
    </xf>
    <xf borderId="4" fillId="0" fontId="9" numFmtId="0" xfId="0" applyAlignment="1" applyBorder="1" applyFont="1">
      <alignment horizontal="center" readingOrder="0" vertical="center"/>
    </xf>
    <xf borderId="3" fillId="0" fontId="9" numFmtId="166" xfId="0" applyAlignment="1" applyBorder="1" applyFont="1" applyNumberFormat="1">
      <alignment horizontal="center" readingOrder="0" vertical="center"/>
    </xf>
    <xf borderId="0" fillId="0" fontId="1" numFmtId="0" xfId="0" applyFont="1"/>
    <xf borderId="11" fillId="0" fontId="4" numFmtId="0" xfId="0" applyBorder="1" applyFont="1"/>
    <xf borderId="7" fillId="0" fontId="4" numFmtId="0" xfId="0" applyBorder="1" applyFont="1"/>
    <xf borderId="12" fillId="7" fontId="10" numFmtId="0" xfId="0" applyAlignment="1" applyBorder="1" applyFill="1" applyFont="1">
      <alignment horizontal="center" vertical="center"/>
    </xf>
    <xf borderId="12" fillId="0" fontId="4" numFmtId="0" xfId="0" applyBorder="1" applyFont="1"/>
    <xf borderId="1" fillId="2" fontId="9" numFmtId="0" xfId="0" applyAlignment="1" applyBorder="1" applyFont="1">
      <alignment horizontal="center" readingOrder="0" vertical="center"/>
    </xf>
    <xf borderId="4" fillId="0" fontId="9" numFmtId="0" xfId="0" applyAlignment="1" applyBorder="1" applyFont="1">
      <alignment horizontal="center" vertical="center"/>
    </xf>
    <xf borderId="9" fillId="0" fontId="11" numFmtId="0" xfId="0" applyAlignment="1" applyBorder="1" applyFont="1">
      <alignment horizontal="left" readingOrder="0" vertical="center"/>
    </xf>
    <xf borderId="13" fillId="0" fontId="4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4" fillId="2" fontId="1" numFmtId="0" xfId="0" applyAlignment="1" applyBorder="1" applyFont="1">
      <alignment horizontal="center" readingOrder="0" vertical="center"/>
    </xf>
    <xf borderId="1" fillId="2" fontId="12" numFmtId="0" xfId="0" applyAlignment="1" applyBorder="1" applyFont="1">
      <alignment horizontal="center" readingOrder="0" vertical="center"/>
    </xf>
    <xf borderId="4" fillId="2" fontId="12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left" readingOrder="0" shrinkToFit="0" vertical="center" wrapText="1"/>
    </xf>
    <xf borderId="4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1" fillId="5" fontId="5" numFmtId="49" xfId="0" applyAlignment="1" applyBorder="1" applyFont="1" applyNumberFormat="1">
      <alignment horizontal="center" readingOrder="0" vertical="top"/>
    </xf>
    <xf borderId="3" fillId="6" fontId="5" numFmtId="49" xfId="0" applyAlignment="1" applyBorder="1" applyFont="1" applyNumberFormat="1">
      <alignment horizontal="center" readingOrder="0" vertical="top"/>
    </xf>
    <xf borderId="4" fillId="0" fontId="11" numFmtId="0" xfId="0" applyAlignment="1" applyBorder="1" applyFont="1">
      <alignment horizontal="left" readingOrder="0" vertical="center"/>
    </xf>
    <xf borderId="3" fillId="2" fontId="12" numFmtId="0" xfId="0" applyAlignment="1" applyBorder="1" applyFont="1">
      <alignment horizontal="center" readingOrder="0" vertical="center"/>
    </xf>
    <xf borderId="4" fillId="0" fontId="9" numFmtId="164" xfId="0" applyAlignment="1" applyBorder="1" applyFont="1" applyNumberFormat="1">
      <alignment horizontal="center" readingOrder="0" vertical="center"/>
    </xf>
    <xf borderId="14" fillId="0" fontId="9" numFmtId="0" xfId="0" applyAlignment="1" applyBorder="1" applyFont="1">
      <alignment vertical="center"/>
    </xf>
    <xf borderId="15" fillId="0" fontId="4" numFmtId="0" xfId="0" applyBorder="1" applyFont="1"/>
    <xf borderId="14" fillId="0" fontId="4" numFmtId="0" xfId="0" applyBorder="1" applyFont="1"/>
    <xf borderId="1" fillId="0" fontId="9" numFmtId="164" xfId="0" applyAlignment="1" applyBorder="1" applyFont="1" applyNumberFormat="1">
      <alignment horizontal="center" vertical="center"/>
    </xf>
    <xf borderId="4" fillId="0" fontId="9" numFmtId="164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center" readingOrder="0" shrinkToFit="0" vertical="center" wrapText="1"/>
    </xf>
    <xf borderId="1" fillId="0" fontId="9" numFmtId="165" xfId="0" applyAlignment="1" applyBorder="1" applyFont="1" applyNumberFormat="1">
      <alignment horizontal="center" vertical="center"/>
    </xf>
    <xf borderId="4" fillId="0" fontId="9" numFmtId="165" xfId="0" applyAlignment="1" applyBorder="1" applyFont="1" applyNumberFormat="1">
      <alignment horizontal="center" vertical="center"/>
    </xf>
    <xf borderId="0" fillId="0" fontId="8" numFmtId="0" xfId="0" applyAlignment="1" applyFont="1">
      <alignment readingOrder="0"/>
    </xf>
    <xf borderId="0" fillId="0" fontId="8" numFmtId="167" xfId="0" applyAlignment="1" applyFont="1" applyNumberFormat="1">
      <alignment readingOrder="0"/>
    </xf>
    <xf borderId="12" fillId="0" fontId="13" numFmtId="0" xfId="0" applyAlignment="1" applyBorder="1" applyFont="1">
      <alignment vertical="bottom"/>
    </xf>
    <xf borderId="0" fillId="0" fontId="13" numFmtId="0" xfId="0" applyAlignment="1" applyFont="1">
      <alignment vertical="bottom"/>
    </xf>
    <xf borderId="11" fillId="8" fontId="13" numFmtId="0" xfId="0" applyAlignment="1" applyBorder="1" applyFill="1" applyFont="1">
      <alignment vertical="bottom"/>
    </xf>
    <xf borderId="7" fillId="8" fontId="13" numFmtId="0" xfId="0" applyAlignment="1" applyBorder="1" applyFont="1">
      <alignment vertical="bottom"/>
    </xf>
    <xf borderId="7" fillId="8" fontId="14" numFmtId="0" xfId="0" applyAlignment="1" applyBorder="1" applyFont="1">
      <alignment horizontal="center" vertical="bottom"/>
    </xf>
    <xf borderId="11" fillId="0" fontId="15" numFmtId="0" xfId="0" applyAlignment="1" applyBorder="1" applyFont="1">
      <alignment shrinkToFit="0" vertical="bottom" wrapText="0"/>
    </xf>
    <xf borderId="7" fillId="0" fontId="13" numFmtId="0" xfId="0" applyAlignment="1" applyBorder="1" applyFont="1">
      <alignment vertical="bottom"/>
    </xf>
    <xf borderId="7" fillId="0" fontId="13" numFmtId="0" xfId="0" applyAlignment="1" applyBorder="1" applyFont="1">
      <alignment horizontal="center" readingOrder="0"/>
    </xf>
    <xf borderId="7" fillId="0" fontId="13" numFmtId="0" xfId="0" applyAlignment="1" applyBorder="1" applyFont="1">
      <alignment readingOrder="0" vertical="bottom"/>
    </xf>
    <xf borderId="0" fillId="0" fontId="13" numFmtId="0" xfId="0" applyAlignment="1" applyFont="1">
      <alignment horizontal="center" vertical="bottom"/>
    </xf>
    <xf borderId="0" fillId="0" fontId="13" numFmtId="14" xfId="0" applyAlignment="1" applyFont="1" applyNumberFormat="1">
      <alignment readingOrder="0" vertical="bottom"/>
    </xf>
    <xf borderId="0" fillId="0" fontId="13" numFmtId="0" xfId="0" applyAlignment="1" applyFont="1">
      <alignment readingOrder="0" vertical="bottom"/>
    </xf>
    <xf borderId="7" fillId="0" fontId="3" numFmtId="166" xfId="0" applyAlignment="1" applyBorder="1" applyFont="1" applyNumberFormat="1">
      <alignment horizontal="center" readingOrder="0" vertical="center"/>
    </xf>
    <xf borderId="1" fillId="0" fontId="7" numFmtId="0" xfId="0" applyAlignment="1" applyBorder="1" applyFont="1">
      <alignment readingOrder="0" shrinkToFit="0" vertical="center" wrapText="1"/>
    </xf>
    <xf borderId="8" fillId="2" fontId="2" numFmtId="0" xfId="0" applyAlignment="1" applyBorder="1" applyFont="1">
      <alignment horizontal="center" shrinkToFit="0" vertical="center" wrapText="1"/>
    </xf>
    <xf borderId="12" fillId="0" fontId="13" numFmtId="0" xfId="0" applyAlignment="1" applyBorder="1" applyFont="1">
      <alignment horizontal="center" shrinkToFit="0" vertical="center" wrapText="1"/>
    </xf>
    <xf borderId="7" fillId="2" fontId="2" numFmtId="0" xfId="0" applyAlignment="1" applyBorder="1" applyFont="1">
      <alignment horizontal="center" shrinkToFit="0" vertical="center" wrapText="1"/>
    </xf>
    <xf borderId="0" fillId="0" fontId="13" numFmtId="0" xfId="0" applyFont="1"/>
    <xf borderId="7" fillId="2" fontId="2" numFmtId="0" xfId="0" applyAlignment="1" applyBorder="1" applyFont="1">
      <alignment horizontal="center" shrinkToFit="0" vertical="center" wrapText="1"/>
    </xf>
    <xf borderId="12" fillId="0" fontId="13" numFmtId="164" xfId="0" applyAlignment="1" applyBorder="1" applyFont="1" applyNumberFormat="1">
      <alignment horizontal="center" readingOrder="0" shrinkToFit="0" vertical="center" wrapText="1"/>
    </xf>
    <xf borderId="15" fillId="0" fontId="13" numFmtId="0" xfId="0" applyAlignment="1" applyBorder="1" applyFont="1">
      <alignment horizontal="left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0" fontId="13" numFmtId="164" xfId="0" applyAlignment="1" applyBorder="1" applyFont="1" applyNumberForma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1" fillId="0" fontId="13" numFmtId="165" xfId="0" applyAlignment="1" applyBorder="1" applyFont="1" applyNumberFormat="1">
      <alignment horizontal="center" shrinkToFit="0" vertical="center" wrapText="1"/>
    </xf>
    <xf borderId="0" fillId="0" fontId="13" numFmtId="0" xfId="0" applyFont="1"/>
    <xf borderId="0" fillId="0" fontId="13" numFmtId="165" xfId="0" applyFont="1" applyNumberFormat="1"/>
    <xf borderId="0" fillId="0" fontId="1" numFmtId="0" xfId="0" applyAlignment="1" applyFont="1">
      <alignment readingOrder="0"/>
    </xf>
    <xf borderId="4" fillId="0" fontId="1" numFmtId="0" xfId="0" applyAlignment="1" applyBorder="1" applyFont="1">
      <alignment readingOrder="0" shrinkToFit="0" vertical="center" wrapText="1"/>
    </xf>
    <xf borderId="14" fillId="0" fontId="9" numFmtId="0" xfId="0" applyAlignment="1" applyBorder="1" applyFont="1">
      <alignment readingOrder="0" shrinkToFit="0" vertical="center" wrapText="1"/>
    </xf>
    <xf borderId="1" fillId="0" fontId="9" numFmtId="164" xfId="0" applyAlignment="1" applyBorder="1" applyFont="1" applyNumberFormat="1">
      <alignment horizontal="center" readingOrder="0" vertical="center"/>
    </xf>
    <xf borderId="1" fillId="0" fontId="9" numFmtId="165" xfId="0" applyAlignment="1" applyBorder="1" applyFont="1" applyNumberFormat="1">
      <alignment horizontal="center" readingOrder="0" vertical="center"/>
    </xf>
    <xf borderId="4" fillId="0" fontId="9" numFmtId="165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Relationship Id="rId2" Type="http://schemas.openxmlformats.org/officeDocument/2006/relationships/image" Target="../media/image4.jpg"/><Relationship Id="rId3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5.jpg"/><Relationship Id="rId3" Type="http://schemas.openxmlformats.org/officeDocument/2006/relationships/image" Target="../media/image3.jpg"/><Relationship Id="rId4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Relationship Id="rId2" Type="http://schemas.openxmlformats.org/officeDocument/2006/relationships/image" Target="../media/image4.jpg"/><Relationship Id="rId3" Type="http://schemas.openxmlformats.org/officeDocument/2006/relationships/image" Target="../media/image2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5.jpg"/><Relationship Id="rId3" Type="http://schemas.openxmlformats.org/officeDocument/2006/relationships/image" Target="../media/image3.jpg"/><Relationship Id="rId4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085850" cy="952500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085850" cy="952500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085850" cy="95250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3</xdr:row>
      <xdr:rowOff>0</xdr:rowOff>
    </xdr:from>
    <xdr:ext cx="1019175" cy="952500"/>
    <xdr:pic>
      <xdr:nvPicPr>
        <xdr:cNvPr id="0" name="image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447800" cy="952500"/>
    <xdr:pic>
      <xdr:nvPicPr>
        <xdr:cNvPr id="0" name="image5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04900" cy="942975"/>
    <xdr:pic>
      <xdr:nvPicPr>
        <xdr:cNvPr id="0" name="image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085850" cy="952500"/>
    <xdr:pic>
      <xdr:nvPicPr>
        <xdr:cNvPr id="0" name="image1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085850" cy="952500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085850" cy="952500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085850" cy="95250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0</xdr:row>
      <xdr:rowOff>200025</xdr:rowOff>
    </xdr:from>
    <xdr:ext cx="1123950" cy="390525"/>
    <xdr:sp>
      <xdr:nvSpPr>
        <xdr:cNvPr id="13" name="Shape 1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3</xdr:row>
      <xdr:rowOff>0</xdr:rowOff>
    </xdr:from>
    <xdr:ext cx="1019175" cy="952500"/>
    <xdr:pic>
      <xdr:nvPicPr>
        <xdr:cNvPr id="0" name="image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447800" cy="952500"/>
    <xdr:pic>
      <xdr:nvPicPr>
        <xdr:cNvPr id="0" name="image5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04900" cy="942975"/>
    <xdr:pic>
      <xdr:nvPicPr>
        <xdr:cNvPr id="0" name="image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085850" cy="952500"/>
    <xdr:pic>
      <xdr:nvPicPr>
        <xdr:cNvPr id="0" name="image1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4" t="str">
        <f>IFERROR(__xludf.DUMMYFUNCTION("IMPORTRANGE(""https://docs.google.com/spreadsheets/d/1gkRepGJi8YSf_9GBJuQGTAy9KAk4_wUsZeeKx4jozwg/edit?usp=sharing"",""施設情報!B1"")"),"入力欄")</f>
        <v>入力欄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30.0" customHeight="1">
      <c r="A2" s="13" t="str">
        <f>IFERROR(__xludf.DUMMYFUNCTION("IMPORTRANGE(""https://docs.google.com/spreadsheets/d/1gkRepGJi8YSf_9GBJuQGTAy9KAk4_wUsZeeKx4jozwg/edit?usp=sharing"",""施設情報!A2"")"),"施設名")</f>
        <v>施設名</v>
      </c>
      <c r="B2" s="1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30.0" customHeight="1">
      <c r="A3" s="13" t="str">
        <f>IFERROR(__xludf.DUMMYFUNCTION("IMPORTRANGE(""https://docs.google.com/spreadsheets/d/1gkRepGJi8YSf_9GBJuQGTAy9KAk4_wUsZeeKx4jozwg/edit?usp=sharing"",""施設情報!A3"")"),"住所")</f>
        <v>住所</v>
      </c>
      <c r="B3" s="1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30.0" customHeight="1">
      <c r="A4" s="13" t="str">
        <f>IFERROR(__xludf.DUMMYFUNCTION("IMPORTRANGE(""https://docs.google.com/spreadsheets/d/1gkRepGJi8YSf_9GBJuQGTAy9KAk4_wUsZeeKx4jozwg/edit?usp=sharing"",""施設情報!A4"")"),"連絡先")</f>
        <v>連絡先</v>
      </c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30.0" customHeight="1">
      <c r="A5" s="13" t="str">
        <f>IFERROR(__xludf.DUMMYFUNCTION("IMPORTRANGE(""https://docs.google.com/spreadsheets/d/1gkRepGJi8YSf_9GBJuQGTAy9KAk4_wUsZeeKx4jozwg/edit?usp=sharing"",""施設情報!A5"")"),"電話番号")</f>
        <v>電話番号</v>
      </c>
      <c r="B5" s="1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0.0" customHeight="1">
      <c r="A6" s="13" t="str">
        <f>IFERROR(__xludf.DUMMYFUNCTION("IMPORTRANGE(""https://docs.google.com/spreadsheets/d/1gkRepGJi8YSf_9GBJuQGTAy9KAk4_wUsZeeKx4jozwg/edit?usp=sharing"",""施設情報!A6"")"),"更新日")</f>
        <v>更新日</v>
      </c>
      <c r="B6" s="30">
        <v>45521.0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3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3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32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32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3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3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3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32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32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3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3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3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3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3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3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3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3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3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3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3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3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3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3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3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3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3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3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3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3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3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3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3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3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3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3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3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3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3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3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3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3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3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3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3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3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3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3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3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3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3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3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3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3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3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3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3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3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3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3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3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3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3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3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3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3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3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3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3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3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3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3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3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3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3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3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3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3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3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3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3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3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3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3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3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3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3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3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3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3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3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3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3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3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3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3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3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3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3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3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3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3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3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3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3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3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3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3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3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3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3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3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3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3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32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32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32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32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32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32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32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32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32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32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32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32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32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32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32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32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32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32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32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32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32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3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32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32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32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32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32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32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32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32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32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32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32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32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32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32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32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32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32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32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32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32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32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32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32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32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32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32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32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32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32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32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32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32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32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32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32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32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32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32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32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32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32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32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32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32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32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32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32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32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32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32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32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32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32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32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32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32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3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32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32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32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32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32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32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32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32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32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32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32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32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32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32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32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32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32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32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32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32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32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32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32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32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32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32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32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32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32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32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32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32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32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32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32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32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32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32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32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32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32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32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32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32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32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32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32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32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32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32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32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32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32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32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32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32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32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32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32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32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32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32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32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32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32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32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32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32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32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32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32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32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32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32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32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32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32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32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32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32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32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32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32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32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32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32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32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32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32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32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32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32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32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32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32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32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32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32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32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32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32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32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32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32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32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32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32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32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32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32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32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32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32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32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32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32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32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32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32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32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32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32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32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32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32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32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32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32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32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32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32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32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32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32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32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32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32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32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32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32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32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32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32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32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32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32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32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32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32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32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32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32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32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32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32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32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32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32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32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32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32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32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32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32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32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32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32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32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32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32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32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32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32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32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32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32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32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32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32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32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32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32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32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32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32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32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32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32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32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32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32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32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32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32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32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32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32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32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32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32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32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32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32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32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32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32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32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32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32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32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32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32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32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32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32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32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32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32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32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32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32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32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32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32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32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32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32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32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32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32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32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32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32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32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32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32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32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32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32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32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32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32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32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32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32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32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32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32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32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32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32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32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32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32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32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32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32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32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32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32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32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32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32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32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32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32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32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32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32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32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32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32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32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32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32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32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32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32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32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32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32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32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32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32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32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32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32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32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32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32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32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32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32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32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32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32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32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32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32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32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32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32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32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32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32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32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32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32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32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32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32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32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32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32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32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32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32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32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32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32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32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32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32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32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32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32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32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32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32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32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32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32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32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32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32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32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32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32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32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32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32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32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32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32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32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32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32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32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32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32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32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32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32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32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32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32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32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32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32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32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32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32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32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32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32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32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32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32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32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32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32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32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32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32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32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32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32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32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32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32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32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32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32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32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32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32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32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32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32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32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32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32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32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32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32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32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32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32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32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32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32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32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32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32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32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32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32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32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32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32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32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32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32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32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32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32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32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32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32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32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32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32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32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32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32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32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32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32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32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32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32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32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32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32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32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32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32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32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32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32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32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32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32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32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32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32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32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32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32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32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32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32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32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32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32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32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32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32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32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32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32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32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32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32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32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32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32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32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32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32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32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32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32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32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32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32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32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32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32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32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32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32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32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32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32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32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32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32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32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32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32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32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32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32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32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32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32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32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32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32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32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32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32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32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32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32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32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32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32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32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32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32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32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32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32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32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32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32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32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32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32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32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32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32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32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32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32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32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32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32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32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32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32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32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32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32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32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32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32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32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32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32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32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32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32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32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32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32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32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32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32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32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32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32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32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32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32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32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32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32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32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32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32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32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32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32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32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32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32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32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32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32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32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32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32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32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32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32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32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32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32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32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32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32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32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32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32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32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32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32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32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32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32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32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32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32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32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32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32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32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32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32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32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32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32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32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32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32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32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32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32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32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32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32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32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32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32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32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32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32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32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32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32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32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32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32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32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32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32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32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32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32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32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32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32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32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32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32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32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32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32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32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32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32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32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32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32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32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32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32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32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32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32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32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32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32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32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32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32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32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32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32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32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32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32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32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32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32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32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32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32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32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32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32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32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32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32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32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32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32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32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32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32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32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32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32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32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32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32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32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32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32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32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32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32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32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32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32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32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32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32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32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32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32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32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32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32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32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32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32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32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32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32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32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32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32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32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32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32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32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32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32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32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32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32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32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32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32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32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32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32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32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32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32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32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32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32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32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32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32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32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32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32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32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32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32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32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32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32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32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32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32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32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32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32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32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32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32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32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32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32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32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32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32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32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32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32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32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32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32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32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32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32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32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32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32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32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32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32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32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32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32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32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32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32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32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32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32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32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32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32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32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32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32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32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32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32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32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32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32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32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32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>
      <c r="A1001" s="32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3" t="str">
        <f>IFERROR(__xludf.DUMMYFUNCTION("IMPORTRANGE(""https://docs.google.com/spreadsheets/d/1gkRepGJi8YSf_9GBJuQGTAy9KAk4_wUsZeeKx4jozwg/edit?usp=sharing"",""主食!B1"")"),"学会分類")</f>
        <v>学会分類</v>
      </c>
      <c r="C1" s="3" t="str">
        <f>IFERROR(__xludf.DUMMYFUNCTION("IMPORTRANGE(""https://docs.google.com/spreadsheets/d/1gkRepGJi8YSf_9GBJuQGTAy9KAk4_wUsZeeKx4jozwg/edit?usp=sharing"",""主食!C1"")"),"食形態")</f>
        <v>食形態</v>
      </c>
      <c r="D1" s="3" t="str">
        <f>IFERROR(__xludf.DUMMYFUNCTION("IMPORTRANGE(""https://docs.google.com/spreadsheets/d/1gkRepGJi8YSf_9GBJuQGTAy9KAk4_wUsZeeKx4jozwg/edit?usp=sharing"",""主食!D1"")"),"画像")</f>
        <v>画像</v>
      </c>
      <c r="E1" s="3" t="str">
        <f>IFERROR(__xludf.DUMMYFUNCTION("IMPORTRANGE(""https://docs.google.com/spreadsheets/d/1gkRepGJi8YSf_9GBJuQGTAy9KAk4_wUsZeeKx4jozwg/edit?usp=sharing"",""主食!E1"")"),"食種名称")</f>
        <v>食種名称</v>
      </c>
      <c r="F1" s="3" t="str">
        <f>IFERROR(__xludf.DUMMYFUNCTION("IMPORTRANGE(""https://docs.google.com/spreadsheets/d/1gkRepGJi8YSf_9GBJuQGTAy9KAk4_wUsZeeKx4jozwg/edit?usp=sharing"",""主食!F1"")"),"備考")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6" t="str">
        <f>IFERROR(__xludf.DUMMYFUNCTION("IMPORTRANGE(""https://docs.google.com/spreadsheets/d/1gkRepGJi8YSf_9GBJuQGTAy9KAk4_wUsZeeKx4jozwg/edit?usp=sharing"",""主食!A2"")"),"0j")</f>
        <v>0j</v>
      </c>
      <c r="B2" s="18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86" t="str">
        <f>IFERROR(__xludf.DUMMYFUNCTION("IMPORTRANGE(""https://docs.google.com/spreadsheets/d/1gkRepGJi8YSf_9GBJuQGTAy9KAk4_wUsZeeKx4jozwg/edit?usp=sharing"",""主食!C2"")"),"")</f>
        <v/>
      </c>
      <c r="D2" s="21"/>
      <c r="E2" s="22"/>
      <c r="F2" s="24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ht="75.0" customHeight="1">
      <c r="A3" s="16" t="str">
        <f>IFERROR(__xludf.DUMMYFUNCTION("IMPORTRANGE(""https://docs.google.com/spreadsheets/d/1gkRepGJi8YSf_9GBJuQGTAy9KAk4_wUsZeeKx4jozwg/edit?usp=sharing"",""主食!A3"")"),"1j")</f>
        <v>1j</v>
      </c>
      <c r="B3" s="18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86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28"/>
      <c r="E3" s="22" t="s">
        <v>1</v>
      </c>
      <c r="F3" s="24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75.0" customHeight="1">
      <c r="A4" s="29" t="str">
        <f>IFERROR(__xludf.DUMMYFUNCTION("IMPORTRANGE(""https://docs.google.com/spreadsheets/d/1gkRepGJi8YSf_9GBJuQGTAy9KAk4_wUsZeeKx4jozwg/edit?usp=sharing"",""主食!A4"")"),"2-1")</f>
        <v>2-1</v>
      </c>
      <c r="B4" s="31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86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28"/>
      <c r="E4" s="22" t="s">
        <v>4</v>
      </c>
      <c r="F4" s="24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ht="75.0" customHeight="1">
      <c r="A5" s="29" t="str">
        <f>IFERROR(__xludf.DUMMYFUNCTION("IMPORTRANGE(""https://docs.google.com/spreadsheets/d/1gkRepGJi8YSf_9GBJuQGTAy9KAk4_wUsZeeKx4jozwg/edit?usp=sharing"",""主食!A5"")"),"2-2")</f>
        <v>2-2</v>
      </c>
      <c r="B5" s="31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86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28"/>
      <c r="E5" s="22" t="s">
        <v>7</v>
      </c>
      <c r="F5" s="24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75.0" customHeight="1">
      <c r="A6" s="29" t="str">
        <f>IFERROR(__xludf.DUMMYFUNCTION("IMPORTRANGE(""https://docs.google.com/spreadsheets/d/1gkRepGJi8YSf_9GBJuQGTAy9KAk4_wUsZeeKx4jozwg/edit?usp=sharing"",""主食!A6"")"),"3")</f>
        <v>3</v>
      </c>
      <c r="B6" s="31" t="str">
        <f>IFERROR(__xludf.DUMMYFUNCTION("IMPORTRANGE(""https://docs.google.com/spreadsheets/d/1gkRepGJi8YSf_9GBJuQGTAy9KAk4_wUsZeeKx4jozwg/edit?usp=sharing"",""主食!B6"")"),"舌でつぶせる")</f>
        <v>舌でつぶせる</v>
      </c>
      <c r="C6" s="86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28"/>
      <c r="E6" s="22"/>
      <c r="F6" s="24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ht="75.0" customHeight="1">
      <c r="A7" s="33" t="str">
        <f>IFERROR(__xludf.DUMMYFUNCTION("IMPORTRANGE(""https://docs.google.com/spreadsheets/d/1gkRepGJi8YSf_9GBJuQGTAy9KAk4_wUsZeeKx4jozwg/edit?usp=sharing"",""主食!A7"")"),"4")</f>
        <v>4</v>
      </c>
      <c r="B7" s="3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86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28"/>
      <c r="E7" s="22" t="s">
        <v>11</v>
      </c>
      <c r="F7" s="24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ht="75.0" customHeight="1">
      <c r="A8" s="33" t="str">
        <f>IFERROR(__xludf.DUMMYFUNCTION("IMPORTRANGE(""https://docs.google.com/spreadsheets/d/1gkRepGJi8YSf_9GBJuQGTAy9KAk4_wUsZeeKx4jozwg/edit?usp=sharing"",""主食!A8"")"),"4")</f>
        <v>4</v>
      </c>
      <c r="B8" s="3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86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28"/>
      <c r="E8" s="22" t="s">
        <v>15</v>
      </c>
      <c r="F8" s="24" t="s">
        <v>16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62.63"/>
  </cols>
  <sheetData>
    <row r="1" ht="30.0" customHeight="1">
      <c r="A1" s="87" t="str">
        <f>'水分とろみ'!A1</f>
        <v>とろみ調整食品</v>
      </c>
      <c r="B1" s="88"/>
      <c r="C1" s="45"/>
      <c r="D1" s="43"/>
      <c r="E1" s="89" t="str">
        <f>'水分とろみ'!E1</f>
        <v>備考</v>
      </c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ht="30.0" customHeight="1">
      <c r="A2" s="12"/>
      <c r="B2" s="91" t="str">
        <f>'水分とろみ'!B2</f>
        <v>小さじ1杯の量 (g)</v>
      </c>
      <c r="C2" s="92" t="s">
        <v>57</v>
      </c>
      <c r="D2" s="43"/>
      <c r="E2" s="93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</row>
    <row r="3" ht="30.0" customHeight="1">
      <c r="A3" s="94" t="str">
        <f>'水分とろみ'!A3</f>
        <v>学会分類</v>
      </c>
      <c r="B3" s="91" t="str">
        <f>'水分とろみ'!B3</f>
        <v>薄いとろみ</v>
      </c>
      <c r="C3" s="91" t="str">
        <f>'水分とろみ'!C3</f>
        <v>中間のとろみ</v>
      </c>
      <c r="D3" s="91" t="str">
        <f>'水分とろみ'!D3</f>
        <v>濃いとろみ</v>
      </c>
      <c r="E3" s="64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</row>
    <row r="4" ht="45.0" customHeight="1">
      <c r="A4" s="94" t="str">
        <f>'水分とろみ'!A4</f>
        <v>使用目安量 (g)
水100mlあたり</v>
      </c>
      <c r="B4" s="95"/>
      <c r="C4" s="95"/>
      <c r="D4" s="95"/>
      <c r="E4" s="64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</row>
    <row r="5" ht="45.0" customHeight="1">
      <c r="A5" s="96" t="str">
        <f>'水分とろみ'!A5</f>
        <v>使用目安量
(小さじ)
水100mlあたり</v>
      </c>
      <c r="B5" s="97"/>
      <c r="C5" s="97"/>
      <c r="D5" s="97"/>
      <c r="E5" s="43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</row>
    <row r="6" ht="60.0" customHeight="1">
      <c r="A6" s="98"/>
      <c r="B6" s="99"/>
      <c r="C6" s="99"/>
      <c r="D6" s="99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</row>
    <row r="8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</row>
    <row r="9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</row>
    <row r="10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</row>
    <row r="1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</row>
    <row r="1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</row>
    <row r="13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</row>
    <row r="14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</row>
    <row r="15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</row>
    <row r="16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</row>
    <row r="17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</row>
    <row r="18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</row>
    <row r="19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</row>
    <row r="20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</row>
    <row r="21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</row>
    <row r="22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</row>
    <row r="23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</row>
    <row r="24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</row>
    <row r="25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</row>
    <row r="26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</row>
    <row r="27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</row>
    <row r="28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</row>
    <row r="29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</row>
    <row r="30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</row>
    <row r="31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</row>
    <row r="32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</row>
    <row r="33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</row>
    <row r="34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</row>
    <row r="35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</row>
    <row r="36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</row>
    <row r="37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</row>
    <row r="38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</row>
    <row r="39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</row>
    <row r="41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</row>
    <row r="44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</row>
    <row r="45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</row>
    <row r="46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</row>
    <row r="47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</row>
    <row r="48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</row>
    <row r="49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</row>
    <row r="50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</row>
    <row r="5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</row>
    <row r="52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</row>
    <row r="53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</row>
    <row r="54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</row>
    <row r="55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</row>
    <row r="56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</row>
    <row r="57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</row>
    <row r="58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</row>
    <row r="59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</row>
    <row r="60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</row>
    <row r="61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</row>
    <row r="62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</row>
    <row r="63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</row>
    <row r="64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</row>
    <row r="65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</row>
    <row r="66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</row>
    <row r="67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</row>
    <row r="68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</row>
    <row r="69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</row>
    <row r="70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</row>
    <row r="71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</row>
    <row r="72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</row>
    <row r="73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</row>
    <row r="74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</row>
    <row r="75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</row>
    <row r="76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</row>
    <row r="77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</row>
    <row r="78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</row>
    <row r="79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</row>
    <row r="80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</row>
    <row r="81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</row>
    <row r="82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</row>
    <row r="83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</row>
    <row r="84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</row>
    <row r="85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</row>
    <row r="89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</row>
    <row r="90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</row>
    <row r="9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</row>
    <row r="92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</row>
    <row r="93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</row>
    <row r="94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</row>
    <row r="95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</row>
    <row r="96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</row>
    <row r="97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</row>
    <row r="98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</row>
    <row r="99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</row>
    <row r="100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</row>
    <row r="101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</row>
    <row r="102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</row>
    <row r="103">
      <c r="A103" s="90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</row>
    <row r="104">
      <c r="A104" s="90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</row>
    <row r="105">
      <c r="A105" s="90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</row>
    <row r="106">
      <c r="A106" s="90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</row>
    <row r="107">
      <c r="A107" s="90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</row>
    <row r="108">
      <c r="A108" s="90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</row>
    <row r="109">
      <c r="A109" s="90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</row>
    <row r="110">
      <c r="A110" s="90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</row>
    <row r="111">
      <c r="A111" s="90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</row>
    <row r="112">
      <c r="A112" s="90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</row>
    <row r="113">
      <c r="A113" s="90"/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</row>
    <row r="114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</row>
    <row r="11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</row>
    <row r="116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</row>
    <row r="117">
      <c r="A117" s="90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</row>
    <row r="118">
      <c r="A118" s="90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</row>
    <row r="119">
      <c r="A119" s="90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</row>
    <row r="120">
      <c r="A120" s="90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</row>
    <row r="121">
      <c r="A121" s="90"/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</row>
    <row r="122">
      <c r="A122" s="90"/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</row>
    <row r="123">
      <c r="A123" s="90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</row>
    <row r="124">
      <c r="A124" s="90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</row>
    <row r="125">
      <c r="A125" s="90"/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</row>
    <row r="126">
      <c r="A126" s="90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</row>
    <row r="127">
      <c r="A127" s="90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</row>
    <row r="128">
      <c r="A128" s="90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</row>
    <row r="129">
      <c r="A129" s="90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</row>
    <row r="130">
      <c r="A130" s="90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</row>
    <row r="131">
      <c r="A131" s="90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</row>
    <row r="132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</row>
    <row r="133">
      <c r="A133" s="90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</row>
    <row r="134">
      <c r="A134" s="90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</row>
    <row r="135">
      <c r="A135" s="90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</row>
    <row r="136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</row>
    <row r="137">
      <c r="A137" s="90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</row>
    <row r="138">
      <c r="A138" s="90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</row>
    <row r="139">
      <c r="A139" s="90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</row>
    <row r="140">
      <c r="A140" s="90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</row>
    <row r="141">
      <c r="A141" s="90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</row>
    <row r="142">
      <c r="A142" s="90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</row>
    <row r="143">
      <c r="A143" s="90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</row>
    <row r="144">
      <c r="A144" s="90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</row>
    <row r="145">
      <c r="A145" s="90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</row>
    <row r="146">
      <c r="A146" s="90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</row>
    <row r="147">
      <c r="A147" s="90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</row>
    <row r="148">
      <c r="A148" s="90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</row>
    <row r="149">
      <c r="A149" s="90"/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</row>
    <row r="150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</row>
    <row r="151">
      <c r="A151" s="90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</row>
    <row r="152">
      <c r="A152" s="90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</row>
    <row r="153">
      <c r="A153" s="90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</row>
    <row r="154">
      <c r="A154" s="90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</row>
    <row r="155">
      <c r="A155" s="90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</row>
    <row r="156">
      <c r="A156" s="90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</row>
    <row r="157">
      <c r="A157" s="90"/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</row>
    <row r="158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</row>
    <row r="159">
      <c r="A159" s="90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</row>
    <row r="160">
      <c r="A160" s="90"/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</row>
    <row r="161">
      <c r="A161" s="90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</row>
    <row r="162">
      <c r="A162" s="90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</row>
    <row r="163">
      <c r="A163" s="90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</row>
    <row r="164">
      <c r="A164" s="90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</row>
    <row r="165">
      <c r="A165" s="90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</row>
    <row r="166">
      <c r="A166" s="90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</row>
    <row r="167">
      <c r="A167" s="90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</row>
    <row r="168">
      <c r="A168" s="90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</row>
    <row r="169">
      <c r="A169" s="90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</row>
    <row r="170">
      <c r="A170" s="90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</row>
    <row r="171">
      <c r="A171" s="90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</row>
    <row r="172">
      <c r="A172" s="90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</row>
    <row r="173">
      <c r="A173" s="90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</row>
    <row r="174">
      <c r="A174" s="90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</row>
    <row r="175">
      <c r="A175" s="90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</row>
    <row r="176">
      <c r="A176" s="90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</row>
    <row r="177">
      <c r="A177" s="90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</row>
    <row r="178">
      <c r="A178" s="90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</row>
    <row r="179">
      <c r="A179" s="90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</row>
    <row r="180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</row>
    <row r="181">
      <c r="A181" s="90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</row>
    <row r="182">
      <c r="A182" s="90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</row>
    <row r="183">
      <c r="A183" s="90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</row>
    <row r="184">
      <c r="A184" s="90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</row>
    <row r="185">
      <c r="A185" s="90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</row>
    <row r="186">
      <c r="A186" s="90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</row>
    <row r="187">
      <c r="A187" s="90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</row>
    <row r="188">
      <c r="A188" s="90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</row>
    <row r="189">
      <c r="A189" s="90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</row>
    <row r="190">
      <c r="A190" s="90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</row>
    <row r="191">
      <c r="A191" s="90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</row>
    <row r="192">
      <c r="A192" s="90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</row>
    <row r="193">
      <c r="A193" s="90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</row>
    <row r="194">
      <c r="A194" s="90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</row>
    <row r="195">
      <c r="A195" s="90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</row>
    <row r="196">
      <c r="A196" s="90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</row>
    <row r="197">
      <c r="A197" s="90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</row>
    <row r="198">
      <c r="A198" s="90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</row>
    <row r="199">
      <c r="A199" s="90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</row>
    <row r="200">
      <c r="A200" s="90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</row>
    <row r="201">
      <c r="A201" s="90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</row>
    <row r="202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</row>
    <row r="203">
      <c r="A203" s="90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</row>
    <row r="204">
      <c r="A204" s="90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</row>
    <row r="205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</row>
    <row r="206">
      <c r="A206" s="90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</row>
    <row r="207">
      <c r="A207" s="90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</row>
    <row r="208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</row>
    <row r="209">
      <c r="A209" s="90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</row>
    <row r="210">
      <c r="A210" s="90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</row>
    <row r="211">
      <c r="A211" s="90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</row>
    <row r="212">
      <c r="A212" s="90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</row>
    <row r="213">
      <c r="A213" s="90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</row>
    <row r="214">
      <c r="A214" s="90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</row>
    <row r="215">
      <c r="A215" s="90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</row>
    <row r="216">
      <c r="A216" s="90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</row>
    <row r="217">
      <c r="A217" s="90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</row>
    <row r="218">
      <c r="A218" s="90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</row>
    <row r="219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</row>
    <row r="220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</row>
    <row r="221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</row>
    <row r="222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</row>
    <row r="223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</row>
    <row r="224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</row>
    <row r="225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</row>
    <row r="226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</row>
    <row r="227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</row>
    <row r="228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</row>
    <row r="229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</row>
    <row r="230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</row>
    <row r="231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</row>
    <row r="232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</row>
    <row r="233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</row>
    <row r="234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</row>
    <row r="235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</row>
    <row r="236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</row>
    <row r="237">
      <c r="A237" s="90"/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</row>
    <row r="238">
      <c r="A238" s="90"/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</row>
    <row r="239">
      <c r="A239" s="90"/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</row>
    <row r="240">
      <c r="A240" s="90"/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</row>
    <row r="241">
      <c r="A241" s="90"/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</row>
    <row r="242">
      <c r="A242" s="90"/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</row>
    <row r="243">
      <c r="A243" s="90"/>
      <c r="B243" s="9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</row>
    <row r="244">
      <c r="A244" s="90"/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</row>
    <row r="245">
      <c r="A245" s="90"/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</row>
    <row r="246">
      <c r="A246" s="90"/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</row>
    <row r="247">
      <c r="A247" s="90"/>
      <c r="B247" s="9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</row>
    <row r="248">
      <c r="A248" s="90"/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</row>
    <row r="249">
      <c r="A249" s="90"/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</row>
    <row r="250">
      <c r="A250" s="90"/>
      <c r="B250" s="90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</row>
    <row r="251">
      <c r="A251" s="90"/>
      <c r="B251" s="9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</row>
    <row r="252">
      <c r="A252" s="90"/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</row>
    <row r="253">
      <c r="A253" s="90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</row>
    <row r="254">
      <c r="A254" s="90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</row>
    <row r="255">
      <c r="A255" s="90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</row>
    <row r="256">
      <c r="A256" s="90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</row>
    <row r="257">
      <c r="A257" s="90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</row>
    <row r="258">
      <c r="A258" s="90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</row>
    <row r="259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</row>
    <row r="260">
      <c r="A260" s="90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</row>
    <row r="261">
      <c r="A261" s="90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</row>
    <row r="262">
      <c r="A262" s="90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</row>
    <row r="263">
      <c r="A263" s="90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</row>
    <row r="264">
      <c r="A264" s="90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</row>
    <row r="265">
      <c r="A265" s="90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</row>
    <row r="266">
      <c r="A266" s="90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</row>
    <row r="267">
      <c r="A267" s="90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</row>
    <row r="268">
      <c r="A268" s="9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</row>
    <row r="269">
      <c r="A269" s="90"/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</row>
    <row r="270">
      <c r="A270" s="90"/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</row>
    <row r="271">
      <c r="A271" s="90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</row>
    <row r="272">
      <c r="A272" s="90"/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</row>
    <row r="273">
      <c r="A273" s="90"/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</row>
    <row r="274">
      <c r="A274" s="90"/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</row>
    <row r="275">
      <c r="A275" s="90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</row>
    <row r="276">
      <c r="A276" s="90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</row>
    <row r="277">
      <c r="A277" s="90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</row>
    <row r="278">
      <c r="A278" s="90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</row>
    <row r="279">
      <c r="A279" s="90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</row>
    <row r="280">
      <c r="A280" s="90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</row>
    <row r="281">
      <c r="A281" s="90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</row>
    <row r="282">
      <c r="A282" s="90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</row>
    <row r="283">
      <c r="A283" s="90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</row>
    <row r="284">
      <c r="A284" s="90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</row>
    <row r="285">
      <c r="A285" s="90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</row>
    <row r="286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</row>
    <row r="287">
      <c r="A287" s="9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</row>
    <row r="288">
      <c r="A288" s="9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</row>
    <row r="289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</row>
    <row r="290">
      <c r="A290" s="9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</row>
    <row r="291">
      <c r="A291" s="9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</row>
    <row r="292">
      <c r="A292" s="9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</row>
    <row r="293">
      <c r="A293" s="9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</row>
    <row r="294">
      <c r="A294" s="90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</row>
    <row r="295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</row>
    <row r="296">
      <c r="A296" s="90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</row>
    <row r="297">
      <c r="A297" s="90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</row>
    <row r="298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</row>
    <row r="299">
      <c r="A299" s="90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</row>
    <row r="300">
      <c r="A300" s="90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</row>
    <row r="301">
      <c r="A301" s="90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</row>
    <row r="302">
      <c r="A302" s="90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</row>
    <row r="303">
      <c r="A303" s="90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</row>
    <row r="304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</row>
    <row r="305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</row>
    <row r="306">
      <c r="A306" s="90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</row>
    <row r="307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</row>
    <row r="308">
      <c r="A308" s="90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</row>
    <row r="309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</row>
    <row r="310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</row>
    <row r="311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</row>
    <row r="312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</row>
    <row r="313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</row>
    <row r="314">
      <c r="A314" s="90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</row>
    <row r="315">
      <c r="A315" s="90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</row>
    <row r="316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</row>
    <row r="317">
      <c r="A317" s="90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</row>
    <row r="318">
      <c r="A318" s="90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</row>
    <row r="319">
      <c r="A319" s="90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</row>
    <row r="320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</row>
    <row r="321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</row>
    <row r="322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</row>
    <row r="323">
      <c r="A323" s="90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</row>
    <row r="324">
      <c r="A324" s="90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</row>
    <row r="325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</row>
    <row r="326">
      <c r="A326" s="90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</row>
    <row r="327">
      <c r="A327" s="90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</row>
    <row r="328">
      <c r="A328" s="90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</row>
    <row r="329">
      <c r="A329" s="90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</row>
    <row r="330">
      <c r="A330" s="90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</row>
    <row r="331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</row>
    <row r="332">
      <c r="A332" s="90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</row>
    <row r="333">
      <c r="A333" s="90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</row>
    <row r="334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</row>
    <row r="335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</row>
    <row r="336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</row>
    <row r="337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</row>
    <row r="338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</row>
    <row r="339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</row>
    <row r="340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</row>
    <row r="341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</row>
    <row r="342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</row>
    <row r="343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</row>
    <row r="344">
      <c r="A344" s="90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</row>
    <row r="345">
      <c r="A345" s="90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</row>
    <row r="346">
      <c r="A346" s="90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</row>
    <row r="347">
      <c r="A347" s="90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</row>
    <row r="348">
      <c r="A348" s="90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</row>
    <row r="349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</row>
    <row r="350">
      <c r="A350" s="90"/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</row>
    <row r="351">
      <c r="A351" s="90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</row>
    <row r="352">
      <c r="A352" s="90"/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</row>
    <row r="353">
      <c r="A353" s="90"/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</row>
    <row r="354">
      <c r="A354" s="90"/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</row>
    <row r="355">
      <c r="A355" s="90"/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</row>
    <row r="356">
      <c r="A356" s="90"/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</row>
    <row r="357">
      <c r="A357" s="90"/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</row>
    <row r="358">
      <c r="A358" s="90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</row>
    <row r="359">
      <c r="A359" s="90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</row>
    <row r="360">
      <c r="A360" s="90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</row>
    <row r="361">
      <c r="A361" s="90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</row>
    <row r="362">
      <c r="A362" s="90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</row>
    <row r="363">
      <c r="A363" s="90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</row>
    <row r="364">
      <c r="A364" s="90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</row>
    <row r="365">
      <c r="A365" s="90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</row>
    <row r="366">
      <c r="A366" s="90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</row>
    <row r="367">
      <c r="A367" s="90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</row>
    <row r="368">
      <c r="A368" s="90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</row>
    <row r="369">
      <c r="A369" s="90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</row>
    <row r="370">
      <c r="A370" s="90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</row>
    <row r="371">
      <c r="A371" s="90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</row>
    <row r="372">
      <c r="A372" s="90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</row>
    <row r="373">
      <c r="A373" s="90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</row>
    <row r="374">
      <c r="A374" s="90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</row>
    <row r="375">
      <c r="A375" s="90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</row>
    <row r="376">
      <c r="A376" s="90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</row>
    <row r="377">
      <c r="A377" s="90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</row>
    <row r="378">
      <c r="A378" s="90"/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</row>
    <row r="379">
      <c r="A379" s="90"/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</row>
    <row r="380">
      <c r="A380" s="90"/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</row>
    <row r="381">
      <c r="A381" s="90"/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</row>
    <row r="382">
      <c r="A382" s="90"/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</row>
    <row r="383">
      <c r="A383" s="90"/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</row>
    <row r="384">
      <c r="A384" s="90"/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</row>
    <row r="385">
      <c r="A385" s="90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</row>
    <row r="386">
      <c r="A386" s="90"/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</row>
    <row r="387">
      <c r="A387" s="90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</row>
    <row r="388">
      <c r="A388" s="90"/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</row>
    <row r="389">
      <c r="A389" s="90"/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</row>
    <row r="390">
      <c r="A390" s="90"/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</row>
    <row r="391">
      <c r="A391" s="90"/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</row>
    <row r="392">
      <c r="A392" s="90"/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</row>
    <row r="393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</row>
    <row r="394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</row>
    <row r="395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</row>
    <row r="396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</row>
    <row r="397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</row>
    <row r="398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</row>
    <row r="399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</row>
    <row r="400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</row>
    <row r="401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</row>
    <row r="402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</row>
    <row r="403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</row>
    <row r="404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</row>
    <row r="405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</row>
    <row r="406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</row>
    <row r="407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</row>
    <row r="408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</row>
    <row r="409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</row>
    <row r="410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</row>
    <row r="411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</row>
    <row r="412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</row>
    <row r="413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</row>
    <row r="414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</row>
    <row r="415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</row>
    <row r="416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</row>
    <row r="417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</row>
    <row r="418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</row>
    <row r="419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</row>
    <row r="420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</row>
    <row r="421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</row>
    <row r="422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</row>
    <row r="423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</row>
    <row r="424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</row>
    <row r="425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</row>
    <row r="426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</row>
    <row r="427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</row>
    <row r="428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</row>
    <row r="429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</row>
    <row r="430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</row>
    <row r="431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</row>
    <row r="432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</row>
    <row r="433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</row>
    <row r="434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</row>
    <row r="435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</row>
    <row r="436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</row>
    <row r="437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</row>
    <row r="438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</row>
    <row r="439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</row>
    <row r="440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</row>
    <row r="441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</row>
    <row r="442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</row>
    <row r="443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</row>
    <row r="444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</row>
    <row r="445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</row>
    <row r="446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</row>
    <row r="447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</row>
    <row r="448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</row>
    <row r="449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</row>
    <row r="450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</row>
    <row r="451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</row>
    <row r="452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</row>
    <row r="453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</row>
    <row r="454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</row>
    <row r="455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</row>
    <row r="456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</row>
    <row r="457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</row>
    <row r="458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</row>
    <row r="459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</row>
    <row r="460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</row>
    <row r="461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</row>
    <row r="462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</row>
    <row r="463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</row>
    <row r="464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</row>
    <row r="465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</row>
    <row r="466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</row>
    <row r="467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</row>
    <row r="468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</row>
    <row r="469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</row>
    <row r="470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</row>
    <row r="471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</row>
    <row r="472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</row>
    <row r="473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</row>
    <row r="474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</row>
    <row r="475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</row>
    <row r="476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</row>
    <row r="477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</row>
    <row r="478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</row>
    <row r="479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</row>
    <row r="480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</row>
    <row r="481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</row>
    <row r="482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</row>
    <row r="483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</row>
    <row r="484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</row>
    <row r="485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</row>
    <row r="486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</row>
    <row r="487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</row>
    <row r="488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</row>
    <row r="489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</row>
    <row r="490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</row>
    <row r="491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</row>
    <row r="492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</row>
    <row r="493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</row>
    <row r="494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</row>
    <row r="495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</row>
    <row r="496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</row>
    <row r="497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</row>
    <row r="498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</row>
    <row r="499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</row>
    <row r="500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</row>
    <row r="501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</row>
    <row r="502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</row>
    <row r="503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</row>
    <row r="504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</row>
    <row r="505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</row>
    <row r="506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</row>
    <row r="507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</row>
    <row r="508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</row>
    <row r="509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</row>
    <row r="510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</row>
    <row r="511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</row>
    <row r="512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</row>
    <row r="513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</row>
    <row r="514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</row>
    <row r="515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</row>
    <row r="516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</row>
    <row r="517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</row>
    <row r="518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</row>
    <row r="519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</row>
    <row r="520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</row>
    <row r="521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</row>
    <row r="522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</row>
    <row r="523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</row>
    <row r="524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</row>
    <row r="525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</row>
    <row r="526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</row>
    <row r="527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</row>
    <row r="528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</row>
    <row r="529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</row>
    <row r="530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</row>
    <row r="531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</row>
    <row r="532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</row>
    <row r="533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</row>
    <row r="534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</row>
    <row r="535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</row>
    <row r="536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</row>
    <row r="537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</row>
    <row r="538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</row>
    <row r="539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</row>
    <row r="540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</row>
    <row r="541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</row>
    <row r="542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</row>
    <row r="543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</row>
    <row r="544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</row>
    <row r="545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</row>
    <row r="546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</row>
    <row r="547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</row>
    <row r="548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</row>
    <row r="549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</row>
    <row r="550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</row>
    <row r="551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</row>
    <row r="552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</row>
    <row r="553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</row>
    <row r="554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</row>
    <row r="555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</row>
    <row r="556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</row>
    <row r="557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</row>
    <row r="558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</row>
    <row r="559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</row>
    <row r="560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</row>
    <row r="561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</row>
    <row r="562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</row>
    <row r="563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</row>
    <row r="564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</row>
    <row r="565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</row>
    <row r="566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</row>
    <row r="567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</row>
    <row r="568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</row>
    <row r="569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</row>
    <row r="570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</row>
    <row r="571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</row>
    <row r="572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</row>
    <row r="573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</row>
    <row r="574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</row>
    <row r="575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</row>
    <row r="576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</row>
    <row r="577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</row>
    <row r="578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</row>
    <row r="579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</row>
    <row r="580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</row>
    <row r="581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</row>
    <row r="582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</row>
    <row r="583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</row>
    <row r="584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</row>
    <row r="585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</row>
    <row r="586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</row>
    <row r="587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</row>
    <row r="588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</row>
    <row r="589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</row>
    <row r="590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</row>
    <row r="591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</row>
    <row r="592">
      <c r="A592" s="90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</row>
    <row r="593">
      <c r="A593" s="90"/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</row>
    <row r="594">
      <c r="A594" s="90"/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</row>
    <row r="595">
      <c r="A595" s="90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</row>
    <row r="596">
      <c r="A596" s="90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</row>
    <row r="597">
      <c r="A597" s="90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</row>
    <row r="598">
      <c r="A598" s="90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</row>
    <row r="599">
      <c r="A599" s="90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</row>
    <row r="600">
      <c r="A600" s="90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</row>
    <row r="601">
      <c r="A601" s="90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</row>
    <row r="602">
      <c r="A602" s="90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</row>
    <row r="603">
      <c r="A603" s="90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</row>
    <row r="604">
      <c r="A604" s="90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</row>
    <row r="605">
      <c r="A605" s="90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</row>
    <row r="606">
      <c r="A606" s="90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</row>
    <row r="607">
      <c r="A607" s="90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</row>
    <row r="608">
      <c r="A608" s="90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</row>
    <row r="609">
      <c r="A609" s="90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</row>
    <row r="610">
      <c r="A610" s="90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</row>
    <row r="611">
      <c r="A611" s="90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</row>
    <row r="612">
      <c r="A612" s="90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</row>
    <row r="613">
      <c r="A613" s="90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</row>
    <row r="614">
      <c r="A614" s="90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</row>
    <row r="615">
      <c r="A615" s="90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</row>
    <row r="616">
      <c r="A616" s="90"/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</row>
    <row r="617">
      <c r="A617" s="90"/>
      <c r="B617" s="90"/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</row>
    <row r="618">
      <c r="A618" s="90"/>
      <c r="B618" s="90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</row>
    <row r="619">
      <c r="A619" s="90"/>
      <c r="B619" s="90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</row>
    <row r="620">
      <c r="A620" s="90"/>
      <c r="B620" s="90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</row>
    <row r="621">
      <c r="A621" s="90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</row>
    <row r="622">
      <c r="A622" s="90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</row>
    <row r="623">
      <c r="A623" s="90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</row>
    <row r="624">
      <c r="A624" s="90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</row>
    <row r="625">
      <c r="A625" s="90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</row>
    <row r="626">
      <c r="A626" s="90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</row>
    <row r="627">
      <c r="A627" s="90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</row>
    <row r="628">
      <c r="A628" s="90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</row>
    <row r="629">
      <c r="A629" s="90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</row>
    <row r="630">
      <c r="A630" s="90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</row>
    <row r="631">
      <c r="A631" s="90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</row>
    <row r="632">
      <c r="A632" s="90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</row>
    <row r="633">
      <c r="A633" s="90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</row>
    <row r="634">
      <c r="A634" s="90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</row>
    <row r="635">
      <c r="A635" s="90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</row>
    <row r="636">
      <c r="A636" s="90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</row>
    <row r="637">
      <c r="A637" s="90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</row>
    <row r="638">
      <c r="A638" s="90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</row>
    <row r="639">
      <c r="A639" s="90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</row>
    <row r="640">
      <c r="A640" s="90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</row>
    <row r="641">
      <c r="A641" s="90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</row>
    <row r="642">
      <c r="A642" s="90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</row>
    <row r="643">
      <c r="A643" s="90"/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</row>
    <row r="644">
      <c r="A644" s="90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</row>
    <row r="645">
      <c r="A645" s="90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</row>
    <row r="646">
      <c r="A646" s="90"/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</row>
    <row r="647">
      <c r="A647" s="90"/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</row>
    <row r="648">
      <c r="A648" s="90"/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</row>
    <row r="649">
      <c r="A649" s="90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</row>
    <row r="650">
      <c r="A650" s="90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</row>
    <row r="651">
      <c r="A651" s="90"/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</row>
    <row r="652">
      <c r="A652" s="90"/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</row>
    <row r="653">
      <c r="A653" s="90"/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</row>
    <row r="654">
      <c r="A654" s="90"/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</row>
    <row r="655">
      <c r="A655" s="90"/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</row>
    <row r="656">
      <c r="A656" s="90"/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</row>
    <row r="657">
      <c r="A657" s="90"/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</row>
    <row r="658">
      <c r="A658" s="90"/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</row>
    <row r="659">
      <c r="A659" s="90"/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</row>
    <row r="660">
      <c r="A660" s="90"/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</row>
    <row r="661">
      <c r="A661" s="90"/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</row>
    <row r="662">
      <c r="A662" s="90"/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</row>
    <row r="663">
      <c r="A663" s="90"/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</row>
    <row r="664">
      <c r="A664" s="90"/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</row>
    <row r="665">
      <c r="A665" s="90"/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</row>
    <row r="666">
      <c r="A666" s="90"/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</row>
    <row r="667">
      <c r="A667" s="90"/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</row>
    <row r="668">
      <c r="A668" s="90"/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</row>
    <row r="669">
      <c r="A669" s="90"/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</row>
    <row r="670">
      <c r="A670" s="90"/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</row>
    <row r="671">
      <c r="A671" s="90"/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</row>
    <row r="672">
      <c r="A672" s="90"/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</row>
    <row r="673">
      <c r="A673" s="90"/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</row>
    <row r="674">
      <c r="A674" s="90"/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</row>
    <row r="675">
      <c r="A675" s="90"/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</row>
    <row r="676">
      <c r="A676" s="90"/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</row>
    <row r="677">
      <c r="A677" s="90"/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</row>
    <row r="678">
      <c r="A678" s="90"/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</row>
    <row r="679">
      <c r="A679" s="90"/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</row>
    <row r="680">
      <c r="A680" s="90"/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</row>
    <row r="681">
      <c r="A681" s="90"/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</row>
    <row r="682">
      <c r="A682" s="90"/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</row>
    <row r="683">
      <c r="A683" s="90"/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</row>
    <row r="684">
      <c r="A684" s="90"/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</row>
    <row r="685">
      <c r="A685" s="90"/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</row>
    <row r="686">
      <c r="A686" s="90"/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</row>
    <row r="687">
      <c r="A687" s="90"/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</row>
    <row r="688">
      <c r="A688" s="90"/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</row>
    <row r="689">
      <c r="A689" s="90"/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</row>
    <row r="690">
      <c r="A690" s="90"/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</row>
    <row r="691">
      <c r="A691" s="90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</row>
    <row r="692">
      <c r="A692" s="90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</row>
    <row r="693">
      <c r="A693" s="90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</row>
    <row r="694">
      <c r="A694" s="90"/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</row>
    <row r="695">
      <c r="A695" s="90"/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</row>
    <row r="696">
      <c r="A696" s="90"/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</row>
    <row r="697">
      <c r="A697" s="90"/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</row>
    <row r="698">
      <c r="A698" s="90"/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</row>
    <row r="699">
      <c r="A699" s="90"/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</row>
    <row r="700">
      <c r="A700" s="90"/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</row>
    <row r="701">
      <c r="A701" s="90"/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</row>
    <row r="702">
      <c r="A702" s="90"/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</row>
    <row r="703">
      <c r="A703" s="90"/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</row>
    <row r="704">
      <c r="A704" s="90"/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</row>
    <row r="705">
      <c r="A705" s="90"/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</row>
    <row r="706">
      <c r="A706" s="90"/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</row>
    <row r="707">
      <c r="A707" s="90"/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</row>
    <row r="708">
      <c r="A708" s="90"/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</row>
    <row r="709">
      <c r="A709" s="90"/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</row>
    <row r="710">
      <c r="A710" s="90"/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</row>
    <row r="711">
      <c r="A711" s="90"/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</row>
    <row r="712">
      <c r="A712" s="90"/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</row>
    <row r="713">
      <c r="A713" s="90"/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</row>
    <row r="714">
      <c r="A714" s="90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</row>
    <row r="715">
      <c r="A715" s="90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</row>
    <row r="716">
      <c r="A716" s="90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</row>
    <row r="717">
      <c r="A717" s="90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</row>
    <row r="718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</row>
    <row r="719">
      <c r="A719" s="90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</row>
    <row r="720">
      <c r="A720" s="90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</row>
    <row r="721">
      <c r="A721" s="90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</row>
    <row r="722">
      <c r="A722" s="90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</row>
    <row r="723">
      <c r="A723" s="90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</row>
    <row r="724">
      <c r="A724" s="90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</row>
    <row r="725">
      <c r="A725" s="90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</row>
    <row r="726">
      <c r="A726" s="90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</row>
    <row r="727">
      <c r="A727" s="90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</row>
    <row r="728">
      <c r="A728" s="90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</row>
    <row r="729">
      <c r="A729" s="90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</row>
    <row r="730">
      <c r="A730" s="90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</row>
    <row r="731">
      <c r="A731" s="90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</row>
    <row r="732">
      <c r="A732" s="90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</row>
    <row r="733">
      <c r="A733" s="90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</row>
    <row r="734">
      <c r="A734" s="90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</row>
    <row r="735">
      <c r="A735" s="90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</row>
    <row r="736">
      <c r="A736" s="90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</row>
    <row r="737">
      <c r="A737" s="90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</row>
    <row r="738">
      <c r="A738" s="90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</row>
    <row r="739">
      <c r="A739" s="90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</row>
    <row r="740">
      <c r="A740" s="90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</row>
    <row r="741">
      <c r="A741" s="90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</row>
    <row r="742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</row>
    <row r="743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</row>
    <row r="744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</row>
    <row r="745">
      <c r="A745" s="90"/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</row>
    <row r="746">
      <c r="A746" s="90"/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</row>
    <row r="747">
      <c r="A747" s="90"/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</row>
    <row r="748">
      <c r="A748" s="90"/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</row>
    <row r="749">
      <c r="A749" s="90"/>
      <c r="B749" s="9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</row>
    <row r="750">
      <c r="A750" s="90"/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</row>
    <row r="751">
      <c r="A751" s="90"/>
      <c r="B751" s="9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</row>
    <row r="752">
      <c r="A752" s="90"/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</row>
    <row r="753">
      <c r="A753" s="90"/>
      <c r="B753" s="9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</row>
    <row r="754">
      <c r="A754" s="90"/>
      <c r="B754" s="9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</row>
    <row r="755">
      <c r="A755" s="90"/>
      <c r="B755" s="9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</row>
    <row r="756">
      <c r="A756" s="90"/>
      <c r="B756" s="9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</row>
    <row r="757">
      <c r="A757" s="90"/>
      <c r="B757" s="9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</row>
    <row r="758">
      <c r="A758" s="90"/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</row>
    <row r="759">
      <c r="A759" s="90"/>
      <c r="B759" s="9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</row>
    <row r="760">
      <c r="A760" s="90"/>
      <c r="B760" s="9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</row>
    <row r="761">
      <c r="A761" s="90"/>
      <c r="B761" s="9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</row>
    <row r="762">
      <c r="A762" s="90"/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</row>
    <row r="763">
      <c r="A763" s="90"/>
      <c r="B763" s="9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</row>
    <row r="764">
      <c r="A764" s="90"/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</row>
    <row r="765">
      <c r="A765" s="90"/>
      <c r="B765" s="9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</row>
    <row r="766">
      <c r="A766" s="90"/>
      <c r="B766" s="9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</row>
    <row r="767">
      <c r="A767" s="90"/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</row>
    <row r="768">
      <c r="A768" s="90"/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</row>
    <row r="769">
      <c r="A769" s="90"/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</row>
    <row r="770">
      <c r="A770" s="90"/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</row>
    <row r="771">
      <c r="A771" s="90"/>
      <c r="B771" s="9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</row>
    <row r="772">
      <c r="A772" s="90"/>
      <c r="B772" s="9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</row>
    <row r="773">
      <c r="A773" s="90"/>
      <c r="B773" s="9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</row>
    <row r="774">
      <c r="A774" s="90"/>
      <c r="B774" s="9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</row>
    <row r="775">
      <c r="A775" s="90"/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</row>
    <row r="776">
      <c r="A776" s="90"/>
      <c r="B776" s="9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</row>
    <row r="777">
      <c r="A777" s="90"/>
      <c r="B777" s="9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</row>
    <row r="778">
      <c r="A778" s="90"/>
      <c r="B778" s="9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</row>
    <row r="779">
      <c r="A779" s="90"/>
      <c r="B779" s="9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</row>
    <row r="780">
      <c r="A780" s="90"/>
      <c r="B780" s="9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</row>
    <row r="781">
      <c r="A781" s="90"/>
      <c r="B781" s="9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</row>
    <row r="782">
      <c r="A782" s="90"/>
      <c r="B782" s="9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</row>
    <row r="783">
      <c r="A783" s="90"/>
      <c r="B783" s="9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</row>
    <row r="784">
      <c r="A784" s="90"/>
      <c r="B784" s="9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</row>
    <row r="785">
      <c r="A785" s="90"/>
      <c r="B785" s="9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</row>
    <row r="786">
      <c r="A786" s="90"/>
      <c r="B786" s="9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</row>
    <row r="787">
      <c r="A787" s="90"/>
      <c r="B787" s="9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</row>
    <row r="788">
      <c r="A788" s="90"/>
      <c r="B788" s="9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</row>
    <row r="789">
      <c r="A789" s="90"/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</row>
    <row r="790">
      <c r="A790" s="90"/>
      <c r="B790" s="9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</row>
    <row r="791">
      <c r="A791" s="90"/>
      <c r="B791" s="9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</row>
    <row r="792">
      <c r="A792" s="90"/>
      <c r="B792" s="9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</row>
    <row r="793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</row>
    <row r="794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</row>
    <row r="795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</row>
    <row r="796">
      <c r="A796" s="90"/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</row>
    <row r="797">
      <c r="A797" s="90"/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</row>
    <row r="798">
      <c r="A798" s="90"/>
      <c r="B798" s="9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</row>
    <row r="799">
      <c r="A799" s="90"/>
      <c r="B799" s="9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</row>
    <row r="800">
      <c r="A800" s="90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</row>
    <row r="801">
      <c r="A801" s="90"/>
      <c r="B801" s="9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</row>
    <row r="802">
      <c r="A802" s="90"/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</row>
    <row r="803">
      <c r="A803" s="90"/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</row>
    <row r="804">
      <c r="A804" s="90"/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</row>
    <row r="805">
      <c r="A805" s="90"/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</row>
    <row r="806">
      <c r="A806" s="90"/>
      <c r="B806" s="9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</row>
    <row r="807">
      <c r="A807" s="90"/>
      <c r="B807" s="9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</row>
    <row r="808">
      <c r="A808" s="90"/>
      <c r="B808" s="9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</row>
    <row r="809">
      <c r="A809" s="90"/>
      <c r="B809" s="9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</row>
    <row r="810">
      <c r="A810" s="90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</row>
    <row r="811">
      <c r="A811" s="90"/>
      <c r="B811" s="9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</row>
    <row r="812">
      <c r="A812" s="90"/>
      <c r="B812" s="9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</row>
    <row r="813">
      <c r="A813" s="90"/>
      <c r="B813" s="9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</row>
    <row r="814">
      <c r="A814" s="90"/>
      <c r="B814" s="9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</row>
    <row r="815">
      <c r="A815" s="90"/>
      <c r="B815" s="9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</row>
    <row r="816">
      <c r="A816" s="90"/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</row>
    <row r="817">
      <c r="A817" s="90"/>
      <c r="B817" s="9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</row>
    <row r="818">
      <c r="A818" s="90"/>
      <c r="B818" s="9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</row>
    <row r="819">
      <c r="A819" s="90"/>
      <c r="B819" s="9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</row>
    <row r="820">
      <c r="A820" s="90"/>
      <c r="B820" s="9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</row>
    <row r="821">
      <c r="A821" s="90"/>
      <c r="B821" s="9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</row>
    <row r="822">
      <c r="A822" s="90"/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</row>
    <row r="823">
      <c r="A823" s="90"/>
      <c r="B823" s="9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</row>
    <row r="824">
      <c r="A824" s="90"/>
      <c r="B824" s="9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</row>
    <row r="825">
      <c r="A825" s="90"/>
      <c r="B825" s="9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</row>
    <row r="826">
      <c r="A826" s="90"/>
      <c r="B826" s="9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</row>
    <row r="827">
      <c r="A827" s="90"/>
      <c r="B827" s="9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</row>
    <row r="828">
      <c r="A828" s="90"/>
      <c r="B828" s="9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</row>
    <row r="829">
      <c r="A829" s="90"/>
      <c r="B829" s="9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</row>
    <row r="830">
      <c r="A830" s="90"/>
      <c r="B830" s="9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</row>
    <row r="831">
      <c r="A831" s="90"/>
      <c r="B831" s="9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</row>
    <row r="832">
      <c r="A832" s="90"/>
      <c r="B832" s="9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</row>
    <row r="833">
      <c r="A833" s="90"/>
      <c r="B833" s="9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</row>
    <row r="834">
      <c r="A834" s="90"/>
      <c r="B834" s="9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</row>
    <row r="835">
      <c r="A835" s="90"/>
      <c r="B835" s="9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</row>
    <row r="836">
      <c r="A836" s="90"/>
      <c r="B836" s="9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</row>
    <row r="837">
      <c r="A837" s="90"/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</row>
    <row r="838">
      <c r="A838" s="90"/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</row>
    <row r="839">
      <c r="A839" s="90"/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</row>
    <row r="840">
      <c r="A840" s="90"/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</row>
    <row r="841">
      <c r="A841" s="90"/>
      <c r="B841" s="9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</row>
    <row r="842">
      <c r="A842" s="90"/>
      <c r="B842" s="9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</row>
    <row r="843">
      <c r="A843" s="90"/>
      <c r="B843" s="9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</row>
    <row r="844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</row>
    <row r="845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</row>
    <row r="846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</row>
    <row r="847">
      <c r="A847" s="90"/>
      <c r="B847" s="9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</row>
    <row r="848">
      <c r="A848" s="90"/>
      <c r="B848" s="9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</row>
    <row r="849">
      <c r="A849" s="90"/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</row>
    <row r="850">
      <c r="A850" s="90"/>
      <c r="B850" s="9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</row>
    <row r="851">
      <c r="A851" s="90"/>
      <c r="B851" s="9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</row>
    <row r="852">
      <c r="A852" s="90"/>
      <c r="B852" s="9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</row>
    <row r="853">
      <c r="A853" s="90"/>
      <c r="B853" s="9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</row>
    <row r="854">
      <c r="A854" s="90"/>
      <c r="B854" s="9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</row>
    <row r="855">
      <c r="A855" s="90"/>
      <c r="B855" s="9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</row>
    <row r="856">
      <c r="A856" s="90"/>
      <c r="B856" s="9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</row>
    <row r="857">
      <c r="A857" s="90"/>
      <c r="B857" s="9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</row>
    <row r="858">
      <c r="A858" s="90"/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</row>
    <row r="859">
      <c r="A859" s="90"/>
      <c r="B859" s="9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</row>
    <row r="860">
      <c r="A860" s="90"/>
      <c r="B860" s="9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</row>
    <row r="861">
      <c r="A861" s="90"/>
      <c r="B861" s="9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</row>
    <row r="862">
      <c r="A862" s="90"/>
      <c r="B862" s="9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</row>
    <row r="863">
      <c r="A863" s="90"/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</row>
    <row r="864">
      <c r="A864" s="90"/>
      <c r="B864" s="9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</row>
    <row r="865">
      <c r="A865" s="90"/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</row>
    <row r="866">
      <c r="A866" s="90"/>
      <c r="B866" s="9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</row>
    <row r="867">
      <c r="A867" s="90"/>
      <c r="B867" s="9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</row>
    <row r="868">
      <c r="A868" s="90"/>
      <c r="B868" s="9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</row>
    <row r="869">
      <c r="A869" s="90"/>
      <c r="B869" s="9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</row>
    <row r="870">
      <c r="A870" s="90"/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</row>
    <row r="871">
      <c r="A871" s="90"/>
      <c r="B871" s="9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</row>
    <row r="872">
      <c r="A872" s="90"/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</row>
    <row r="873">
      <c r="A873" s="90"/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</row>
    <row r="874">
      <c r="A874" s="90"/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</row>
    <row r="875">
      <c r="A875" s="90"/>
      <c r="B875" s="9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</row>
    <row r="876">
      <c r="A876" s="90"/>
      <c r="B876" s="9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</row>
    <row r="877">
      <c r="A877" s="90"/>
      <c r="B877" s="9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</row>
    <row r="878">
      <c r="A878" s="90"/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</row>
    <row r="879">
      <c r="A879" s="90"/>
      <c r="B879" s="9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</row>
    <row r="880">
      <c r="A880" s="90"/>
      <c r="B880" s="9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</row>
    <row r="881">
      <c r="A881" s="90"/>
      <c r="B881" s="9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</row>
    <row r="882">
      <c r="A882" s="90"/>
      <c r="B882" s="9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</row>
    <row r="883">
      <c r="A883" s="90"/>
      <c r="B883" s="9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</row>
    <row r="884">
      <c r="A884" s="90"/>
      <c r="B884" s="9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</row>
    <row r="885">
      <c r="A885" s="90"/>
      <c r="B885" s="9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</row>
    <row r="886">
      <c r="A886" s="90"/>
      <c r="B886" s="9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</row>
    <row r="887">
      <c r="A887" s="90"/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</row>
    <row r="888">
      <c r="A888" s="90"/>
      <c r="B888" s="9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</row>
    <row r="889">
      <c r="A889" s="90"/>
      <c r="B889" s="9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</row>
    <row r="890">
      <c r="A890" s="90"/>
      <c r="B890" s="9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</row>
    <row r="891">
      <c r="A891" s="90"/>
      <c r="B891" s="9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</row>
    <row r="892">
      <c r="A892" s="90"/>
      <c r="B892" s="9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</row>
    <row r="893">
      <c r="A893" s="90"/>
      <c r="B893" s="9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</row>
    <row r="894">
      <c r="A894" s="90"/>
      <c r="B894" s="9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</row>
    <row r="895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</row>
    <row r="896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</row>
    <row r="897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</row>
    <row r="898">
      <c r="A898" s="90"/>
      <c r="B898" s="9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</row>
    <row r="899">
      <c r="A899" s="90"/>
      <c r="B899" s="9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</row>
    <row r="900">
      <c r="A900" s="90"/>
      <c r="B900" s="9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</row>
    <row r="901">
      <c r="A901" s="90"/>
      <c r="B901" s="9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</row>
    <row r="902">
      <c r="A902" s="90"/>
      <c r="B902" s="9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</row>
    <row r="903">
      <c r="A903" s="90"/>
      <c r="B903" s="9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</row>
    <row r="904">
      <c r="A904" s="90"/>
      <c r="B904" s="9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</row>
    <row r="905">
      <c r="A905" s="90"/>
      <c r="B905" s="9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</row>
    <row r="906">
      <c r="A906" s="90"/>
      <c r="B906" s="9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</row>
    <row r="907">
      <c r="A907" s="90"/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</row>
    <row r="908">
      <c r="A908" s="90"/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</row>
    <row r="909">
      <c r="A909" s="90"/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</row>
    <row r="910">
      <c r="A910" s="90"/>
      <c r="B910" s="9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</row>
    <row r="911">
      <c r="A911" s="90"/>
      <c r="B911" s="9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</row>
    <row r="912">
      <c r="A912" s="90"/>
      <c r="B912" s="9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</row>
    <row r="913">
      <c r="A913" s="90"/>
      <c r="B913" s="9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</row>
    <row r="914">
      <c r="A914" s="90"/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</row>
    <row r="915">
      <c r="A915" s="90"/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</row>
    <row r="916">
      <c r="A916" s="90"/>
      <c r="B916" s="9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</row>
    <row r="917">
      <c r="A917" s="90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</row>
    <row r="918">
      <c r="A918" s="90"/>
      <c r="B918" s="9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</row>
    <row r="919">
      <c r="A919" s="90"/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</row>
    <row r="920">
      <c r="A920" s="90"/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</row>
    <row r="921">
      <c r="A921" s="90"/>
      <c r="B921" s="9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</row>
    <row r="922">
      <c r="A922" s="90"/>
      <c r="B922" s="9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</row>
    <row r="923">
      <c r="A923" s="90"/>
      <c r="B923" s="9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</row>
    <row r="924">
      <c r="A924" s="90"/>
      <c r="B924" s="9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</row>
    <row r="925">
      <c r="A925" s="90"/>
      <c r="B925" s="9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</row>
    <row r="926">
      <c r="A926" s="90"/>
      <c r="B926" s="9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</row>
    <row r="927">
      <c r="A927" s="90"/>
      <c r="B927" s="9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</row>
    <row r="928">
      <c r="A928" s="90"/>
      <c r="B928" s="9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</row>
    <row r="929">
      <c r="A929" s="90"/>
      <c r="B929" s="9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</row>
    <row r="930">
      <c r="A930" s="90"/>
      <c r="B930" s="9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</row>
    <row r="931">
      <c r="A931" s="90"/>
      <c r="B931" s="9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</row>
    <row r="932">
      <c r="A932" s="90"/>
      <c r="B932" s="9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</row>
    <row r="933">
      <c r="A933" s="90"/>
      <c r="B933" s="9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</row>
    <row r="934">
      <c r="A934" s="90"/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</row>
    <row r="935">
      <c r="A935" s="90"/>
      <c r="B935" s="9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</row>
    <row r="936">
      <c r="A936" s="90"/>
      <c r="B936" s="9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</row>
    <row r="937">
      <c r="A937" s="90"/>
      <c r="B937" s="9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</row>
    <row r="938">
      <c r="A938" s="90"/>
      <c r="B938" s="9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</row>
    <row r="939">
      <c r="A939" s="90"/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</row>
    <row r="940">
      <c r="A940" s="90"/>
      <c r="B940" s="9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</row>
    <row r="941">
      <c r="A941" s="90"/>
      <c r="B941" s="9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</row>
    <row r="942">
      <c r="A942" s="90"/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</row>
    <row r="943">
      <c r="A943" s="90"/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</row>
    <row r="944">
      <c r="A944" s="90"/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</row>
    <row r="945">
      <c r="A945" s="90"/>
      <c r="B945" s="9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</row>
    <row r="946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</row>
    <row r="947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</row>
    <row r="948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</row>
    <row r="949">
      <c r="A949" s="90"/>
      <c r="B949" s="9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</row>
    <row r="950">
      <c r="A950" s="90"/>
      <c r="B950" s="9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</row>
    <row r="951">
      <c r="A951" s="90"/>
      <c r="B951" s="9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</row>
    <row r="952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</row>
    <row r="953">
      <c r="A953" s="90"/>
      <c r="B953" s="9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</row>
    <row r="954">
      <c r="A954" s="90"/>
      <c r="B954" s="9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</row>
    <row r="955">
      <c r="A955" s="90"/>
      <c r="B955" s="9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</row>
    <row r="956">
      <c r="A956" s="90"/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</row>
    <row r="957">
      <c r="A957" s="90"/>
      <c r="B957" s="9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</row>
    <row r="958">
      <c r="A958" s="90"/>
      <c r="B958" s="9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</row>
    <row r="959">
      <c r="A959" s="90"/>
      <c r="B959" s="9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</row>
    <row r="960">
      <c r="A960" s="90"/>
      <c r="B960" s="9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</row>
    <row r="961">
      <c r="A961" s="90"/>
      <c r="B961" s="9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</row>
    <row r="962">
      <c r="A962" s="90"/>
      <c r="B962" s="9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</row>
    <row r="963">
      <c r="A963" s="90"/>
      <c r="B963" s="9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</row>
    <row r="964">
      <c r="A964" s="90"/>
      <c r="B964" s="9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</row>
    <row r="965">
      <c r="A965" s="90"/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</row>
    <row r="966">
      <c r="A966" s="90"/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</row>
    <row r="967">
      <c r="A967" s="90"/>
      <c r="B967" s="9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</row>
    <row r="968">
      <c r="A968" s="90"/>
      <c r="B968" s="9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</row>
    <row r="969">
      <c r="A969" s="90"/>
      <c r="B969" s="90"/>
      <c r="C969" s="90"/>
      <c r="D969" s="90"/>
      <c r="E969" s="9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  <c r="R969" s="90"/>
      <c r="S969" s="90"/>
      <c r="T969" s="90"/>
      <c r="U969" s="90"/>
      <c r="V969" s="90"/>
      <c r="W969" s="90"/>
      <c r="X969" s="90"/>
      <c r="Y969" s="90"/>
      <c r="Z969" s="90"/>
    </row>
    <row r="970">
      <c r="A970" s="90"/>
      <c r="B970" s="90"/>
      <c r="C970" s="90"/>
      <c r="D970" s="90"/>
      <c r="E970" s="9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</row>
    <row r="971">
      <c r="A971" s="90"/>
      <c r="B971" s="90"/>
      <c r="C971" s="90"/>
      <c r="D971" s="90"/>
      <c r="E971" s="9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</row>
    <row r="972">
      <c r="A972" s="90"/>
      <c r="B972" s="90"/>
      <c r="C972" s="90"/>
      <c r="D972" s="90"/>
      <c r="E972" s="9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</row>
    <row r="973">
      <c r="A973" s="90"/>
      <c r="B973" s="90"/>
      <c r="C973" s="90"/>
      <c r="D973" s="90"/>
      <c r="E973" s="9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</row>
    <row r="974">
      <c r="A974" s="90"/>
      <c r="B974" s="90"/>
      <c r="C974" s="90"/>
      <c r="D974" s="90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</row>
    <row r="975">
      <c r="A975" s="90"/>
      <c r="B975" s="90"/>
      <c r="C975" s="90"/>
      <c r="D975" s="90"/>
      <c r="E975" s="9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</row>
    <row r="976">
      <c r="A976" s="90"/>
      <c r="B976" s="90"/>
      <c r="C976" s="90"/>
      <c r="D976" s="90"/>
      <c r="E976" s="9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</row>
    <row r="977">
      <c r="A977" s="90"/>
      <c r="B977" s="90"/>
      <c r="C977" s="90"/>
      <c r="D977" s="90"/>
      <c r="E977" s="9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</row>
    <row r="978">
      <c r="A978" s="90"/>
      <c r="B978" s="9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</row>
    <row r="979">
      <c r="A979" s="90"/>
      <c r="B979" s="9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</row>
    <row r="980">
      <c r="A980" s="90"/>
      <c r="B980" s="9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</row>
    <row r="981">
      <c r="A981" s="90"/>
      <c r="B981" s="90"/>
      <c r="C981" s="90"/>
      <c r="D981" s="90"/>
      <c r="E981" s="9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</row>
    <row r="982">
      <c r="A982" s="90"/>
      <c r="B982" s="9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</row>
    <row r="983">
      <c r="A983" s="90"/>
      <c r="B983" s="90"/>
      <c r="C983" s="90"/>
      <c r="D983" s="90"/>
      <c r="E983" s="9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</row>
    <row r="984">
      <c r="A984" s="90"/>
      <c r="B984" s="90"/>
      <c r="C984" s="90"/>
      <c r="D984" s="90"/>
      <c r="E984" s="9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</row>
    <row r="985">
      <c r="A985" s="90"/>
      <c r="B985" s="90"/>
      <c r="C985" s="90"/>
      <c r="D985" s="90"/>
      <c r="E985" s="9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</row>
    <row r="986">
      <c r="A986" s="90"/>
      <c r="B986" s="90"/>
      <c r="C986" s="90"/>
      <c r="D986" s="90"/>
      <c r="E986" s="9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</row>
    <row r="987">
      <c r="A987" s="90"/>
      <c r="B987" s="90"/>
      <c r="C987" s="90"/>
      <c r="D987" s="90"/>
      <c r="E987" s="9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</row>
    <row r="988">
      <c r="A988" s="90"/>
      <c r="B988" s="90"/>
      <c r="C988" s="90"/>
      <c r="D988" s="90"/>
      <c r="E988" s="90"/>
      <c r="F988" s="90"/>
      <c r="G988" s="90"/>
      <c r="H988" s="90"/>
      <c r="I988" s="90"/>
      <c r="J988" s="90"/>
      <c r="K988" s="90"/>
      <c r="L988" s="90"/>
      <c r="M988" s="90"/>
      <c r="N988" s="90"/>
      <c r="O988" s="90"/>
      <c r="P988" s="90"/>
      <c r="Q988" s="90"/>
      <c r="R988" s="90"/>
      <c r="S988" s="90"/>
      <c r="T988" s="90"/>
      <c r="U988" s="90"/>
      <c r="V988" s="90"/>
      <c r="W988" s="90"/>
      <c r="X988" s="90"/>
      <c r="Y988" s="90"/>
      <c r="Z988" s="90"/>
    </row>
    <row r="989">
      <c r="A989" s="90"/>
      <c r="B989" s="90"/>
      <c r="C989" s="90"/>
      <c r="D989" s="90"/>
      <c r="E989" s="90"/>
      <c r="F989" s="90"/>
      <c r="G989" s="90"/>
      <c r="H989" s="90"/>
      <c r="I989" s="90"/>
      <c r="J989" s="90"/>
      <c r="K989" s="90"/>
      <c r="L989" s="90"/>
      <c r="M989" s="90"/>
      <c r="N989" s="90"/>
      <c r="O989" s="90"/>
      <c r="P989" s="90"/>
      <c r="Q989" s="90"/>
      <c r="R989" s="90"/>
      <c r="S989" s="90"/>
      <c r="T989" s="90"/>
      <c r="U989" s="90"/>
      <c r="V989" s="90"/>
      <c r="W989" s="90"/>
      <c r="X989" s="90"/>
      <c r="Y989" s="90"/>
      <c r="Z989" s="90"/>
    </row>
    <row r="990">
      <c r="A990" s="90"/>
      <c r="B990" s="90"/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0"/>
      <c r="Z990" s="90"/>
    </row>
    <row r="991">
      <c r="A991" s="90"/>
      <c r="B991" s="90"/>
      <c r="C991" s="90"/>
      <c r="D991" s="90"/>
      <c r="E991" s="90"/>
      <c r="F991" s="90"/>
      <c r="G991" s="90"/>
      <c r="H991" s="90"/>
      <c r="I991" s="90"/>
      <c r="J991" s="90"/>
      <c r="K991" s="90"/>
      <c r="L991" s="90"/>
      <c r="M991" s="90"/>
      <c r="N991" s="90"/>
      <c r="O991" s="90"/>
      <c r="P991" s="90"/>
      <c r="Q991" s="90"/>
      <c r="R991" s="90"/>
      <c r="S991" s="90"/>
      <c r="T991" s="90"/>
      <c r="U991" s="90"/>
      <c r="V991" s="90"/>
      <c r="W991" s="90"/>
      <c r="X991" s="90"/>
      <c r="Y991" s="90"/>
      <c r="Z991" s="90"/>
    </row>
    <row r="992">
      <c r="A992" s="90"/>
      <c r="B992" s="90"/>
      <c r="C992" s="90"/>
      <c r="D992" s="90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  <c r="R992" s="90"/>
      <c r="S992" s="90"/>
      <c r="T992" s="90"/>
      <c r="U992" s="90"/>
      <c r="V992" s="90"/>
      <c r="W992" s="90"/>
      <c r="X992" s="90"/>
      <c r="Y992" s="90"/>
      <c r="Z992" s="90"/>
    </row>
    <row r="993">
      <c r="A993" s="90"/>
      <c r="B993" s="90"/>
      <c r="C993" s="90"/>
      <c r="D993" s="90"/>
      <c r="E993" s="90"/>
      <c r="F993" s="90"/>
      <c r="G993" s="90"/>
      <c r="H993" s="90"/>
      <c r="I993" s="90"/>
      <c r="J993" s="90"/>
      <c r="K993" s="90"/>
      <c r="L993" s="90"/>
      <c r="M993" s="90"/>
      <c r="N993" s="90"/>
      <c r="O993" s="90"/>
      <c r="P993" s="90"/>
      <c r="Q993" s="90"/>
      <c r="R993" s="90"/>
      <c r="S993" s="90"/>
      <c r="T993" s="90"/>
      <c r="U993" s="90"/>
      <c r="V993" s="90"/>
      <c r="W993" s="90"/>
      <c r="X993" s="90"/>
      <c r="Y993" s="90"/>
      <c r="Z993" s="90"/>
    </row>
    <row r="994">
      <c r="A994" s="90"/>
      <c r="B994" s="90"/>
      <c r="C994" s="90"/>
      <c r="D994" s="90"/>
      <c r="E994" s="90"/>
      <c r="F994" s="90"/>
      <c r="G994" s="90"/>
      <c r="H994" s="90"/>
      <c r="I994" s="90"/>
      <c r="J994" s="90"/>
      <c r="K994" s="90"/>
      <c r="L994" s="90"/>
      <c r="M994" s="90"/>
      <c r="N994" s="90"/>
      <c r="O994" s="90"/>
      <c r="P994" s="90"/>
      <c r="Q994" s="90"/>
      <c r="R994" s="90"/>
      <c r="S994" s="90"/>
      <c r="T994" s="90"/>
      <c r="U994" s="90"/>
      <c r="V994" s="90"/>
      <c r="W994" s="90"/>
      <c r="X994" s="90"/>
      <c r="Y994" s="90"/>
      <c r="Z994" s="90"/>
    </row>
    <row r="995">
      <c r="A995" s="90"/>
      <c r="B995" s="90"/>
      <c r="C995" s="90"/>
      <c r="D995" s="90"/>
      <c r="E995" s="90"/>
      <c r="F995" s="90"/>
      <c r="G995" s="90"/>
      <c r="H995" s="90"/>
      <c r="I995" s="90"/>
      <c r="J995" s="90"/>
      <c r="K995" s="90"/>
      <c r="L995" s="90"/>
      <c r="M995" s="90"/>
      <c r="N995" s="90"/>
      <c r="O995" s="90"/>
      <c r="P995" s="90"/>
      <c r="Q995" s="90"/>
      <c r="R995" s="90"/>
      <c r="S995" s="90"/>
      <c r="T995" s="90"/>
      <c r="U995" s="90"/>
      <c r="V995" s="90"/>
      <c r="W995" s="90"/>
      <c r="X995" s="90"/>
      <c r="Y995" s="90"/>
      <c r="Z995" s="90"/>
    </row>
    <row r="996">
      <c r="A996" s="90"/>
      <c r="B996" s="90"/>
      <c r="C996" s="90"/>
      <c r="D996" s="90"/>
      <c r="E996" s="90"/>
      <c r="F996" s="90"/>
      <c r="G996" s="90"/>
      <c r="H996" s="90"/>
      <c r="I996" s="90"/>
      <c r="J996" s="90"/>
      <c r="K996" s="90"/>
      <c r="L996" s="90"/>
      <c r="M996" s="90"/>
      <c r="N996" s="90"/>
      <c r="O996" s="90"/>
      <c r="P996" s="90"/>
      <c r="Q996" s="90"/>
      <c r="R996" s="90"/>
      <c r="S996" s="90"/>
      <c r="T996" s="90"/>
      <c r="U996" s="90"/>
      <c r="V996" s="90"/>
      <c r="W996" s="90"/>
      <c r="X996" s="90"/>
      <c r="Y996" s="90"/>
      <c r="Z996" s="90"/>
    </row>
    <row r="997">
      <c r="A997" s="90"/>
      <c r="B997" s="9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  <c r="R997" s="90"/>
      <c r="S997" s="90"/>
      <c r="T997" s="90"/>
      <c r="U997" s="90"/>
      <c r="V997" s="90"/>
      <c r="W997" s="90"/>
      <c r="X997" s="90"/>
      <c r="Y997" s="90"/>
      <c r="Z997" s="90"/>
    </row>
    <row r="998">
      <c r="A998" s="90"/>
      <c r="B998" s="9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  <c r="R998" s="90"/>
      <c r="S998" s="90"/>
      <c r="T998" s="90"/>
      <c r="U998" s="90"/>
      <c r="V998" s="90"/>
      <c r="W998" s="90"/>
      <c r="X998" s="90"/>
      <c r="Y998" s="90"/>
      <c r="Z998" s="90"/>
    </row>
    <row r="999">
      <c r="A999" s="90"/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  <c r="R999" s="90"/>
      <c r="S999" s="90"/>
      <c r="T999" s="90"/>
      <c r="U999" s="90"/>
      <c r="V999" s="90"/>
      <c r="W999" s="90"/>
      <c r="X999" s="90"/>
      <c r="Y999" s="90"/>
      <c r="Z999" s="90"/>
    </row>
    <row r="1000">
      <c r="A1000" s="90"/>
      <c r="B1000" s="90"/>
      <c r="C1000" s="90"/>
      <c r="D1000" s="90"/>
      <c r="E1000" s="90"/>
      <c r="F1000" s="90"/>
      <c r="G1000" s="90"/>
      <c r="H1000" s="90"/>
      <c r="I1000" s="90"/>
      <c r="J1000" s="90"/>
      <c r="K1000" s="90"/>
      <c r="L1000" s="90"/>
      <c r="M1000" s="90"/>
      <c r="N1000" s="90"/>
      <c r="O1000" s="90"/>
      <c r="P1000" s="90"/>
      <c r="Q1000" s="90"/>
      <c r="R1000" s="90"/>
      <c r="S1000" s="90"/>
      <c r="T1000" s="90"/>
      <c r="U1000" s="90"/>
      <c r="V1000" s="90"/>
      <c r="W1000" s="90"/>
      <c r="X1000" s="90"/>
      <c r="Y1000" s="90"/>
      <c r="Z1000" s="90"/>
    </row>
  </sheetData>
  <mergeCells count="4">
    <mergeCell ref="A1:A2"/>
    <mergeCell ref="B1:D1"/>
    <mergeCell ref="C2:D2"/>
    <mergeCell ref="E2:E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5" t="s">
        <v>19</v>
      </c>
      <c r="B1" s="36" t="str">
        <f>'施設情報ウェブ出力'!B2</f>
        <v>くびきの里 ショートステイ</v>
      </c>
      <c r="C1" s="37"/>
      <c r="D1" s="38" t="s">
        <v>20</v>
      </c>
      <c r="E1" s="9"/>
      <c r="F1" s="39" t="str">
        <f>'施設情報ウェブ出力'!B3</f>
        <v/>
      </c>
      <c r="G1" s="8"/>
      <c r="H1" s="8"/>
      <c r="I1" s="8"/>
      <c r="J1" s="8"/>
      <c r="K1" s="9"/>
      <c r="L1" s="35" t="s">
        <v>21</v>
      </c>
      <c r="M1" s="40">
        <f>'施設情報ウェブ出力'!B6</f>
        <v>45521</v>
      </c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ht="22.5" customHeight="1">
      <c r="A2" s="12"/>
      <c r="B2" s="42"/>
      <c r="C2" s="43"/>
      <c r="D2" s="38" t="s">
        <v>22</v>
      </c>
      <c r="E2" s="9"/>
      <c r="F2" s="44" t="str">
        <f>'施設情報ウェブ出力'!B4</f>
        <v/>
      </c>
      <c r="G2" s="45"/>
      <c r="H2" s="43"/>
      <c r="I2" s="46" t="s">
        <v>23</v>
      </c>
      <c r="J2" s="47" t="str">
        <f>'施設情報ウェブ出力'!B5</f>
        <v/>
      </c>
      <c r="K2" s="9"/>
      <c r="L2" s="12"/>
      <c r="M2" s="12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ht="7.5" customHeight="1">
      <c r="A3" s="41"/>
      <c r="B3" s="41"/>
      <c r="C3" s="100" t="s">
        <v>57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ht="22.5" customHeight="1">
      <c r="A4" s="48" t="s">
        <v>24</v>
      </c>
      <c r="B4" s="49"/>
      <c r="C4" s="49"/>
      <c r="D4" s="49"/>
      <c r="E4" s="49"/>
      <c r="F4" s="37"/>
      <c r="G4" s="50"/>
      <c r="H4" s="48" t="s">
        <v>25</v>
      </c>
      <c r="I4" s="49"/>
      <c r="J4" s="49"/>
      <c r="K4" s="49"/>
      <c r="L4" s="49"/>
      <c r="M4" s="37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ht="15.0" customHeight="1">
      <c r="A5" s="3" t="s">
        <v>26</v>
      </c>
      <c r="B5" s="3" t="s">
        <v>27</v>
      </c>
      <c r="C5" s="3" t="s">
        <v>28</v>
      </c>
      <c r="D5" s="3" t="s">
        <v>29</v>
      </c>
      <c r="E5" s="52" t="s">
        <v>30</v>
      </c>
      <c r="F5" s="9"/>
      <c r="G5" s="50"/>
      <c r="H5" s="53" t="s">
        <v>26</v>
      </c>
      <c r="I5" s="53" t="s">
        <v>27</v>
      </c>
      <c r="J5" s="53" t="s">
        <v>28</v>
      </c>
      <c r="K5" s="53" t="s">
        <v>29</v>
      </c>
      <c r="L5" s="54" t="s">
        <v>30</v>
      </c>
      <c r="M5" s="9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ht="90.0" customHeight="1">
      <c r="A6" s="16" t="s">
        <v>31</v>
      </c>
      <c r="B6" s="55" t="str">
        <f>'副食'!C2</f>
        <v>均質で、べたつきなどないゼリー。
離水が少なく、スライス状にすくうことが可能なもの。
たんぱく質含有量が少ないもの。</v>
      </c>
      <c r="C6" s="28" t="str">
        <f>'副食'!D2</f>
        <v/>
      </c>
      <c r="D6" s="22"/>
      <c r="E6" s="101"/>
      <c r="F6" s="9"/>
      <c r="G6" s="57"/>
      <c r="H6" s="16" t="s">
        <v>31</v>
      </c>
      <c r="I6" s="55" t="str">
        <f>'主食'!C2</f>
        <v/>
      </c>
      <c r="J6" s="28" t="str">
        <f>'主食'!D2</f>
        <v/>
      </c>
      <c r="K6" s="28"/>
      <c r="L6" s="56"/>
      <c r="M6" s="9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ht="90.0" customHeight="1">
      <c r="A7" s="16" t="s">
        <v>32</v>
      </c>
      <c r="B7" s="55" t="str">
        <f>'副食'!C3</f>
        <v>均質で、べたつきなどないゼリー・プリン・ムース。</v>
      </c>
      <c r="C7" s="28" t="str">
        <f>'副食'!D3</f>
        <v/>
      </c>
      <c r="D7" s="22"/>
      <c r="E7" s="101"/>
      <c r="F7" s="9"/>
      <c r="G7" s="57"/>
      <c r="H7" s="16" t="s">
        <v>32</v>
      </c>
      <c r="I7" s="55" t="str">
        <f>'主食'!C3</f>
        <v>ミキサーを使用したもの。
粒が残らずなめらかで均一な状態で、ゲル化剤を混ぜ、ゼリー状にした粥。　　　　　　　　</v>
      </c>
      <c r="J7" s="28" t="str">
        <f>'主食'!D3</f>
        <v/>
      </c>
      <c r="K7" s="22" t="s">
        <v>1</v>
      </c>
      <c r="L7" s="101" t="s">
        <v>2</v>
      </c>
      <c r="M7" s="9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ht="90.0" customHeight="1">
      <c r="A8" s="29" t="s">
        <v>58</v>
      </c>
      <c r="B8" s="55" t="str">
        <f>'副食'!C4</f>
        <v>ミキサーを使用し、粒が残らずなめらかに均一な状態。
ゲル化剤・とろみ剤でまとめたもの。</v>
      </c>
      <c r="C8" s="28" t="str">
        <f>'副食'!D4</f>
        <v/>
      </c>
      <c r="D8" s="22" t="s">
        <v>3</v>
      </c>
      <c r="E8" s="101" t="s">
        <v>5</v>
      </c>
      <c r="F8" s="9"/>
      <c r="G8" s="57"/>
      <c r="H8" s="29" t="s">
        <v>59</v>
      </c>
      <c r="I8" s="55" t="str">
        <f>'主食'!C4</f>
        <v>ミキサーを使用し、粒が残らずなめらかに均一な状態。ゲル化剤・とろみ剤でまとめたもの。</v>
      </c>
      <c r="J8" s="28" t="str">
        <f>'主食'!D4</f>
        <v/>
      </c>
      <c r="K8" s="22" t="s">
        <v>4</v>
      </c>
      <c r="L8" s="101" t="s">
        <v>6</v>
      </c>
      <c r="M8" s="9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ht="90.0" customHeight="1">
      <c r="A9" s="29" t="s">
        <v>60</v>
      </c>
      <c r="B9" s="55" t="str">
        <f>'副食'!C5</f>
        <v>フードプロセッサーやミキサー等を使用したもので、若干の粒が残った状態。
ゲル化剤・とろみ剤でまとめたもの。</v>
      </c>
      <c r="C9" s="28" t="str">
        <f>'副食'!D5</f>
        <v/>
      </c>
      <c r="D9" s="22"/>
      <c r="E9" s="101"/>
      <c r="F9" s="9"/>
      <c r="G9" s="57"/>
      <c r="H9" s="29" t="s">
        <v>61</v>
      </c>
      <c r="I9" s="55" t="str">
        <f>'主食'!C5</f>
        <v>フードプロセッサーやミキサー等を使用したもので、若干の粒が残った状態。離水や粘度、付着性に配慮した粥。</v>
      </c>
      <c r="J9" s="28" t="str">
        <f>'主食'!D5</f>
        <v/>
      </c>
      <c r="K9" s="22" t="s">
        <v>7</v>
      </c>
      <c r="L9" s="101" t="s">
        <v>8</v>
      </c>
      <c r="M9" s="9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ht="90.0" customHeight="1">
      <c r="A10" s="58" t="s">
        <v>37</v>
      </c>
      <c r="B10" s="55" t="str">
        <f>'副食'!C6</f>
        <v>フードプロセッサーやミキサー等を使用したものを、ゲル化剤で固めたもの。
舌や口蓋で押しつぶせる程度の硬さ。</v>
      </c>
      <c r="C10" s="28" t="str">
        <f>'副食'!D6</f>
        <v/>
      </c>
      <c r="D10" s="22" t="s">
        <v>9</v>
      </c>
      <c r="E10" s="101" t="s">
        <v>10</v>
      </c>
      <c r="F10" s="9"/>
      <c r="G10" s="57"/>
      <c r="H10" s="58" t="s">
        <v>37</v>
      </c>
      <c r="I10" s="55" t="str">
        <f>'主食'!C6</f>
        <v>全粥に離水防止のとろみ剤やゲル化剤を混ぜたもの。</v>
      </c>
      <c r="J10" s="28" t="str">
        <f>'主食'!D6</f>
        <v/>
      </c>
      <c r="K10" s="22"/>
      <c r="L10" s="101"/>
      <c r="M10" s="9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ht="90.0" customHeight="1">
      <c r="A11" s="59" t="s">
        <v>38</v>
      </c>
      <c r="B11" s="55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28" t="str">
        <f>'副食'!D7</f>
        <v/>
      </c>
      <c r="D11" s="22" t="s">
        <v>13</v>
      </c>
      <c r="E11" s="101" t="s">
        <v>14</v>
      </c>
      <c r="F11" s="9"/>
      <c r="G11" s="57"/>
      <c r="H11" s="59" t="s">
        <v>38</v>
      </c>
      <c r="I11" s="55" t="str">
        <f>'主食'!C7</f>
        <v>米重量に対し5倍の水分量。または、米飯重量の2倍の水分量で炊いた粥。粒が残っている不均一な状態。</v>
      </c>
      <c r="J11" s="28" t="str">
        <f>'主食'!D7</f>
        <v/>
      </c>
      <c r="K11" s="22" t="s">
        <v>11</v>
      </c>
      <c r="L11" s="101" t="s">
        <v>12</v>
      </c>
      <c r="M11" s="9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ht="90.0" customHeight="1">
      <c r="A12" s="12"/>
      <c r="B12" s="55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28" t="str">
        <f>'副食'!D8</f>
        <v/>
      </c>
      <c r="D12" s="22" t="s">
        <v>17</v>
      </c>
      <c r="E12" s="101" t="s">
        <v>18</v>
      </c>
      <c r="F12" s="9"/>
      <c r="G12" s="57"/>
      <c r="H12" s="12"/>
      <c r="I12" s="55" t="str">
        <f>'主食'!C8</f>
        <v>水分量をやや多めに、軟らかく炊いたご飯。</v>
      </c>
      <c r="J12" s="28" t="str">
        <f>'主食'!D8</f>
        <v/>
      </c>
      <c r="K12" s="22" t="s">
        <v>15</v>
      </c>
      <c r="L12" s="101" t="s">
        <v>16</v>
      </c>
      <c r="M12" s="9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ht="7.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ht="22.5" customHeight="1">
      <c r="A14" s="60" t="s">
        <v>39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ht="22.5" customHeight="1">
      <c r="A15" s="61" t="s">
        <v>40</v>
      </c>
      <c r="B15" s="39"/>
      <c r="C15" s="8"/>
      <c r="D15" s="8"/>
      <c r="E15" s="9"/>
      <c r="F15" s="54" t="s">
        <v>30</v>
      </c>
      <c r="G15" s="8"/>
      <c r="H15" s="8"/>
      <c r="I15" s="8"/>
      <c r="J15" s="8"/>
      <c r="K15" s="8"/>
      <c r="L15" s="8"/>
      <c r="M15" s="9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ht="22.5" customHeight="1">
      <c r="A16" s="12"/>
      <c r="B16" s="53" t="s">
        <v>41</v>
      </c>
      <c r="C16" s="62"/>
      <c r="D16" s="8"/>
      <c r="E16" s="9"/>
      <c r="F16" s="102"/>
      <c r="M16" s="64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ht="22.5" customHeight="1">
      <c r="A17" s="53" t="s">
        <v>42</v>
      </c>
      <c r="B17" s="53" t="s">
        <v>43</v>
      </c>
      <c r="C17" s="53" t="s">
        <v>44</v>
      </c>
      <c r="D17" s="54" t="s">
        <v>45</v>
      </c>
      <c r="E17" s="9"/>
      <c r="F17" s="65"/>
      <c r="M17" s="64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ht="37.5" customHeight="1">
      <c r="A18" s="3" t="s">
        <v>46</v>
      </c>
      <c r="B18" s="103"/>
      <c r="C18" s="103"/>
      <c r="D18" s="62"/>
      <c r="E18" s="9"/>
      <c r="F18" s="65"/>
      <c r="M18" s="64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ht="37.5" customHeight="1">
      <c r="A19" s="68" t="s">
        <v>47</v>
      </c>
      <c r="B19" s="104"/>
      <c r="C19" s="104"/>
      <c r="D19" s="105"/>
      <c r="E19" s="9"/>
      <c r="F19" s="42"/>
      <c r="G19" s="45"/>
      <c r="H19" s="45"/>
      <c r="I19" s="45"/>
      <c r="J19" s="45"/>
      <c r="K19" s="45"/>
      <c r="L19" s="45"/>
      <c r="M19" s="43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  <row r="19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</row>
    <row r="19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</row>
    <row r="193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</row>
    <row r="194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</row>
    <row r="19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</row>
    <row r="196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</row>
    <row r="197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</row>
    <row r="198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</row>
    <row r="199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</row>
    <row r="200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</row>
    <row r="20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</row>
    <row r="20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</row>
    <row r="203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</row>
    <row r="204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</row>
    <row r="20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</row>
    <row r="206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</row>
    <row r="207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</row>
    <row r="208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</row>
    <row r="209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</row>
    <row r="210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</row>
    <row r="21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</row>
    <row r="212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</row>
    <row r="213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</row>
    <row r="214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</row>
    <row r="21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</row>
    <row r="216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</row>
    <row r="217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</row>
    <row r="218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</row>
    <row r="219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</row>
    <row r="220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</row>
    <row r="22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</row>
    <row r="222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</row>
    <row r="223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</row>
    <row r="224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</row>
    <row r="2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</row>
    <row r="226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</row>
    <row r="227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</row>
    <row r="228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</row>
    <row r="229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</row>
    <row r="230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</row>
    <row r="23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</row>
    <row r="232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</row>
    <row r="233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</row>
    <row r="234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</row>
    <row r="23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</row>
    <row r="236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</row>
    <row r="237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</row>
    <row r="238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</row>
    <row r="239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</row>
    <row r="240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</row>
    <row r="24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</row>
    <row r="242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</row>
    <row r="243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</row>
    <row r="244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</row>
    <row r="24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</row>
    <row r="246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</row>
    <row r="247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</row>
    <row r="248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</row>
    <row r="249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</row>
    <row r="250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</row>
    <row r="25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</row>
    <row r="252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</row>
    <row r="253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</row>
    <row r="254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</row>
    <row r="255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</row>
    <row r="256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</row>
    <row r="257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</row>
    <row r="258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</row>
    <row r="259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</row>
    <row r="260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</row>
    <row r="26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</row>
    <row r="262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</row>
    <row r="263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</row>
    <row r="264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</row>
    <row r="265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</row>
    <row r="266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</row>
    <row r="267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</row>
    <row r="268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</row>
    <row r="269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</row>
    <row r="270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</row>
    <row r="27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</row>
    <row r="272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</row>
    <row r="273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</row>
    <row r="274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</row>
    <row r="275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</row>
    <row r="276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</row>
    <row r="277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</row>
    <row r="278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</row>
    <row r="279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</row>
    <row r="280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</row>
    <row r="28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</row>
    <row r="282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</row>
    <row r="283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</row>
    <row r="284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</row>
    <row r="285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</row>
    <row r="286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</row>
    <row r="287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</row>
    <row r="288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</row>
    <row r="289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</row>
    <row r="290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</row>
    <row r="29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</row>
    <row r="292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</row>
    <row r="293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</row>
    <row r="294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</row>
    <row r="295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</row>
    <row r="296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</row>
    <row r="297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</row>
    <row r="298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</row>
    <row r="299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</row>
    <row r="300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</row>
    <row r="30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</row>
    <row r="302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</row>
    <row r="303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</row>
    <row r="304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</row>
    <row r="305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</row>
    <row r="306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</row>
    <row r="307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</row>
    <row r="308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</row>
    <row r="309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</row>
    <row r="310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</row>
    <row r="31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</row>
    <row r="312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</row>
    <row r="313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</row>
    <row r="314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</row>
    <row r="315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</row>
    <row r="316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</row>
    <row r="317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</row>
    <row r="318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</row>
    <row r="319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</row>
    <row r="320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</row>
    <row r="32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</row>
    <row r="322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</row>
    <row r="323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</row>
    <row r="324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</row>
    <row r="325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</row>
    <row r="326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</row>
    <row r="327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</row>
    <row r="328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</row>
    <row r="329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</row>
    <row r="330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</row>
    <row r="33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</row>
    <row r="332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</row>
    <row r="333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</row>
    <row r="334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</row>
    <row r="335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</row>
    <row r="336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</row>
    <row r="337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</row>
    <row r="338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</row>
    <row r="339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</row>
    <row r="340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</row>
    <row r="34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</row>
    <row r="342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</row>
    <row r="343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</row>
    <row r="344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</row>
    <row r="345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</row>
    <row r="346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</row>
    <row r="347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</row>
    <row r="348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</row>
    <row r="349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</row>
    <row r="350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</row>
    <row r="35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</row>
    <row r="352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</row>
    <row r="353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</row>
    <row r="354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</row>
    <row r="355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</row>
    <row r="356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</row>
    <row r="357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</row>
    <row r="358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</row>
    <row r="359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</row>
    <row r="360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</row>
    <row r="36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</row>
    <row r="362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</row>
    <row r="363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</row>
    <row r="364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</row>
    <row r="365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</row>
    <row r="366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</row>
    <row r="367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</row>
    <row r="368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</row>
    <row r="369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</row>
    <row r="370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</row>
    <row r="37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</row>
    <row r="372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</row>
    <row r="373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</row>
    <row r="374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</row>
    <row r="37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</row>
    <row r="376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</row>
    <row r="377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</row>
    <row r="378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</row>
    <row r="379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</row>
    <row r="380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</row>
    <row r="38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</row>
    <row r="382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</row>
    <row r="383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</row>
    <row r="384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</row>
    <row r="38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</row>
    <row r="386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</row>
    <row r="387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</row>
    <row r="388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</row>
    <row r="389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</row>
    <row r="390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</row>
    <row r="39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</row>
    <row r="392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</row>
    <row r="393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</row>
    <row r="394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</row>
    <row r="39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</row>
    <row r="396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</row>
    <row r="397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</row>
    <row r="398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</row>
    <row r="399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</row>
    <row r="400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</row>
    <row r="40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</row>
    <row r="402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</row>
    <row r="403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</row>
    <row r="404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</row>
    <row r="405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</row>
    <row r="406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</row>
    <row r="407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</row>
    <row r="408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</row>
    <row r="409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</row>
    <row r="410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</row>
    <row r="41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</row>
    <row r="412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</row>
    <row r="413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</row>
    <row r="414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</row>
    <row r="415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</row>
    <row r="416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</row>
    <row r="417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</row>
    <row r="418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</row>
    <row r="419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</row>
    <row r="420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</row>
    <row r="42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</row>
    <row r="422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</row>
    <row r="423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</row>
    <row r="424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</row>
    <row r="425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</row>
    <row r="426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</row>
    <row r="427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</row>
    <row r="428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</row>
    <row r="429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</row>
    <row r="430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</row>
    <row r="43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</row>
    <row r="432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</row>
    <row r="433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</row>
    <row r="434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</row>
    <row r="435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</row>
    <row r="436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</row>
    <row r="437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</row>
    <row r="438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</row>
    <row r="439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</row>
    <row r="440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</row>
    <row r="44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</row>
    <row r="442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</row>
    <row r="443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</row>
    <row r="444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</row>
    <row r="445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</row>
    <row r="446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</row>
    <row r="447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</row>
    <row r="448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</row>
    <row r="449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</row>
    <row r="450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</row>
    <row r="45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</row>
    <row r="452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</row>
    <row r="453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</row>
    <row r="454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</row>
    <row r="455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</row>
    <row r="456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</row>
    <row r="457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</row>
    <row r="458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</row>
    <row r="459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</row>
    <row r="460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</row>
    <row r="46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</row>
    <row r="462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</row>
    <row r="463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</row>
    <row r="464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</row>
    <row r="46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</row>
    <row r="466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</row>
    <row r="467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</row>
    <row r="468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</row>
    <row r="469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</row>
    <row r="470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</row>
    <row r="47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</row>
    <row r="472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</row>
    <row r="473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</row>
    <row r="474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</row>
    <row r="475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</row>
    <row r="476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</row>
    <row r="477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</row>
    <row r="478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</row>
    <row r="479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</row>
    <row r="480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</row>
    <row r="48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</row>
    <row r="482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</row>
    <row r="483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</row>
    <row r="484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</row>
    <row r="485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</row>
    <row r="486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</row>
    <row r="487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</row>
    <row r="488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</row>
    <row r="489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</row>
    <row r="490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</row>
    <row r="49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</row>
    <row r="492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</row>
    <row r="493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</row>
    <row r="494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</row>
    <row r="495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</row>
    <row r="496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</row>
    <row r="497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</row>
    <row r="498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</row>
    <row r="499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</row>
    <row r="500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</row>
    <row r="50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</row>
    <row r="502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</row>
    <row r="503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</row>
    <row r="504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</row>
    <row r="505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</row>
    <row r="506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</row>
    <row r="507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</row>
    <row r="508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</row>
    <row r="509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</row>
    <row r="510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</row>
    <row r="51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</row>
    <row r="512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</row>
    <row r="513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</row>
    <row r="514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</row>
    <row r="515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</row>
    <row r="516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</row>
    <row r="517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</row>
    <row r="518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</row>
    <row r="519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</row>
    <row r="520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</row>
    <row r="52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</row>
    <row r="522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</row>
    <row r="523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</row>
    <row r="524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</row>
    <row r="525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</row>
    <row r="526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</row>
    <row r="527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</row>
    <row r="528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</row>
    <row r="529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</row>
    <row r="530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</row>
    <row r="53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</row>
    <row r="532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</row>
    <row r="533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</row>
    <row r="534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</row>
    <row r="535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</row>
    <row r="536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</row>
    <row r="537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</row>
    <row r="538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</row>
    <row r="539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</row>
    <row r="540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</row>
    <row r="54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</row>
    <row r="542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</row>
    <row r="543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</row>
    <row r="544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</row>
    <row r="545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</row>
    <row r="546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</row>
    <row r="547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</row>
    <row r="548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</row>
    <row r="549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</row>
    <row r="550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</row>
    <row r="55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</row>
    <row r="552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</row>
    <row r="553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</row>
    <row r="554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</row>
    <row r="555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</row>
    <row r="556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</row>
    <row r="557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</row>
    <row r="558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</row>
    <row r="559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</row>
    <row r="560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</row>
    <row r="56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</row>
    <row r="562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</row>
    <row r="563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</row>
    <row r="564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</row>
    <row r="565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</row>
    <row r="566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</row>
    <row r="567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</row>
    <row r="568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</row>
    <row r="569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</row>
    <row r="570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</row>
    <row r="57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</row>
    <row r="572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</row>
    <row r="573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</row>
    <row r="574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</row>
    <row r="575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</row>
    <row r="576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</row>
    <row r="577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</row>
    <row r="578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</row>
    <row r="579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</row>
    <row r="580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</row>
    <row r="58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</row>
    <row r="582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</row>
    <row r="583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</row>
    <row r="584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</row>
    <row r="585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</row>
    <row r="586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</row>
    <row r="587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</row>
    <row r="588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</row>
    <row r="589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</row>
    <row r="590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</row>
    <row r="59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</row>
    <row r="592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</row>
    <row r="593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</row>
    <row r="594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</row>
    <row r="595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</row>
    <row r="596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</row>
    <row r="597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</row>
    <row r="598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</row>
    <row r="599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</row>
    <row r="600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</row>
    <row r="60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</row>
    <row r="602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</row>
    <row r="603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</row>
    <row r="604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</row>
    <row r="605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</row>
    <row r="606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</row>
    <row r="607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</row>
    <row r="608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</row>
    <row r="609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</row>
    <row r="610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</row>
    <row r="61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</row>
    <row r="612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</row>
    <row r="613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</row>
    <row r="614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</row>
    <row r="615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</row>
    <row r="616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</row>
    <row r="617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</row>
    <row r="618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</row>
    <row r="619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</row>
    <row r="620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</row>
    <row r="62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</row>
    <row r="622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</row>
    <row r="623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</row>
    <row r="624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</row>
    <row r="625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</row>
    <row r="626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</row>
    <row r="627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</row>
    <row r="628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</row>
    <row r="629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</row>
    <row r="630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</row>
    <row r="63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</row>
    <row r="632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</row>
    <row r="633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</row>
    <row r="635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</row>
    <row r="636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</row>
    <row r="637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</row>
    <row r="638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</row>
    <row r="639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</row>
    <row r="640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</row>
    <row r="64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</row>
    <row r="642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</row>
    <row r="643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</row>
    <row r="644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</row>
    <row r="645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</row>
    <row r="646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</row>
    <row r="647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</row>
    <row r="648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</row>
    <row r="649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</row>
    <row r="650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</row>
    <row r="65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</row>
    <row r="652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</row>
    <row r="653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</row>
    <row r="654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</row>
    <row r="655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</row>
    <row r="656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</row>
    <row r="657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</row>
    <row r="658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</row>
    <row r="659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</row>
    <row r="660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</row>
    <row r="66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</row>
    <row r="662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</row>
    <row r="663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</row>
    <row r="664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</row>
    <row r="665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</row>
    <row r="666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</row>
    <row r="667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</row>
    <row r="668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</row>
    <row r="669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</row>
    <row r="670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</row>
    <row r="67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</row>
    <row r="672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</row>
    <row r="673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</row>
    <row r="674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</row>
    <row r="675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</row>
    <row r="676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</row>
    <row r="677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</row>
    <row r="678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</row>
    <row r="679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</row>
    <row r="680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</row>
    <row r="68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</row>
    <row r="682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</row>
    <row r="683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</row>
    <row r="684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</row>
    <row r="685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</row>
    <row r="686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</row>
    <row r="687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</row>
    <row r="688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</row>
    <row r="689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</row>
    <row r="690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</row>
    <row r="69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</row>
    <row r="692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</row>
    <row r="693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</row>
    <row r="694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</row>
    <row r="695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</row>
    <row r="696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</row>
    <row r="697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</row>
    <row r="698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</row>
    <row r="699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</row>
    <row r="700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</row>
    <row r="70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</row>
    <row r="702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</row>
    <row r="703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</row>
    <row r="704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</row>
    <row r="705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</row>
    <row r="706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</row>
    <row r="707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</row>
    <row r="708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</row>
    <row r="709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</row>
    <row r="710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</row>
    <row r="71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</row>
    <row r="712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</row>
    <row r="713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</row>
    <row r="714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</row>
    <row r="715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</row>
    <row r="716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</row>
    <row r="717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</row>
    <row r="718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</row>
    <row r="719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</row>
    <row r="720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</row>
    <row r="72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</row>
    <row r="722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</row>
    <row r="723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</row>
    <row r="724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</row>
    <row r="725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</row>
    <row r="726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</row>
    <row r="727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</row>
    <row r="728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</row>
    <row r="729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</row>
    <row r="730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</row>
    <row r="73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</row>
    <row r="732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</row>
    <row r="733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</row>
    <row r="734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</row>
    <row r="735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</row>
    <row r="736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</row>
    <row r="737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</row>
    <row r="738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</row>
    <row r="739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</row>
    <row r="740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</row>
    <row r="74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</row>
    <row r="742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</row>
    <row r="743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</row>
    <row r="744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</row>
    <row r="745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</row>
    <row r="746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</row>
    <row r="747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</row>
    <row r="748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</row>
    <row r="749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</row>
    <row r="750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</row>
    <row r="75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</row>
    <row r="752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</row>
    <row r="753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</row>
    <row r="754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</row>
    <row r="755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</row>
    <row r="756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</row>
    <row r="757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</row>
    <row r="758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</row>
    <row r="759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</row>
    <row r="760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</row>
    <row r="76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</row>
    <row r="762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</row>
    <row r="763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</row>
    <row r="764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</row>
    <row r="765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</row>
    <row r="766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</row>
    <row r="767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</row>
    <row r="768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</row>
    <row r="769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</row>
    <row r="770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</row>
    <row r="77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</row>
    <row r="772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</row>
    <row r="773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</row>
    <row r="774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</row>
    <row r="775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</row>
    <row r="776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</row>
    <row r="777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</row>
    <row r="778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</row>
    <row r="779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</row>
    <row r="780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</row>
    <row r="78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</row>
    <row r="782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</row>
    <row r="783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</row>
    <row r="784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</row>
    <row r="785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</row>
    <row r="786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</row>
    <row r="787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</row>
    <row r="788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</row>
    <row r="789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</row>
    <row r="790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</row>
    <row r="79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</row>
    <row r="792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</row>
    <row r="793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</row>
    <row r="794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</row>
    <row r="795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</row>
    <row r="796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</row>
    <row r="797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</row>
    <row r="798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</row>
    <row r="799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</row>
    <row r="800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</row>
    <row r="80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</row>
    <row r="802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</row>
    <row r="803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</row>
    <row r="804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</row>
    <row r="805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</row>
    <row r="806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</row>
    <row r="807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</row>
    <row r="808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</row>
    <row r="809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</row>
    <row r="810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</row>
    <row r="81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</row>
    <row r="812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</row>
    <row r="813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</row>
    <row r="814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</row>
    <row r="815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</row>
    <row r="816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</row>
    <row r="817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</row>
    <row r="818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</row>
    <row r="819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</row>
    <row r="820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</row>
    <row r="82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</row>
    <row r="822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</row>
    <row r="823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</row>
    <row r="824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</row>
    <row r="825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</row>
    <row r="826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</row>
    <row r="827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</row>
    <row r="828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</row>
    <row r="829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</row>
    <row r="830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</row>
    <row r="83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</row>
    <row r="832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</row>
    <row r="833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</row>
    <row r="834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</row>
    <row r="835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</row>
    <row r="836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</row>
    <row r="837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</row>
    <row r="838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</row>
    <row r="839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</row>
    <row r="840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</row>
    <row r="84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</row>
    <row r="842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</row>
    <row r="843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</row>
    <row r="844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</row>
    <row r="845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</row>
    <row r="846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</row>
    <row r="847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</row>
    <row r="848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</row>
    <row r="849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</row>
    <row r="850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</row>
    <row r="85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</row>
    <row r="852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</row>
    <row r="853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</row>
    <row r="854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</row>
    <row r="855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</row>
    <row r="856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</row>
    <row r="857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</row>
    <row r="858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</row>
    <row r="859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</row>
    <row r="860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</row>
    <row r="86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</row>
    <row r="862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</row>
    <row r="863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</row>
    <row r="864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</row>
    <row r="865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</row>
    <row r="866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</row>
    <row r="867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</row>
    <row r="868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</row>
    <row r="869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</row>
    <row r="870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</row>
    <row r="87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</row>
    <row r="872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</row>
    <row r="873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</row>
    <row r="874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</row>
    <row r="875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</row>
    <row r="876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</row>
    <row r="877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</row>
    <row r="878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</row>
    <row r="879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</row>
    <row r="880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</row>
    <row r="88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</row>
    <row r="882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</row>
    <row r="883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</row>
    <row r="884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</row>
    <row r="885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</row>
    <row r="886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</row>
    <row r="887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</row>
    <row r="888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</row>
    <row r="889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</row>
    <row r="890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</row>
    <row r="89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</row>
    <row r="892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</row>
    <row r="893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</row>
    <row r="894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</row>
    <row r="895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</row>
    <row r="896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</row>
    <row r="897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</row>
    <row r="898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</row>
    <row r="899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</row>
    <row r="900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</row>
    <row r="90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</row>
    <row r="902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</row>
    <row r="903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</row>
    <row r="904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</row>
    <row r="905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</row>
    <row r="906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</row>
    <row r="907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</row>
    <row r="908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</row>
    <row r="909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</row>
    <row r="910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</row>
    <row r="91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</row>
    <row r="912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</row>
    <row r="913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</row>
    <row r="914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</row>
    <row r="915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</row>
    <row r="916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</row>
    <row r="917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</row>
    <row r="918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</row>
    <row r="919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</row>
    <row r="920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</row>
    <row r="92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</row>
    <row r="922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</row>
    <row r="923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</row>
    <row r="924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</row>
    <row r="925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</row>
    <row r="926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</row>
    <row r="927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</row>
    <row r="928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</row>
    <row r="929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</row>
    <row r="930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</row>
    <row r="93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</row>
    <row r="932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</row>
    <row r="933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</row>
    <row r="934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</row>
    <row r="935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</row>
    <row r="936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</row>
    <row r="937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</row>
    <row r="938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</row>
    <row r="939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</row>
    <row r="940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</row>
    <row r="94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</row>
    <row r="942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</row>
    <row r="943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</row>
    <row r="944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</row>
    <row r="945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</row>
    <row r="946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</row>
    <row r="947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</row>
    <row r="948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</row>
    <row r="949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</row>
    <row r="950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</row>
    <row r="95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</row>
    <row r="952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</row>
    <row r="953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</row>
    <row r="954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</row>
    <row r="955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</row>
    <row r="956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</row>
    <row r="957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</row>
    <row r="958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</row>
    <row r="959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</row>
    <row r="960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</row>
    <row r="96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</row>
    <row r="962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</row>
    <row r="963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</row>
    <row r="964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</row>
    <row r="965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</row>
    <row r="966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</row>
    <row r="967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</row>
    <row r="968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</row>
    <row r="969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</row>
    <row r="970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</row>
    <row r="97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</row>
    <row r="972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</row>
    <row r="973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</row>
    <row r="974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</row>
    <row r="975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</row>
    <row r="976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</row>
    <row r="977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</row>
    <row r="978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</row>
    <row r="979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</row>
    <row r="980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</row>
    <row r="98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</row>
    <row r="982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</row>
    <row r="983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</row>
    <row r="984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</row>
    <row r="985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</row>
    <row r="986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</row>
    <row r="987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</row>
    <row r="988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</row>
    <row r="989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</row>
    <row r="990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</row>
    <row r="99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</row>
    <row r="992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</row>
    <row r="993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</row>
    <row r="994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</row>
    <row r="995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</row>
    <row r="996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</row>
    <row r="997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</row>
    <row r="998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</row>
    <row r="999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</row>
    <row r="1000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</row>
    <row r="1001">
      <c r="A1001" s="41"/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</row>
    <row r="1002">
      <c r="A1002" s="41"/>
      <c r="B1002" s="41"/>
      <c r="C1002" s="41"/>
      <c r="D1002" s="41"/>
      <c r="E1002" s="41"/>
      <c r="F1002" s="41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  <c r="AA1002" s="41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3" t="str">
        <f>IFERROR(__xludf.DUMMYFUNCTION("IMPORTRANGE(""https://docs.google.com/spreadsheets/d/1gkRepGJi8YSf_9GBJuQGTAy9KAk4_wUsZeeKx4jozwg/edit?usp=sharing"",""副食!B1"")"),"学会分類")</f>
        <v>学会分類</v>
      </c>
      <c r="C1" s="3" t="str">
        <f>IFERROR(__xludf.DUMMYFUNCTION("IMPORTRANGE(""https://docs.google.com/spreadsheets/d/1gkRepGJi8YSf_9GBJuQGTAy9KAk4_wUsZeeKx4jozwg/edit?usp=sharing"",""副食!C1"")"),"食形態")</f>
        <v>食形態</v>
      </c>
      <c r="D1" s="3" t="str">
        <f>IFERROR(__xludf.DUMMYFUNCTION("IMPORTRANGE(""https://docs.google.com/spreadsheets/d/1gkRepGJi8YSf_9GBJuQGTAy9KAk4_wUsZeeKx4jozwg/edit?usp=sharing"",""副食!D1"")"),"画像")</f>
        <v>画像</v>
      </c>
      <c r="E1" s="3" t="str">
        <f>IFERROR(__xludf.DUMMYFUNCTION("IMPORTRANGE(""https://docs.google.com/spreadsheets/d/1gkRepGJi8YSf_9GBJuQGTAy9KAk4_wUsZeeKx4jozwg/edit?usp=sharing"",""副食!E1"")"),"食種名称")</f>
        <v>食種名称</v>
      </c>
      <c r="F1" s="3" t="str">
        <f>IFERROR(__xludf.DUMMYFUNCTION("IMPORTRANGE(""https://docs.google.com/spreadsheets/d/1gkRepGJi8YSf_9GBJuQGTAy9KAk4_wUsZeeKx4jozwg/edit?usp=sharing"",""副食!F1"")"),"備考")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6" t="str">
        <f>IFERROR(__xludf.DUMMYFUNCTION("IMPORTRANGE(""https://docs.google.com/spreadsheets/d/1gkRepGJi8YSf_9GBJuQGTAy9KAk4_wUsZeeKx4jozwg/edit?usp=sharing"",""副食!A2"")"),"0j")</f>
        <v>0j</v>
      </c>
      <c r="B2" s="18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20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1"/>
      <c r="E2" s="22"/>
      <c r="F2" s="24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ht="75.0" customHeight="1">
      <c r="A3" s="16" t="str">
        <f>IFERROR(__xludf.DUMMYFUNCTION("IMPORTRANGE(""https://docs.google.com/spreadsheets/d/1gkRepGJi8YSf_9GBJuQGTAy9KAk4_wUsZeeKx4jozwg/edit?usp=sharing"",""副食!A3"")"),"1j")</f>
        <v>1j</v>
      </c>
      <c r="B3" s="18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20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28"/>
      <c r="E3" s="22"/>
      <c r="F3" s="24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75.0" customHeight="1">
      <c r="A4" s="29" t="str">
        <f>IFERROR(__xludf.DUMMYFUNCTION("IMPORTRANGE(""https://docs.google.com/spreadsheets/d/1gkRepGJi8YSf_9GBJuQGTAy9KAk4_wUsZeeKx4jozwg/edit?usp=sharing"",""副食!A4"")"),"2-1")</f>
        <v>2-1</v>
      </c>
      <c r="B4" s="31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20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28"/>
      <c r="E4" s="22" t="s">
        <v>3</v>
      </c>
      <c r="F4" s="24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ht="75.0" customHeight="1">
      <c r="A5" s="29" t="str">
        <f>IFERROR(__xludf.DUMMYFUNCTION("IMPORTRANGE(""https://docs.google.com/spreadsheets/d/1gkRepGJi8YSf_9GBJuQGTAy9KAk4_wUsZeeKx4jozwg/edit?usp=sharing"",""副食!A5"")"),"2-2")</f>
        <v>2-2</v>
      </c>
      <c r="B5" s="31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20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28"/>
      <c r="E5" s="22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75.0" customHeight="1">
      <c r="A6" s="29" t="str">
        <f>IFERROR(__xludf.DUMMYFUNCTION("IMPORTRANGE(""https://docs.google.com/spreadsheets/d/1gkRepGJi8YSf_9GBJuQGTAy9KAk4_wUsZeeKx4jozwg/edit?usp=sharing"",""副食!A6"")"),"3")</f>
        <v>3</v>
      </c>
      <c r="B6" s="31" t="str">
        <f>IFERROR(__xludf.DUMMYFUNCTION("IMPORTRANGE(""https://docs.google.com/spreadsheets/d/1gkRepGJi8YSf_9GBJuQGTAy9KAk4_wUsZeeKx4jozwg/edit?usp=sharing"",""副食!B6"")"),"舌でつぶせる")</f>
        <v>舌でつぶせる</v>
      </c>
      <c r="C6" s="20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28"/>
      <c r="E6" s="22" t="s">
        <v>9</v>
      </c>
      <c r="F6" s="24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ht="75.0" customHeight="1">
      <c r="A7" s="33" t="str">
        <f>IFERROR(__xludf.DUMMYFUNCTION("IMPORTRANGE(""https://docs.google.com/spreadsheets/d/1gkRepGJi8YSf_9GBJuQGTAy9KAk4_wUsZeeKx4jozwg/edit?usp=sharing"",""副食!A7"")"),"4")</f>
        <v>4</v>
      </c>
      <c r="B7" s="3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20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28"/>
      <c r="E7" s="22" t="s">
        <v>13</v>
      </c>
      <c r="F7" s="24" t="s">
        <v>14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ht="75.0" customHeight="1">
      <c r="A8" s="33" t="str">
        <f>IFERROR(__xludf.DUMMYFUNCTION("IMPORTRANGE(""https://docs.google.com/spreadsheets/d/1gkRepGJi8YSf_9GBJuQGTAy9KAk4_wUsZeeKx4jozwg/edit?usp=sharing"",""副食!A8"")"),"4")</f>
        <v>4</v>
      </c>
      <c r="B8" s="3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20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28"/>
      <c r="E8" s="22" t="s">
        <v>17</v>
      </c>
      <c r="F8" s="24" t="s">
        <v>18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3" t="str">
        <f>IFERROR(__xludf.DUMMYFUNCTION("IMPORTRANGE(""https://docs.google.com/spreadsheets/d/1gkRepGJi8YSf_9GBJuQGTAy9KAk4_wUsZeeKx4jozwg/edit?usp=sharing"",""主食!B1"")"),"学会分類")</f>
        <v>学会分類</v>
      </c>
      <c r="C1" s="3" t="str">
        <f>IFERROR(__xludf.DUMMYFUNCTION("IMPORTRANGE(""https://docs.google.com/spreadsheets/d/1gkRepGJi8YSf_9GBJuQGTAy9KAk4_wUsZeeKx4jozwg/edit?usp=sharing"",""主食!C1"")"),"食形態")</f>
        <v>食形態</v>
      </c>
      <c r="D1" s="3" t="str">
        <f>IFERROR(__xludf.DUMMYFUNCTION("IMPORTRANGE(""https://docs.google.com/spreadsheets/d/1gkRepGJi8YSf_9GBJuQGTAy9KAk4_wUsZeeKx4jozwg/edit?usp=sharing"",""主食!D1"")"),"画像")</f>
        <v>画像</v>
      </c>
      <c r="E1" s="3" t="str">
        <f>IFERROR(__xludf.DUMMYFUNCTION("IMPORTRANGE(""https://docs.google.com/spreadsheets/d/1gkRepGJi8YSf_9GBJuQGTAy9KAk4_wUsZeeKx4jozwg/edit?usp=sharing"",""主食!E1"")"),"食種名称")</f>
        <v>食種名称</v>
      </c>
      <c r="F1" s="3" t="str">
        <f>IFERROR(__xludf.DUMMYFUNCTION("IMPORTRANGE(""https://docs.google.com/spreadsheets/d/1gkRepGJi8YSf_9GBJuQGTAy9KAk4_wUsZeeKx4jozwg/edit?usp=sharing"",""主食!F1"")"),"備考")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6" t="str">
        <f>IFERROR(__xludf.DUMMYFUNCTION("IMPORTRANGE(""https://docs.google.com/spreadsheets/d/1gkRepGJi8YSf_9GBJuQGTAy9KAk4_wUsZeeKx4jozwg/edit?usp=sharing"",""主食!A2"")"),"0j")</f>
        <v>0j</v>
      </c>
      <c r="B2" s="18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20" t="str">
        <f>IFERROR(__xludf.DUMMYFUNCTION("IMPORTRANGE(""https://docs.google.com/spreadsheets/d/1gkRepGJi8YSf_9GBJuQGTAy9KAk4_wUsZeeKx4jozwg/edit?usp=sharing"",""主食!C2"")"),"")</f>
        <v/>
      </c>
      <c r="D2" s="21"/>
      <c r="E2" s="22"/>
      <c r="F2" s="24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ht="75.0" customHeight="1">
      <c r="A3" s="16" t="str">
        <f>IFERROR(__xludf.DUMMYFUNCTION("IMPORTRANGE(""https://docs.google.com/spreadsheets/d/1gkRepGJi8YSf_9GBJuQGTAy9KAk4_wUsZeeKx4jozwg/edit?usp=sharing"",""主食!A3"")"),"1j")</f>
        <v>1j</v>
      </c>
      <c r="B3" s="18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20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28"/>
      <c r="E3" s="22" t="s">
        <v>1</v>
      </c>
      <c r="F3" s="24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75.0" customHeight="1">
      <c r="A4" s="29" t="str">
        <f>IFERROR(__xludf.DUMMYFUNCTION("IMPORTRANGE(""https://docs.google.com/spreadsheets/d/1gkRepGJi8YSf_9GBJuQGTAy9KAk4_wUsZeeKx4jozwg/edit?usp=sharing"",""主食!A4"")"),"2-1")</f>
        <v>2-1</v>
      </c>
      <c r="B4" s="31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20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28"/>
      <c r="E4" s="22" t="s">
        <v>4</v>
      </c>
      <c r="F4" s="24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ht="75.0" customHeight="1">
      <c r="A5" s="29" t="str">
        <f>IFERROR(__xludf.DUMMYFUNCTION("IMPORTRANGE(""https://docs.google.com/spreadsheets/d/1gkRepGJi8YSf_9GBJuQGTAy9KAk4_wUsZeeKx4jozwg/edit?usp=sharing"",""主食!A5"")"),"2-2")</f>
        <v>2-2</v>
      </c>
      <c r="B5" s="31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20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28"/>
      <c r="E5" s="22" t="s">
        <v>7</v>
      </c>
      <c r="F5" s="24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75.0" customHeight="1">
      <c r="A6" s="29" t="str">
        <f>IFERROR(__xludf.DUMMYFUNCTION("IMPORTRANGE(""https://docs.google.com/spreadsheets/d/1gkRepGJi8YSf_9GBJuQGTAy9KAk4_wUsZeeKx4jozwg/edit?usp=sharing"",""主食!A6"")"),"3")</f>
        <v>3</v>
      </c>
      <c r="B6" s="31" t="str">
        <f>IFERROR(__xludf.DUMMYFUNCTION("IMPORTRANGE(""https://docs.google.com/spreadsheets/d/1gkRepGJi8YSf_9GBJuQGTAy9KAk4_wUsZeeKx4jozwg/edit?usp=sharing"",""主食!B6"")"),"舌でつぶせる")</f>
        <v>舌でつぶせる</v>
      </c>
      <c r="C6" s="20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28"/>
      <c r="E6" s="22"/>
      <c r="F6" s="24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ht="75.0" customHeight="1">
      <c r="A7" s="33" t="str">
        <f>IFERROR(__xludf.DUMMYFUNCTION("IMPORTRANGE(""https://docs.google.com/spreadsheets/d/1gkRepGJi8YSf_9GBJuQGTAy9KAk4_wUsZeeKx4jozwg/edit?usp=sharing"",""主食!A7"")"),"4")</f>
        <v>4</v>
      </c>
      <c r="B7" s="3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20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28"/>
      <c r="E7" s="22" t="s">
        <v>11</v>
      </c>
      <c r="F7" s="24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ht="75.0" customHeight="1">
      <c r="A8" s="33" t="str">
        <f>IFERROR(__xludf.DUMMYFUNCTION("IMPORTRANGE(""https://docs.google.com/spreadsheets/d/1gkRepGJi8YSf_9GBJuQGTAy9KAk4_wUsZeeKx4jozwg/edit?usp=sharing"",""主食!A8"")"),"4")</f>
        <v>4</v>
      </c>
      <c r="B8" s="3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20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28"/>
      <c r="E8" s="22" t="s">
        <v>15</v>
      </c>
      <c r="F8" s="24" t="s">
        <v>16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125.13"/>
  </cols>
  <sheetData>
    <row r="1" ht="30.0" customHeight="1">
      <c r="A1" s="5" t="str">
        <f>IFERROR(__xludf.DUMMYFUNCTION("IMPORTRANGE(""https://docs.google.com/spreadsheets/d/1gkRepGJi8YSf_9GBJuQGTAy9KAk4_wUsZeeKx4jozwg/edit?usp=sharing"",""水分とろみ!A1"")"),"とろみ調整食品")</f>
        <v>とろみ調整食品</v>
      </c>
      <c r="B1" s="7"/>
      <c r="C1" s="8"/>
      <c r="D1" s="9"/>
      <c r="E1" s="11" t="str">
        <f>IFERROR(__xludf.DUMMYFUNCTION("IMPORTRANGE(""https://docs.google.com/spreadsheets/d/1gkRepGJi8YSf_9GBJuQGTAy9KAk4_wUsZeeKx4jozwg/edit?usp=sharing"",""水分とろみ!E1"")"),"備考")</f>
        <v>備考</v>
      </c>
    </row>
    <row r="2" ht="30.0" customHeight="1">
      <c r="A2" s="12"/>
      <c r="B2" s="14" t="str">
        <f>IFERROR(__xludf.DUMMYFUNCTION("IMPORTRANGE(""https://docs.google.com/spreadsheets/d/1gkRepGJi8YSf_9GBJuQGTAy9KAk4_wUsZeeKx4jozwg/edit?usp=sharing"",""水分とろみ!B2"")"),"小さじ1杯の量 (g)")</f>
        <v>小さじ1杯の量 (g)</v>
      </c>
      <c r="C2" s="17"/>
      <c r="D2" s="9"/>
      <c r="E2" s="19"/>
    </row>
    <row r="3" ht="30.0" customHeight="1">
      <c r="A3" s="11" t="str">
        <f>IFERROR(__xludf.DUMMYFUNCTION("IMPORTRANGE(""https://docs.google.com/spreadsheets/d/1gkRepGJi8YSf_9GBJuQGTAy9KAk4_wUsZeeKx4jozwg/edit?usp=sharing"",""水分とろみ!A3"")"),"学会分類")</f>
        <v>学会分類</v>
      </c>
      <c r="B3" s="11" t="str">
        <f>IFERROR(__xludf.DUMMYFUNCTION("IMPORTRANGE(""https://docs.google.com/spreadsheets/d/1gkRepGJi8YSf_9GBJuQGTAy9KAk4_wUsZeeKx4jozwg/edit?usp=sharing"",""水分とろみ!B3"")"),"薄いとろみ")</f>
        <v>薄いとろみ</v>
      </c>
      <c r="C3" s="11" t="str">
        <f>IFERROR(__xludf.DUMMYFUNCTION("IMPORTRANGE(""https://docs.google.com/spreadsheets/d/1gkRepGJi8YSf_9GBJuQGTAy9KAk4_wUsZeeKx4jozwg/edit?usp=sharing"",""水分とろみ!C3"")"),"中間のとろみ")</f>
        <v>中間のとろみ</v>
      </c>
      <c r="D3" s="11" t="str">
        <f>IFERROR(__xludf.DUMMYFUNCTION("IMPORTRANGE(""https://docs.google.com/spreadsheets/d/1gkRepGJi8YSf_9GBJuQGTAy9KAk4_wUsZeeKx4jozwg/edit?usp=sharing"",""水分とろみ!D3"")"),"濃いとろみ")</f>
        <v>濃いとろみ</v>
      </c>
      <c r="E3" s="23"/>
    </row>
    <row r="4" ht="45.0" customHeight="1">
      <c r="A4" s="14" t="str">
        <f>IFERROR(__xludf.DUMMYFUNCTION("IMPORTRANGE(""https://docs.google.com/spreadsheets/d/1gkRepGJi8YSf_9GBJuQGTAy9KAk4_wUsZeeKx4jozwg/edit?usp=sharing"",""水分とろみ!A4"")"),"使用目安量 (g)
水100mlあたり")</f>
        <v>使用目安量 (g)
水100mlあたり</v>
      </c>
      <c r="B4" s="26"/>
      <c r="C4" s="26"/>
      <c r="D4" s="26"/>
      <c r="E4" s="23"/>
    </row>
    <row r="5" ht="45.0" customHeight="1">
      <c r="A5" s="14" t="str">
        <f>IFERROR(__xludf.DUMMYFUNCTION("IMPORTRANGE(""https://docs.google.com/spreadsheets/d/1gkRepGJi8YSf_9GBJuQGTAy9KAk4_wUsZeeKx4jozwg/edit?usp=sharing"",""水分とろみ!A5"")"),"使用目安量
(小さじ)
水100mlあたり")</f>
        <v>使用目安量
(小さじ)
水100mlあたり</v>
      </c>
      <c r="B5" s="27"/>
      <c r="C5" s="27"/>
      <c r="D5" s="27"/>
      <c r="E5" s="12"/>
    </row>
  </sheetData>
  <mergeCells count="4">
    <mergeCell ref="A1:A2"/>
    <mergeCell ref="B1:D1"/>
    <mergeCell ref="C2:D2"/>
    <mergeCell ref="E2:E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5" t="s">
        <v>19</v>
      </c>
      <c r="B1" s="36" t="str">
        <f>'施設情報'!B2</f>
        <v>くびきの里 ショートステイ</v>
      </c>
      <c r="C1" s="37"/>
      <c r="D1" s="38" t="s">
        <v>20</v>
      </c>
      <c r="E1" s="9"/>
      <c r="F1" s="39" t="str">
        <f>'施設情報'!B3</f>
        <v/>
      </c>
      <c r="G1" s="8"/>
      <c r="H1" s="8"/>
      <c r="I1" s="8"/>
      <c r="J1" s="8"/>
      <c r="K1" s="9"/>
      <c r="L1" s="35" t="s">
        <v>21</v>
      </c>
      <c r="M1" s="40">
        <f>'施設情報'!B6</f>
        <v>45521</v>
      </c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ht="22.5" customHeight="1">
      <c r="A2" s="12"/>
      <c r="B2" s="42"/>
      <c r="C2" s="43"/>
      <c r="D2" s="38" t="s">
        <v>22</v>
      </c>
      <c r="E2" s="9"/>
      <c r="F2" s="44" t="str">
        <f>'施設情報'!B4</f>
        <v/>
      </c>
      <c r="G2" s="45"/>
      <c r="H2" s="43"/>
      <c r="I2" s="46" t="s">
        <v>23</v>
      </c>
      <c r="J2" s="47" t="str">
        <f>'施設情報'!B5</f>
        <v/>
      </c>
      <c r="K2" s="9"/>
      <c r="L2" s="12"/>
      <c r="M2" s="12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ht="7.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ht="22.5" customHeight="1">
      <c r="A4" s="48" t="s">
        <v>24</v>
      </c>
      <c r="B4" s="49"/>
      <c r="C4" s="49"/>
      <c r="D4" s="49"/>
      <c r="E4" s="49"/>
      <c r="F4" s="37"/>
      <c r="G4" s="50"/>
      <c r="H4" s="48" t="s">
        <v>25</v>
      </c>
      <c r="I4" s="49"/>
      <c r="J4" s="49"/>
      <c r="K4" s="49"/>
      <c r="L4" s="49"/>
      <c r="M4" s="37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ht="15.0" customHeight="1">
      <c r="A5" s="3" t="s">
        <v>26</v>
      </c>
      <c r="B5" s="3" t="s">
        <v>27</v>
      </c>
      <c r="C5" s="3" t="s">
        <v>28</v>
      </c>
      <c r="D5" s="3" t="s">
        <v>29</v>
      </c>
      <c r="E5" s="52" t="s">
        <v>30</v>
      </c>
      <c r="F5" s="9"/>
      <c r="G5" s="50"/>
      <c r="H5" s="53" t="s">
        <v>26</v>
      </c>
      <c r="I5" s="53" t="s">
        <v>27</v>
      </c>
      <c r="J5" s="53" t="s">
        <v>28</v>
      </c>
      <c r="K5" s="53" t="s">
        <v>29</v>
      </c>
      <c r="L5" s="54" t="s">
        <v>30</v>
      </c>
      <c r="M5" s="9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ht="90.0" customHeight="1">
      <c r="A6" s="16" t="s">
        <v>31</v>
      </c>
      <c r="B6" s="55" t="str">
        <f>'副食'!C2</f>
        <v>均質で、べたつきなどないゼリー。
離水が少なく、スライス状にすくうことが可能なもの。
たんぱく質含有量が少ないもの。</v>
      </c>
      <c r="C6" s="28" t="str">
        <f>'副食'!D2</f>
        <v/>
      </c>
      <c r="D6" s="28" t="str">
        <f>'副食'!E2</f>
        <v/>
      </c>
      <c r="E6" s="56" t="str">
        <f>'副食'!F2</f>
        <v/>
      </c>
      <c r="F6" s="9"/>
      <c r="G6" s="57"/>
      <c r="H6" s="16" t="s">
        <v>31</v>
      </c>
      <c r="I6" s="55" t="str">
        <f>'主食'!C2</f>
        <v/>
      </c>
      <c r="J6" s="28" t="str">
        <f>'主食'!D2</f>
        <v/>
      </c>
      <c r="K6" s="28" t="str">
        <f>'主食'!E2</f>
        <v/>
      </c>
      <c r="L6" s="56" t="str">
        <f>'主食'!F2</f>
        <v/>
      </c>
      <c r="M6" s="9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ht="90.0" customHeight="1">
      <c r="A7" s="16" t="s">
        <v>32</v>
      </c>
      <c r="B7" s="55" t="str">
        <f>'副食'!C3</f>
        <v>均質で、べたつきなどないゼリー・プリン・ムース。</v>
      </c>
      <c r="C7" s="28" t="str">
        <f>'副食'!D3</f>
        <v/>
      </c>
      <c r="D7" s="28" t="str">
        <f>'副食'!E3</f>
        <v/>
      </c>
      <c r="E7" s="56" t="str">
        <f>'副食'!F3</f>
        <v/>
      </c>
      <c r="F7" s="9"/>
      <c r="G7" s="57"/>
      <c r="H7" s="16" t="s">
        <v>32</v>
      </c>
      <c r="I7" s="55" t="str">
        <f>'主食'!C3</f>
        <v>ミキサーを使用したもの。
粒が残らずなめらかで均一な状態で、ゲル化剤を混ぜ、ゼリー状にした粥。　　　　　　　　</v>
      </c>
      <c r="J7" s="28" t="str">
        <f>'主食'!D3</f>
        <v/>
      </c>
      <c r="K7" s="28" t="str">
        <f>'主食'!E3</f>
        <v>粥ゼリー</v>
      </c>
      <c r="L7" s="56" t="str">
        <f>'主食'!F3</f>
        <v>ミキサー粥をスベラカーゼでゼリー状にしたも
の。</v>
      </c>
      <c r="M7" s="9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ht="90.0" customHeight="1">
      <c r="A8" s="29" t="s">
        <v>33</v>
      </c>
      <c r="B8" s="55" t="str">
        <f>'副食'!C4</f>
        <v>ミキサーを使用し、粒が残らずなめらかに均一な状態。
ゲル化剤・とろみ剤でまとめたもの。</v>
      </c>
      <c r="C8" s="28" t="str">
        <f>'副食'!D4</f>
        <v/>
      </c>
      <c r="D8" s="28" t="str">
        <f>'副食'!E4</f>
        <v>ミキサー食</v>
      </c>
      <c r="E8" s="56" t="str">
        <f>'副食'!F4</f>
        <v>食材をミキサーにかけ、歯や義歯がなくても喉
をゆっくり通過させる事が出来るペースト状の
もの。
とろみ剤で粘度を調節したもの。</v>
      </c>
      <c r="F8" s="9"/>
      <c r="G8" s="57"/>
      <c r="H8" s="29" t="s">
        <v>34</v>
      </c>
      <c r="I8" s="55" t="str">
        <f>'主食'!C4</f>
        <v>ミキサーを使用し、粒が残らずなめらかに均一な状態。ゲル化剤・とろみ剤でまとめたもの。</v>
      </c>
      <c r="J8" s="28" t="str">
        <f>'主食'!D4</f>
        <v/>
      </c>
      <c r="K8" s="28" t="str">
        <f>'主食'!E4</f>
        <v>ミキサー粥</v>
      </c>
      <c r="L8" s="56" t="str">
        <f>'主食'!F4</f>
        <v>全粥をミキサーにかけたもの。</v>
      </c>
      <c r="M8" s="9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ht="90.0" customHeight="1">
      <c r="A9" s="29" t="s">
        <v>35</v>
      </c>
      <c r="B9" s="55" t="str">
        <f>'副食'!C5</f>
        <v>フードプロセッサーやミキサー等を使用したもので、若干の粒が残った状態。
ゲル化剤・とろみ剤でまとめたもの。</v>
      </c>
      <c r="C9" s="28" t="str">
        <f>'副食'!D5</f>
        <v/>
      </c>
      <c r="D9" s="28" t="str">
        <f>'副食'!E5</f>
        <v/>
      </c>
      <c r="E9" s="56" t="str">
        <f>'副食'!F5</f>
        <v/>
      </c>
      <c r="F9" s="9"/>
      <c r="G9" s="57"/>
      <c r="H9" s="29" t="s">
        <v>36</v>
      </c>
      <c r="I9" s="55" t="str">
        <f>'主食'!C5</f>
        <v>フードプロセッサーやミキサー等を使用したもので、若干の粒が残った状態。離水や粘度、付着性に配慮した粥。</v>
      </c>
      <c r="J9" s="28" t="str">
        <f>'主食'!D5</f>
        <v/>
      </c>
      <c r="K9" s="28" t="str">
        <f>'主食'!E5</f>
        <v>半粒粥</v>
      </c>
      <c r="L9" s="56" t="str">
        <f>'主食'!F5</f>
        <v>粒が残るようにミキサーにかけたもの。</v>
      </c>
      <c r="M9" s="9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ht="90.0" customHeight="1">
      <c r="A10" s="58" t="s">
        <v>37</v>
      </c>
      <c r="B10" s="55" t="str">
        <f>'副食'!C6</f>
        <v>フードプロセッサーやミキサー等を使用したものを、ゲル化剤で固めたもの。
舌や口蓋で押しつぶせる程度の硬さ。</v>
      </c>
      <c r="C10" s="28" t="str">
        <f>'副食'!D6</f>
        <v/>
      </c>
      <c r="D10" s="28" t="str">
        <f>'副食'!E6</f>
        <v>ムース食</v>
      </c>
      <c r="E10" s="56" t="str">
        <f>'副食'!F6</f>
        <v>ムースの既製品を使用。
＊やさしい素材シリーズ（マルハニチロ）製品
などを使用。</v>
      </c>
      <c r="F10" s="9"/>
      <c r="G10" s="57"/>
      <c r="H10" s="58" t="s">
        <v>37</v>
      </c>
      <c r="I10" s="55" t="str">
        <f>'主食'!C6</f>
        <v>全粥に離水防止のとろみ剤やゲル化剤を混ぜたもの。</v>
      </c>
      <c r="J10" s="28" t="str">
        <f>'主食'!D6</f>
        <v/>
      </c>
      <c r="K10" s="28" t="str">
        <f>'主食'!E6</f>
        <v/>
      </c>
      <c r="L10" s="56" t="str">
        <f>'主食'!F6</f>
        <v/>
      </c>
      <c r="M10" s="9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ht="90.0" customHeight="1">
      <c r="A11" s="59" t="s">
        <v>38</v>
      </c>
      <c r="B11" s="55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28" t="str">
        <f>'副食'!D7</f>
        <v/>
      </c>
      <c r="D11" s="28" t="str">
        <f>'副食'!E7</f>
        <v>刻み食</v>
      </c>
      <c r="E11" s="56" t="str">
        <f>'副食'!F7</f>
        <v>出来あがった物を5㎜～1㎝程度に刻んだも
の。
＊その他に、刻み食をさらに細かく刻み、飲み
込みしやすいように、とろみを付けた極刻み食
（１㎜）もあり。</v>
      </c>
      <c r="F11" s="9"/>
      <c r="G11" s="57"/>
      <c r="H11" s="59" t="s">
        <v>38</v>
      </c>
      <c r="I11" s="55" t="str">
        <f>'主食'!C7</f>
        <v>米重量に対し5倍の水分量。または、米飯重量の2倍の水分量で炊いた粥。粒が残っている不均一な状態。</v>
      </c>
      <c r="J11" s="28" t="str">
        <f>'主食'!D7</f>
        <v/>
      </c>
      <c r="K11" s="28" t="str">
        <f>'主食'!E7</f>
        <v>全粥</v>
      </c>
      <c r="L11" s="56" t="str">
        <f>'主食'!F7</f>
        <v>米重量に対し5倍の水分量（または、米飯重量
の2倍の水分量）で炊いた粥。</v>
      </c>
      <c r="M11" s="9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ht="90.0" customHeight="1">
      <c r="A12" s="12"/>
      <c r="B12" s="55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28" t="str">
        <f>'副食'!D8</f>
        <v/>
      </c>
      <c r="D12" s="28" t="str">
        <f>'副食'!E8</f>
        <v>一口大</v>
      </c>
      <c r="E12" s="56" t="str">
        <f>'副食'!F8</f>
        <v>食べやすく一口大（１．５㎝）に切った食事。</v>
      </c>
      <c r="F12" s="9"/>
      <c r="G12" s="57"/>
      <c r="H12" s="12"/>
      <c r="I12" s="55" t="str">
        <f>'主食'!C8</f>
        <v>水分量をやや多めに、軟らかく炊いたご飯。</v>
      </c>
      <c r="J12" s="28" t="str">
        <f>'主食'!D8</f>
        <v/>
      </c>
      <c r="K12" s="28" t="str">
        <f>'主食'!E8</f>
        <v>ご飯</v>
      </c>
      <c r="L12" s="56" t="str">
        <f>'主食'!F8</f>
        <v>水分量をやや多めに、軟らかく炊いたご飯。</v>
      </c>
      <c r="M12" s="9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ht="7.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ht="22.5" customHeight="1">
      <c r="A14" s="60" t="s">
        <v>39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ht="22.5" customHeight="1">
      <c r="A15" s="61" t="s">
        <v>40</v>
      </c>
      <c r="B15" s="47" t="str">
        <f>'水分とろみ'!B1</f>
        <v/>
      </c>
      <c r="C15" s="8"/>
      <c r="D15" s="8"/>
      <c r="E15" s="9"/>
      <c r="F15" s="54" t="s">
        <v>30</v>
      </c>
      <c r="G15" s="8"/>
      <c r="H15" s="8"/>
      <c r="I15" s="8"/>
      <c r="J15" s="8"/>
      <c r="K15" s="8"/>
      <c r="L15" s="8"/>
      <c r="M15" s="9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ht="22.5" customHeight="1">
      <c r="A16" s="12"/>
      <c r="B16" s="53" t="s">
        <v>41</v>
      </c>
      <c r="C16" s="62" t="str">
        <f>'水分とろみ'!C2</f>
        <v/>
      </c>
      <c r="D16" s="8"/>
      <c r="E16" s="9"/>
      <c r="F16" s="63" t="str">
        <f>'水分とろみ'!E2</f>
        <v/>
      </c>
      <c r="M16" s="64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ht="22.5" customHeight="1">
      <c r="A17" s="53" t="s">
        <v>42</v>
      </c>
      <c r="B17" s="53" t="s">
        <v>43</v>
      </c>
      <c r="C17" s="53" t="s">
        <v>44</v>
      </c>
      <c r="D17" s="54" t="s">
        <v>45</v>
      </c>
      <c r="E17" s="9"/>
      <c r="F17" s="65"/>
      <c r="M17" s="64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ht="37.5" customHeight="1">
      <c r="A18" s="3" t="s">
        <v>46</v>
      </c>
      <c r="B18" s="66" t="str">
        <f>'水分とろみ'!B4</f>
        <v/>
      </c>
      <c r="C18" s="66" t="str">
        <f>'水分とろみ'!C4</f>
        <v/>
      </c>
      <c r="D18" s="67" t="str">
        <f>'水分とろみ'!D4</f>
        <v/>
      </c>
      <c r="E18" s="9"/>
      <c r="F18" s="65"/>
      <c r="M18" s="64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ht="37.5" customHeight="1">
      <c r="A19" s="68" t="s">
        <v>47</v>
      </c>
      <c r="B19" s="69" t="str">
        <f>'水分とろみ'!B5</f>
        <v/>
      </c>
      <c r="C19" s="69" t="str">
        <f>'水分とろみ'!C5</f>
        <v/>
      </c>
      <c r="D19" s="70" t="str">
        <f>'水分とろみ'!D5</f>
        <v/>
      </c>
      <c r="E19" s="9"/>
      <c r="F19" s="42"/>
      <c r="G19" s="45"/>
      <c r="H19" s="45"/>
      <c r="I19" s="45"/>
      <c r="J19" s="45"/>
      <c r="K19" s="45"/>
      <c r="L19" s="45"/>
      <c r="M19" s="43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  <row r="19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</row>
    <row r="19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</row>
    <row r="193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</row>
    <row r="194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</row>
    <row r="19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</row>
    <row r="196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</row>
    <row r="197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</row>
    <row r="198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</row>
    <row r="199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</row>
    <row r="200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</row>
    <row r="20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</row>
    <row r="20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</row>
    <row r="203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</row>
    <row r="204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</row>
    <row r="20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</row>
    <row r="206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</row>
    <row r="207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</row>
    <row r="208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</row>
    <row r="209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</row>
    <row r="210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</row>
    <row r="21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</row>
    <row r="212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</row>
    <row r="213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</row>
    <row r="214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</row>
    <row r="21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</row>
    <row r="216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</row>
    <row r="217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</row>
    <row r="218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</row>
    <row r="219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</row>
    <row r="220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</row>
    <row r="22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</row>
    <row r="222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</row>
    <row r="223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</row>
    <row r="224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</row>
    <row r="2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</row>
    <row r="226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</row>
    <row r="227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</row>
    <row r="228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</row>
    <row r="229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</row>
    <row r="230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</row>
    <row r="23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</row>
    <row r="232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</row>
    <row r="233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</row>
    <row r="234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</row>
    <row r="23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</row>
    <row r="236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</row>
    <row r="237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</row>
    <row r="238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</row>
    <row r="239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</row>
    <row r="240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</row>
    <row r="24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</row>
    <row r="242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</row>
    <row r="243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</row>
    <row r="244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</row>
    <row r="24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</row>
    <row r="246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</row>
    <row r="247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</row>
    <row r="248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</row>
    <row r="249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</row>
    <row r="250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</row>
    <row r="25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</row>
    <row r="252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</row>
    <row r="253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</row>
    <row r="254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</row>
    <row r="255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</row>
    <row r="256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</row>
    <row r="257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</row>
    <row r="258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</row>
    <row r="259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</row>
    <row r="260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</row>
    <row r="26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</row>
    <row r="262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</row>
    <row r="263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</row>
    <row r="264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</row>
    <row r="265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</row>
    <row r="266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</row>
    <row r="267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</row>
    <row r="268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</row>
    <row r="269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</row>
    <row r="270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</row>
    <row r="27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</row>
    <row r="272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</row>
    <row r="273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</row>
    <row r="274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</row>
    <row r="275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</row>
    <row r="276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</row>
    <row r="277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</row>
    <row r="278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</row>
    <row r="279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</row>
    <row r="280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</row>
    <row r="28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</row>
    <row r="282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</row>
    <row r="283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</row>
    <row r="284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</row>
    <row r="285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</row>
    <row r="286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</row>
    <row r="287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</row>
    <row r="288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</row>
    <row r="289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</row>
    <row r="290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</row>
    <row r="29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</row>
    <row r="292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</row>
    <row r="293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</row>
    <row r="294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</row>
    <row r="295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</row>
    <row r="296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</row>
    <row r="297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</row>
    <row r="298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</row>
    <row r="299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</row>
    <row r="300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</row>
    <row r="30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</row>
    <row r="302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</row>
    <row r="303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</row>
    <row r="304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</row>
    <row r="305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</row>
    <row r="306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</row>
    <row r="307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</row>
    <row r="308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</row>
    <row r="309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</row>
    <row r="310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</row>
    <row r="31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</row>
    <row r="312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</row>
    <row r="313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</row>
    <row r="314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</row>
    <row r="315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</row>
    <row r="316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</row>
    <row r="317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</row>
    <row r="318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</row>
    <row r="319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</row>
    <row r="320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</row>
    <row r="32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</row>
    <row r="322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</row>
    <row r="323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</row>
    <row r="324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</row>
    <row r="325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</row>
    <row r="326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</row>
    <row r="327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</row>
    <row r="328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</row>
    <row r="329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</row>
    <row r="330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</row>
    <row r="33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</row>
    <row r="332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</row>
    <row r="333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</row>
    <row r="334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</row>
    <row r="335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</row>
    <row r="336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</row>
    <row r="337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</row>
    <row r="338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</row>
    <row r="339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</row>
    <row r="340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</row>
    <row r="34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</row>
    <row r="342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</row>
    <row r="343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</row>
    <row r="344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</row>
    <row r="345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</row>
    <row r="346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</row>
    <row r="347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</row>
    <row r="348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</row>
    <row r="349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</row>
    <row r="350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</row>
    <row r="35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</row>
    <row r="352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</row>
    <row r="353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</row>
    <row r="354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</row>
    <row r="355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</row>
    <row r="356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</row>
    <row r="357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</row>
    <row r="358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</row>
    <row r="359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</row>
    <row r="360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</row>
    <row r="36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</row>
    <row r="362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</row>
    <row r="363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</row>
    <row r="364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</row>
    <row r="365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</row>
    <row r="366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</row>
    <row r="367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</row>
    <row r="368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</row>
    <row r="369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</row>
    <row r="370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</row>
    <row r="37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</row>
    <row r="372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</row>
    <row r="373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</row>
    <row r="374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</row>
    <row r="37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</row>
    <row r="376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</row>
    <row r="377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</row>
    <row r="378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</row>
    <row r="379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</row>
    <row r="380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</row>
    <row r="38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</row>
    <row r="382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</row>
    <row r="383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</row>
    <row r="384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</row>
    <row r="38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</row>
    <row r="386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</row>
    <row r="387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</row>
    <row r="388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</row>
    <row r="389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</row>
    <row r="390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</row>
    <row r="39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</row>
    <row r="392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</row>
    <row r="393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</row>
    <row r="394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</row>
    <row r="39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</row>
    <row r="396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</row>
    <row r="397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</row>
    <row r="398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</row>
    <row r="399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</row>
    <row r="400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</row>
    <row r="40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</row>
    <row r="402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</row>
    <row r="403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</row>
    <row r="404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</row>
    <row r="405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</row>
    <row r="406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</row>
    <row r="407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</row>
    <row r="408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</row>
    <row r="409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</row>
    <row r="410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</row>
    <row r="41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</row>
    <row r="412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</row>
    <row r="413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</row>
    <row r="414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</row>
    <row r="415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</row>
    <row r="416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</row>
    <row r="417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</row>
    <row r="418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</row>
    <row r="419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</row>
    <row r="420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</row>
    <row r="42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</row>
    <row r="422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</row>
    <row r="423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</row>
    <row r="424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</row>
    <row r="425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</row>
    <row r="426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</row>
    <row r="427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</row>
    <row r="428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</row>
    <row r="429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</row>
    <row r="430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</row>
    <row r="43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</row>
    <row r="432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</row>
    <row r="433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</row>
    <row r="434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</row>
    <row r="435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</row>
    <row r="436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</row>
    <row r="437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</row>
    <row r="438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</row>
    <row r="439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</row>
    <row r="440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</row>
    <row r="44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</row>
    <row r="442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</row>
    <row r="443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</row>
    <row r="444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</row>
    <row r="445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</row>
    <row r="446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</row>
    <row r="447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</row>
    <row r="448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</row>
    <row r="449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</row>
    <row r="450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</row>
    <row r="45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</row>
    <row r="452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</row>
    <row r="453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</row>
    <row r="454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</row>
    <row r="455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</row>
    <row r="456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</row>
    <row r="457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</row>
    <row r="458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</row>
    <row r="459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</row>
    <row r="460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</row>
    <row r="46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</row>
    <row r="462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</row>
    <row r="463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</row>
    <row r="464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</row>
    <row r="46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</row>
    <row r="466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</row>
    <row r="467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</row>
    <row r="468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</row>
    <row r="469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</row>
    <row r="470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</row>
    <row r="47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</row>
    <row r="472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</row>
    <row r="473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</row>
    <row r="474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</row>
    <row r="475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</row>
    <row r="476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</row>
    <row r="477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</row>
    <row r="478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</row>
    <row r="479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</row>
    <row r="480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</row>
    <row r="48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</row>
    <row r="482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</row>
    <row r="483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</row>
    <row r="484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</row>
    <row r="485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</row>
    <row r="486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</row>
    <row r="487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</row>
    <row r="488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</row>
    <row r="489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</row>
    <row r="490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</row>
    <row r="49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</row>
    <row r="492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</row>
    <row r="493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</row>
    <row r="494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</row>
    <row r="495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</row>
    <row r="496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</row>
    <row r="497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</row>
    <row r="498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</row>
    <row r="499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</row>
    <row r="500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</row>
    <row r="50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</row>
    <row r="502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</row>
    <row r="503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</row>
    <row r="504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</row>
    <row r="505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</row>
    <row r="506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</row>
    <row r="507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</row>
    <row r="508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</row>
    <row r="509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</row>
    <row r="510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</row>
    <row r="51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</row>
    <row r="512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</row>
    <row r="513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</row>
    <row r="514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</row>
    <row r="515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</row>
    <row r="516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</row>
    <row r="517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</row>
    <row r="518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</row>
    <row r="519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</row>
    <row r="520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</row>
    <row r="52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</row>
    <row r="522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</row>
    <row r="523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</row>
    <row r="524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</row>
    <row r="525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</row>
    <row r="526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</row>
    <row r="527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</row>
    <row r="528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</row>
    <row r="529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</row>
    <row r="530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</row>
    <row r="53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</row>
    <row r="532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</row>
    <row r="533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</row>
    <row r="534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</row>
    <row r="535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</row>
    <row r="536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</row>
    <row r="537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</row>
    <row r="538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</row>
    <row r="539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</row>
    <row r="540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</row>
    <row r="54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</row>
    <row r="542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</row>
    <row r="543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</row>
    <row r="544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</row>
    <row r="545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</row>
    <row r="546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</row>
    <row r="547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</row>
    <row r="548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</row>
    <row r="549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</row>
    <row r="550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</row>
    <row r="55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</row>
    <row r="552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</row>
    <row r="553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</row>
    <row r="554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</row>
    <row r="555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</row>
    <row r="556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</row>
    <row r="557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</row>
    <row r="558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</row>
    <row r="559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</row>
    <row r="560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</row>
    <row r="56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</row>
    <row r="562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</row>
    <row r="563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</row>
    <row r="564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</row>
    <row r="565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</row>
    <row r="566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</row>
    <row r="567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</row>
    <row r="568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</row>
    <row r="569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</row>
    <row r="570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</row>
    <row r="57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</row>
    <row r="572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</row>
    <row r="573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</row>
    <row r="574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</row>
    <row r="575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</row>
    <row r="576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</row>
    <row r="577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</row>
    <row r="578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</row>
    <row r="579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</row>
    <row r="580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</row>
    <row r="58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</row>
    <row r="582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</row>
    <row r="583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</row>
    <row r="584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</row>
    <row r="585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</row>
    <row r="586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</row>
    <row r="587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</row>
    <row r="588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</row>
    <row r="589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</row>
    <row r="590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</row>
    <row r="59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</row>
    <row r="592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</row>
    <row r="593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</row>
    <row r="594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</row>
    <row r="595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</row>
    <row r="596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</row>
    <row r="597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</row>
    <row r="598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</row>
    <row r="599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</row>
    <row r="600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</row>
    <row r="60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</row>
    <row r="602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</row>
    <row r="603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</row>
    <row r="604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</row>
    <row r="605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</row>
    <row r="606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</row>
    <row r="607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</row>
    <row r="608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</row>
    <row r="609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</row>
    <row r="610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</row>
    <row r="61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</row>
    <row r="612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</row>
    <row r="613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</row>
    <row r="614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</row>
    <row r="615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</row>
    <row r="616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</row>
    <row r="617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</row>
    <row r="618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</row>
    <row r="619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</row>
    <row r="620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</row>
    <row r="62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</row>
    <row r="622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</row>
    <row r="623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</row>
    <row r="624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</row>
    <row r="625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</row>
    <row r="626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</row>
    <row r="627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</row>
    <row r="628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</row>
    <row r="629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</row>
    <row r="630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</row>
    <row r="63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</row>
    <row r="632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</row>
    <row r="633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</row>
    <row r="635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</row>
    <row r="636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</row>
    <row r="637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</row>
    <row r="638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</row>
    <row r="639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</row>
    <row r="640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</row>
    <row r="64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</row>
    <row r="642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</row>
    <row r="643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</row>
    <row r="644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</row>
    <row r="645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</row>
    <row r="646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</row>
    <row r="647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</row>
    <row r="648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</row>
    <row r="649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</row>
    <row r="650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</row>
    <row r="65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</row>
    <row r="652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</row>
    <row r="653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</row>
    <row r="654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</row>
    <row r="655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</row>
    <row r="656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</row>
    <row r="657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</row>
    <row r="658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</row>
    <row r="659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</row>
    <row r="660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</row>
    <row r="66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</row>
    <row r="662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</row>
    <row r="663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</row>
    <row r="664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</row>
    <row r="665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</row>
    <row r="666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</row>
    <row r="667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</row>
    <row r="668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</row>
    <row r="669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</row>
    <row r="670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</row>
    <row r="67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</row>
    <row r="672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</row>
    <row r="673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</row>
    <row r="674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</row>
    <row r="675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</row>
    <row r="676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</row>
    <row r="677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</row>
    <row r="678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</row>
    <row r="679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</row>
    <row r="680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</row>
    <row r="68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</row>
    <row r="682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</row>
    <row r="683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</row>
    <row r="684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</row>
    <row r="685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</row>
    <row r="686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</row>
    <row r="687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</row>
    <row r="688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</row>
    <row r="689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</row>
    <row r="690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</row>
    <row r="69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</row>
    <row r="692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</row>
    <row r="693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</row>
    <row r="694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</row>
    <row r="695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</row>
    <row r="696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</row>
    <row r="697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</row>
    <row r="698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</row>
    <row r="699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</row>
    <row r="700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</row>
    <row r="70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</row>
    <row r="702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</row>
    <row r="703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</row>
    <row r="704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</row>
    <row r="705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</row>
    <row r="706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</row>
    <row r="707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</row>
    <row r="708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</row>
    <row r="709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</row>
    <row r="710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</row>
    <row r="71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</row>
    <row r="712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</row>
    <row r="713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</row>
    <row r="714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</row>
    <row r="715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</row>
    <row r="716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</row>
    <row r="717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</row>
    <row r="718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</row>
    <row r="719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</row>
    <row r="720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</row>
    <row r="72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</row>
    <row r="722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</row>
    <row r="723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</row>
    <row r="724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</row>
    <row r="725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</row>
    <row r="726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</row>
    <row r="727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</row>
    <row r="728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</row>
    <row r="729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</row>
    <row r="730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</row>
    <row r="73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</row>
    <row r="732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</row>
    <row r="733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</row>
    <row r="734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</row>
    <row r="735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</row>
    <row r="736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</row>
    <row r="737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</row>
    <row r="738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</row>
    <row r="739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</row>
    <row r="740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</row>
    <row r="74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</row>
    <row r="742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</row>
    <row r="743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</row>
    <row r="744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</row>
    <row r="745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</row>
    <row r="746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</row>
    <row r="747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</row>
    <row r="748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</row>
    <row r="749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</row>
    <row r="750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</row>
    <row r="75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</row>
    <row r="752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</row>
    <row r="753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</row>
    <row r="754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</row>
    <row r="755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</row>
    <row r="756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</row>
    <row r="757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</row>
    <row r="758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</row>
    <row r="759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</row>
    <row r="760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</row>
    <row r="76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</row>
    <row r="762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</row>
    <row r="763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</row>
    <row r="764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</row>
    <row r="765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</row>
    <row r="766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</row>
    <row r="767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</row>
    <row r="768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</row>
    <row r="769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</row>
    <row r="770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</row>
    <row r="77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</row>
    <row r="772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</row>
    <row r="773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</row>
    <row r="774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</row>
    <row r="775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</row>
    <row r="776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</row>
    <row r="777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</row>
    <row r="778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</row>
    <row r="779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</row>
    <row r="780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</row>
    <row r="78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</row>
    <row r="782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</row>
    <row r="783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</row>
    <row r="784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</row>
    <row r="785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</row>
    <row r="786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</row>
    <row r="787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</row>
    <row r="788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</row>
    <row r="789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</row>
    <row r="790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</row>
    <row r="79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</row>
    <row r="792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</row>
    <row r="793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</row>
    <row r="794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</row>
    <row r="795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</row>
    <row r="796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</row>
    <row r="797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</row>
    <row r="798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</row>
    <row r="799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</row>
    <row r="800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</row>
    <row r="80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</row>
    <row r="802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</row>
    <row r="803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</row>
    <row r="804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</row>
    <row r="805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</row>
    <row r="806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</row>
    <row r="807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</row>
    <row r="808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</row>
    <row r="809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</row>
    <row r="810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</row>
    <row r="81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</row>
    <row r="812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</row>
    <row r="813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</row>
    <row r="814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</row>
    <row r="815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</row>
    <row r="816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</row>
    <row r="817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</row>
    <row r="818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</row>
    <row r="819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</row>
    <row r="820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</row>
    <row r="82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</row>
    <row r="822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</row>
    <row r="823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</row>
    <row r="824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</row>
    <row r="825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</row>
    <row r="826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</row>
    <row r="827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</row>
    <row r="828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</row>
    <row r="829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</row>
    <row r="830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</row>
    <row r="83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</row>
    <row r="832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</row>
    <row r="833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</row>
    <row r="834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</row>
    <row r="835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</row>
    <row r="836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</row>
    <row r="837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</row>
    <row r="838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</row>
    <row r="839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</row>
    <row r="840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</row>
    <row r="84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</row>
    <row r="842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</row>
    <row r="843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</row>
    <row r="844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</row>
    <row r="845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</row>
    <row r="846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</row>
    <row r="847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</row>
    <row r="848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</row>
    <row r="849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</row>
    <row r="850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</row>
    <row r="85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</row>
    <row r="852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</row>
    <row r="853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</row>
    <row r="854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</row>
    <row r="855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</row>
    <row r="856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</row>
    <row r="857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</row>
    <row r="858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</row>
    <row r="859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</row>
    <row r="860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</row>
    <row r="86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</row>
    <row r="862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</row>
    <row r="863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</row>
    <row r="864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</row>
    <row r="865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</row>
    <row r="866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</row>
    <row r="867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</row>
    <row r="868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</row>
    <row r="869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</row>
    <row r="870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</row>
    <row r="87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</row>
    <row r="872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</row>
    <row r="873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</row>
    <row r="874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</row>
    <row r="875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</row>
    <row r="876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</row>
    <row r="877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</row>
    <row r="878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</row>
    <row r="879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</row>
    <row r="880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</row>
    <row r="88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</row>
    <row r="882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</row>
    <row r="883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</row>
    <row r="884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</row>
    <row r="885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</row>
    <row r="886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</row>
    <row r="887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</row>
    <row r="888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</row>
    <row r="889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</row>
    <row r="890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</row>
    <row r="89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</row>
    <row r="892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</row>
    <row r="893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</row>
    <row r="894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</row>
    <row r="895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</row>
    <row r="896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</row>
    <row r="897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</row>
    <row r="898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</row>
    <row r="899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</row>
    <row r="900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</row>
    <row r="90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</row>
    <row r="902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</row>
    <row r="903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</row>
    <row r="904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</row>
    <row r="905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</row>
    <row r="906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</row>
    <row r="907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</row>
    <row r="908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</row>
    <row r="909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</row>
    <row r="910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</row>
    <row r="91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</row>
    <row r="912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</row>
    <row r="913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</row>
    <row r="914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</row>
    <row r="915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</row>
    <row r="916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</row>
    <row r="917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</row>
    <row r="918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</row>
    <row r="919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</row>
    <row r="920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</row>
    <row r="92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</row>
    <row r="922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</row>
    <row r="923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</row>
    <row r="924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</row>
    <row r="925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</row>
    <row r="926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</row>
    <row r="927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</row>
    <row r="928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</row>
    <row r="929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</row>
    <row r="930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</row>
    <row r="93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</row>
    <row r="932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</row>
    <row r="933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</row>
    <row r="934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</row>
    <row r="935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</row>
    <row r="936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</row>
    <row r="937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</row>
    <row r="938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</row>
    <row r="939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</row>
    <row r="940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</row>
    <row r="94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</row>
    <row r="942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</row>
    <row r="943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</row>
    <row r="944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</row>
    <row r="945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</row>
    <row r="946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</row>
    <row r="947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</row>
    <row r="948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</row>
    <row r="949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</row>
    <row r="950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</row>
    <row r="95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</row>
    <row r="952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</row>
    <row r="953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</row>
    <row r="954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</row>
    <row r="955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</row>
    <row r="956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</row>
    <row r="957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</row>
    <row r="958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</row>
    <row r="959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</row>
    <row r="960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</row>
    <row r="96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</row>
    <row r="962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</row>
    <row r="963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</row>
    <row r="964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</row>
    <row r="965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</row>
    <row r="966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</row>
    <row r="967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</row>
    <row r="968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</row>
    <row r="969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</row>
    <row r="970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</row>
    <row r="97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</row>
    <row r="972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</row>
    <row r="973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</row>
    <row r="974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</row>
    <row r="975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</row>
    <row r="976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</row>
    <row r="977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</row>
    <row r="978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</row>
    <row r="979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</row>
    <row r="980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</row>
    <row r="98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</row>
    <row r="982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</row>
    <row r="983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</row>
    <row r="984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</row>
    <row r="985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</row>
    <row r="986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</row>
    <row r="987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</row>
    <row r="988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</row>
    <row r="989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</row>
    <row r="990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</row>
    <row r="99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</row>
    <row r="992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</row>
    <row r="993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</row>
    <row r="994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</row>
    <row r="995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</row>
    <row r="996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</row>
    <row r="997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</row>
    <row r="998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</row>
    <row r="999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</row>
    <row r="1000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</row>
    <row r="1001">
      <c r="A1001" s="41"/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</row>
    <row r="1002">
      <c r="A1002" s="41"/>
      <c r="B1002" s="41"/>
      <c r="C1002" s="41"/>
      <c r="D1002" s="41"/>
      <c r="E1002" s="41"/>
      <c r="F1002" s="41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  <c r="AA1002" s="41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3" t="s">
        <v>51</v>
      </c>
      <c r="B1" s="73"/>
      <c r="C1" s="73"/>
      <c r="D1" s="73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>
      <c r="A2" s="75" t="s">
        <v>52</v>
      </c>
      <c r="B2" s="76"/>
      <c r="C2" s="77" t="s">
        <v>53</v>
      </c>
      <c r="D2" s="77" t="s">
        <v>54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>
      <c r="A3" s="78" t="s">
        <v>55</v>
      </c>
      <c r="B3" s="79"/>
      <c r="C3" s="80" t="b">
        <v>0</v>
      </c>
      <c r="D3" s="81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</row>
    <row r="5">
      <c r="A5" s="82" t="s">
        <v>49</v>
      </c>
      <c r="B5" s="82" t="s">
        <v>56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>
      <c r="A6" s="83"/>
      <c r="B6" s="8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</row>
    <row r="7">
      <c r="A7" s="83"/>
      <c r="B7" s="8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>
      <c r="A8" s="83"/>
      <c r="B8" s="8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>
      <c r="A9" s="83"/>
      <c r="B9" s="8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>
      <c r="A10" s="83"/>
      <c r="B10" s="8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>
      <c r="A11" s="83"/>
      <c r="B11" s="8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>
      <c r="A12" s="83"/>
      <c r="B12" s="8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>
      <c r="A13" s="83"/>
      <c r="B13" s="8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>
      <c r="A14" s="83"/>
      <c r="B14" s="8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</cols>
  <sheetData>
    <row r="1">
      <c r="A1" s="71" t="s">
        <v>48</v>
      </c>
    </row>
    <row r="2">
      <c r="A2" s="71" t="s">
        <v>49</v>
      </c>
      <c r="B2" s="71" t="s">
        <v>50</v>
      </c>
    </row>
    <row r="3">
      <c r="A3" s="72"/>
    </row>
    <row r="4">
      <c r="A4" s="72"/>
    </row>
    <row r="5">
      <c r="A5" s="72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4" t="str">
        <f>IFERROR(__xludf.DUMMYFUNCTION("IMPORTRANGE(""https://docs.google.com/spreadsheets/d/1gkRepGJi8YSf_9GBJuQGTAy9KAk4_wUsZeeKx4jozwg/edit?usp=sharing"",""施設情報!B1"")"),"入力欄")</f>
        <v>入力欄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30.0" customHeight="1">
      <c r="A2" s="13" t="str">
        <f>IFERROR(__xludf.DUMMYFUNCTION("IMPORTRANGE(""https://docs.google.com/spreadsheets/d/1gkRepGJi8YSf_9GBJuQGTAy9KAk4_wUsZeeKx4jozwg/edit?usp=sharing"",""施設情報!A2"")"),"施設名")</f>
        <v>施設名</v>
      </c>
      <c r="B2" s="1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30.0" customHeight="1">
      <c r="A3" s="13" t="str">
        <f>IFERROR(__xludf.DUMMYFUNCTION("IMPORTRANGE(""https://docs.google.com/spreadsheets/d/1gkRepGJi8YSf_9GBJuQGTAy9KAk4_wUsZeeKx4jozwg/edit?usp=sharing"",""施設情報!A3"")"),"住所")</f>
        <v>住所</v>
      </c>
      <c r="B3" s="1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30.0" customHeight="1">
      <c r="A4" s="13" t="str">
        <f>IFERROR(__xludf.DUMMYFUNCTION("IMPORTRANGE(""https://docs.google.com/spreadsheets/d/1gkRepGJi8YSf_9GBJuQGTAy9KAk4_wUsZeeKx4jozwg/edit?usp=sharing"",""施設情報!A4"")"),"連絡先")</f>
        <v>連絡先</v>
      </c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30.0" customHeight="1">
      <c r="A5" s="13" t="str">
        <f>IFERROR(__xludf.DUMMYFUNCTION("IMPORTRANGE(""https://docs.google.com/spreadsheets/d/1gkRepGJi8YSf_9GBJuQGTAy9KAk4_wUsZeeKx4jozwg/edit?usp=sharing"",""施設情報!A5"")"),"電話番号")</f>
        <v>電話番号</v>
      </c>
      <c r="B5" s="1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0.0" customHeight="1">
      <c r="A6" s="13" t="str">
        <f>IFERROR(__xludf.DUMMYFUNCTION("IMPORTRANGE(""https://docs.google.com/spreadsheets/d/1gkRepGJi8YSf_9GBJuQGTAy9KAk4_wUsZeeKx4jozwg/edit?usp=sharing"",""施設情報!A6"")"),"更新日")</f>
        <v>更新日</v>
      </c>
      <c r="B6" s="85">
        <v>45521.0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3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3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32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32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3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3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3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32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32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3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3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3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3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3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3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3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3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3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3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3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3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3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3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3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3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3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3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3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3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3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3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3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3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3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3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3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3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3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3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3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3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3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3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3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3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3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3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3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3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3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3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3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3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3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3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3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3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3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3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3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3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3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3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3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3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3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3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3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3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3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3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3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3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3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3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3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3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3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3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3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3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3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3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3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3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3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3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3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3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3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3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3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3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3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3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3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3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3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3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3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3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3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3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3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3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3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3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3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3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3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3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3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3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32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32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32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32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32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32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32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32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32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32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32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32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32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32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32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32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32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32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32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32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32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3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32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32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32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32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32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32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32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32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32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32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32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32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32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32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32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32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32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32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32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32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32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32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32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32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32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32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32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32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32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32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32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32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32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32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32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32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32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32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32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32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32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32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32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32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32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32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32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32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32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32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32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32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32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32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32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32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3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32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32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32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32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32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32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32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32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32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32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32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32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32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32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32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32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32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32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32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32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32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32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32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32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32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32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32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32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32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32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32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32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32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32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32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32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32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32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32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32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32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32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32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32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32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32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32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32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32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32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32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32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32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32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32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32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32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32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32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32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32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32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32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32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32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32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32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32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32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32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32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32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32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32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32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32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32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32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32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32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32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32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32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32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32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32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32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32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32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32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32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32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32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32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32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32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32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32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32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32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32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32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32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32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32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32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32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32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32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32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32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32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32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32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32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32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32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32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32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32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32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32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32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32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32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32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32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32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32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32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32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32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32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32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32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32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32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32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32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32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32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32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32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32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32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32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32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32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32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32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32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32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32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32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32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32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32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32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32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32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32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32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32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32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32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32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32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32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32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32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32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32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32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32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32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32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32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32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32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32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32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32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32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32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32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32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32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32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32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32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32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32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32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32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32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32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32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32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32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32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32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32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32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32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32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32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32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32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32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32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32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32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32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32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32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32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32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32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32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32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32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32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32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32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32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32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32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32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32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32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32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32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32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32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32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32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32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32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32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32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32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32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32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32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32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32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32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32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32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32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32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32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32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32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32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32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32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32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32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32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32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32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32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32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32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32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32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32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32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32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32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32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32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32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32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32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32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32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32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32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32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32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32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32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32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32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32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32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32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32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32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32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32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32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32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32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32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32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32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32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32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32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32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32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32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32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32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32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32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32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32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32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32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32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32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32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32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32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32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32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32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32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32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32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32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32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32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32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32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32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32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32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32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32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32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32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32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32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32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32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32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32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32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32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32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32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32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32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32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32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32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32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32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32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32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32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32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32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32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32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32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32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32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32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32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32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32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32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32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32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32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32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32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32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32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32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32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32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32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32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32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32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32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32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32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32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32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32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32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32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32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32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32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32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32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32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32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32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32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32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32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32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32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32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32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32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32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32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32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32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32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32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32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32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32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32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32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32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32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32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32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32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32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32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32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32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32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32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32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32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32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32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32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32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32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32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32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32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32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32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32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32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32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32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32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32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32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32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32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32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32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32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32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32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32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32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32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32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32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32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32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32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32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32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32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32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32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32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32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32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32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32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32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32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32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32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32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32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32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32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32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32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32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32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32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32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32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32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32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32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32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32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32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32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32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32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32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32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32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32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32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32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32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32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32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32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32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32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32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32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32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32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32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32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32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32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32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32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32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32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32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32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32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32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32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32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32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32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32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32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32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32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32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32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32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32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32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32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32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32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32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32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32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32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32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32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32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32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32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32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32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32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32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32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32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32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32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32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32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32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32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32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32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32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32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32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32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32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32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32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32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32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32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32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32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32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32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32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32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32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32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32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32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32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32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32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32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32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32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32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32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32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32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32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32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32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32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32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32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32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32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32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32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32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32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32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32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32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32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32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32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32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32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32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32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32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32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32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32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32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32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32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32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32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32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32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32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32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32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32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32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32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32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32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32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32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32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32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32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32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32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32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32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32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32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32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32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32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32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32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32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32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32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32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32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32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32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32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32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32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32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32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32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32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32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32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32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32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32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32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32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32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32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32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32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32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32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32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32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32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32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32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32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32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32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32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32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32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32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32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32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32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32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32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32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32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32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32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32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32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32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32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32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32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32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32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32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32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32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32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32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32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32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32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32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32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32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32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32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32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32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32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32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32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32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32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32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32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32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32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32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32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32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32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32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32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32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32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32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32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32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32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32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32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32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32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32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32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32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32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32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32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32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32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32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32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32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32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32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32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32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32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32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32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32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32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32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32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32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32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32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32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32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32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32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32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32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32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32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32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32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32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32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32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32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32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32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32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32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32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32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32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32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32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32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32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32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32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32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32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32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32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>
      <c r="A1001" s="32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3" t="str">
        <f>IFERROR(__xludf.DUMMYFUNCTION("IMPORTRANGE(""https://docs.google.com/spreadsheets/d/1gkRepGJi8YSf_9GBJuQGTAy9KAk4_wUsZeeKx4jozwg/edit?usp=sharing"",""副食!B1"")"),"学会分類")</f>
        <v>学会分類</v>
      </c>
      <c r="C1" s="3" t="str">
        <f>IFERROR(__xludf.DUMMYFUNCTION("IMPORTRANGE(""https://docs.google.com/spreadsheets/d/1gkRepGJi8YSf_9GBJuQGTAy9KAk4_wUsZeeKx4jozwg/edit?usp=sharing"",""副食!C1"")"),"食形態")</f>
        <v>食形態</v>
      </c>
      <c r="D1" s="3" t="str">
        <f>IFERROR(__xludf.DUMMYFUNCTION("IMPORTRANGE(""https://docs.google.com/spreadsheets/d/1gkRepGJi8YSf_9GBJuQGTAy9KAk4_wUsZeeKx4jozwg/edit?usp=sharing"",""副食!D1"")"),"画像")</f>
        <v>画像</v>
      </c>
      <c r="E1" s="3" t="str">
        <f>IFERROR(__xludf.DUMMYFUNCTION("IMPORTRANGE(""https://docs.google.com/spreadsheets/d/1gkRepGJi8YSf_9GBJuQGTAy9KAk4_wUsZeeKx4jozwg/edit?usp=sharing"",""副食!E1"")"),"食種名称")</f>
        <v>食種名称</v>
      </c>
      <c r="F1" s="3" t="str">
        <f>IFERROR(__xludf.DUMMYFUNCTION("IMPORTRANGE(""https://docs.google.com/spreadsheets/d/1gkRepGJi8YSf_9GBJuQGTAy9KAk4_wUsZeeKx4jozwg/edit?usp=sharing"",""副食!F1"")"),"備考")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6" t="str">
        <f>IFERROR(__xludf.DUMMYFUNCTION("IMPORTRANGE(""https://docs.google.com/spreadsheets/d/1gkRepGJi8YSf_9GBJuQGTAy9KAk4_wUsZeeKx4jozwg/edit?usp=sharing"",""副食!A2"")"),"0j")</f>
        <v>0j</v>
      </c>
      <c r="B2" s="18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86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1"/>
      <c r="E2" s="22"/>
      <c r="F2" s="24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ht="75.0" customHeight="1">
      <c r="A3" s="16" t="str">
        <f>IFERROR(__xludf.DUMMYFUNCTION("IMPORTRANGE(""https://docs.google.com/spreadsheets/d/1gkRepGJi8YSf_9GBJuQGTAy9KAk4_wUsZeeKx4jozwg/edit?usp=sharing"",""副食!A3"")"),"1j")</f>
        <v>1j</v>
      </c>
      <c r="B3" s="18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86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28"/>
      <c r="E3" s="22"/>
      <c r="F3" s="24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75.0" customHeight="1">
      <c r="A4" s="29" t="str">
        <f>IFERROR(__xludf.DUMMYFUNCTION("IMPORTRANGE(""https://docs.google.com/spreadsheets/d/1gkRepGJi8YSf_9GBJuQGTAy9KAk4_wUsZeeKx4jozwg/edit?usp=sharing"",""副食!A4"")"),"2-1")</f>
        <v>2-1</v>
      </c>
      <c r="B4" s="31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86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28"/>
      <c r="E4" s="22" t="s">
        <v>3</v>
      </c>
      <c r="F4" s="24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ht="75.0" customHeight="1">
      <c r="A5" s="29" t="str">
        <f>IFERROR(__xludf.DUMMYFUNCTION("IMPORTRANGE(""https://docs.google.com/spreadsheets/d/1gkRepGJi8YSf_9GBJuQGTAy9KAk4_wUsZeeKx4jozwg/edit?usp=sharing"",""副食!A5"")"),"2-2")</f>
        <v>2-2</v>
      </c>
      <c r="B5" s="31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86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28"/>
      <c r="E5" s="22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75.0" customHeight="1">
      <c r="A6" s="29" t="str">
        <f>IFERROR(__xludf.DUMMYFUNCTION("IMPORTRANGE(""https://docs.google.com/spreadsheets/d/1gkRepGJi8YSf_9GBJuQGTAy9KAk4_wUsZeeKx4jozwg/edit?usp=sharing"",""副食!A6"")"),"3")</f>
        <v>3</v>
      </c>
      <c r="B6" s="31" t="str">
        <f>IFERROR(__xludf.DUMMYFUNCTION("IMPORTRANGE(""https://docs.google.com/spreadsheets/d/1gkRepGJi8YSf_9GBJuQGTAy9KAk4_wUsZeeKx4jozwg/edit?usp=sharing"",""副食!B6"")"),"舌でつぶせる")</f>
        <v>舌でつぶせる</v>
      </c>
      <c r="C6" s="86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28"/>
      <c r="E6" s="22" t="s">
        <v>9</v>
      </c>
      <c r="F6" s="24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ht="75.0" customHeight="1">
      <c r="A7" s="33" t="str">
        <f>IFERROR(__xludf.DUMMYFUNCTION("IMPORTRANGE(""https://docs.google.com/spreadsheets/d/1gkRepGJi8YSf_9GBJuQGTAy9KAk4_wUsZeeKx4jozwg/edit?usp=sharing"",""副食!A7"")"),"4")</f>
        <v>4</v>
      </c>
      <c r="B7" s="3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86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28"/>
      <c r="E7" s="22" t="s">
        <v>13</v>
      </c>
      <c r="F7" s="24" t="s">
        <v>14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ht="75.0" customHeight="1">
      <c r="A8" s="33" t="str">
        <f>IFERROR(__xludf.DUMMYFUNCTION("IMPORTRANGE(""https://docs.google.com/spreadsheets/d/1gkRepGJi8YSf_9GBJuQGTAy9KAk4_wUsZeeKx4jozwg/edit?usp=sharing"",""副食!A8"")"),"4")</f>
        <v>4</v>
      </c>
      <c r="B8" s="3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86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28"/>
      <c r="E8" s="22" t="s">
        <v>17</v>
      </c>
      <c r="F8" s="24" t="s">
        <v>18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</row>
  </sheetData>
  <drawing r:id="rId1"/>
</worksheet>
</file>