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7f7Stm18kfpsWbipYLs4dKma5iFOl60q4wT0wwf4PtU="/>
    </ext>
  </extLst>
</workbook>
</file>

<file path=xl/sharedStrings.xml><?xml version="1.0" encoding="utf-8"?>
<sst xmlns="http://schemas.openxmlformats.org/spreadsheetml/2006/main" count="41" uniqueCount="32">
  <si>
    <t>ಬಿಸಿಯೂಟ ಮತ್ತು ಕ್ಷೀರ ಭಾಗ್ಯ ವೆಚ್ಚ ವಹಿ [ಇಂಧನ‌ ರಹಿತ]</t>
  </si>
  <si>
    <t xml:space="preserve">ಶಾಲೆ ಹೆಸರು:GHPS NELLUR </t>
  </si>
  <si>
    <t xml:space="preserve">ತಾಲ್ಲೂಕು: ALAND </t>
  </si>
  <si>
    <t xml:space="preserve">ಜಿಲ್ಲೆ: KALABURAGI </t>
  </si>
  <si>
    <t xml:space="preserve">ತಿಂಗಳು : </t>
  </si>
  <si>
    <t xml:space="preserve">ಒಟ್ಟು ಬಿಸಿಯೂಟ ಫಲಾನುಭವಿಗಳ ಸಂಖ್ಯೆ </t>
  </si>
  <si>
    <t xml:space="preserve">ಒಟ್ಟು ಗೋಧಿ ಪರಿವರ್ತನಾ ವೆಚ್ಚ  ಫಲಾನುಭವಿಗಳ ಸಂಖ್ಯೆ </t>
  </si>
  <si>
    <t>ಒಟ್ಟು ಕ್ಷೀರ ಭಾಗ್ಯ ಫಲಾನುಭವಿಗಳ ಸಂಖ್ಯೆ</t>
  </si>
  <si>
    <t xml:space="preserve">ದಿನಾಂಕ </t>
  </si>
  <si>
    <t xml:space="preserve">ಫಲಾನುಭವಿಗಳ ಸಂಖ್ಯೆ </t>
  </si>
  <si>
    <t>1 ರಿಂದ 5</t>
  </si>
  <si>
    <t>6 ರಿಂದ 10</t>
  </si>
  <si>
    <t>1 ರಿಂದ 8</t>
  </si>
  <si>
    <t xml:space="preserve">ದಿನದ ಒಟ್ಟು ಬಿಸಿಯೂಟ ವೆಚ್ಚ </t>
  </si>
  <si>
    <t xml:space="preserve">ಬಿಸಿಯೂಟ ವೆಚ್ಚ </t>
  </si>
  <si>
    <t xml:space="preserve">ಒಟ್ಟು ವೆಚ್ಚ </t>
  </si>
  <si>
    <t>ಗೋಧಿ ಪರಿವರ್ತನಾ ವೆಚ್ಚ [ಅನ್ವಯವಾಗುವ ದಿನ]</t>
  </si>
  <si>
    <t xml:space="preserve">ಕ್ಷೀರ ಭಾಗ್ಯ ಫಲಾನುಭವಿಗಳ ಸಂಖ್ಯೆ </t>
  </si>
  <si>
    <t xml:space="preserve">ಕ್ಷೀರ  ಭಾಗ್ಯ ವೆಚ್ಚ </t>
  </si>
  <si>
    <t xml:space="preserve">ತರಕಾರಿ </t>
  </si>
  <si>
    <t xml:space="preserve">ಸಂಭಾರು ಪದಾರ್ಥ &amp; ಇತರೆ </t>
  </si>
  <si>
    <t xml:space="preserve">ಉಪ್ಪು </t>
  </si>
  <si>
    <t xml:space="preserve">1 ರಿಂದ 5 ಫಲಾನುಭವಿಗಳ ಸಂಖ್ಯೆ </t>
  </si>
  <si>
    <t xml:space="preserve">6 ರಿಂದ 8 ಫಲಾನುಭವಿಗಳ ಸಂಖ್ಯೆ </t>
  </si>
  <si>
    <t xml:space="preserve">ಒಟ್ಟು ಫಲಾನುಭವಿಗಳ ಸಂಖ್ಯೆ </t>
  </si>
  <si>
    <t>ಗೋಧಿ ಪರಿವರ್ತನಾ ವೆಚ್ಚ 1 ರಿಂದ 5</t>
  </si>
  <si>
    <t>ಗೋಧಿ ಪರಿವರ್ತನಾ ವೆಚ್ಚ 6 ರಿಂದ 8</t>
  </si>
  <si>
    <t xml:space="preserve">ಒಟ್ಟು ಗೋಧಿ ಪರಿವರ್ತನಾ ವೆಚ್ಚ </t>
  </si>
  <si>
    <t xml:space="preserve">ಸಕ್ಕರೆ </t>
  </si>
  <si>
    <t xml:space="preserve">ಒಟ್ಟು </t>
  </si>
  <si>
    <t xml:space="preserve"> ಒಟ್ಟು </t>
  </si>
  <si>
    <t>WWW.NAMMASARAKARISHALE.COM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</si>
</sst>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₹&quot;\ #,##0.00"/>
  </numFmts>
  <fonts count="24">
    <font>
      <sz val="11.0"/>
      <color theme="1"/>
      <name val="Aptos Narrow"/>
      <scheme val="minor"/>
    </font>
    <font>
      <b/>
      <sz val="36.0"/>
      <color rgb="FF215E99"/>
      <name val="NudiUni17k"/>
    </font>
    <font/>
    <font>
      <sz val="11.0"/>
      <color theme="1"/>
      <name val="Aptos Narrow"/>
    </font>
    <font>
      <b/>
      <sz val="20.0"/>
      <color rgb="FF215E99"/>
      <name val="NudiUni01e"/>
    </font>
    <font>
      <b/>
      <sz val="20.0"/>
      <color rgb="FF0F4861"/>
      <name val="NudiUni01e"/>
    </font>
    <font>
      <sz val="20.0"/>
      <color rgb="FF0F4861"/>
      <name val="Aptos Narrow"/>
    </font>
    <font>
      <sz val="20.0"/>
      <color rgb="FFBF4F14"/>
      <name val="Aptos Narrow"/>
    </font>
    <font>
      <b/>
      <sz val="26.0"/>
      <color rgb="FFFF0000"/>
      <name val="NudiUni01e"/>
    </font>
    <font>
      <b/>
      <sz val="22.0"/>
      <color rgb="FFFF0000"/>
      <name val="NudiUni01e"/>
    </font>
    <font>
      <b/>
      <sz val="16.0"/>
      <color rgb="FFFF0000"/>
      <name val="Aptos Narrow"/>
    </font>
    <font>
      <b/>
      <sz val="14.0"/>
      <color theme="1"/>
      <name val="NudiUni01e"/>
    </font>
    <font>
      <b/>
      <sz val="16.0"/>
      <color rgb="FF78206E"/>
      <name val="NudiUni01e"/>
    </font>
    <font>
      <b/>
      <sz val="16.0"/>
      <color rgb="FFFF0000"/>
      <name val="NudiUni01e"/>
    </font>
    <font>
      <b/>
      <sz val="18.0"/>
      <color rgb="FF7030A0"/>
      <name val="NudiUni01e"/>
    </font>
    <font>
      <b/>
      <sz val="18.0"/>
      <color rgb="FF215E99"/>
      <name val="NudiUni01e"/>
    </font>
    <font>
      <b/>
      <sz val="18.0"/>
      <color rgb="FFFF0000"/>
      <name val="NudiUni01e"/>
    </font>
    <font>
      <sz val="14.0"/>
      <color theme="1"/>
      <name val="Aptos Narrow"/>
    </font>
    <font>
      <sz val="16.0"/>
      <color theme="1"/>
      <name val="Aptos Narrow"/>
    </font>
    <font>
      <sz val="18.0"/>
      <color theme="1"/>
      <name val="Aptos Narrow"/>
    </font>
    <font>
      <b/>
      <sz val="16.0"/>
      <color rgb="FF275317"/>
      <name val="Aptos Narrow"/>
    </font>
    <font>
      <b/>
      <sz val="16.0"/>
      <color theme="1"/>
      <name val="Aptos Narrow"/>
    </font>
    <font>
      <b/>
      <sz val="16.0"/>
      <color rgb="FF002060"/>
      <name val="Aptos Narrow"/>
    </font>
    <font>
      <b/>
      <u/>
      <sz val="28.0"/>
      <color theme="10"/>
      <name val="Aptos Narrow"/>
    </font>
  </fonts>
  <fills count="16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rgb="FFF1CEEE"/>
        <bgColor rgb="FFF1CEEE"/>
      </patternFill>
    </fill>
    <fill>
      <patternFill patternType="solid">
        <fgColor rgb="FFF2F2F2"/>
        <bgColor rgb="FFF2F2F2"/>
      </patternFill>
    </fill>
    <fill>
      <patternFill patternType="solid">
        <fgColor rgb="FFF6C6AC"/>
        <bgColor rgb="FFF6C6AC"/>
      </patternFill>
    </fill>
    <fill>
      <patternFill patternType="solid">
        <fgColor rgb="FFC1F0C8"/>
        <bgColor rgb="FFC1F0C8"/>
      </patternFill>
    </fill>
    <fill>
      <patternFill patternType="solid">
        <fgColor rgb="FFB3E5A1"/>
        <bgColor rgb="FFB3E5A1"/>
      </patternFill>
    </fill>
    <fill>
      <patternFill patternType="solid">
        <fgColor rgb="FFC1E4F5"/>
        <bgColor rgb="FFC1E4F5"/>
      </patternFill>
    </fill>
    <fill>
      <patternFill patternType="solid">
        <fgColor rgb="FF83CAEB"/>
        <bgColor rgb="FF83CAEB"/>
      </patternFill>
    </fill>
    <fill>
      <patternFill patternType="solid">
        <fgColor rgb="FFFAE2D5"/>
        <bgColor rgb="FFFAE2D5"/>
      </patternFill>
    </fill>
    <fill>
      <patternFill patternType="solid">
        <fgColor rgb="FFCAEDFB"/>
        <bgColor rgb="FFCAEDFB"/>
      </patternFill>
    </fill>
    <fill>
      <patternFill patternType="solid">
        <fgColor rgb="FFA6C9EB"/>
        <bgColor rgb="FFA6C9EB"/>
      </patternFill>
    </fill>
    <fill>
      <patternFill patternType="solid">
        <fgColor rgb="FFFFFF00"/>
        <bgColor rgb="FFFFFF00"/>
      </patternFill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</fills>
  <borders count="3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/>
      <top/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ck">
        <color rgb="FF000000"/>
      </left>
      <right/>
    </border>
    <border>
      <left style="medium">
        <color rgb="FF000000"/>
      </left>
    </border>
    <border>
      <right style="medium">
        <color rgb="FF000000"/>
      </right>
    </border>
    <border>
      <left/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ck">
        <color rgb="FF000000"/>
      </left>
      <right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1" fillId="3" fontId="4" numFmtId="0" xfId="0" applyAlignment="1" applyBorder="1" applyFill="1" applyFont="1">
      <alignment horizontal="left" readingOrder="0" vertical="center"/>
    </xf>
    <xf borderId="4" fillId="0" fontId="2" numFmtId="0" xfId="0" applyBorder="1" applyFont="1"/>
    <xf borderId="1" fillId="4" fontId="5" numFmtId="0" xfId="0" applyAlignment="1" applyBorder="1" applyFill="1" applyFont="1">
      <alignment horizontal="left" vertical="center"/>
    </xf>
    <xf borderId="1" fillId="2" fontId="5" numFmtId="0" xfId="0" applyAlignment="1" applyBorder="1" applyFont="1">
      <alignment horizontal="center" vertical="center"/>
    </xf>
    <xf borderId="5" fillId="2" fontId="6" numFmtId="0" xfId="0" applyAlignment="1" applyBorder="1" applyFont="1">
      <alignment horizontal="center" vertical="center"/>
    </xf>
    <xf borderId="1" fillId="4" fontId="7" numFmtId="0" xfId="0" applyAlignment="1" applyBorder="1" applyFont="1">
      <alignment horizontal="center" vertical="center"/>
    </xf>
    <xf borderId="1" fillId="5" fontId="5" numFmtId="0" xfId="0" applyAlignment="1" applyBorder="1" applyFill="1" applyFont="1">
      <alignment horizontal="center" vertical="center"/>
    </xf>
    <xf borderId="5" fillId="5" fontId="5" numFmtId="0" xfId="0" applyAlignment="1" applyBorder="1" applyFont="1">
      <alignment horizontal="center" vertical="center"/>
    </xf>
    <xf borderId="1" fillId="6" fontId="5" numFmtId="0" xfId="0" applyAlignment="1" applyBorder="1" applyFill="1" applyFont="1">
      <alignment horizontal="center" vertical="center"/>
    </xf>
    <xf borderId="5" fillId="6" fontId="5" numFmtId="0" xfId="0" applyAlignment="1" applyBorder="1" applyFont="1">
      <alignment horizontal="center" vertical="center"/>
    </xf>
    <xf borderId="6" fillId="7" fontId="8" numFmtId="0" xfId="0" applyAlignment="1" applyBorder="1" applyFill="1" applyFont="1">
      <alignment horizontal="center" vertical="center"/>
    </xf>
    <xf borderId="7" fillId="8" fontId="9" numFmtId="0" xfId="0" applyAlignment="1" applyBorder="1" applyFill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" fillId="3" fontId="10" numFmtId="0" xfId="0" applyAlignment="1" applyBorder="1" applyFont="1">
      <alignment horizontal="center" vertical="center"/>
    </xf>
    <xf borderId="1" fillId="7" fontId="10" numFmtId="0" xfId="0" applyAlignment="1" applyBorder="1" applyFont="1">
      <alignment horizontal="center" readingOrder="0" vertical="center"/>
    </xf>
    <xf borderId="1" fillId="7" fontId="10" numFmtId="0" xfId="0" applyAlignment="1" applyBorder="1" applyFont="1">
      <alignment horizontal="center" vertical="center"/>
    </xf>
    <xf borderId="1" fillId="9" fontId="10" numFmtId="0" xfId="0" applyAlignment="1" applyBorder="1" applyFill="1" applyFont="1">
      <alignment horizontal="center" vertical="center"/>
    </xf>
    <xf borderId="10" fillId="3" fontId="9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" fillId="2" fontId="9" numFmtId="0" xfId="0" applyAlignment="1" applyBorder="1" applyFont="1">
      <alignment horizontal="center" vertical="center"/>
    </xf>
    <xf borderId="10" fillId="2" fontId="9" numFmtId="0" xfId="0" applyAlignment="1" applyBorder="1" applyFont="1">
      <alignment horizontal="center" shrinkToFit="0" vertical="center" wrapText="1"/>
    </xf>
    <xf borderId="1" fillId="10" fontId="9" numFmtId="0" xfId="0" applyAlignment="1" applyBorder="1" applyFill="1" applyFont="1">
      <alignment horizontal="center" vertical="center"/>
    </xf>
    <xf borderId="10" fillId="10" fontId="9" numFmtId="0" xfId="0" applyAlignment="1" applyBorder="1" applyFont="1">
      <alignment horizontal="center" shrinkToFit="0" vertical="center" wrapText="1"/>
    </xf>
    <xf borderId="1" fillId="3" fontId="9" numFmtId="0" xfId="0" applyAlignment="1" applyBorder="1" applyFont="1">
      <alignment horizontal="center" shrinkToFit="0" vertical="center" wrapText="1"/>
    </xf>
    <xf borderId="10" fillId="7" fontId="12" numFmtId="0" xfId="0" applyAlignment="1" applyBorder="1" applyFont="1">
      <alignment horizontal="center" shrinkToFit="0" vertical="center" wrapText="1"/>
    </xf>
    <xf borderId="14" fillId="7" fontId="13" numFmtId="0" xfId="0" applyAlignment="1" applyBorder="1" applyFont="1">
      <alignment horizontal="center" vertical="center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5" fillId="10" fontId="14" numFmtId="0" xfId="0" applyAlignment="1" applyBorder="1" applyFont="1">
      <alignment horizontal="center" vertical="center"/>
    </xf>
    <xf borderId="5" fillId="10" fontId="14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5" fillId="3" fontId="14" numFmtId="0" xfId="0" applyAlignment="1" applyBorder="1" applyFont="1">
      <alignment horizontal="center" vertical="center"/>
    </xf>
    <xf borderId="5" fillId="3" fontId="14" numFmtId="0" xfId="0" applyAlignment="1" applyBorder="1" applyFont="1">
      <alignment horizontal="center" shrinkToFit="0" vertical="center" wrapText="1"/>
    </xf>
    <xf borderId="10" fillId="11" fontId="13" numFmtId="16" xfId="0" applyAlignment="1" applyBorder="1" applyFill="1" applyFont="1" applyNumberFormat="1">
      <alignment horizontal="center" shrinkToFit="0" vertical="center" wrapText="1"/>
    </xf>
    <xf borderId="10" fillId="11" fontId="13" numFmtId="0" xfId="0" applyAlignment="1" applyBorder="1" applyFont="1">
      <alignment horizontal="center" shrinkToFit="0" vertical="center" wrapText="1"/>
    </xf>
    <xf borderId="5" fillId="10" fontId="13" numFmtId="0" xfId="0" applyAlignment="1" applyBorder="1" applyFont="1">
      <alignment horizontal="center" shrinkToFit="0" vertical="center" wrapText="1"/>
    </xf>
    <xf borderId="5" fillId="3" fontId="13" numFmtId="0" xfId="0" applyAlignment="1" applyBorder="1" applyFont="1">
      <alignment horizontal="center" shrinkToFit="0" vertical="center" wrapText="1"/>
    </xf>
    <xf borderId="5" fillId="10" fontId="15" numFmtId="0" xfId="0" applyAlignment="1" applyBorder="1" applyFont="1">
      <alignment horizontal="center" vertical="center"/>
    </xf>
    <xf borderId="5" fillId="10" fontId="15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5" fillId="12" fontId="13" numFmtId="16" xfId="0" applyAlignment="1" applyBorder="1" applyFill="1" applyFont="1" applyNumberFormat="1">
      <alignment horizontal="center" vertical="center"/>
    </xf>
    <xf borderId="5" fillId="12" fontId="13" numFmtId="0" xfId="0" applyAlignment="1" applyBorder="1" applyFont="1">
      <alignment horizontal="center" readingOrder="0" vertical="center"/>
    </xf>
    <xf borderId="22" fillId="12" fontId="16" numFmtId="0" xfId="0" applyAlignment="1" applyBorder="1" applyFont="1">
      <alignment horizontal="center" vertical="center"/>
    </xf>
    <xf borderId="5" fillId="13" fontId="10" numFmtId="164" xfId="0" applyAlignment="1" applyBorder="1" applyFill="1" applyFont="1" applyNumberFormat="1">
      <alignment horizontal="center" vertical="center"/>
    </xf>
    <xf borderId="5" fillId="2" fontId="10" numFmtId="164" xfId="0" applyAlignment="1" applyBorder="1" applyFont="1" applyNumberFormat="1">
      <alignment horizontal="center" vertical="center"/>
    </xf>
    <xf borderId="5" fillId="3" fontId="10" numFmtId="164" xfId="0" applyAlignment="1" applyBorder="1" applyFont="1" applyNumberFormat="1">
      <alignment horizontal="center" vertical="center"/>
    </xf>
    <xf borderId="0" fillId="0" fontId="17" numFmtId="0" xfId="0" applyAlignment="1" applyFont="1">
      <alignment horizontal="center" vertical="center"/>
    </xf>
    <xf borderId="23" fillId="3" fontId="18" numFmtId="14" xfId="0" applyAlignment="1" applyBorder="1" applyFont="1" applyNumberFormat="1">
      <alignment horizontal="center" readingOrder="0" vertical="center"/>
    </xf>
    <xf borderId="24" fillId="11" fontId="19" numFmtId="0" xfId="0" applyAlignment="1" applyBorder="1" applyFont="1">
      <alignment horizontal="center" readingOrder="0" vertical="center"/>
    </xf>
    <xf borderId="25" fillId="11" fontId="19" numFmtId="0" xfId="0" applyAlignment="1" applyBorder="1" applyFont="1">
      <alignment horizontal="center" readingOrder="0" vertical="center"/>
    </xf>
    <xf borderId="5" fillId="11" fontId="19" numFmtId="0" xfId="0" applyAlignment="1" applyBorder="1" applyFont="1">
      <alignment horizontal="center" readingOrder="0" vertical="center"/>
    </xf>
    <xf borderId="24" fillId="4" fontId="19" numFmtId="164" xfId="0" applyAlignment="1" applyBorder="1" applyFont="1" applyNumberFormat="1">
      <alignment horizontal="center" vertical="center"/>
    </xf>
    <xf borderId="26" fillId="4" fontId="19" numFmtId="164" xfId="0" applyAlignment="1" applyBorder="1" applyFont="1" applyNumberFormat="1">
      <alignment horizontal="center" vertical="center"/>
    </xf>
    <xf borderId="27" fillId="2" fontId="19" numFmtId="164" xfId="0" applyAlignment="1" applyBorder="1" applyFont="1" applyNumberFormat="1">
      <alignment horizontal="center" vertical="center"/>
    </xf>
    <xf borderId="27" fillId="10" fontId="19" numFmtId="164" xfId="0" applyAlignment="1" applyBorder="1" applyFont="1" applyNumberFormat="1">
      <alignment horizontal="center" vertical="center"/>
    </xf>
    <xf borderId="26" fillId="11" fontId="19" numFmtId="0" xfId="0" applyAlignment="1" applyBorder="1" applyFont="1">
      <alignment horizontal="center" readingOrder="0" vertical="center"/>
    </xf>
    <xf borderId="27" fillId="11" fontId="19" numFmtId="0" xfId="0" applyAlignment="1" applyBorder="1" applyFont="1">
      <alignment horizontal="center" readingOrder="0" vertical="center"/>
    </xf>
    <xf borderId="24" fillId="14" fontId="19" numFmtId="164" xfId="0" applyAlignment="1" applyBorder="1" applyFill="1" applyFont="1" applyNumberFormat="1">
      <alignment horizontal="center" vertical="center"/>
    </xf>
    <xf borderId="26" fillId="14" fontId="19" numFmtId="164" xfId="0" applyAlignment="1" applyBorder="1" applyFont="1" applyNumberFormat="1">
      <alignment horizontal="center" vertical="center"/>
    </xf>
    <xf borderId="27" fillId="3" fontId="19" numFmtId="164" xfId="0" applyAlignment="1" applyBorder="1" applyFont="1" applyNumberFormat="1">
      <alignment horizontal="center" vertical="center"/>
    </xf>
    <xf borderId="23" fillId="7" fontId="19" numFmtId="0" xfId="0" applyAlignment="1" applyBorder="1" applyFont="1">
      <alignment horizontal="center" readingOrder="0" vertical="center"/>
    </xf>
    <xf borderId="23" fillId="3" fontId="19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horizontal="center" vertical="center"/>
    </xf>
    <xf borderId="28" fillId="3" fontId="18" numFmtId="14" xfId="0" applyAlignment="1" applyBorder="1" applyFont="1" applyNumberFormat="1">
      <alignment horizontal="center" readingOrder="0" vertical="center"/>
    </xf>
    <xf borderId="29" fillId="11" fontId="19" numFmtId="0" xfId="0" applyAlignment="1" applyBorder="1" applyFont="1">
      <alignment horizontal="center" readingOrder="0" vertical="center"/>
    </xf>
    <xf borderId="30" fillId="4" fontId="19" numFmtId="164" xfId="0" applyAlignment="1" applyBorder="1" applyFont="1" applyNumberFormat="1">
      <alignment horizontal="center" vertical="center"/>
    </xf>
    <xf borderId="31" fillId="4" fontId="19" numFmtId="164" xfId="0" applyAlignment="1" applyBorder="1" applyFont="1" applyNumberFormat="1">
      <alignment horizontal="center" vertical="center"/>
    </xf>
    <xf borderId="30" fillId="11" fontId="19" numFmtId="0" xfId="0" applyAlignment="1" applyBorder="1" applyFont="1">
      <alignment horizontal="center" vertical="center"/>
    </xf>
    <xf borderId="31" fillId="11" fontId="19" numFmtId="0" xfId="0" applyAlignment="1" applyBorder="1" applyFont="1">
      <alignment horizontal="center" vertical="center"/>
    </xf>
    <xf borderId="32" fillId="11" fontId="19" numFmtId="0" xfId="0" applyAlignment="1" applyBorder="1" applyFont="1">
      <alignment horizontal="center" vertical="center"/>
    </xf>
    <xf borderId="30" fillId="14" fontId="19" numFmtId="164" xfId="0" applyAlignment="1" applyBorder="1" applyFont="1" applyNumberFormat="1">
      <alignment horizontal="center" vertical="center"/>
    </xf>
    <xf borderId="31" fillId="14" fontId="19" numFmtId="164" xfId="0" applyAlignment="1" applyBorder="1" applyFont="1" applyNumberFormat="1">
      <alignment horizontal="center" vertical="center"/>
    </xf>
    <xf borderId="32" fillId="3" fontId="19" numFmtId="164" xfId="0" applyAlignment="1" applyBorder="1" applyFont="1" applyNumberFormat="1">
      <alignment horizontal="center" vertical="center"/>
    </xf>
    <xf borderId="28" fillId="7" fontId="19" numFmtId="0" xfId="0" applyAlignment="1" applyBorder="1" applyFont="1">
      <alignment horizontal="center" readingOrder="0" vertical="center"/>
    </xf>
    <xf borderId="30" fillId="11" fontId="19" numFmtId="0" xfId="0" applyAlignment="1" applyBorder="1" applyFont="1">
      <alignment horizontal="center" readingOrder="0" vertical="center"/>
    </xf>
    <xf borderId="31" fillId="11" fontId="19" numFmtId="0" xfId="0" applyAlignment="1" applyBorder="1" applyFont="1">
      <alignment horizontal="center" readingOrder="0" vertical="center"/>
    </xf>
    <xf borderId="32" fillId="11" fontId="19" numFmtId="0" xfId="0" applyAlignment="1" applyBorder="1" applyFont="1">
      <alignment horizontal="center" readingOrder="0" vertical="center"/>
    </xf>
    <xf borderId="28" fillId="7" fontId="19" numFmtId="0" xfId="0" applyAlignment="1" applyBorder="1" applyFont="1">
      <alignment horizontal="center" vertical="center"/>
    </xf>
    <xf borderId="33" fillId="3" fontId="18" numFmtId="14" xfId="0" applyAlignment="1" applyBorder="1" applyFont="1" applyNumberFormat="1">
      <alignment horizontal="center" vertical="center"/>
    </xf>
    <xf borderId="34" fillId="11" fontId="19" numFmtId="0" xfId="0" applyAlignment="1" applyBorder="1" applyFont="1">
      <alignment horizontal="center" vertical="center"/>
    </xf>
    <xf borderId="35" fillId="11" fontId="19" numFmtId="0" xfId="0" applyAlignment="1" applyBorder="1" applyFont="1">
      <alignment horizontal="center" vertical="center"/>
    </xf>
    <xf borderId="36" fillId="11" fontId="19" numFmtId="0" xfId="0" applyAlignment="1" applyBorder="1" applyFont="1">
      <alignment horizontal="center" vertical="center"/>
    </xf>
    <xf borderId="34" fillId="4" fontId="19" numFmtId="164" xfId="0" applyAlignment="1" applyBorder="1" applyFont="1" applyNumberFormat="1">
      <alignment horizontal="center" vertical="center"/>
    </xf>
    <xf borderId="35" fillId="4" fontId="19" numFmtId="164" xfId="0" applyAlignment="1" applyBorder="1" applyFont="1" applyNumberFormat="1">
      <alignment horizontal="center" vertical="center"/>
    </xf>
    <xf borderId="34" fillId="14" fontId="19" numFmtId="164" xfId="0" applyAlignment="1" applyBorder="1" applyFont="1" applyNumberFormat="1">
      <alignment horizontal="center" vertical="center"/>
    </xf>
    <xf borderId="35" fillId="14" fontId="19" numFmtId="164" xfId="0" applyAlignment="1" applyBorder="1" applyFont="1" applyNumberFormat="1">
      <alignment horizontal="center" vertical="center"/>
    </xf>
    <xf borderId="36" fillId="3" fontId="19" numFmtId="164" xfId="0" applyAlignment="1" applyBorder="1" applyFont="1" applyNumberFormat="1">
      <alignment horizontal="center" vertical="center"/>
    </xf>
    <xf borderId="33" fillId="7" fontId="19" numFmtId="0" xfId="0" applyAlignment="1" applyBorder="1" applyFont="1">
      <alignment horizontal="center" vertical="center"/>
    </xf>
    <xf borderId="5" fillId="8" fontId="8" numFmtId="0" xfId="0" applyAlignment="1" applyBorder="1" applyFont="1">
      <alignment horizontal="center" vertical="center"/>
    </xf>
    <xf borderId="37" fillId="10" fontId="14" numFmtId="0" xfId="0" applyAlignment="1" applyBorder="1" applyFont="1">
      <alignment horizontal="center" vertical="center"/>
    </xf>
    <xf borderId="5" fillId="13" fontId="20" numFmtId="164" xfId="0" applyAlignment="1" applyBorder="1" applyFont="1" applyNumberFormat="1">
      <alignment horizontal="center" vertical="center"/>
    </xf>
    <xf borderId="5" fillId="11" fontId="20" numFmtId="0" xfId="0" applyAlignment="1" applyBorder="1" applyFont="1">
      <alignment horizontal="center" vertical="center"/>
    </xf>
    <xf borderId="5" fillId="3" fontId="20" numFmtId="164" xfId="0" applyAlignment="1" applyBorder="1" applyFont="1" applyNumberFormat="1">
      <alignment horizontal="center" vertical="center"/>
    </xf>
    <xf borderId="5" fillId="7" fontId="21" numFmtId="0" xfId="0" applyAlignment="1" applyBorder="1" applyFont="1">
      <alignment horizontal="center" vertical="center"/>
    </xf>
    <xf borderId="5" fillId="13" fontId="22" numFmtId="164" xfId="0" applyAlignment="1" applyBorder="1" applyFont="1" applyNumberFormat="1">
      <alignment horizontal="center" vertical="center"/>
    </xf>
    <xf borderId="1" fillId="0" fontId="23" numFmtId="0" xfId="0" applyAlignment="1" applyBorder="1" applyFont="1">
      <alignment horizontal="center" vertical="center"/>
    </xf>
    <xf borderId="22" fillId="15" fontId="14" numFmtId="0" xfId="0" applyAlignment="1" applyBorder="1" applyFill="1" applyFont="1">
      <alignment horizontal="center" shrinkToFit="0" vertical="center" wrapText="1"/>
    </xf>
    <xf borderId="22" fillId="15" fontId="10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nammasarakarishal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9.63"/>
    <col customWidth="1" min="2" max="2" width="13.13"/>
    <col customWidth="1" min="3" max="3" width="14.88"/>
    <col customWidth="1" min="4" max="4" width="14.38"/>
    <col customWidth="1" min="5" max="7" width="20.38"/>
    <col customWidth="1" min="8" max="8" width="26.88"/>
    <col customWidth="1" min="9" max="11" width="20.38"/>
    <col customWidth="1" min="12" max="12" width="23.75"/>
    <col customWidth="1" min="13" max="14" width="14.0"/>
    <col customWidth="1" min="15" max="15" width="12.63"/>
    <col customWidth="1" min="16" max="16" width="17.88"/>
    <col customWidth="1" min="17" max="17" width="17.75"/>
    <col customWidth="1" min="18" max="18" width="21.0"/>
    <col customWidth="1" min="19" max="19" width="12.88"/>
    <col customWidth="1" min="20" max="20" width="15.75"/>
    <col customWidth="1" min="21" max="21" width="17.13"/>
    <col customWidth="1" min="22" max="22" width="33.25"/>
    <col customWidth="1" min="23" max="26" width="9.25"/>
  </cols>
  <sheetData>
    <row r="1" ht="5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  <c r="X1" s="4"/>
      <c r="Y1" s="4"/>
      <c r="Z1" s="4"/>
    </row>
    <row r="2" ht="33.0" customHeight="1">
      <c r="A2" s="5" t="s">
        <v>1</v>
      </c>
      <c r="B2" s="2"/>
      <c r="C2" s="2"/>
      <c r="D2" s="2"/>
      <c r="E2" s="2"/>
      <c r="F2" s="2"/>
      <c r="G2" s="6"/>
      <c r="H2" s="5" t="s">
        <v>2</v>
      </c>
      <c r="I2" s="2"/>
      <c r="J2" s="2"/>
      <c r="K2" s="6"/>
      <c r="L2" s="5" t="s">
        <v>3</v>
      </c>
      <c r="M2" s="2"/>
      <c r="N2" s="2"/>
      <c r="O2" s="2"/>
      <c r="P2" s="2"/>
      <c r="Q2" s="2"/>
      <c r="R2" s="2"/>
      <c r="S2" s="2"/>
      <c r="T2" s="2"/>
      <c r="U2" s="2"/>
      <c r="V2" s="3"/>
      <c r="W2" s="4"/>
      <c r="X2" s="4"/>
      <c r="Y2" s="4"/>
      <c r="Z2" s="4"/>
    </row>
    <row r="3" ht="39.0" customHeight="1">
      <c r="A3" s="7" t="s">
        <v>4</v>
      </c>
      <c r="B3" s="2"/>
      <c r="C3" s="2"/>
      <c r="D3" s="3"/>
      <c r="E3" s="8" t="s">
        <v>5</v>
      </c>
      <c r="F3" s="2"/>
      <c r="G3" s="6"/>
      <c r="H3" s="9">
        <f>D39</f>
        <v>630</v>
      </c>
      <c r="I3" s="10"/>
      <c r="J3" s="2"/>
      <c r="K3" s="2"/>
      <c r="L3" s="3"/>
      <c r="M3" s="11" t="s">
        <v>6</v>
      </c>
      <c r="N3" s="2"/>
      <c r="O3" s="2"/>
      <c r="P3" s="2"/>
      <c r="Q3" s="3"/>
      <c r="R3" s="12">
        <f>O39</f>
        <v>51</v>
      </c>
      <c r="S3" s="13" t="s">
        <v>7</v>
      </c>
      <c r="T3" s="2"/>
      <c r="U3" s="3"/>
      <c r="V3" s="14">
        <f>S39</f>
        <v>400</v>
      </c>
      <c r="W3" s="4"/>
      <c r="X3" s="4"/>
      <c r="Y3" s="4"/>
      <c r="Z3" s="4"/>
    </row>
    <row r="4" ht="35.25" customHeight="1">
      <c r="A4" s="15" t="s">
        <v>8</v>
      </c>
      <c r="B4" s="16" t="s">
        <v>9</v>
      </c>
      <c r="C4" s="17"/>
      <c r="D4" s="18"/>
      <c r="E4" s="19" t="s">
        <v>10</v>
      </c>
      <c r="F4" s="2"/>
      <c r="G4" s="2"/>
      <c r="H4" s="3"/>
      <c r="I4" s="20" t="s">
        <v>11</v>
      </c>
      <c r="J4" s="2"/>
      <c r="K4" s="2"/>
      <c r="L4" s="3"/>
      <c r="M4" s="21" t="s">
        <v>12</v>
      </c>
      <c r="N4" s="2"/>
      <c r="O4" s="2"/>
      <c r="P4" s="2"/>
      <c r="Q4" s="2"/>
      <c r="R4" s="3"/>
      <c r="S4" s="22" t="s">
        <v>12</v>
      </c>
      <c r="T4" s="2"/>
      <c r="U4" s="6"/>
      <c r="V4" s="23" t="s">
        <v>13</v>
      </c>
      <c r="W4" s="24"/>
      <c r="Y4" s="4"/>
      <c r="Z4" s="4"/>
    </row>
    <row r="5" ht="34.5" customHeight="1">
      <c r="A5" s="25"/>
      <c r="B5" s="26"/>
      <c r="D5" s="27"/>
      <c r="E5" s="28" t="s">
        <v>14</v>
      </c>
      <c r="F5" s="2"/>
      <c r="G5" s="6"/>
      <c r="H5" s="29" t="s">
        <v>15</v>
      </c>
      <c r="I5" s="30" t="s">
        <v>14</v>
      </c>
      <c r="J5" s="2"/>
      <c r="K5" s="6"/>
      <c r="L5" s="31" t="s">
        <v>15</v>
      </c>
      <c r="M5" s="32" t="s">
        <v>16</v>
      </c>
      <c r="N5" s="2"/>
      <c r="O5" s="2"/>
      <c r="P5" s="2"/>
      <c r="Q5" s="2"/>
      <c r="R5" s="3"/>
      <c r="S5" s="33" t="s">
        <v>17</v>
      </c>
      <c r="T5" s="34" t="s">
        <v>18</v>
      </c>
      <c r="U5" s="35"/>
      <c r="V5" s="36"/>
      <c r="W5" s="24"/>
      <c r="X5" s="24"/>
      <c r="Y5" s="4"/>
      <c r="Z5" s="4"/>
    </row>
    <row r="6" ht="102.0" customHeight="1">
      <c r="A6" s="25"/>
      <c r="B6" s="37"/>
      <c r="C6" s="38"/>
      <c r="D6" s="39"/>
      <c r="E6" s="40" t="s">
        <v>19</v>
      </c>
      <c r="F6" s="41" t="s">
        <v>20</v>
      </c>
      <c r="G6" s="40" t="s">
        <v>21</v>
      </c>
      <c r="H6" s="42"/>
      <c r="I6" s="43" t="s">
        <v>19</v>
      </c>
      <c r="J6" s="44" t="s">
        <v>20</v>
      </c>
      <c r="K6" s="43" t="s">
        <v>21</v>
      </c>
      <c r="L6" s="42"/>
      <c r="M6" s="45" t="s">
        <v>22</v>
      </c>
      <c r="N6" s="46" t="s">
        <v>23</v>
      </c>
      <c r="O6" s="46" t="s">
        <v>24</v>
      </c>
      <c r="P6" s="47" t="s">
        <v>25</v>
      </c>
      <c r="Q6" s="47" t="s">
        <v>26</v>
      </c>
      <c r="R6" s="48" t="s">
        <v>27</v>
      </c>
      <c r="S6" s="36"/>
      <c r="T6" s="49" t="s">
        <v>28</v>
      </c>
      <c r="U6" s="50" t="s">
        <v>15</v>
      </c>
      <c r="V6" s="42"/>
      <c r="W6" s="4"/>
      <c r="X6" s="4"/>
      <c r="Y6" s="4"/>
      <c r="Z6" s="4"/>
    </row>
    <row r="7" ht="37.5" customHeight="1">
      <c r="A7" s="51"/>
      <c r="B7" s="52" t="s">
        <v>10</v>
      </c>
      <c r="C7" s="53" t="s">
        <v>11</v>
      </c>
      <c r="D7" s="54" t="s">
        <v>29</v>
      </c>
      <c r="E7" s="55">
        <v>1.8</v>
      </c>
      <c r="F7" s="55">
        <v>0.55</v>
      </c>
      <c r="G7" s="55">
        <v>0.04</v>
      </c>
      <c r="H7" s="56">
        <f>SUM(E7:G7)</f>
        <v>2.39</v>
      </c>
      <c r="I7" s="55">
        <v>2.7</v>
      </c>
      <c r="J7" s="55">
        <v>0.77</v>
      </c>
      <c r="K7" s="55">
        <v>0.08</v>
      </c>
      <c r="L7" s="55">
        <f>SUM(I7:K7)</f>
        <v>3.55</v>
      </c>
      <c r="M7" s="42"/>
      <c r="N7" s="42"/>
      <c r="O7" s="42"/>
      <c r="P7" s="55">
        <v>2.19</v>
      </c>
      <c r="Q7" s="55">
        <v>3.25</v>
      </c>
      <c r="R7" s="55">
        <v>5.44</v>
      </c>
      <c r="S7" s="42"/>
      <c r="T7" s="55">
        <v>0.44</v>
      </c>
      <c r="U7" s="55">
        <f t="shared" ref="U7:U39" si="1">T7</f>
        <v>0.44</v>
      </c>
      <c r="V7" s="57">
        <f t="shared" ref="V7:V39" si="2">H7+L7+R7+U7</f>
        <v>11.82</v>
      </c>
      <c r="W7" s="58"/>
      <c r="X7" s="58"/>
      <c r="Y7" s="58"/>
      <c r="Z7" s="58"/>
    </row>
    <row r="8" ht="42.0" customHeight="1">
      <c r="A8" s="59">
        <v>46028.0</v>
      </c>
      <c r="B8" s="60">
        <v>26.0</v>
      </c>
      <c r="C8" s="61">
        <v>25.0</v>
      </c>
      <c r="D8" s="62">
        <v>51.0</v>
      </c>
      <c r="E8" s="63">
        <f t="shared" ref="E8:E38" si="3">B8*1.8</f>
        <v>46.8</v>
      </c>
      <c r="F8" s="64">
        <f t="shared" ref="F8:F38" si="4">B8*0.55</f>
        <v>14.3</v>
      </c>
      <c r="G8" s="64">
        <f t="shared" ref="G8:G38" si="5">B8*0.04</f>
        <v>1.04</v>
      </c>
      <c r="H8" s="65">
        <f t="shared" ref="H8:H39" si="6">E8+F8+G8</f>
        <v>62.14</v>
      </c>
      <c r="I8" s="63">
        <f t="shared" ref="I8:I38" si="7">C8*2.7</f>
        <v>67.5</v>
      </c>
      <c r="J8" s="64">
        <f t="shared" ref="J8:J38" si="8">C8*0.77</f>
        <v>19.25</v>
      </c>
      <c r="K8" s="64">
        <f t="shared" ref="K8:K14" si="9">C8*0.08</f>
        <v>2</v>
      </c>
      <c r="L8" s="66">
        <f t="shared" ref="L8:L39" si="10">I8+J8+K8</f>
        <v>88.75</v>
      </c>
      <c r="M8" s="60">
        <v>26.0</v>
      </c>
      <c r="N8" s="67">
        <v>25.0</v>
      </c>
      <c r="O8" s="68">
        <v>51.0</v>
      </c>
      <c r="P8" s="69">
        <f t="shared" ref="P8:P38" si="11">M8*2.19</f>
        <v>56.94</v>
      </c>
      <c r="Q8" s="70">
        <f t="shared" ref="Q8:Q38" si="12">N8*3.25</f>
        <v>81.25</v>
      </c>
      <c r="R8" s="71">
        <f t="shared" ref="R8:R38" si="13">P8+Q8</f>
        <v>138.19</v>
      </c>
      <c r="S8" s="72">
        <v>200.0</v>
      </c>
      <c r="T8" s="69">
        <f t="shared" ref="T8:T38" si="14">S8*0.44</f>
        <v>88</v>
      </c>
      <c r="U8" s="55">
        <f t="shared" si="1"/>
        <v>88</v>
      </c>
      <c r="V8" s="73">
        <f t="shared" si="2"/>
        <v>377.08</v>
      </c>
      <c r="W8" s="74"/>
      <c r="X8" s="74"/>
      <c r="Y8" s="74"/>
      <c r="Z8" s="74"/>
    </row>
    <row r="9" ht="42.0" customHeight="1">
      <c r="A9" s="75">
        <v>46059.0</v>
      </c>
      <c r="B9" s="60">
        <v>37.0</v>
      </c>
      <c r="C9" s="61">
        <v>5.0</v>
      </c>
      <c r="D9" s="76">
        <v>42.0</v>
      </c>
      <c r="E9" s="77">
        <f t="shared" si="3"/>
        <v>66.6</v>
      </c>
      <c r="F9" s="78">
        <f t="shared" si="4"/>
        <v>20.35</v>
      </c>
      <c r="G9" s="78">
        <f t="shared" si="5"/>
        <v>1.48</v>
      </c>
      <c r="H9" s="65">
        <f t="shared" si="6"/>
        <v>88.43</v>
      </c>
      <c r="I9" s="77">
        <f t="shared" si="7"/>
        <v>13.5</v>
      </c>
      <c r="J9" s="78">
        <f t="shared" si="8"/>
        <v>3.85</v>
      </c>
      <c r="K9" s="78">
        <f t="shared" si="9"/>
        <v>0.4</v>
      </c>
      <c r="L9" s="66">
        <f t="shared" si="10"/>
        <v>17.75</v>
      </c>
      <c r="M9" s="79"/>
      <c r="N9" s="80"/>
      <c r="O9" s="81">
        <f t="shared" ref="O9:O38" si="15">M9+N9</f>
        <v>0</v>
      </c>
      <c r="P9" s="82">
        <f t="shared" si="11"/>
        <v>0</v>
      </c>
      <c r="Q9" s="83">
        <f t="shared" si="12"/>
        <v>0</v>
      </c>
      <c r="R9" s="84">
        <f t="shared" si="13"/>
        <v>0</v>
      </c>
      <c r="S9" s="85">
        <v>200.0</v>
      </c>
      <c r="T9" s="82">
        <f t="shared" si="14"/>
        <v>88</v>
      </c>
      <c r="U9" s="55">
        <f t="shared" si="1"/>
        <v>88</v>
      </c>
      <c r="V9" s="73">
        <f t="shared" si="2"/>
        <v>194.18</v>
      </c>
      <c r="W9" s="74"/>
      <c r="X9" s="74"/>
      <c r="Y9" s="74"/>
      <c r="Z9" s="74"/>
    </row>
    <row r="10" ht="42.0" customHeight="1">
      <c r="A10" s="75">
        <v>46176.0</v>
      </c>
      <c r="B10" s="86">
        <v>100.0</v>
      </c>
      <c r="C10" s="87">
        <v>50.0</v>
      </c>
      <c r="D10" s="88">
        <v>150.0</v>
      </c>
      <c r="E10" s="77">
        <f t="shared" si="3"/>
        <v>180</v>
      </c>
      <c r="F10" s="78">
        <f t="shared" si="4"/>
        <v>55</v>
      </c>
      <c r="G10" s="78">
        <f t="shared" si="5"/>
        <v>4</v>
      </c>
      <c r="H10" s="65">
        <f t="shared" si="6"/>
        <v>239</v>
      </c>
      <c r="I10" s="77">
        <f t="shared" si="7"/>
        <v>135</v>
      </c>
      <c r="J10" s="78">
        <f t="shared" si="8"/>
        <v>38.5</v>
      </c>
      <c r="K10" s="78">
        <f t="shared" si="9"/>
        <v>4</v>
      </c>
      <c r="L10" s="66">
        <f t="shared" si="10"/>
        <v>177.5</v>
      </c>
      <c r="M10" s="79"/>
      <c r="N10" s="80"/>
      <c r="O10" s="81">
        <f t="shared" si="15"/>
        <v>0</v>
      </c>
      <c r="P10" s="82">
        <f t="shared" si="11"/>
        <v>0</v>
      </c>
      <c r="Q10" s="83">
        <f t="shared" si="12"/>
        <v>0</v>
      </c>
      <c r="R10" s="84">
        <f t="shared" si="13"/>
        <v>0</v>
      </c>
      <c r="S10" s="85"/>
      <c r="T10" s="82">
        <f t="shared" si="14"/>
        <v>0</v>
      </c>
      <c r="U10" s="55">
        <f t="shared" si="1"/>
        <v>0</v>
      </c>
      <c r="V10" s="73">
        <f t="shared" si="2"/>
        <v>416.5</v>
      </c>
      <c r="W10" s="74"/>
      <c r="X10" s="74"/>
      <c r="Y10" s="74"/>
      <c r="Z10" s="74"/>
    </row>
    <row r="11" ht="42.0" customHeight="1">
      <c r="A11" s="75">
        <v>46118.0</v>
      </c>
      <c r="B11" s="86">
        <v>55.0</v>
      </c>
      <c r="C11" s="87">
        <v>88.0</v>
      </c>
      <c r="D11" s="81">
        <f t="shared" ref="D11:D38" si="16">B11+C11</f>
        <v>143</v>
      </c>
      <c r="E11" s="77">
        <f t="shared" si="3"/>
        <v>99</v>
      </c>
      <c r="F11" s="78">
        <f t="shared" si="4"/>
        <v>30.25</v>
      </c>
      <c r="G11" s="78">
        <f t="shared" si="5"/>
        <v>2.2</v>
      </c>
      <c r="H11" s="65">
        <f t="shared" si="6"/>
        <v>131.45</v>
      </c>
      <c r="I11" s="77">
        <f t="shared" si="7"/>
        <v>237.6</v>
      </c>
      <c r="J11" s="78">
        <f t="shared" si="8"/>
        <v>67.76</v>
      </c>
      <c r="K11" s="78">
        <f t="shared" si="9"/>
        <v>7.04</v>
      </c>
      <c r="L11" s="66">
        <f t="shared" si="10"/>
        <v>312.4</v>
      </c>
      <c r="M11" s="79"/>
      <c r="N11" s="80"/>
      <c r="O11" s="81">
        <f t="shared" si="15"/>
        <v>0</v>
      </c>
      <c r="P11" s="82">
        <f t="shared" si="11"/>
        <v>0</v>
      </c>
      <c r="Q11" s="83">
        <f t="shared" si="12"/>
        <v>0</v>
      </c>
      <c r="R11" s="84">
        <f t="shared" si="13"/>
        <v>0</v>
      </c>
      <c r="S11" s="89"/>
      <c r="T11" s="82">
        <f t="shared" si="14"/>
        <v>0</v>
      </c>
      <c r="U11" s="55">
        <f t="shared" si="1"/>
        <v>0</v>
      </c>
      <c r="V11" s="73">
        <f t="shared" si="2"/>
        <v>443.85</v>
      </c>
      <c r="W11" s="74"/>
      <c r="X11" s="74"/>
      <c r="Y11" s="74"/>
      <c r="Z11" s="74"/>
    </row>
    <row r="12" ht="42.0" customHeight="1">
      <c r="A12" s="75">
        <v>46178.0</v>
      </c>
      <c r="B12" s="86">
        <v>99.0</v>
      </c>
      <c r="C12" s="87">
        <v>145.0</v>
      </c>
      <c r="D12" s="81">
        <f t="shared" si="16"/>
        <v>244</v>
      </c>
      <c r="E12" s="77">
        <f t="shared" si="3"/>
        <v>178.2</v>
      </c>
      <c r="F12" s="78">
        <f t="shared" si="4"/>
        <v>54.45</v>
      </c>
      <c r="G12" s="78">
        <f t="shared" si="5"/>
        <v>3.96</v>
      </c>
      <c r="H12" s="65">
        <f t="shared" si="6"/>
        <v>236.61</v>
      </c>
      <c r="I12" s="77">
        <f t="shared" si="7"/>
        <v>391.5</v>
      </c>
      <c r="J12" s="78">
        <f t="shared" si="8"/>
        <v>111.65</v>
      </c>
      <c r="K12" s="78">
        <f t="shared" si="9"/>
        <v>11.6</v>
      </c>
      <c r="L12" s="66">
        <f t="shared" si="10"/>
        <v>514.75</v>
      </c>
      <c r="M12" s="79"/>
      <c r="N12" s="80"/>
      <c r="O12" s="81">
        <f t="shared" si="15"/>
        <v>0</v>
      </c>
      <c r="P12" s="82">
        <f t="shared" si="11"/>
        <v>0</v>
      </c>
      <c r="Q12" s="83">
        <f t="shared" si="12"/>
        <v>0</v>
      </c>
      <c r="R12" s="84">
        <f t="shared" si="13"/>
        <v>0</v>
      </c>
      <c r="S12" s="89"/>
      <c r="T12" s="82">
        <f t="shared" si="14"/>
        <v>0</v>
      </c>
      <c r="U12" s="55">
        <f t="shared" si="1"/>
        <v>0</v>
      </c>
      <c r="V12" s="73">
        <f t="shared" si="2"/>
        <v>751.36</v>
      </c>
      <c r="W12" s="74"/>
      <c r="X12" s="74"/>
      <c r="Y12" s="74"/>
      <c r="Z12" s="74"/>
    </row>
    <row r="13" ht="42.0" customHeight="1">
      <c r="A13" s="75">
        <v>46179.0</v>
      </c>
      <c r="B13" s="79"/>
      <c r="C13" s="80"/>
      <c r="D13" s="81">
        <f t="shared" si="16"/>
        <v>0</v>
      </c>
      <c r="E13" s="77">
        <f t="shared" si="3"/>
        <v>0</v>
      </c>
      <c r="F13" s="78">
        <f t="shared" si="4"/>
        <v>0</v>
      </c>
      <c r="G13" s="78">
        <f t="shared" si="5"/>
        <v>0</v>
      </c>
      <c r="H13" s="65">
        <f t="shared" si="6"/>
        <v>0</v>
      </c>
      <c r="I13" s="77">
        <f t="shared" si="7"/>
        <v>0</v>
      </c>
      <c r="J13" s="78">
        <f t="shared" si="8"/>
        <v>0</v>
      </c>
      <c r="K13" s="78">
        <f t="shared" si="9"/>
        <v>0</v>
      </c>
      <c r="L13" s="66">
        <f t="shared" si="10"/>
        <v>0</v>
      </c>
      <c r="M13" s="79"/>
      <c r="N13" s="80"/>
      <c r="O13" s="81">
        <f t="shared" si="15"/>
        <v>0</v>
      </c>
      <c r="P13" s="82">
        <f t="shared" si="11"/>
        <v>0</v>
      </c>
      <c r="Q13" s="83">
        <f t="shared" si="12"/>
        <v>0</v>
      </c>
      <c r="R13" s="84">
        <f t="shared" si="13"/>
        <v>0</v>
      </c>
      <c r="S13" s="89"/>
      <c r="T13" s="82">
        <f t="shared" si="14"/>
        <v>0</v>
      </c>
      <c r="U13" s="55">
        <f t="shared" si="1"/>
        <v>0</v>
      </c>
      <c r="V13" s="73">
        <f t="shared" si="2"/>
        <v>0</v>
      </c>
      <c r="W13" s="74"/>
      <c r="X13" s="74"/>
      <c r="Y13" s="74"/>
      <c r="Z13" s="74"/>
    </row>
    <row r="14" ht="42.0" customHeight="1">
      <c r="A14" s="75">
        <v>46180.0</v>
      </c>
      <c r="B14" s="79"/>
      <c r="C14" s="80"/>
      <c r="D14" s="81">
        <f t="shared" si="16"/>
        <v>0</v>
      </c>
      <c r="E14" s="77">
        <f t="shared" si="3"/>
        <v>0</v>
      </c>
      <c r="F14" s="78">
        <f t="shared" si="4"/>
        <v>0</v>
      </c>
      <c r="G14" s="78">
        <f t="shared" si="5"/>
        <v>0</v>
      </c>
      <c r="H14" s="65">
        <f t="shared" si="6"/>
        <v>0</v>
      </c>
      <c r="I14" s="77">
        <f t="shared" si="7"/>
        <v>0</v>
      </c>
      <c r="J14" s="78">
        <f t="shared" si="8"/>
        <v>0</v>
      </c>
      <c r="K14" s="78">
        <f t="shared" si="9"/>
        <v>0</v>
      </c>
      <c r="L14" s="66">
        <f t="shared" si="10"/>
        <v>0</v>
      </c>
      <c r="M14" s="79"/>
      <c r="N14" s="80"/>
      <c r="O14" s="81">
        <f t="shared" si="15"/>
        <v>0</v>
      </c>
      <c r="P14" s="82">
        <f t="shared" si="11"/>
        <v>0</v>
      </c>
      <c r="Q14" s="83">
        <f t="shared" si="12"/>
        <v>0</v>
      </c>
      <c r="R14" s="84">
        <f t="shared" si="13"/>
        <v>0</v>
      </c>
      <c r="S14" s="89"/>
      <c r="T14" s="82">
        <f t="shared" si="14"/>
        <v>0</v>
      </c>
      <c r="U14" s="55">
        <f t="shared" si="1"/>
        <v>0</v>
      </c>
      <c r="V14" s="73">
        <f t="shared" si="2"/>
        <v>0</v>
      </c>
      <c r="W14" s="74"/>
      <c r="X14" s="74"/>
      <c r="Y14" s="74"/>
      <c r="Z14" s="74"/>
    </row>
    <row r="15" ht="42.0" customHeight="1">
      <c r="A15" s="75">
        <v>46181.0</v>
      </c>
      <c r="B15" s="79"/>
      <c r="C15" s="80"/>
      <c r="D15" s="81">
        <f t="shared" si="16"/>
        <v>0</v>
      </c>
      <c r="E15" s="77">
        <f t="shared" si="3"/>
        <v>0</v>
      </c>
      <c r="F15" s="78">
        <f t="shared" si="4"/>
        <v>0</v>
      </c>
      <c r="G15" s="78">
        <f t="shared" si="5"/>
        <v>0</v>
      </c>
      <c r="H15" s="65">
        <f t="shared" si="6"/>
        <v>0</v>
      </c>
      <c r="I15" s="77">
        <f t="shared" si="7"/>
        <v>0</v>
      </c>
      <c r="J15" s="78">
        <f t="shared" si="8"/>
        <v>0</v>
      </c>
      <c r="K15" s="78"/>
      <c r="L15" s="66">
        <f t="shared" si="10"/>
        <v>0</v>
      </c>
      <c r="M15" s="79"/>
      <c r="N15" s="80"/>
      <c r="O15" s="81">
        <f t="shared" si="15"/>
        <v>0</v>
      </c>
      <c r="P15" s="82">
        <f t="shared" si="11"/>
        <v>0</v>
      </c>
      <c r="Q15" s="83">
        <f t="shared" si="12"/>
        <v>0</v>
      </c>
      <c r="R15" s="84">
        <f t="shared" si="13"/>
        <v>0</v>
      </c>
      <c r="S15" s="89"/>
      <c r="T15" s="82">
        <f t="shared" si="14"/>
        <v>0</v>
      </c>
      <c r="U15" s="55">
        <f t="shared" si="1"/>
        <v>0</v>
      </c>
      <c r="V15" s="73">
        <f t="shared" si="2"/>
        <v>0</v>
      </c>
      <c r="W15" s="74"/>
      <c r="X15" s="74"/>
      <c r="Y15" s="74"/>
      <c r="Z15" s="74"/>
    </row>
    <row r="16" ht="42.0" customHeight="1">
      <c r="A16" s="75">
        <v>46182.0</v>
      </c>
      <c r="B16" s="79"/>
      <c r="C16" s="80"/>
      <c r="D16" s="81">
        <f t="shared" si="16"/>
        <v>0</v>
      </c>
      <c r="E16" s="77">
        <f t="shared" si="3"/>
        <v>0</v>
      </c>
      <c r="F16" s="78">
        <f t="shared" si="4"/>
        <v>0</v>
      </c>
      <c r="G16" s="78">
        <f t="shared" si="5"/>
        <v>0</v>
      </c>
      <c r="H16" s="65">
        <f t="shared" si="6"/>
        <v>0</v>
      </c>
      <c r="I16" s="77">
        <f t="shared" si="7"/>
        <v>0</v>
      </c>
      <c r="J16" s="78">
        <f t="shared" si="8"/>
        <v>0</v>
      </c>
      <c r="K16" s="78">
        <f t="shared" ref="K16:K38" si="17">C16*0.08</f>
        <v>0</v>
      </c>
      <c r="L16" s="66">
        <f t="shared" si="10"/>
        <v>0</v>
      </c>
      <c r="M16" s="79"/>
      <c r="N16" s="80"/>
      <c r="O16" s="81">
        <f t="shared" si="15"/>
        <v>0</v>
      </c>
      <c r="P16" s="82">
        <f t="shared" si="11"/>
        <v>0</v>
      </c>
      <c r="Q16" s="83">
        <f t="shared" si="12"/>
        <v>0</v>
      </c>
      <c r="R16" s="84">
        <f t="shared" si="13"/>
        <v>0</v>
      </c>
      <c r="S16" s="89"/>
      <c r="T16" s="82">
        <f t="shared" si="14"/>
        <v>0</v>
      </c>
      <c r="U16" s="55">
        <f t="shared" si="1"/>
        <v>0</v>
      </c>
      <c r="V16" s="73">
        <f t="shared" si="2"/>
        <v>0</v>
      </c>
      <c r="W16" s="74"/>
      <c r="X16" s="74"/>
      <c r="Y16" s="74"/>
      <c r="Z16" s="74"/>
    </row>
    <row r="17" ht="42.0" customHeight="1">
      <c r="A17" s="75">
        <v>46183.0</v>
      </c>
      <c r="B17" s="79"/>
      <c r="C17" s="80"/>
      <c r="D17" s="81">
        <f t="shared" si="16"/>
        <v>0</v>
      </c>
      <c r="E17" s="77">
        <f t="shared" si="3"/>
        <v>0</v>
      </c>
      <c r="F17" s="78">
        <f t="shared" si="4"/>
        <v>0</v>
      </c>
      <c r="G17" s="78">
        <f t="shared" si="5"/>
        <v>0</v>
      </c>
      <c r="H17" s="65">
        <f t="shared" si="6"/>
        <v>0</v>
      </c>
      <c r="I17" s="77">
        <f t="shared" si="7"/>
        <v>0</v>
      </c>
      <c r="J17" s="78">
        <f t="shared" si="8"/>
        <v>0</v>
      </c>
      <c r="K17" s="78">
        <f t="shared" si="17"/>
        <v>0</v>
      </c>
      <c r="L17" s="66">
        <f t="shared" si="10"/>
        <v>0</v>
      </c>
      <c r="M17" s="79"/>
      <c r="N17" s="80"/>
      <c r="O17" s="81">
        <f t="shared" si="15"/>
        <v>0</v>
      </c>
      <c r="P17" s="82">
        <f t="shared" si="11"/>
        <v>0</v>
      </c>
      <c r="Q17" s="83">
        <f t="shared" si="12"/>
        <v>0</v>
      </c>
      <c r="R17" s="84">
        <f t="shared" si="13"/>
        <v>0</v>
      </c>
      <c r="S17" s="89"/>
      <c r="T17" s="82">
        <f t="shared" si="14"/>
        <v>0</v>
      </c>
      <c r="U17" s="55">
        <f t="shared" si="1"/>
        <v>0</v>
      </c>
      <c r="V17" s="73">
        <f t="shared" si="2"/>
        <v>0</v>
      </c>
      <c r="W17" s="74"/>
      <c r="X17" s="74"/>
      <c r="Y17" s="74"/>
      <c r="Z17" s="74"/>
    </row>
    <row r="18" ht="42.0" customHeight="1">
      <c r="A18" s="75">
        <v>46184.0</v>
      </c>
      <c r="B18" s="79"/>
      <c r="C18" s="80"/>
      <c r="D18" s="81">
        <f t="shared" si="16"/>
        <v>0</v>
      </c>
      <c r="E18" s="77">
        <f t="shared" si="3"/>
        <v>0</v>
      </c>
      <c r="F18" s="78">
        <f t="shared" si="4"/>
        <v>0</v>
      </c>
      <c r="G18" s="78">
        <f t="shared" si="5"/>
        <v>0</v>
      </c>
      <c r="H18" s="65">
        <f t="shared" si="6"/>
        <v>0</v>
      </c>
      <c r="I18" s="77">
        <f t="shared" si="7"/>
        <v>0</v>
      </c>
      <c r="J18" s="78">
        <f t="shared" si="8"/>
        <v>0</v>
      </c>
      <c r="K18" s="78">
        <f t="shared" si="17"/>
        <v>0</v>
      </c>
      <c r="L18" s="66">
        <f t="shared" si="10"/>
        <v>0</v>
      </c>
      <c r="M18" s="79"/>
      <c r="N18" s="80"/>
      <c r="O18" s="81">
        <f t="shared" si="15"/>
        <v>0</v>
      </c>
      <c r="P18" s="82">
        <f t="shared" si="11"/>
        <v>0</v>
      </c>
      <c r="Q18" s="83">
        <f t="shared" si="12"/>
        <v>0</v>
      </c>
      <c r="R18" s="84">
        <f t="shared" si="13"/>
        <v>0</v>
      </c>
      <c r="S18" s="89"/>
      <c r="T18" s="82">
        <f t="shared" si="14"/>
        <v>0</v>
      </c>
      <c r="U18" s="55">
        <f t="shared" si="1"/>
        <v>0</v>
      </c>
      <c r="V18" s="73">
        <f t="shared" si="2"/>
        <v>0</v>
      </c>
      <c r="W18" s="74"/>
      <c r="X18" s="74"/>
      <c r="Y18" s="74"/>
      <c r="Z18" s="74"/>
    </row>
    <row r="19" ht="42.0" customHeight="1">
      <c r="A19" s="75">
        <v>46185.0</v>
      </c>
      <c r="B19" s="79"/>
      <c r="C19" s="80"/>
      <c r="D19" s="81">
        <f t="shared" si="16"/>
        <v>0</v>
      </c>
      <c r="E19" s="77">
        <f t="shared" si="3"/>
        <v>0</v>
      </c>
      <c r="F19" s="78">
        <f t="shared" si="4"/>
        <v>0</v>
      </c>
      <c r="G19" s="78">
        <f t="shared" si="5"/>
        <v>0</v>
      </c>
      <c r="H19" s="65">
        <f t="shared" si="6"/>
        <v>0</v>
      </c>
      <c r="I19" s="77">
        <f t="shared" si="7"/>
        <v>0</v>
      </c>
      <c r="J19" s="78">
        <f t="shared" si="8"/>
        <v>0</v>
      </c>
      <c r="K19" s="78">
        <f t="shared" si="17"/>
        <v>0</v>
      </c>
      <c r="L19" s="66">
        <f t="shared" si="10"/>
        <v>0</v>
      </c>
      <c r="M19" s="79"/>
      <c r="N19" s="80"/>
      <c r="O19" s="81">
        <f t="shared" si="15"/>
        <v>0</v>
      </c>
      <c r="P19" s="82">
        <f t="shared" si="11"/>
        <v>0</v>
      </c>
      <c r="Q19" s="83">
        <f t="shared" si="12"/>
        <v>0</v>
      </c>
      <c r="R19" s="84">
        <f t="shared" si="13"/>
        <v>0</v>
      </c>
      <c r="S19" s="89"/>
      <c r="T19" s="82">
        <f t="shared" si="14"/>
        <v>0</v>
      </c>
      <c r="U19" s="55">
        <f t="shared" si="1"/>
        <v>0</v>
      </c>
      <c r="V19" s="73">
        <f t="shared" si="2"/>
        <v>0</v>
      </c>
      <c r="W19" s="74"/>
      <c r="X19" s="74"/>
      <c r="Y19" s="74"/>
      <c r="Z19" s="74"/>
    </row>
    <row r="20" ht="42.0" customHeight="1">
      <c r="A20" s="75">
        <v>46186.0</v>
      </c>
      <c r="B20" s="79"/>
      <c r="C20" s="80"/>
      <c r="D20" s="81">
        <f t="shared" si="16"/>
        <v>0</v>
      </c>
      <c r="E20" s="77">
        <f t="shared" si="3"/>
        <v>0</v>
      </c>
      <c r="F20" s="78">
        <f t="shared" si="4"/>
        <v>0</v>
      </c>
      <c r="G20" s="78">
        <f t="shared" si="5"/>
        <v>0</v>
      </c>
      <c r="H20" s="65">
        <f t="shared" si="6"/>
        <v>0</v>
      </c>
      <c r="I20" s="77">
        <f t="shared" si="7"/>
        <v>0</v>
      </c>
      <c r="J20" s="78">
        <f t="shared" si="8"/>
        <v>0</v>
      </c>
      <c r="K20" s="78">
        <f t="shared" si="17"/>
        <v>0</v>
      </c>
      <c r="L20" s="66">
        <f t="shared" si="10"/>
        <v>0</v>
      </c>
      <c r="M20" s="79"/>
      <c r="N20" s="80"/>
      <c r="O20" s="81">
        <f t="shared" si="15"/>
        <v>0</v>
      </c>
      <c r="P20" s="82">
        <f t="shared" si="11"/>
        <v>0</v>
      </c>
      <c r="Q20" s="83">
        <f t="shared" si="12"/>
        <v>0</v>
      </c>
      <c r="R20" s="84">
        <f t="shared" si="13"/>
        <v>0</v>
      </c>
      <c r="S20" s="89"/>
      <c r="T20" s="82">
        <f t="shared" si="14"/>
        <v>0</v>
      </c>
      <c r="U20" s="55">
        <f t="shared" si="1"/>
        <v>0</v>
      </c>
      <c r="V20" s="73">
        <f t="shared" si="2"/>
        <v>0</v>
      </c>
      <c r="W20" s="74"/>
      <c r="X20" s="74"/>
      <c r="Y20" s="74"/>
      <c r="Z20" s="74"/>
    </row>
    <row r="21" ht="42.0" customHeight="1">
      <c r="A21" s="75">
        <v>46187.0</v>
      </c>
      <c r="B21" s="79"/>
      <c r="C21" s="80"/>
      <c r="D21" s="81">
        <f t="shared" si="16"/>
        <v>0</v>
      </c>
      <c r="E21" s="77">
        <f t="shared" si="3"/>
        <v>0</v>
      </c>
      <c r="F21" s="78">
        <f t="shared" si="4"/>
        <v>0</v>
      </c>
      <c r="G21" s="78">
        <f t="shared" si="5"/>
        <v>0</v>
      </c>
      <c r="H21" s="65">
        <f t="shared" si="6"/>
        <v>0</v>
      </c>
      <c r="I21" s="77">
        <f t="shared" si="7"/>
        <v>0</v>
      </c>
      <c r="J21" s="78">
        <f t="shared" si="8"/>
        <v>0</v>
      </c>
      <c r="K21" s="78">
        <f t="shared" si="17"/>
        <v>0</v>
      </c>
      <c r="L21" s="66">
        <f t="shared" si="10"/>
        <v>0</v>
      </c>
      <c r="M21" s="79"/>
      <c r="N21" s="80"/>
      <c r="O21" s="81">
        <f t="shared" si="15"/>
        <v>0</v>
      </c>
      <c r="P21" s="82">
        <f t="shared" si="11"/>
        <v>0</v>
      </c>
      <c r="Q21" s="83">
        <f t="shared" si="12"/>
        <v>0</v>
      </c>
      <c r="R21" s="84">
        <f t="shared" si="13"/>
        <v>0</v>
      </c>
      <c r="S21" s="89"/>
      <c r="T21" s="82">
        <f t="shared" si="14"/>
        <v>0</v>
      </c>
      <c r="U21" s="55">
        <f t="shared" si="1"/>
        <v>0</v>
      </c>
      <c r="V21" s="73">
        <f t="shared" si="2"/>
        <v>0</v>
      </c>
      <c r="W21" s="74"/>
      <c r="X21" s="74"/>
      <c r="Y21" s="74"/>
      <c r="Z21" s="74"/>
    </row>
    <row r="22" ht="42.0" customHeight="1">
      <c r="A22" s="75">
        <v>46188.0</v>
      </c>
      <c r="B22" s="79"/>
      <c r="C22" s="80"/>
      <c r="D22" s="81">
        <f t="shared" si="16"/>
        <v>0</v>
      </c>
      <c r="E22" s="77">
        <f t="shared" si="3"/>
        <v>0</v>
      </c>
      <c r="F22" s="78">
        <f t="shared" si="4"/>
        <v>0</v>
      </c>
      <c r="G22" s="78">
        <f t="shared" si="5"/>
        <v>0</v>
      </c>
      <c r="H22" s="65">
        <f t="shared" si="6"/>
        <v>0</v>
      </c>
      <c r="I22" s="77">
        <f t="shared" si="7"/>
        <v>0</v>
      </c>
      <c r="J22" s="78">
        <f t="shared" si="8"/>
        <v>0</v>
      </c>
      <c r="K22" s="78">
        <f t="shared" si="17"/>
        <v>0</v>
      </c>
      <c r="L22" s="66">
        <f t="shared" si="10"/>
        <v>0</v>
      </c>
      <c r="M22" s="79"/>
      <c r="N22" s="80"/>
      <c r="O22" s="81">
        <f t="shared" si="15"/>
        <v>0</v>
      </c>
      <c r="P22" s="82">
        <f t="shared" si="11"/>
        <v>0</v>
      </c>
      <c r="Q22" s="83">
        <f t="shared" si="12"/>
        <v>0</v>
      </c>
      <c r="R22" s="84">
        <f t="shared" si="13"/>
        <v>0</v>
      </c>
      <c r="S22" s="89"/>
      <c r="T22" s="82">
        <f t="shared" si="14"/>
        <v>0</v>
      </c>
      <c r="U22" s="55">
        <f t="shared" si="1"/>
        <v>0</v>
      </c>
      <c r="V22" s="73">
        <f t="shared" si="2"/>
        <v>0</v>
      </c>
      <c r="W22" s="74"/>
      <c r="X22" s="74"/>
      <c r="Y22" s="74"/>
      <c r="Z22" s="74"/>
    </row>
    <row r="23" ht="42.0" customHeight="1">
      <c r="A23" s="75">
        <v>46189.0</v>
      </c>
      <c r="B23" s="79"/>
      <c r="C23" s="80"/>
      <c r="D23" s="81">
        <f t="shared" si="16"/>
        <v>0</v>
      </c>
      <c r="E23" s="77">
        <f t="shared" si="3"/>
        <v>0</v>
      </c>
      <c r="F23" s="78">
        <f t="shared" si="4"/>
        <v>0</v>
      </c>
      <c r="G23" s="78">
        <f t="shared" si="5"/>
        <v>0</v>
      </c>
      <c r="H23" s="65">
        <f t="shared" si="6"/>
        <v>0</v>
      </c>
      <c r="I23" s="77">
        <f t="shared" si="7"/>
        <v>0</v>
      </c>
      <c r="J23" s="78">
        <f t="shared" si="8"/>
        <v>0</v>
      </c>
      <c r="K23" s="78">
        <f t="shared" si="17"/>
        <v>0</v>
      </c>
      <c r="L23" s="66">
        <f t="shared" si="10"/>
        <v>0</v>
      </c>
      <c r="M23" s="79"/>
      <c r="N23" s="80"/>
      <c r="O23" s="81">
        <f t="shared" si="15"/>
        <v>0</v>
      </c>
      <c r="P23" s="82">
        <f t="shared" si="11"/>
        <v>0</v>
      </c>
      <c r="Q23" s="83">
        <f t="shared" si="12"/>
        <v>0</v>
      </c>
      <c r="R23" s="84">
        <f t="shared" si="13"/>
        <v>0</v>
      </c>
      <c r="S23" s="89"/>
      <c r="T23" s="82">
        <f t="shared" si="14"/>
        <v>0</v>
      </c>
      <c r="U23" s="55">
        <f t="shared" si="1"/>
        <v>0</v>
      </c>
      <c r="V23" s="73">
        <f t="shared" si="2"/>
        <v>0</v>
      </c>
      <c r="W23" s="74"/>
      <c r="X23" s="74"/>
      <c r="Y23" s="74"/>
      <c r="Z23" s="74"/>
    </row>
    <row r="24" ht="42.0" customHeight="1">
      <c r="A24" s="75">
        <v>46190.0</v>
      </c>
      <c r="B24" s="79"/>
      <c r="C24" s="80"/>
      <c r="D24" s="81">
        <f t="shared" si="16"/>
        <v>0</v>
      </c>
      <c r="E24" s="77">
        <f t="shared" si="3"/>
        <v>0</v>
      </c>
      <c r="F24" s="78">
        <f t="shared" si="4"/>
        <v>0</v>
      </c>
      <c r="G24" s="78">
        <f t="shared" si="5"/>
        <v>0</v>
      </c>
      <c r="H24" s="65">
        <f t="shared" si="6"/>
        <v>0</v>
      </c>
      <c r="I24" s="77">
        <f t="shared" si="7"/>
        <v>0</v>
      </c>
      <c r="J24" s="78">
        <f t="shared" si="8"/>
        <v>0</v>
      </c>
      <c r="K24" s="78">
        <f t="shared" si="17"/>
        <v>0</v>
      </c>
      <c r="L24" s="66">
        <f t="shared" si="10"/>
        <v>0</v>
      </c>
      <c r="M24" s="79"/>
      <c r="N24" s="80"/>
      <c r="O24" s="81">
        <f t="shared" si="15"/>
        <v>0</v>
      </c>
      <c r="P24" s="82">
        <f t="shared" si="11"/>
        <v>0</v>
      </c>
      <c r="Q24" s="83">
        <f t="shared" si="12"/>
        <v>0</v>
      </c>
      <c r="R24" s="84">
        <f t="shared" si="13"/>
        <v>0</v>
      </c>
      <c r="S24" s="89"/>
      <c r="T24" s="82">
        <f t="shared" si="14"/>
        <v>0</v>
      </c>
      <c r="U24" s="55">
        <f t="shared" si="1"/>
        <v>0</v>
      </c>
      <c r="V24" s="73">
        <f t="shared" si="2"/>
        <v>0</v>
      </c>
      <c r="W24" s="74"/>
      <c r="X24" s="74"/>
      <c r="Y24" s="74"/>
      <c r="Z24" s="74"/>
    </row>
    <row r="25" ht="42.0" customHeight="1">
      <c r="A25" s="75">
        <v>46191.0</v>
      </c>
      <c r="B25" s="79"/>
      <c r="C25" s="80"/>
      <c r="D25" s="81">
        <f t="shared" si="16"/>
        <v>0</v>
      </c>
      <c r="E25" s="77">
        <f t="shared" si="3"/>
        <v>0</v>
      </c>
      <c r="F25" s="78">
        <f t="shared" si="4"/>
        <v>0</v>
      </c>
      <c r="G25" s="78">
        <f t="shared" si="5"/>
        <v>0</v>
      </c>
      <c r="H25" s="65">
        <f t="shared" si="6"/>
        <v>0</v>
      </c>
      <c r="I25" s="77">
        <f t="shared" si="7"/>
        <v>0</v>
      </c>
      <c r="J25" s="78">
        <f t="shared" si="8"/>
        <v>0</v>
      </c>
      <c r="K25" s="78">
        <f t="shared" si="17"/>
        <v>0</v>
      </c>
      <c r="L25" s="66">
        <f t="shared" si="10"/>
        <v>0</v>
      </c>
      <c r="M25" s="79"/>
      <c r="N25" s="80"/>
      <c r="O25" s="81">
        <f t="shared" si="15"/>
        <v>0</v>
      </c>
      <c r="P25" s="82">
        <f t="shared" si="11"/>
        <v>0</v>
      </c>
      <c r="Q25" s="83">
        <f t="shared" si="12"/>
        <v>0</v>
      </c>
      <c r="R25" s="84">
        <f t="shared" si="13"/>
        <v>0</v>
      </c>
      <c r="S25" s="89"/>
      <c r="T25" s="82">
        <f t="shared" si="14"/>
        <v>0</v>
      </c>
      <c r="U25" s="55">
        <f t="shared" si="1"/>
        <v>0</v>
      </c>
      <c r="V25" s="73">
        <f t="shared" si="2"/>
        <v>0</v>
      </c>
      <c r="W25" s="74"/>
      <c r="X25" s="74"/>
      <c r="Y25" s="74"/>
      <c r="Z25" s="74"/>
    </row>
    <row r="26" ht="42.0" customHeight="1">
      <c r="A26" s="75">
        <v>46192.0</v>
      </c>
      <c r="B26" s="79"/>
      <c r="C26" s="80"/>
      <c r="D26" s="81">
        <f t="shared" si="16"/>
        <v>0</v>
      </c>
      <c r="E26" s="77">
        <f t="shared" si="3"/>
        <v>0</v>
      </c>
      <c r="F26" s="78">
        <f t="shared" si="4"/>
        <v>0</v>
      </c>
      <c r="G26" s="78">
        <f t="shared" si="5"/>
        <v>0</v>
      </c>
      <c r="H26" s="65">
        <f t="shared" si="6"/>
        <v>0</v>
      </c>
      <c r="I26" s="77">
        <f t="shared" si="7"/>
        <v>0</v>
      </c>
      <c r="J26" s="78">
        <f t="shared" si="8"/>
        <v>0</v>
      </c>
      <c r="K26" s="78">
        <f t="shared" si="17"/>
        <v>0</v>
      </c>
      <c r="L26" s="66">
        <f t="shared" si="10"/>
        <v>0</v>
      </c>
      <c r="M26" s="79"/>
      <c r="N26" s="80"/>
      <c r="O26" s="81">
        <f t="shared" si="15"/>
        <v>0</v>
      </c>
      <c r="P26" s="82">
        <f t="shared" si="11"/>
        <v>0</v>
      </c>
      <c r="Q26" s="83">
        <f t="shared" si="12"/>
        <v>0</v>
      </c>
      <c r="R26" s="84">
        <f t="shared" si="13"/>
        <v>0</v>
      </c>
      <c r="S26" s="89"/>
      <c r="T26" s="82">
        <f t="shared" si="14"/>
        <v>0</v>
      </c>
      <c r="U26" s="55">
        <f t="shared" si="1"/>
        <v>0</v>
      </c>
      <c r="V26" s="73">
        <f t="shared" si="2"/>
        <v>0</v>
      </c>
      <c r="W26" s="74"/>
      <c r="X26" s="74"/>
      <c r="Y26" s="74"/>
      <c r="Z26" s="74"/>
    </row>
    <row r="27" ht="42.0" customHeight="1">
      <c r="A27" s="75">
        <v>46193.0</v>
      </c>
      <c r="B27" s="79"/>
      <c r="C27" s="80"/>
      <c r="D27" s="81">
        <f t="shared" si="16"/>
        <v>0</v>
      </c>
      <c r="E27" s="77">
        <f t="shared" si="3"/>
        <v>0</v>
      </c>
      <c r="F27" s="78">
        <f t="shared" si="4"/>
        <v>0</v>
      </c>
      <c r="G27" s="78">
        <f t="shared" si="5"/>
        <v>0</v>
      </c>
      <c r="H27" s="65">
        <f t="shared" si="6"/>
        <v>0</v>
      </c>
      <c r="I27" s="77">
        <f t="shared" si="7"/>
        <v>0</v>
      </c>
      <c r="J27" s="78">
        <f t="shared" si="8"/>
        <v>0</v>
      </c>
      <c r="K27" s="78">
        <f t="shared" si="17"/>
        <v>0</v>
      </c>
      <c r="L27" s="66">
        <f t="shared" si="10"/>
        <v>0</v>
      </c>
      <c r="M27" s="79"/>
      <c r="N27" s="80"/>
      <c r="O27" s="81">
        <f t="shared" si="15"/>
        <v>0</v>
      </c>
      <c r="P27" s="82">
        <f t="shared" si="11"/>
        <v>0</v>
      </c>
      <c r="Q27" s="83">
        <f t="shared" si="12"/>
        <v>0</v>
      </c>
      <c r="R27" s="84">
        <f t="shared" si="13"/>
        <v>0</v>
      </c>
      <c r="S27" s="89"/>
      <c r="T27" s="82">
        <f t="shared" si="14"/>
        <v>0</v>
      </c>
      <c r="U27" s="55">
        <f t="shared" si="1"/>
        <v>0</v>
      </c>
      <c r="V27" s="73">
        <f t="shared" si="2"/>
        <v>0</v>
      </c>
      <c r="W27" s="74"/>
      <c r="X27" s="74"/>
      <c r="Y27" s="74"/>
      <c r="Z27" s="74"/>
    </row>
    <row r="28" ht="42.0" customHeight="1">
      <c r="A28" s="75">
        <v>46194.0</v>
      </c>
      <c r="B28" s="79"/>
      <c r="C28" s="80"/>
      <c r="D28" s="81">
        <f t="shared" si="16"/>
        <v>0</v>
      </c>
      <c r="E28" s="77">
        <f t="shared" si="3"/>
        <v>0</v>
      </c>
      <c r="F28" s="78">
        <f t="shared" si="4"/>
        <v>0</v>
      </c>
      <c r="G28" s="78">
        <f t="shared" si="5"/>
        <v>0</v>
      </c>
      <c r="H28" s="65">
        <f t="shared" si="6"/>
        <v>0</v>
      </c>
      <c r="I28" s="77">
        <f t="shared" si="7"/>
        <v>0</v>
      </c>
      <c r="J28" s="78">
        <f t="shared" si="8"/>
        <v>0</v>
      </c>
      <c r="K28" s="78">
        <f t="shared" si="17"/>
        <v>0</v>
      </c>
      <c r="L28" s="66">
        <f t="shared" si="10"/>
        <v>0</v>
      </c>
      <c r="M28" s="79"/>
      <c r="N28" s="80"/>
      <c r="O28" s="81">
        <f t="shared" si="15"/>
        <v>0</v>
      </c>
      <c r="P28" s="82">
        <f t="shared" si="11"/>
        <v>0</v>
      </c>
      <c r="Q28" s="83">
        <f t="shared" si="12"/>
        <v>0</v>
      </c>
      <c r="R28" s="84">
        <f t="shared" si="13"/>
        <v>0</v>
      </c>
      <c r="S28" s="89"/>
      <c r="T28" s="82">
        <f t="shared" si="14"/>
        <v>0</v>
      </c>
      <c r="U28" s="55">
        <f t="shared" si="1"/>
        <v>0</v>
      </c>
      <c r="V28" s="73">
        <f t="shared" si="2"/>
        <v>0</v>
      </c>
      <c r="W28" s="74"/>
      <c r="X28" s="74"/>
      <c r="Y28" s="74"/>
      <c r="Z28" s="74"/>
    </row>
    <row r="29" ht="42.0" customHeight="1">
      <c r="A29" s="75">
        <v>46195.0</v>
      </c>
      <c r="B29" s="79"/>
      <c r="C29" s="80"/>
      <c r="D29" s="81">
        <f t="shared" si="16"/>
        <v>0</v>
      </c>
      <c r="E29" s="77">
        <f t="shared" si="3"/>
        <v>0</v>
      </c>
      <c r="F29" s="78">
        <f t="shared" si="4"/>
        <v>0</v>
      </c>
      <c r="G29" s="78">
        <f t="shared" si="5"/>
        <v>0</v>
      </c>
      <c r="H29" s="65">
        <f t="shared" si="6"/>
        <v>0</v>
      </c>
      <c r="I29" s="77">
        <f t="shared" si="7"/>
        <v>0</v>
      </c>
      <c r="J29" s="78">
        <f t="shared" si="8"/>
        <v>0</v>
      </c>
      <c r="K29" s="78">
        <f t="shared" si="17"/>
        <v>0</v>
      </c>
      <c r="L29" s="66">
        <f t="shared" si="10"/>
        <v>0</v>
      </c>
      <c r="M29" s="79"/>
      <c r="N29" s="80"/>
      <c r="O29" s="81">
        <f t="shared" si="15"/>
        <v>0</v>
      </c>
      <c r="P29" s="82">
        <f t="shared" si="11"/>
        <v>0</v>
      </c>
      <c r="Q29" s="83">
        <f t="shared" si="12"/>
        <v>0</v>
      </c>
      <c r="R29" s="84">
        <f t="shared" si="13"/>
        <v>0</v>
      </c>
      <c r="S29" s="89"/>
      <c r="T29" s="82">
        <f t="shared" si="14"/>
        <v>0</v>
      </c>
      <c r="U29" s="55">
        <f t="shared" si="1"/>
        <v>0</v>
      </c>
      <c r="V29" s="73">
        <f t="shared" si="2"/>
        <v>0</v>
      </c>
      <c r="W29" s="74"/>
      <c r="X29" s="74"/>
      <c r="Y29" s="74"/>
      <c r="Z29" s="74"/>
    </row>
    <row r="30" ht="42.0" customHeight="1">
      <c r="A30" s="75">
        <v>46196.0</v>
      </c>
      <c r="B30" s="79"/>
      <c r="C30" s="80"/>
      <c r="D30" s="81">
        <f t="shared" si="16"/>
        <v>0</v>
      </c>
      <c r="E30" s="77">
        <f t="shared" si="3"/>
        <v>0</v>
      </c>
      <c r="F30" s="78">
        <f t="shared" si="4"/>
        <v>0</v>
      </c>
      <c r="G30" s="78">
        <f t="shared" si="5"/>
        <v>0</v>
      </c>
      <c r="H30" s="65">
        <f t="shared" si="6"/>
        <v>0</v>
      </c>
      <c r="I30" s="77">
        <f t="shared" si="7"/>
        <v>0</v>
      </c>
      <c r="J30" s="78">
        <f t="shared" si="8"/>
        <v>0</v>
      </c>
      <c r="K30" s="78">
        <f t="shared" si="17"/>
        <v>0</v>
      </c>
      <c r="L30" s="66">
        <f t="shared" si="10"/>
        <v>0</v>
      </c>
      <c r="M30" s="79"/>
      <c r="N30" s="80"/>
      <c r="O30" s="81">
        <f t="shared" si="15"/>
        <v>0</v>
      </c>
      <c r="P30" s="82">
        <f t="shared" si="11"/>
        <v>0</v>
      </c>
      <c r="Q30" s="83">
        <f t="shared" si="12"/>
        <v>0</v>
      </c>
      <c r="R30" s="84">
        <f t="shared" si="13"/>
        <v>0</v>
      </c>
      <c r="S30" s="89"/>
      <c r="T30" s="82">
        <f t="shared" si="14"/>
        <v>0</v>
      </c>
      <c r="U30" s="55">
        <f t="shared" si="1"/>
        <v>0</v>
      </c>
      <c r="V30" s="73">
        <f t="shared" si="2"/>
        <v>0</v>
      </c>
      <c r="W30" s="74"/>
      <c r="X30" s="74"/>
      <c r="Y30" s="74"/>
      <c r="Z30" s="74"/>
    </row>
    <row r="31" ht="42.0" customHeight="1">
      <c r="A31" s="75">
        <v>46197.0</v>
      </c>
      <c r="B31" s="79"/>
      <c r="C31" s="80"/>
      <c r="D31" s="81">
        <f t="shared" si="16"/>
        <v>0</v>
      </c>
      <c r="E31" s="77">
        <f t="shared" si="3"/>
        <v>0</v>
      </c>
      <c r="F31" s="78">
        <f t="shared" si="4"/>
        <v>0</v>
      </c>
      <c r="G31" s="78">
        <f t="shared" si="5"/>
        <v>0</v>
      </c>
      <c r="H31" s="65">
        <f t="shared" si="6"/>
        <v>0</v>
      </c>
      <c r="I31" s="77">
        <f t="shared" si="7"/>
        <v>0</v>
      </c>
      <c r="J31" s="78">
        <f t="shared" si="8"/>
        <v>0</v>
      </c>
      <c r="K31" s="78">
        <f t="shared" si="17"/>
        <v>0</v>
      </c>
      <c r="L31" s="66">
        <f t="shared" si="10"/>
        <v>0</v>
      </c>
      <c r="M31" s="79"/>
      <c r="N31" s="80"/>
      <c r="O31" s="81">
        <f t="shared" si="15"/>
        <v>0</v>
      </c>
      <c r="P31" s="82">
        <f t="shared" si="11"/>
        <v>0</v>
      </c>
      <c r="Q31" s="83">
        <f t="shared" si="12"/>
        <v>0</v>
      </c>
      <c r="R31" s="84">
        <f t="shared" si="13"/>
        <v>0</v>
      </c>
      <c r="S31" s="89"/>
      <c r="T31" s="82">
        <f t="shared" si="14"/>
        <v>0</v>
      </c>
      <c r="U31" s="55">
        <f t="shared" si="1"/>
        <v>0</v>
      </c>
      <c r="V31" s="73">
        <f t="shared" si="2"/>
        <v>0</v>
      </c>
      <c r="W31" s="74"/>
      <c r="X31" s="74"/>
      <c r="Y31" s="74"/>
      <c r="Z31" s="74"/>
    </row>
    <row r="32" ht="42.0" customHeight="1">
      <c r="A32" s="75">
        <v>46198.0</v>
      </c>
      <c r="B32" s="79"/>
      <c r="C32" s="80"/>
      <c r="D32" s="81">
        <f t="shared" si="16"/>
        <v>0</v>
      </c>
      <c r="E32" s="77">
        <f t="shared" si="3"/>
        <v>0</v>
      </c>
      <c r="F32" s="78">
        <f t="shared" si="4"/>
        <v>0</v>
      </c>
      <c r="G32" s="78">
        <f t="shared" si="5"/>
        <v>0</v>
      </c>
      <c r="H32" s="65">
        <f t="shared" si="6"/>
        <v>0</v>
      </c>
      <c r="I32" s="77">
        <f t="shared" si="7"/>
        <v>0</v>
      </c>
      <c r="J32" s="78">
        <f t="shared" si="8"/>
        <v>0</v>
      </c>
      <c r="K32" s="78">
        <f t="shared" si="17"/>
        <v>0</v>
      </c>
      <c r="L32" s="66">
        <f t="shared" si="10"/>
        <v>0</v>
      </c>
      <c r="M32" s="79"/>
      <c r="N32" s="80"/>
      <c r="O32" s="81">
        <f t="shared" si="15"/>
        <v>0</v>
      </c>
      <c r="P32" s="82">
        <f t="shared" si="11"/>
        <v>0</v>
      </c>
      <c r="Q32" s="83">
        <f t="shared" si="12"/>
        <v>0</v>
      </c>
      <c r="R32" s="84">
        <f t="shared" si="13"/>
        <v>0</v>
      </c>
      <c r="S32" s="89"/>
      <c r="T32" s="82">
        <f t="shared" si="14"/>
        <v>0</v>
      </c>
      <c r="U32" s="55">
        <f t="shared" si="1"/>
        <v>0</v>
      </c>
      <c r="V32" s="73">
        <f t="shared" si="2"/>
        <v>0</v>
      </c>
      <c r="W32" s="74"/>
      <c r="X32" s="74"/>
      <c r="Y32" s="74"/>
      <c r="Z32" s="74"/>
    </row>
    <row r="33" ht="42.0" customHeight="1">
      <c r="A33" s="75">
        <v>46199.0</v>
      </c>
      <c r="B33" s="79"/>
      <c r="C33" s="80"/>
      <c r="D33" s="81">
        <f t="shared" si="16"/>
        <v>0</v>
      </c>
      <c r="E33" s="77">
        <f t="shared" si="3"/>
        <v>0</v>
      </c>
      <c r="F33" s="78">
        <f t="shared" si="4"/>
        <v>0</v>
      </c>
      <c r="G33" s="78">
        <f t="shared" si="5"/>
        <v>0</v>
      </c>
      <c r="H33" s="65">
        <f t="shared" si="6"/>
        <v>0</v>
      </c>
      <c r="I33" s="77">
        <f t="shared" si="7"/>
        <v>0</v>
      </c>
      <c r="J33" s="78">
        <f t="shared" si="8"/>
        <v>0</v>
      </c>
      <c r="K33" s="78">
        <f t="shared" si="17"/>
        <v>0</v>
      </c>
      <c r="L33" s="66">
        <f t="shared" si="10"/>
        <v>0</v>
      </c>
      <c r="M33" s="79"/>
      <c r="N33" s="80"/>
      <c r="O33" s="81">
        <f t="shared" si="15"/>
        <v>0</v>
      </c>
      <c r="P33" s="82">
        <f t="shared" si="11"/>
        <v>0</v>
      </c>
      <c r="Q33" s="83">
        <f t="shared" si="12"/>
        <v>0</v>
      </c>
      <c r="R33" s="84">
        <f t="shared" si="13"/>
        <v>0</v>
      </c>
      <c r="S33" s="89"/>
      <c r="T33" s="82">
        <f t="shared" si="14"/>
        <v>0</v>
      </c>
      <c r="U33" s="55">
        <f t="shared" si="1"/>
        <v>0</v>
      </c>
      <c r="V33" s="73">
        <f t="shared" si="2"/>
        <v>0</v>
      </c>
      <c r="W33" s="74"/>
      <c r="X33" s="74"/>
      <c r="Y33" s="74"/>
      <c r="Z33" s="74"/>
    </row>
    <row r="34" ht="42.0" customHeight="1">
      <c r="A34" s="75">
        <v>46200.0</v>
      </c>
      <c r="B34" s="79"/>
      <c r="C34" s="80"/>
      <c r="D34" s="81">
        <f t="shared" si="16"/>
        <v>0</v>
      </c>
      <c r="E34" s="77">
        <f t="shared" si="3"/>
        <v>0</v>
      </c>
      <c r="F34" s="78">
        <f t="shared" si="4"/>
        <v>0</v>
      </c>
      <c r="G34" s="78">
        <f t="shared" si="5"/>
        <v>0</v>
      </c>
      <c r="H34" s="65">
        <f t="shared" si="6"/>
        <v>0</v>
      </c>
      <c r="I34" s="77">
        <f t="shared" si="7"/>
        <v>0</v>
      </c>
      <c r="J34" s="78">
        <f t="shared" si="8"/>
        <v>0</v>
      </c>
      <c r="K34" s="78">
        <f t="shared" si="17"/>
        <v>0</v>
      </c>
      <c r="L34" s="66">
        <f t="shared" si="10"/>
        <v>0</v>
      </c>
      <c r="M34" s="79"/>
      <c r="N34" s="80"/>
      <c r="O34" s="81">
        <f t="shared" si="15"/>
        <v>0</v>
      </c>
      <c r="P34" s="82">
        <f t="shared" si="11"/>
        <v>0</v>
      </c>
      <c r="Q34" s="83">
        <f t="shared" si="12"/>
        <v>0</v>
      </c>
      <c r="R34" s="84">
        <f t="shared" si="13"/>
        <v>0</v>
      </c>
      <c r="S34" s="89"/>
      <c r="T34" s="82">
        <f t="shared" si="14"/>
        <v>0</v>
      </c>
      <c r="U34" s="55">
        <f t="shared" si="1"/>
        <v>0</v>
      </c>
      <c r="V34" s="73">
        <f t="shared" si="2"/>
        <v>0</v>
      </c>
      <c r="W34" s="74"/>
      <c r="X34" s="74"/>
      <c r="Y34" s="74"/>
      <c r="Z34" s="74"/>
    </row>
    <row r="35" ht="42.0" customHeight="1">
      <c r="A35" s="75">
        <v>46201.0</v>
      </c>
      <c r="B35" s="79"/>
      <c r="C35" s="80"/>
      <c r="D35" s="81">
        <f t="shared" si="16"/>
        <v>0</v>
      </c>
      <c r="E35" s="77">
        <f t="shared" si="3"/>
        <v>0</v>
      </c>
      <c r="F35" s="78">
        <f t="shared" si="4"/>
        <v>0</v>
      </c>
      <c r="G35" s="78">
        <f t="shared" si="5"/>
        <v>0</v>
      </c>
      <c r="H35" s="65">
        <f t="shared" si="6"/>
        <v>0</v>
      </c>
      <c r="I35" s="77">
        <f t="shared" si="7"/>
        <v>0</v>
      </c>
      <c r="J35" s="78">
        <f t="shared" si="8"/>
        <v>0</v>
      </c>
      <c r="K35" s="78">
        <f t="shared" si="17"/>
        <v>0</v>
      </c>
      <c r="L35" s="66">
        <f t="shared" si="10"/>
        <v>0</v>
      </c>
      <c r="M35" s="79"/>
      <c r="N35" s="80"/>
      <c r="O35" s="81">
        <f t="shared" si="15"/>
        <v>0</v>
      </c>
      <c r="P35" s="82">
        <f t="shared" si="11"/>
        <v>0</v>
      </c>
      <c r="Q35" s="83">
        <f t="shared" si="12"/>
        <v>0</v>
      </c>
      <c r="R35" s="84">
        <f t="shared" si="13"/>
        <v>0</v>
      </c>
      <c r="S35" s="89"/>
      <c r="T35" s="82">
        <f t="shared" si="14"/>
        <v>0</v>
      </c>
      <c r="U35" s="55">
        <f t="shared" si="1"/>
        <v>0</v>
      </c>
      <c r="V35" s="73">
        <f t="shared" si="2"/>
        <v>0</v>
      </c>
      <c r="W35" s="74"/>
      <c r="X35" s="74"/>
      <c r="Y35" s="74"/>
      <c r="Z35" s="74"/>
    </row>
    <row r="36" ht="42.0" customHeight="1">
      <c r="A36" s="75">
        <v>46202.0</v>
      </c>
      <c r="B36" s="79"/>
      <c r="C36" s="80"/>
      <c r="D36" s="81">
        <f t="shared" si="16"/>
        <v>0</v>
      </c>
      <c r="E36" s="77">
        <f t="shared" si="3"/>
        <v>0</v>
      </c>
      <c r="F36" s="78">
        <f t="shared" si="4"/>
        <v>0</v>
      </c>
      <c r="G36" s="78">
        <f t="shared" si="5"/>
        <v>0</v>
      </c>
      <c r="H36" s="65">
        <f t="shared" si="6"/>
        <v>0</v>
      </c>
      <c r="I36" s="77">
        <f t="shared" si="7"/>
        <v>0</v>
      </c>
      <c r="J36" s="78">
        <f t="shared" si="8"/>
        <v>0</v>
      </c>
      <c r="K36" s="78">
        <f t="shared" si="17"/>
        <v>0</v>
      </c>
      <c r="L36" s="66">
        <f t="shared" si="10"/>
        <v>0</v>
      </c>
      <c r="M36" s="79"/>
      <c r="N36" s="80"/>
      <c r="O36" s="81">
        <f t="shared" si="15"/>
        <v>0</v>
      </c>
      <c r="P36" s="82">
        <f t="shared" si="11"/>
        <v>0</v>
      </c>
      <c r="Q36" s="83">
        <f t="shared" si="12"/>
        <v>0</v>
      </c>
      <c r="R36" s="84">
        <f t="shared" si="13"/>
        <v>0</v>
      </c>
      <c r="S36" s="89"/>
      <c r="T36" s="82">
        <f t="shared" si="14"/>
        <v>0</v>
      </c>
      <c r="U36" s="55">
        <f t="shared" si="1"/>
        <v>0</v>
      </c>
      <c r="V36" s="73">
        <f t="shared" si="2"/>
        <v>0</v>
      </c>
      <c r="W36" s="74"/>
      <c r="X36" s="74"/>
      <c r="Y36" s="74"/>
      <c r="Z36" s="74"/>
    </row>
    <row r="37" ht="42.0" customHeight="1">
      <c r="A37" s="75">
        <v>46203.0</v>
      </c>
      <c r="B37" s="79"/>
      <c r="C37" s="80"/>
      <c r="D37" s="81">
        <f t="shared" si="16"/>
        <v>0</v>
      </c>
      <c r="E37" s="77">
        <f t="shared" si="3"/>
        <v>0</v>
      </c>
      <c r="F37" s="78">
        <f t="shared" si="4"/>
        <v>0</v>
      </c>
      <c r="G37" s="78">
        <f t="shared" si="5"/>
        <v>0</v>
      </c>
      <c r="H37" s="65">
        <f t="shared" si="6"/>
        <v>0</v>
      </c>
      <c r="I37" s="77">
        <f t="shared" si="7"/>
        <v>0</v>
      </c>
      <c r="J37" s="78">
        <f t="shared" si="8"/>
        <v>0</v>
      </c>
      <c r="K37" s="78">
        <f t="shared" si="17"/>
        <v>0</v>
      </c>
      <c r="L37" s="66">
        <f t="shared" si="10"/>
        <v>0</v>
      </c>
      <c r="M37" s="79"/>
      <c r="N37" s="80"/>
      <c r="O37" s="81">
        <f t="shared" si="15"/>
        <v>0</v>
      </c>
      <c r="P37" s="82">
        <f t="shared" si="11"/>
        <v>0</v>
      </c>
      <c r="Q37" s="83">
        <f t="shared" si="12"/>
        <v>0</v>
      </c>
      <c r="R37" s="84">
        <f t="shared" si="13"/>
        <v>0</v>
      </c>
      <c r="S37" s="89"/>
      <c r="T37" s="82">
        <f t="shared" si="14"/>
        <v>0</v>
      </c>
      <c r="U37" s="55">
        <f t="shared" si="1"/>
        <v>0</v>
      </c>
      <c r="V37" s="73">
        <f t="shared" si="2"/>
        <v>0</v>
      </c>
      <c r="W37" s="74"/>
      <c r="X37" s="74"/>
      <c r="Y37" s="74"/>
      <c r="Z37" s="74"/>
    </row>
    <row r="38" ht="42.0" customHeight="1">
      <c r="A38" s="90"/>
      <c r="B38" s="91"/>
      <c r="C38" s="92"/>
      <c r="D38" s="93">
        <f t="shared" si="16"/>
        <v>0</v>
      </c>
      <c r="E38" s="94">
        <f t="shared" si="3"/>
        <v>0</v>
      </c>
      <c r="F38" s="95">
        <f t="shared" si="4"/>
        <v>0</v>
      </c>
      <c r="G38" s="95">
        <f t="shared" si="5"/>
        <v>0</v>
      </c>
      <c r="H38" s="65">
        <f t="shared" si="6"/>
        <v>0</v>
      </c>
      <c r="I38" s="94">
        <f t="shared" si="7"/>
        <v>0</v>
      </c>
      <c r="J38" s="95">
        <f t="shared" si="8"/>
        <v>0</v>
      </c>
      <c r="K38" s="95">
        <f t="shared" si="17"/>
        <v>0</v>
      </c>
      <c r="L38" s="66">
        <f t="shared" si="10"/>
        <v>0</v>
      </c>
      <c r="M38" s="91"/>
      <c r="N38" s="92"/>
      <c r="O38" s="93">
        <f t="shared" si="15"/>
        <v>0</v>
      </c>
      <c r="P38" s="96">
        <f t="shared" si="11"/>
        <v>0</v>
      </c>
      <c r="Q38" s="97">
        <f t="shared" si="12"/>
        <v>0</v>
      </c>
      <c r="R38" s="98">
        <f t="shared" si="13"/>
        <v>0</v>
      </c>
      <c r="S38" s="99"/>
      <c r="T38" s="96">
        <f t="shared" si="14"/>
        <v>0</v>
      </c>
      <c r="U38" s="55">
        <f t="shared" si="1"/>
        <v>0</v>
      </c>
      <c r="V38" s="73">
        <f t="shared" si="2"/>
        <v>0</v>
      </c>
      <c r="W38" s="74"/>
      <c r="X38" s="74"/>
      <c r="Y38" s="74"/>
      <c r="Z38" s="74"/>
    </row>
    <row r="39" ht="45.75" customHeight="1">
      <c r="A39" s="100" t="s">
        <v>30</v>
      </c>
      <c r="B39" s="40">
        <f t="shared" ref="B39:G39" si="18">SUM(B8:B38)</f>
        <v>317</v>
      </c>
      <c r="C39" s="101">
        <f t="shared" si="18"/>
        <v>313</v>
      </c>
      <c r="D39" s="40">
        <f t="shared" si="18"/>
        <v>630</v>
      </c>
      <c r="E39" s="102">
        <f t="shared" si="18"/>
        <v>570.6</v>
      </c>
      <c r="F39" s="102">
        <f t="shared" si="18"/>
        <v>174.35</v>
      </c>
      <c r="G39" s="102">
        <f t="shared" si="18"/>
        <v>12.68</v>
      </c>
      <c r="H39" s="65">
        <f t="shared" si="6"/>
        <v>757.63</v>
      </c>
      <c r="I39" s="102">
        <f t="shared" ref="I39:K39" si="19">SUM(I8:I38)</f>
        <v>845.1</v>
      </c>
      <c r="J39" s="102">
        <f t="shared" si="19"/>
        <v>241.01</v>
      </c>
      <c r="K39" s="102">
        <f t="shared" si="19"/>
        <v>25.04</v>
      </c>
      <c r="L39" s="66">
        <f t="shared" si="10"/>
        <v>1111.15</v>
      </c>
      <c r="M39" s="103">
        <f t="shared" ref="M39:T39" si="20">SUM(M8:M38)</f>
        <v>26</v>
      </c>
      <c r="N39" s="103">
        <f t="shared" si="20"/>
        <v>25</v>
      </c>
      <c r="O39" s="103">
        <f t="shared" si="20"/>
        <v>51</v>
      </c>
      <c r="P39" s="102">
        <f t="shared" si="20"/>
        <v>56.94</v>
      </c>
      <c r="Q39" s="102">
        <f t="shared" si="20"/>
        <v>81.25</v>
      </c>
      <c r="R39" s="104">
        <f t="shared" si="20"/>
        <v>138.19</v>
      </c>
      <c r="S39" s="105">
        <f t="shared" si="20"/>
        <v>400</v>
      </c>
      <c r="T39" s="106">
        <f t="shared" si="20"/>
        <v>176</v>
      </c>
      <c r="U39" s="55">
        <f t="shared" si="1"/>
        <v>176</v>
      </c>
      <c r="V39" s="73">
        <f t="shared" si="2"/>
        <v>2182.97</v>
      </c>
      <c r="W39" s="4"/>
      <c r="X39" s="4"/>
      <c r="Y39" s="4"/>
      <c r="Z39" s="4"/>
    </row>
    <row r="40" ht="51.75" customHeight="1">
      <c r="A40" s="107" t="s">
        <v>31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108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109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8">
    <mergeCell ref="A4:A7"/>
    <mergeCell ref="B4:D6"/>
    <mergeCell ref="E4:H4"/>
    <mergeCell ref="I4:L4"/>
    <mergeCell ref="E5:G5"/>
    <mergeCell ref="H5:H6"/>
    <mergeCell ref="I5:K5"/>
    <mergeCell ref="L5:L6"/>
    <mergeCell ref="A1:V1"/>
    <mergeCell ref="A2:G2"/>
    <mergeCell ref="H2:K2"/>
    <mergeCell ref="L2:V2"/>
    <mergeCell ref="A3:D3"/>
    <mergeCell ref="E3:G3"/>
    <mergeCell ref="I3:L3"/>
    <mergeCell ref="M5:R5"/>
    <mergeCell ref="T5:U5"/>
    <mergeCell ref="M6:M7"/>
    <mergeCell ref="N6:N7"/>
    <mergeCell ref="A40:V40"/>
    <mergeCell ref="M3:Q3"/>
    <mergeCell ref="S3:U3"/>
    <mergeCell ref="M4:R4"/>
    <mergeCell ref="S4:U4"/>
    <mergeCell ref="V4:V6"/>
    <mergeCell ref="W4:X4"/>
    <mergeCell ref="S5:S7"/>
    <mergeCell ref="O6:O7"/>
  </mergeCells>
  <hyperlinks>
    <hyperlink r:id="rId1" ref="A40"/>
  </hyperlinks>
  <printOptions horizontalCentered="1" verticalCentered="1"/>
  <pageMargins bottom="0.7480314960629921" footer="0.0" header="0.0" left="0.7086614173228347" right="0.7086614173228347" top="0.7480314960629921"/>
  <pageSetup paperSize="9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2026-04-08T16:08:09Z</dcterms:created>
  <dc:creator>somya p</dc:creator>
</cp:coreProperties>
</file>