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Conc-vs-Time" sheetId="2" r:id="rId5"/>
    <sheet state="visible" name="Conc-vs-Distance" sheetId="3" r:id="rId6"/>
  </sheets>
  <definedNames/>
  <calcPr/>
  <extLst>
    <ext uri="GoogleSheetsCustomDataVersion2">
      <go:sheetsCustomData xmlns:go="http://customooxmlschemas.google.com/" r:id="rId7" roundtripDataChecksum="Ih4hMwtAdSuGRJhH4svfUFIrJAP1d3AOoJm31mLcq+g="/>
    </ext>
  </extLst>
</workbook>
</file>

<file path=xl/sharedStrings.xml><?xml version="1.0" encoding="utf-8"?>
<sst xmlns="http://schemas.openxmlformats.org/spreadsheetml/2006/main" count="224" uniqueCount="154">
  <si>
    <t>MNA Calculation Tool</t>
  </si>
  <si>
    <t>This worksheet is a simple tool designed to help determine if monitored natural attenuation (MNA) is appropriate as a corrective action method for a site.  The worksheet will calculate the decay rate, time to cleanup, cleanup levels, and milestones as described in OPS' Monitored Natural Attenuation in Groundwater Guidance Document.</t>
  </si>
  <si>
    <t>Concentration -vs- Time Method</t>
  </si>
  <si>
    <t>The following steps are instructions for the concentration versus time method ("Conc-vs-Time" worksheet) of calculating the decay rate, etc., that is used if at least four consecutive quarters of sampling data is available.</t>
  </si>
  <si>
    <r>
      <rPr>
        <rFont val="Arial"/>
        <b/>
        <color theme="1"/>
        <sz val="10.0"/>
        <u/>
      </rPr>
      <t>Step 1: Data Entry</t>
    </r>
    <r>
      <rPr>
        <rFont val="Arial"/>
        <b val="0"/>
        <color theme="1"/>
        <sz val="10.0"/>
        <u/>
      </rPr>
      <t xml:space="preserve"> - Enter data in the unshaded cells in Table 1 by simply typing over the data that already exists.  The date can be entered in formats of 6/14/2000 or 6/14/00 and the concentration in micrograms per liter (ug/L).  The actual site well designations at the site are placed in the second row under Well 1, Well 2, and Well 3 labels.  The Well 1 column can be the source well data, Well 2 an in-plume well, and Well 3 the property boundary well or most downgradient well between the source and the closest point of exposure (POE) other than and inside the property boundary.  </t>
    </r>
    <r>
      <rPr>
        <rFont val="Arial"/>
        <b/>
        <color theme="1"/>
        <sz val="10.0"/>
        <u/>
      </rPr>
      <t>Helpful Hints:</t>
    </r>
    <r>
      <rPr>
        <rFont val="Arial"/>
        <b val="0"/>
        <color theme="1"/>
        <sz val="10.0"/>
        <u/>
      </rPr>
      <t xml:space="preserve">  </t>
    </r>
    <r>
      <rPr>
        <rFont val="Arial"/>
        <b/>
        <color theme="1"/>
        <sz val="10.0"/>
        <u/>
      </rPr>
      <t>(1)</t>
    </r>
    <r>
      <rPr>
        <rFont val="Arial"/>
        <b val="0"/>
        <color theme="1"/>
        <sz val="10.0"/>
        <u/>
      </rPr>
      <t xml:space="preserve"> Non-detect data must be entered as the laboratory detection limit, not "0".  </t>
    </r>
    <r>
      <rPr>
        <rFont val="Arial"/>
        <b/>
        <color theme="1"/>
        <sz val="10.0"/>
        <u/>
      </rPr>
      <t>(2)</t>
    </r>
    <r>
      <rPr>
        <rFont val="Arial"/>
        <b val="0"/>
        <color theme="1"/>
        <sz val="10.0"/>
        <u/>
      </rPr>
      <t xml:space="preserve"> Lines can be inserted in Table 1 as necessary.  If no data exists for a particular well on a particular date, leave that cell blank.</t>
    </r>
  </si>
  <si>
    <r>
      <rPr>
        <rFont val="Arial"/>
        <b/>
        <color theme="1"/>
        <sz val="10.0"/>
        <u/>
      </rPr>
      <t>Step 2: Data Plot</t>
    </r>
    <r>
      <rPr>
        <rFont val="Arial"/>
        <b val="0"/>
        <color theme="1"/>
        <sz val="10.0"/>
        <u/>
      </rPr>
      <t xml:space="preserve"> - The graph to the right of Table 1 will automatically plot the data points, add a trend line for each data set, display the equation for the trend line of each data set, and display the R</t>
    </r>
    <r>
      <rPr>
        <rFont val="Arial"/>
        <b val="0"/>
        <color theme="1"/>
        <sz val="10.0"/>
        <u/>
        <vertAlign val="superscript"/>
      </rPr>
      <t>2</t>
    </r>
    <r>
      <rPr>
        <rFont val="Arial"/>
        <b val="0"/>
        <color theme="1"/>
        <sz val="10.0"/>
        <u/>
      </rPr>
      <t xml:space="preserve"> value (degree of fit of the data set to its trend line).  OPS' MNA Guidance Document describes each of these components in more detail and how to evaluate the components with respect to MNA appropriateness.  </t>
    </r>
    <r>
      <rPr>
        <rFont val="Arial"/>
        <b/>
        <color theme="1"/>
        <sz val="10.0"/>
        <u/>
      </rPr>
      <t>Helpful Hints:</t>
    </r>
    <r>
      <rPr>
        <rFont val="Arial"/>
        <b val="0"/>
        <color theme="1"/>
        <sz val="10.0"/>
        <u/>
      </rPr>
      <t xml:space="preserve">  </t>
    </r>
    <r>
      <rPr>
        <rFont val="Arial"/>
        <b/>
        <color theme="1"/>
        <sz val="10.0"/>
        <u/>
      </rPr>
      <t>(1)</t>
    </r>
    <r>
      <rPr>
        <rFont val="Arial"/>
        <b val="0"/>
        <color theme="1"/>
        <sz val="10.0"/>
        <u/>
      </rPr>
      <t xml:space="preserve"> The equation and R</t>
    </r>
    <r>
      <rPr>
        <rFont val="Arial"/>
        <b val="0"/>
        <color theme="1"/>
        <sz val="10.0"/>
        <u/>
        <vertAlign val="superscript"/>
      </rPr>
      <t>2</t>
    </r>
    <r>
      <rPr>
        <rFont val="Arial"/>
        <b val="0"/>
        <color theme="1"/>
        <sz val="10.0"/>
        <u/>
      </rPr>
      <t xml:space="preserve"> value may be displayed in a location other than directly under the Well 1, 2, and 3 labels; therefore, if desired, left-click and hold the display to move it.  </t>
    </r>
    <r>
      <rPr>
        <rFont val="Arial"/>
        <b/>
        <color theme="1"/>
        <sz val="10.0"/>
        <u/>
      </rPr>
      <t>(2)</t>
    </r>
    <r>
      <rPr>
        <rFont val="Arial"/>
        <b val="0"/>
        <color theme="1"/>
        <sz val="10.0"/>
        <u/>
      </rPr>
      <t xml:space="preserve"> After all data has been entered, the data range must be verified so that all data is displayed on the graph.  To check the data range, left-click on any one data point of a data set (green diamond, blue square, or red triangle) and a highlighted box will outline the data used in Table 1.  Left-click and hold the bottom right corner of this highlighted box and drag it to encompass all concentration data for the set and all days for the set.  Repeat this proceedure for each data set.</t>
    </r>
  </si>
  <si>
    <r>
      <rPr>
        <rFont val="Arial"/>
        <b/>
        <color theme="1"/>
        <sz val="10.0"/>
        <u/>
      </rPr>
      <t>Step 3: Time to cleanup</t>
    </r>
    <r>
      <rPr>
        <rFont val="Arial"/>
        <b val="0"/>
        <color theme="1"/>
        <sz val="10.0"/>
        <u/>
      </rPr>
      <t xml:space="preserve"> - If there is a decreasing trend line (negative decay rate) and the R</t>
    </r>
    <r>
      <rPr>
        <rFont val="Arial"/>
        <b val="0"/>
        <color theme="1"/>
        <sz val="10.0"/>
        <u/>
        <vertAlign val="superscript"/>
      </rPr>
      <t>2</t>
    </r>
    <r>
      <rPr>
        <rFont val="Arial"/>
        <b val="0"/>
        <color theme="1"/>
        <sz val="10.0"/>
        <u/>
      </rPr>
      <t xml:space="preserve"> value is within the appropriate range, the most conservative (lowest) decay rate is selected from all valid data sets and entered in the appropriate box in Table 2.  The current concentration in the property boundary or most downgradient well (as identified in Step 1) is then entered in Table 2.  The table will automatically compute the time to cleanup for the site in years and days.</t>
    </r>
  </si>
  <si>
    <r>
      <rPr>
        <rFont val="Arial"/>
        <b/>
        <color theme="1"/>
        <sz val="10.0"/>
        <u/>
      </rPr>
      <t>Step 4: Milestones at POE well</t>
    </r>
    <r>
      <rPr>
        <rFont val="Arial"/>
        <b val="0"/>
        <color theme="1"/>
        <sz val="10.0"/>
        <u/>
      </rPr>
      <t xml:space="preserve"> - The current concentration of the property boundary (or most downgradient well) is entered in the unshaded cell in Table 3 which calculates the milestones, in concentration and cumulative days, at 25%, 50% and 75% towards the cleanup goal of 5 ug/L.</t>
    </r>
  </si>
  <si>
    <r>
      <rPr>
        <rFont val="Arial"/>
        <b/>
        <color theme="1"/>
        <sz val="10.0"/>
        <u/>
      </rPr>
      <t>Step 5: Cleanup Levels and Milestones at source and in-plume wells</t>
    </r>
    <r>
      <rPr>
        <rFont val="Arial"/>
        <b val="0"/>
        <color theme="1"/>
        <sz val="10.0"/>
        <u/>
      </rPr>
      <t xml:space="preserve"> - Enter the current concentrations of the source and other in-plume wells in the unshaded cells in Table 4.  This table will calculate the cleanup level of each in-plume well (concentration at the time to cleanup of the site) and each milestone along the way towards the cleanup levels.</t>
    </r>
  </si>
  <si>
    <t>Concentration -vs- Distance Method</t>
  </si>
  <si>
    <t>The following steps are instructions for the concentration versus time method ("Conc-vs-Distance" worksheet) of calculating the decay rate, etc., that is used if at least four consecutive quarters of sampling data is not available.  For this method to be valid, the site must have at least three contaminated wells along the axis of the plume.</t>
  </si>
  <si>
    <r>
      <rPr>
        <rFont val="Arial"/>
        <b/>
        <color theme="1"/>
        <sz val="10.0"/>
        <u/>
      </rPr>
      <t>Step 1: Data Entry</t>
    </r>
    <r>
      <rPr>
        <rFont val="Arial"/>
        <b val="0"/>
        <color theme="1"/>
        <sz val="10.0"/>
        <u/>
      </rPr>
      <t xml:space="preserve"> - Enter the appropriate data in the unshaded cells in the Site Data table (Table 1) and enter the site well designations, distance data, and concentration data (at least three contaminated wells) in Table 2.  The example data in Table 2 assumes that there are four contaminated wells along the primary axis of the plume and MW-C is the well located at the property boundary.  Using the entered data, the travel times are calculated. </t>
    </r>
  </si>
  <si>
    <r>
      <rPr>
        <rFont val="Arial"/>
        <b/>
        <color theme="1"/>
        <sz val="10.0"/>
        <u/>
      </rPr>
      <t>Step 2: Data Plot</t>
    </r>
    <r>
      <rPr>
        <rFont val="Arial"/>
        <b val="0"/>
        <color theme="1"/>
        <sz val="10.0"/>
        <u/>
      </rPr>
      <t xml:space="preserve"> - The graph will automatically plot the data points, add a trend line for the data set, display the equation for the trend line, and display the R</t>
    </r>
    <r>
      <rPr>
        <rFont val="Arial"/>
        <b val="0"/>
        <color theme="1"/>
        <sz val="10.0"/>
        <u/>
        <vertAlign val="superscript"/>
      </rPr>
      <t>2</t>
    </r>
    <r>
      <rPr>
        <rFont val="Arial"/>
        <b val="0"/>
        <color theme="1"/>
        <sz val="10.0"/>
        <u/>
      </rPr>
      <t xml:space="preserve"> value (degree of fit of the data set to its trend line).  OPS' MNA Guidance Document describes each of these components in more detail and how to evaluate the components and MNA appropriateness.  </t>
    </r>
    <r>
      <rPr>
        <rFont val="Arial"/>
        <b/>
        <color theme="1"/>
        <sz val="10.0"/>
        <u/>
      </rPr>
      <t>Helpful Hints:</t>
    </r>
    <r>
      <rPr>
        <rFont val="Arial"/>
        <b val="0"/>
        <color theme="1"/>
        <sz val="10.0"/>
        <u/>
      </rPr>
      <t xml:space="preserve">  </t>
    </r>
    <r>
      <rPr>
        <rFont val="Arial"/>
        <b/>
        <color theme="1"/>
        <sz val="10.0"/>
        <u/>
      </rPr>
      <t>(1)</t>
    </r>
    <r>
      <rPr>
        <rFont val="Arial"/>
        <b val="0"/>
        <color theme="1"/>
        <sz val="10.0"/>
        <u/>
      </rPr>
      <t xml:space="preserve"> The equation and R</t>
    </r>
    <r>
      <rPr>
        <rFont val="Arial"/>
        <b val="0"/>
        <color theme="1"/>
        <sz val="10.0"/>
        <u/>
        <vertAlign val="superscript"/>
      </rPr>
      <t>2</t>
    </r>
    <r>
      <rPr>
        <rFont val="Arial"/>
        <b val="0"/>
        <color theme="1"/>
        <sz val="10.0"/>
        <u/>
      </rPr>
      <t xml:space="preserve"> value may be displayed in a location other than to the right of the graph, so left-click and hold the display to move it.  </t>
    </r>
    <r>
      <rPr>
        <rFont val="Arial"/>
        <b/>
        <color theme="1"/>
        <sz val="10.0"/>
        <u/>
      </rPr>
      <t>(2)</t>
    </r>
    <r>
      <rPr>
        <rFont val="Arial"/>
        <b val="0"/>
        <color theme="1"/>
        <sz val="10.0"/>
        <u/>
      </rPr>
      <t xml:space="preserve"> After all data has been entered, the data range must be verified so that all data is displayed on the graph.  To check the data range, left-click on any one data point (black square) of a data set and a highlighted box will outline the data used in Table 2.  Left-click and hold the bottom right corner of this highlighted box and drag it to encompass all travel time or concentration data for the set.</t>
    </r>
  </si>
  <si>
    <r>
      <rPr>
        <rFont val="Arial"/>
        <b/>
        <color theme="1"/>
        <sz val="10.0"/>
        <u/>
      </rPr>
      <t>Step 3: Time to cleanup</t>
    </r>
    <r>
      <rPr>
        <rFont val="Arial"/>
        <b val="0"/>
        <color theme="1"/>
        <sz val="10.0"/>
        <u/>
      </rPr>
      <t xml:space="preserve"> - If there is a decreasing trend line (negative decay rate) and the R</t>
    </r>
    <r>
      <rPr>
        <rFont val="Arial"/>
        <b val="0"/>
        <color theme="1"/>
        <sz val="10.0"/>
        <u/>
        <vertAlign val="superscript"/>
      </rPr>
      <t>2</t>
    </r>
    <r>
      <rPr>
        <rFont val="Arial"/>
        <b val="0"/>
        <color theme="1"/>
        <sz val="10.0"/>
        <u/>
      </rPr>
      <t xml:space="preserve"> value is within the appropriate range, the decay rate is selected from the valid data set and entered in the appropriate box in Table 3.  The current concentration in the property boundary or most downgradient well (protecting a POE other than and inside the property boundary) is then entered in Table 3.  The table will automatically compute the time to cleanup for the site in years and days.</t>
    </r>
  </si>
  <si>
    <r>
      <rPr>
        <rFont val="Arial"/>
        <b/>
        <color theme="1"/>
        <sz val="10.0"/>
        <u/>
      </rPr>
      <t>Step 4: Milestones at POE well</t>
    </r>
    <r>
      <rPr>
        <rFont val="Arial"/>
        <b val="0"/>
        <color theme="1"/>
        <sz val="10.0"/>
        <u/>
      </rPr>
      <t xml:space="preserve"> - The current concentration of the property boundary (or most downgradient well) is entered in the unshaded cell in Table 4 which calculates the milestones, in concentration and cumulative days, at 25%, 50% and 75% towards the cleanup goal of 5 ug/L.</t>
    </r>
  </si>
  <si>
    <r>
      <rPr>
        <rFont val="Arial"/>
        <b/>
        <color theme="1"/>
        <sz val="10.0"/>
        <u/>
      </rPr>
      <t>Step 5: Cleanup Levels and Milestones at source and in-plume wells</t>
    </r>
    <r>
      <rPr>
        <rFont val="Arial"/>
        <b val="0"/>
        <color theme="1"/>
        <sz val="10.0"/>
        <u/>
      </rPr>
      <t xml:space="preserve"> - Enter the current concentrations of the source and other in-plume wells in the unshaded cells in Table 5.  This table will calculate the cleanup level of each in-plume well (concentration at the time to cleanup of the site) and each milestone along the way towards the cleanup levels.</t>
    </r>
  </si>
  <si>
    <r>
      <rPr>
        <rFont val="Arial"/>
        <b/>
        <color theme="1"/>
        <sz val="10.0"/>
        <u/>
      </rPr>
      <t>Decay Rate as a model input</t>
    </r>
    <r>
      <rPr>
        <rFont val="Arial"/>
        <b val="0"/>
        <color theme="1"/>
        <sz val="10.0"/>
        <u/>
      </rPr>
      <t xml:space="preserve"> - If data indicates that the bulk decay rate is valid (decreasing trend and R</t>
    </r>
    <r>
      <rPr>
        <rFont val="Arial"/>
        <b val="0"/>
        <color theme="1"/>
        <sz val="10.0"/>
        <u/>
        <vertAlign val="superscript"/>
      </rPr>
      <t>2</t>
    </r>
    <r>
      <rPr>
        <rFont val="Arial"/>
        <b val="0"/>
        <color theme="1"/>
        <sz val="10.0"/>
        <u/>
      </rPr>
      <t xml:space="preserve"> in acceptable range), this bulk decay rate may, with OPS approval, be used to calculate a biological decay rate that can be used in a fate and transport or Tier 2 model in which physical degradation is already calculated.  </t>
    </r>
    <r>
      <rPr>
        <rFont val="Arial"/>
        <b val="0"/>
        <color rgb="FFFF0000"/>
        <sz val="10.0"/>
        <u/>
      </rPr>
      <t>The biological decay rate can be estimated by multiplying the bulk decay rate by 80%.</t>
    </r>
  </si>
  <si>
    <t>MNA - Calculation of Cleanup Time, Cleanup Levels, and Milestones</t>
  </si>
  <si>
    <t>Concentration -vs- Time (four consecutive quarters of data available)</t>
  </si>
  <si>
    <t>Site Name:</t>
  </si>
  <si>
    <t>EID 5736</t>
  </si>
  <si>
    <t>Table 1.  Well Data</t>
  </si>
  <si>
    <t>Date</t>
  </si>
  <si>
    <t>Days</t>
  </si>
  <si>
    <t>Benzene (ug/L)</t>
  </si>
  <si>
    <t>Well 1</t>
  </si>
  <si>
    <t>Well 2</t>
  </si>
  <si>
    <t>Well 3</t>
  </si>
  <si>
    <t xml:space="preserve"> </t>
  </si>
  <si>
    <t xml:space="preserve">Table 2.  Time to cleanup (t) in property boundary well </t>
  </si>
  <si>
    <t>(or other downgradient well between the source and a POE other than and inside the property boundary)</t>
  </si>
  <si>
    <t>Goal</t>
  </si>
  <si>
    <t>Current</t>
  </si>
  <si>
    <t>Decay</t>
  </si>
  <si>
    <t>Time to cleanup</t>
  </si>
  <si>
    <t>Conc.</t>
  </si>
  <si>
    <t>Rate*</t>
  </si>
  <si>
    <r>
      <rPr>
        <rFont val="Arial"/>
        <b/>
        <color theme="1"/>
        <sz val="9.0"/>
      </rPr>
      <t>t = [-ln(C</t>
    </r>
    <r>
      <rPr>
        <rFont val="Arial"/>
        <b/>
        <color theme="1"/>
        <sz val="9.0"/>
        <vertAlign val="subscript"/>
      </rPr>
      <t>G</t>
    </r>
    <r>
      <rPr>
        <rFont val="Arial"/>
        <b/>
        <color theme="1"/>
        <sz val="9.0"/>
      </rPr>
      <t>/C</t>
    </r>
    <r>
      <rPr>
        <rFont val="Arial"/>
        <b/>
        <color theme="1"/>
        <sz val="9.0"/>
        <vertAlign val="subscript"/>
      </rPr>
      <t>O</t>
    </r>
    <r>
      <rPr>
        <rFont val="Arial"/>
        <b/>
        <color theme="1"/>
        <sz val="9.0"/>
      </rPr>
      <t>)]/k</t>
    </r>
  </si>
  <si>
    <r>
      <rPr>
        <rFont val="Arial"/>
        <b/>
        <color theme="1"/>
        <sz val="9.0"/>
      </rPr>
      <t>C</t>
    </r>
    <r>
      <rPr>
        <rFont val="Arial"/>
        <b/>
        <color theme="1"/>
        <sz val="9.0"/>
        <vertAlign val="subscript"/>
      </rPr>
      <t xml:space="preserve">G </t>
    </r>
    <r>
      <rPr>
        <rFont val="Arial"/>
        <b/>
        <color theme="1"/>
        <sz val="9.0"/>
      </rPr>
      <t>(ug/L)</t>
    </r>
  </si>
  <si>
    <r>
      <rPr>
        <rFont val="Arial"/>
        <b/>
        <color theme="1"/>
        <sz val="9.0"/>
      </rPr>
      <t>C</t>
    </r>
    <r>
      <rPr>
        <rFont val="Arial"/>
        <b/>
        <color theme="1"/>
        <sz val="9.0"/>
        <vertAlign val="subscript"/>
      </rPr>
      <t xml:space="preserve">O </t>
    </r>
    <r>
      <rPr>
        <rFont val="Arial"/>
        <b/>
        <color theme="1"/>
        <sz val="9.0"/>
      </rPr>
      <t>(ug/L)</t>
    </r>
  </si>
  <si>
    <r>
      <rPr>
        <rFont val="Arial"/>
        <b/>
        <color theme="1"/>
        <sz val="9.0"/>
      </rPr>
      <t>k (day</t>
    </r>
    <r>
      <rPr>
        <rFont val="Arial"/>
        <b/>
        <color theme="1"/>
        <sz val="9.0"/>
        <vertAlign val="superscript"/>
      </rPr>
      <t>-1</t>
    </r>
    <r>
      <rPr>
        <rFont val="Arial"/>
        <b/>
        <color theme="1"/>
        <sz val="9.0"/>
      </rPr>
      <t>)</t>
    </r>
  </si>
  <si>
    <t>t (days)</t>
  </si>
  <si>
    <t>t (years)</t>
  </si>
  <si>
    <t>Trend line equation:</t>
  </si>
  <si>
    <r>
      <rPr>
        <rFont val="Arial"/>
        <color theme="1"/>
        <sz val="12.0"/>
      </rPr>
      <t>y = be</t>
    </r>
    <r>
      <rPr>
        <rFont val="Arial"/>
        <color theme="1"/>
        <sz val="12.0"/>
        <vertAlign val="superscript"/>
      </rPr>
      <t>-mx</t>
    </r>
  </si>
  <si>
    <t>or</t>
  </si>
  <si>
    <r>
      <rPr>
        <rFont val="Arial"/>
        <color theme="1"/>
        <sz val="12.0"/>
      </rPr>
      <t>C</t>
    </r>
    <r>
      <rPr>
        <rFont val="Arial"/>
        <color theme="1"/>
        <sz val="12.0"/>
        <vertAlign val="subscript"/>
      </rPr>
      <t>t</t>
    </r>
    <r>
      <rPr>
        <rFont val="Arial"/>
        <color theme="1"/>
        <sz val="12.0"/>
      </rPr>
      <t xml:space="preserve"> = C</t>
    </r>
    <r>
      <rPr>
        <rFont val="Arial"/>
        <color theme="1"/>
        <sz val="12.0"/>
        <vertAlign val="subscript"/>
      </rPr>
      <t>o</t>
    </r>
    <r>
      <rPr>
        <rFont val="Arial"/>
        <color theme="1"/>
        <sz val="12.0"/>
      </rPr>
      <t>e</t>
    </r>
    <r>
      <rPr>
        <rFont val="Arial"/>
        <color theme="1"/>
        <sz val="12.0"/>
        <vertAlign val="superscript"/>
      </rPr>
      <t>-kt</t>
    </r>
  </si>
  <si>
    <t>where</t>
  </si>
  <si>
    <t>k = bulk decay rate</t>
  </si>
  <si>
    <t>*Select most conservative valid decay rate of all wells</t>
  </si>
  <si>
    <t>Typical range for the bulk decay rate (k) = 0.001 to 0.01 (0.1 to 1 percent per day).</t>
  </si>
  <si>
    <r>
      <rPr>
        <rFont val="Arial"/>
        <color theme="1"/>
        <sz val="10.0"/>
      </rPr>
      <t>If R</t>
    </r>
    <r>
      <rPr>
        <rFont val="Arial"/>
        <color theme="1"/>
        <sz val="10.0"/>
        <vertAlign val="superscript"/>
      </rPr>
      <t xml:space="preserve">2 </t>
    </r>
    <r>
      <rPr>
        <rFont val="Arial"/>
        <color theme="1"/>
        <sz val="10.0"/>
      </rPr>
      <t>value &lt; 0.36 = not a good fit; data not usable for regression analysis.</t>
    </r>
  </si>
  <si>
    <r>
      <rPr>
        <rFont val="Arial"/>
        <color theme="1"/>
        <sz val="10.0"/>
      </rPr>
      <t>If R</t>
    </r>
    <r>
      <rPr>
        <rFont val="Arial"/>
        <color theme="1"/>
        <sz val="10.0"/>
        <vertAlign val="superscript"/>
      </rPr>
      <t xml:space="preserve">2 </t>
    </r>
    <r>
      <rPr>
        <rFont val="Arial"/>
        <color theme="1"/>
        <sz val="10.0"/>
      </rPr>
      <t>value &gt; 0.64 = data can easily fit a first order regression model.</t>
    </r>
  </si>
  <si>
    <t>Table 3.  Cleanup Milestones at property boundary well (or downgradient well)</t>
  </si>
  <si>
    <t>Monitoring</t>
  </si>
  <si>
    <t xml:space="preserve">Time to </t>
  </si>
  <si>
    <t>Cleanup</t>
  </si>
  <si>
    <t>Milestones</t>
  </si>
  <si>
    <t>Well</t>
  </si>
  <si>
    <t>Rate</t>
  </si>
  <si>
    <r>
      <rPr>
        <rFont val="Arial"/>
        <b/>
        <color theme="1"/>
        <sz val="9.0"/>
      </rPr>
      <t>C</t>
    </r>
    <r>
      <rPr>
        <rFont val="Arial"/>
        <b/>
        <color theme="1"/>
        <sz val="9.0"/>
        <vertAlign val="subscript"/>
      </rPr>
      <t>G%</t>
    </r>
    <r>
      <rPr>
        <rFont val="Arial"/>
        <b/>
        <color theme="1"/>
        <sz val="9.0"/>
      </rPr>
      <t xml:space="preserve"> = C</t>
    </r>
    <r>
      <rPr>
        <rFont val="Arial"/>
        <b/>
        <color theme="1"/>
        <sz val="9.0"/>
        <vertAlign val="subscript"/>
      </rPr>
      <t>O</t>
    </r>
    <r>
      <rPr>
        <rFont val="Arial"/>
        <b/>
        <color theme="1"/>
        <sz val="9.0"/>
      </rPr>
      <t>-[(C</t>
    </r>
    <r>
      <rPr>
        <rFont val="Arial"/>
        <b/>
        <color theme="1"/>
        <sz val="9.0"/>
        <vertAlign val="subscript"/>
      </rPr>
      <t>O</t>
    </r>
    <r>
      <rPr>
        <rFont val="Arial"/>
        <b/>
        <color theme="1"/>
        <sz val="9.0"/>
      </rPr>
      <t>-C</t>
    </r>
    <r>
      <rPr>
        <rFont val="Arial"/>
        <b/>
        <color theme="1"/>
        <sz val="9.0"/>
        <vertAlign val="subscript"/>
      </rPr>
      <t>G</t>
    </r>
    <r>
      <rPr>
        <rFont val="Arial"/>
        <b/>
        <color theme="1"/>
        <sz val="9.0"/>
      </rPr>
      <t>)(% of goal/100)]       t</t>
    </r>
    <r>
      <rPr>
        <rFont val="Arial"/>
        <b/>
        <color theme="1"/>
        <sz val="9.0"/>
        <vertAlign val="subscript"/>
      </rPr>
      <t>G%</t>
    </r>
    <r>
      <rPr>
        <rFont val="Arial"/>
        <b/>
        <color theme="1"/>
        <sz val="9.0"/>
      </rPr>
      <t xml:space="preserve"> = [-ln(C</t>
    </r>
    <r>
      <rPr>
        <rFont val="Arial"/>
        <b/>
        <color theme="1"/>
        <sz val="9.0"/>
        <vertAlign val="subscript"/>
      </rPr>
      <t>G%</t>
    </r>
    <r>
      <rPr>
        <rFont val="Arial"/>
        <b/>
        <color theme="1"/>
        <sz val="9.0"/>
      </rPr>
      <t>/C</t>
    </r>
    <r>
      <rPr>
        <rFont val="Arial"/>
        <b/>
        <color theme="1"/>
        <sz val="9.0"/>
        <vertAlign val="subscript"/>
      </rPr>
      <t>O</t>
    </r>
    <r>
      <rPr>
        <rFont val="Arial"/>
        <b/>
        <color theme="1"/>
        <sz val="9.0"/>
      </rPr>
      <t>)]/k</t>
    </r>
  </si>
  <si>
    <t>25% towards Goal</t>
  </si>
  <si>
    <t>50% towards Goal</t>
  </si>
  <si>
    <t>75% towards Goal</t>
  </si>
  <si>
    <r>
      <rPr>
        <rFont val="Arial"/>
        <b/>
        <color theme="1"/>
        <sz val="9.0"/>
      </rPr>
      <t>C</t>
    </r>
    <r>
      <rPr>
        <rFont val="Arial"/>
        <b/>
        <color theme="1"/>
        <sz val="9.0"/>
        <vertAlign val="subscript"/>
      </rPr>
      <t xml:space="preserve">O </t>
    </r>
    <r>
      <rPr>
        <rFont val="Arial"/>
        <b/>
        <color theme="1"/>
        <sz val="9.0"/>
      </rPr>
      <t>(ug/L)</t>
    </r>
  </si>
  <si>
    <r>
      <rPr>
        <rFont val="Arial"/>
        <b/>
        <color theme="1"/>
        <sz val="9.0"/>
      </rPr>
      <t>k (day</t>
    </r>
    <r>
      <rPr>
        <rFont val="Arial"/>
        <b/>
        <color theme="1"/>
        <sz val="9.0"/>
        <vertAlign val="superscript"/>
      </rPr>
      <t>-1</t>
    </r>
    <r>
      <rPr>
        <rFont val="Arial"/>
        <b/>
        <color theme="1"/>
        <sz val="9.0"/>
      </rPr>
      <t>)</t>
    </r>
  </si>
  <si>
    <r>
      <rPr>
        <rFont val="Arial"/>
        <b/>
        <color theme="1"/>
        <sz val="9.0"/>
      </rPr>
      <t>C</t>
    </r>
    <r>
      <rPr>
        <rFont val="Arial"/>
        <b/>
        <color theme="1"/>
        <sz val="9.0"/>
        <vertAlign val="subscript"/>
      </rPr>
      <t>G</t>
    </r>
    <r>
      <rPr>
        <rFont val="Arial"/>
        <b/>
        <color theme="1"/>
        <sz val="9.0"/>
      </rPr>
      <t xml:space="preserve"> (ug/L)</t>
    </r>
  </si>
  <si>
    <r>
      <rPr>
        <rFont val="Arial"/>
        <b/>
        <color theme="1"/>
        <sz val="9.0"/>
      </rPr>
      <t>C</t>
    </r>
    <r>
      <rPr>
        <rFont val="Arial"/>
        <b/>
        <color theme="1"/>
        <sz val="9.0"/>
        <vertAlign val="subscript"/>
      </rPr>
      <t>G20</t>
    </r>
    <r>
      <rPr>
        <rFont val="Arial"/>
        <b/>
        <color theme="1"/>
        <sz val="9.0"/>
      </rPr>
      <t xml:space="preserve"> (ug/L)</t>
    </r>
  </si>
  <si>
    <r>
      <rPr>
        <rFont val="Arial"/>
        <b/>
        <color theme="1"/>
        <sz val="9.0"/>
      </rPr>
      <t>t</t>
    </r>
    <r>
      <rPr>
        <rFont val="Arial"/>
        <b/>
        <color theme="1"/>
        <sz val="9.0"/>
        <vertAlign val="subscript"/>
      </rPr>
      <t>G25</t>
    </r>
    <r>
      <rPr>
        <rFont val="Arial"/>
        <b/>
        <color theme="1"/>
        <sz val="9.0"/>
      </rPr>
      <t xml:space="preserve"> (days)</t>
    </r>
  </si>
  <si>
    <r>
      <rPr>
        <rFont val="Arial"/>
        <b/>
        <color theme="1"/>
        <sz val="9.0"/>
      </rPr>
      <t>C</t>
    </r>
    <r>
      <rPr>
        <rFont val="Arial"/>
        <b/>
        <color theme="1"/>
        <sz val="9.0"/>
        <vertAlign val="subscript"/>
      </rPr>
      <t>G50</t>
    </r>
    <r>
      <rPr>
        <rFont val="Arial"/>
        <b/>
        <color theme="1"/>
        <sz val="9.0"/>
      </rPr>
      <t xml:space="preserve"> (ug/L)</t>
    </r>
  </si>
  <si>
    <r>
      <rPr>
        <rFont val="Arial"/>
        <b/>
        <color theme="1"/>
        <sz val="9.0"/>
      </rPr>
      <t>t</t>
    </r>
    <r>
      <rPr>
        <rFont val="Arial"/>
        <b/>
        <color theme="1"/>
        <sz val="9.0"/>
        <vertAlign val="subscript"/>
      </rPr>
      <t>G50</t>
    </r>
    <r>
      <rPr>
        <rFont val="Arial"/>
        <b/>
        <color theme="1"/>
        <sz val="9.0"/>
      </rPr>
      <t xml:space="preserve"> (days)</t>
    </r>
  </si>
  <si>
    <r>
      <rPr>
        <rFont val="Arial"/>
        <b/>
        <color theme="1"/>
        <sz val="9.0"/>
      </rPr>
      <t>C</t>
    </r>
    <r>
      <rPr>
        <rFont val="Arial"/>
        <b/>
        <color theme="1"/>
        <sz val="9.0"/>
        <vertAlign val="subscript"/>
      </rPr>
      <t>G75</t>
    </r>
    <r>
      <rPr>
        <rFont val="Arial"/>
        <b/>
        <color theme="1"/>
        <sz val="9.0"/>
      </rPr>
      <t xml:space="preserve"> (ug/L)</t>
    </r>
  </si>
  <si>
    <r>
      <rPr>
        <rFont val="Arial"/>
        <b/>
        <color theme="1"/>
        <sz val="9.0"/>
      </rPr>
      <t>t</t>
    </r>
    <r>
      <rPr>
        <rFont val="Arial"/>
        <b/>
        <color theme="1"/>
        <sz val="9.0"/>
        <vertAlign val="subscript"/>
      </rPr>
      <t>G75</t>
    </r>
    <r>
      <rPr>
        <rFont val="Arial"/>
        <b/>
        <color theme="1"/>
        <sz val="9.0"/>
      </rPr>
      <t xml:space="preserve"> (days)</t>
    </r>
  </si>
  <si>
    <t>DG Well</t>
  </si>
  <si>
    <r>
      <rPr>
        <rFont val="Arial"/>
        <b/>
        <color theme="1"/>
        <sz val="11.0"/>
      </rPr>
      <t>Table 4.  Cleanup Levels (C</t>
    </r>
    <r>
      <rPr>
        <rFont val="Arial"/>
        <b/>
        <color theme="1"/>
        <sz val="11.0"/>
        <vertAlign val="subscript"/>
      </rPr>
      <t>L</t>
    </r>
    <r>
      <rPr>
        <rFont val="Arial"/>
        <b/>
        <color theme="1"/>
        <sz val="11.0"/>
      </rPr>
      <t>) and Milestones at in-plume wells</t>
    </r>
  </si>
  <si>
    <t>Levels</t>
  </si>
  <si>
    <r>
      <rPr>
        <rFont val="Arial"/>
        <b/>
        <color theme="1"/>
        <sz val="9.0"/>
      </rPr>
      <t>C</t>
    </r>
    <r>
      <rPr>
        <rFont val="Arial"/>
        <b/>
        <color theme="1"/>
        <sz val="9.0"/>
        <vertAlign val="subscript"/>
      </rPr>
      <t>L%</t>
    </r>
    <r>
      <rPr>
        <rFont val="Arial"/>
        <b/>
        <color theme="1"/>
        <sz val="9.0"/>
      </rPr>
      <t xml:space="preserve"> = C</t>
    </r>
    <r>
      <rPr>
        <rFont val="Arial"/>
        <b/>
        <color theme="1"/>
        <sz val="9.0"/>
        <vertAlign val="subscript"/>
      </rPr>
      <t>O</t>
    </r>
    <r>
      <rPr>
        <rFont val="Arial"/>
        <b/>
        <color theme="1"/>
        <sz val="9.0"/>
      </rPr>
      <t>-[(C</t>
    </r>
    <r>
      <rPr>
        <rFont val="Arial"/>
        <b/>
        <color theme="1"/>
        <sz val="9.0"/>
        <vertAlign val="subscript"/>
      </rPr>
      <t>O</t>
    </r>
    <r>
      <rPr>
        <rFont val="Arial"/>
        <b/>
        <color theme="1"/>
        <sz val="9.0"/>
      </rPr>
      <t>-C</t>
    </r>
    <r>
      <rPr>
        <rFont val="Arial"/>
        <b/>
        <color theme="1"/>
        <sz val="9.0"/>
        <vertAlign val="subscript"/>
      </rPr>
      <t>L</t>
    </r>
    <r>
      <rPr>
        <rFont val="Arial"/>
        <b/>
        <color theme="1"/>
        <sz val="9.0"/>
      </rPr>
      <t>)(% of goal/100)]       t</t>
    </r>
    <r>
      <rPr>
        <rFont val="Arial"/>
        <b/>
        <color theme="1"/>
        <sz val="9.0"/>
        <vertAlign val="subscript"/>
      </rPr>
      <t>L%</t>
    </r>
    <r>
      <rPr>
        <rFont val="Arial"/>
        <b/>
        <color theme="1"/>
        <sz val="9.0"/>
      </rPr>
      <t xml:space="preserve"> = [-ln(C</t>
    </r>
    <r>
      <rPr>
        <rFont val="Arial"/>
        <b/>
        <color theme="1"/>
        <sz val="9.0"/>
        <vertAlign val="subscript"/>
      </rPr>
      <t>L%</t>
    </r>
    <r>
      <rPr>
        <rFont val="Arial"/>
        <b/>
        <color theme="1"/>
        <sz val="9.0"/>
      </rPr>
      <t>/C</t>
    </r>
    <r>
      <rPr>
        <rFont val="Arial"/>
        <b/>
        <color theme="1"/>
        <sz val="9.0"/>
        <vertAlign val="subscript"/>
      </rPr>
      <t>O</t>
    </r>
    <r>
      <rPr>
        <rFont val="Arial"/>
        <b/>
        <color theme="1"/>
        <sz val="9.0"/>
      </rPr>
      <t>)]/k</t>
    </r>
  </si>
  <si>
    <r>
      <rPr>
        <rFont val="Arial"/>
        <b/>
        <color theme="1"/>
        <sz val="9.0"/>
      </rPr>
      <t>C</t>
    </r>
    <r>
      <rPr>
        <rFont val="Arial"/>
        <b/>
        <color theme="1"/>
        <sz val="9.0"/>
        <vertAlign val="subscript"/>
      </rPr>
      <t xml:space="preserve">L </t>
    </r>
    <r>
      <rPr>
        <rFont val="Arial"/>
        <b/>
        <color theme="1"/>
        <sz val="9.0"/>
      </rPr>
      <t>= C</t>
    </r>
    <r>
      <rPr>
        <rFont val="Arial"/>
        <b/>
        <color theme="1"/>
        <sz val="9.0"/>
        <vertAlign val="subscript"/>
      </rPr>
      <t>O</t>
    </r>
    <r>
      <rPr>
        <rFont val="Arial"/>
        <b/>
        <color theme="1"/>
        <sz val="9.0"/>
      </rPr>
      <t>e</t>
    </r>
    <r>
      <rPr>
        <rFont val="Arial"/>
        <b/>
        <color theme="1"/>
        <sz val="9.0"/>
        <vertAlign val="superscript"/>
      </rPr>
      <t>-kt</t>
    </r>
  </si>
  <si>
    <r>
      <rPr>
        <rFont val="Arial"/>
        <b/>
        <color theme="1"/>
        <sz val="9.0"/>
      </rPr>
      <t>25% towards C</t>
    </r>
    <r>
      <rPr>
        <rFont val="Arial"/>
        <b/>
        <color theme="1"/>
        <sz val="9.0"/>
        <vertAlign val="subscript"/>
      </rPr>
      <t>L</t>
    </r>
  </si>
  <si>
    <r>
      <rPr>
        <rFont val="Arial"/>
        <b/>
        <color theme="1"/>
        <sz val="9.0"/>
      </rPr>
      <t>50% towards C</t>
    </r>
    <r>
      <rPr>
        <rFont val="Arial"/>
        <b/>
        <color theme="1"/>
        <sz val="9.0"/>
        <vertAlign val="subscript"/>
      </rPr>
      <t>L</t>
    </r>
  </si>
  <si>
    <r>
      <rPr>
        <rFont val="Arial"/>
        <b/>
        <color theme="1"/>
        <sz val="9.0"/>
      </rPr>
      <t>75% towards C</t>
    </r>
    <r>
      <rPr>
        <rFont val="Arial"/>
        <b/>
        <color theme="1"/>
        <sz val="9.0"/>
        <vertAlign val="subscript"/>
      </rPr>
      <t>L</t>
    </r>
  </si>
  <si>
    <r>
      <rPr>
        <rFont val="Arial"/>
        <b/>
        <color theme="1"/>
        <sz val="9.0"/>
      </rPr>
      <t>C</t>
    </r>
    <r>
      <rPr>
        <rFont val="Arial"/>
        <b/>
        <color theme="1"/>
        <sz val="9.0"/>
        <vertAlign val="subscript"/>
      </rPr>
      <t xml:space="preserve">O </t>
    </r>
    <r>
      <rPr>
        <rFont val="Arial"/>
        <b/>
        <color theme="1"/>
        <sz val="9.0"/>
      </rPr>
      <t>(ug/L)</t>
    </r>
  </si>
  <si>
    <r>
      <rPr>
        <rFont val="Arial"/>
        <b/>
        <color theme="1"/>
        <sz val="9.0"/>
      </rPr>
      <t>k (day</t>
    </r>
    <r>
      <rPr>
        <rFont val="Arial"/>
        <b/>
        <color theme="1"/>
        <sz val="9.0"/>
        <vertAlign val="superscript"/>
      </rPr>
      <t>-1</t>
    </r>
    <r>
      <rPr>
        <rFont val="Arial"/>
        <b/>
        <color theme="1"/>
        <sz val="9.0"/>
      </rPr>
      <t>)</t>
    </r>
  </si>
  <si>
    <r>
      <rPr>
        <rFont val="Arial"/>
        <b/>
        <color theme="1"/>
        <sz val="9.0"/>
      </rPr>
      <t>C</t>
    </r>
    <r>
      <rPr>
        <rFont val="Arial"/>
        <b/>
        <color theme="1"/>
        <sz val="9.0"/>
        <vertAlign val="subscript"/>
      </rPr>
      <t>L</t>
    </r>
    <r>
      <rPr>
        <rFont val="Arial"/>
        <b/>
        <color theme="1"/>
        <sz val="9.0"/>
      </rPr>
      <t xml:space="preserve"> (ug/L)</t>
    </r>
  </si>
  <si>
    <r>
      <rPr>
        <rFont val="Arial"/>
        <b/>
        <color theme="1"/>
        <sz val="9.0"/>
      </rPr>
      <t>C</t>
    </r>
    <r>
      <rPr>
        <rFont val="Arial"/>
        <b/>
        <color theme="1"/>
        <sz val="9.0"/>
        <vertAlign val="subscript"/>
      </rPr>
      <t>L20</t>
    </r>
    <r>
      <rPr>
        <rFont val="Arial"/>
        <b/>
        <color theme="1"/>
        <sz val="9.0"/>
      </rPr>
      <t xml:space="preserve"> (ug/L)</t>
    </r>
  </si>
  <si>
    <r>
      <rPr>
        <rFont val="Arial"/>
        <b/>
        <color theme="1"/>
        <sz val="9.0"/>
      </rPr>
      <t>t</t>
    </r>
    <r>
      <rPr>
        <rFont val="Arial"/>
        <b/>
        <color theme="1"/>
        <sz val="9.0"/>
        <vertAlign val="subscript"/>
      </rPr>
      <t>L25</t>
    </r>
    <r>
      <rPr>
        <rFont val="Arial"/>
        <b/>
        <color theme="1"/>
        <sz val="9.0"/>
      </rPr>
      <t xml:space="preserve"> (days)</t>
    </r>
  </si>
  <si>
    <r>
      <rPr>
        <rFont val="Arial"/>
        <b/>
        <color theme="1"/>
        <sz val="9.0"/>
      </rPr>
      <t>C</t>
    </r>
    <r>
      <rPr>
        <rFont val="Arial"/>
        <b/>
        <color theme="1"/>
        <sz val="9.0"/>
        <vertAlign val="subscript"/>
      </rPr>
      <t>L50</t>
    </r>
    <r>
      <rPr>
        <rFont val="Arial"/>
        <b/>
        <color theme="1"/>
        <sz val="9.0"/>
      </rPr>
      <t xml:space="preserve"> (ug/L)</t>
    </r>
  </si>
  <si>
    <r>
      <rPr>
        <rFont val="Arial"/>
        <b/>
        <color theme="1"/>
        <sz val="9.0"/>
      </rPr>
      <t>t</t>
    </r>
    <r>
      <rPr>
        <rFont val="Arial"/>
        <b/>
        <color theme="1"/>
        <sz val="9.0"/>
        <vertAlign val="subscript"/>
      </rPr>
      <t>L50</t>
    </r>
    <r>
      <rPr>
        <rFont val="Arial"/>
        <b/>
        <color theme="1"/>
        <sz val="9.0"/>
      </rPr>
      <t xml:space="preserve"> (days)</t>
    </r>
  </si>
  <si>
    <r>
      <rPr>
        <rFont val="Arial"/>
        <b/>
        <color theme="1"/>
        <sz val="9.0"/>
      </rPr>
      <t>C</t>
    </r>
    <r>
      <rPr>
        <rFont val="Arial"/>
        <b/>
        <color theme="1"/>
        <sz val="9.0"/>
        <vertAlign val="subscript"/>
      </rPr>
      <t>L75</t>
    </r>
    <r>
      <rPr>
        <rFont val="Arial"/>
        <b/>
        <color theme="1"/>
        <sz val="9.0"/>
      </rPr>
      <t xml:space="preserve"> (ug/L)</t>
    </r>
  </si>
  <si>
    <r>
      <rPr>
        <rFont val="Arial"/>
        <b/>
        <color theme="1"/>
        <sz val="9.0"/>
      </rPr>
      <t>t</t>
    </r>
    <r>
      <rPr>
        <rFont val="Arial"/>
        <b/>
        <color theme="1"/>
        <sz val="9.0"/>
        <vertAlign val="subscript"/>
      </rPr>
      <t>L75</t>
    </r>
    <r>
      <rPr>
        <rFont val="Arial"/>
        <b/>
        <color theme="1"/>
        <sz val="9.0"/>
      </rPr>
      <t xml:space="preserve"> (days)</t>
    </r>
  </si>
  <si>
    <t>Source Well</t>
  </si>
  <si>
    <t>In-plume well</t>
  </si>
  <si>
    <r>
      <rPr>
        <rFont val="Arial"/>
        <b/>
        <color theme="1"/>
        <sz val="12.0"/>
      </rPr>
      <t xml:space="preserve">Concentration -vs- Distance (four consecutive quarters of data </t>
    </r>
    <r>
      <rPr>
        <rFont val="Arial"/>
        <b/>
        <color theme="1"/>
        <sz val="12.0"/>
        <u/>
      </rPr>
      <t>not</t>
    </r>
    <r>
      <rPr>
        <rFont val="Arial"/>
        <b/>
        <color theme="1"/>
        <sz val="12.0"/>
      </rPr>
      <t xml:space="preserve"> available)</t>
    </r>
  </si>
  <si>
    <t>Table 1.  Site Data</t>
  </si>
  <si>
    <t>Average hydraulic conductivity (K) (feet/day)</t>
  </si>
  <si>
    <t>Hydraulic gradient (i) (unitless)</t>
  </si>
  <si>
    <r>
      <rPr>
        <rFont val="Arial"/>
        <color theme="1"/>
        <sz val="11.0"/>
      </rPr>
      <t>Soil bulk density (p</t>
    </r>
    <r>
      <rPr>
        <rFont val="Arial"/>
        <color theme="1"/>
        <sz val="11.0"/>
        <vertAlign val="subscript"/>
      </rPr>
      <t>b</t>
    </r>
    <r>
      <rPr>
        <rFont val="Arial"/>
        <color theme="1"/>
        <sz val="11.0"/>
      </rPr>
      <t>) (g/cm</t>
    </r>
    <r>
      <rPr>
        <rFont val="Arial"/>
        <color theme="1"/>
        <sz val="11.0"/>
        <vertAlign val="superscript"/>
      </rPr>
      <t>3</t>
    </r>
    <r>
      <rPr>
        <rFont val="Arial"/>
        <color theme="1"/>
        <sz val="11.0"/>
      </rPr>
      <t>)</t>
    </r>
  </si>
  <si>
    <r>
      <rPr>
        <rFont val="Arial"/>
        <color theme="1"/>
        <sz val="11.0"/>
      </rPr>
      <t>Effective porosity (n</t>
    </r>
    <r>
      <rPr>
        <rFont val="Arial"/>
        <color theme="1"/>
        <sz val="11.0"/>
        <vertAlign val="subscript"/>
      </rPr>
      <t>e</t>
    </r>
    <r>
      <rPr>
        <rFont val="Arial"/>
        <color theme="1"/>
        <sz val="11.0"/>
      </rPr>
      <t xml:space="preserve">) </t>
    </r>
  </si>
  <si>
    <t>Fraction organic carbon (FOC) (unitless)</t>
  </si>
  <si>
    <r>
      <rPr>
        <rFont val="Arial"/>
        <color theme="1"/>
        <sz val="11.0"/>
      </rPr>
      <t>Organic carbon/water partition coefficient (K</t>
    </r>
    <r>
      <rPr>
        <rFont val="Arial"/>
        <color theme="1"/>
        <sz val="11.0"/>
        <vertAlign val="subscript"/>
      </rPr>
      <t>oc</t>
    </r>
    <r>
      <rPr>
        <rFont val="Arial"/>
        <color theme="1"/>
        <sz val="11.0"/>
      </rPr>
      <t>) (ml/g)</t>
    </r>
  </si>
  <si>
    <t>Table 2.  Well Data and Calculated Cumulative Travel Times - minimum of three contaminated wells needed (source well and two downgradient wells)</t>
  </si>
  <si>
    <t>Well Location</t>
  </si>
  <si>
    <t>Seepage Velocity (ft/day)</t>
  </si>
  <si>
    <t>Retardation Factor (unitless)</t>
  </si>
  <si>
    <t>Plume Velocity (ft/day)</t>
  </si>
  <si>
    <t>Distance from source well (feet)</t>
  </si>
  <si>
    <t>Cumulative Travel Time (days)</t>
  </si>
  <si>
    <t>Benzene conc. (ug/L)</t>
  </si>
  <si>
    <r>
      <rPr>
        <rFont val="Arial"/>
        <b/>
        <color theme="1"/>
        <sz val="9.0"/>
      </rPr>
      <t>V</t>
    </r>
    <r>
      <rPr>
        <rFont val="Arial"/>
        <b val="0"/>
        <color theme="1"/>
        <sz val="9.0"/>
      </rPr>
      <t xml:space="preserve"> = Ki / n</t>
    </r>
    <r>
      <rPr>
        <rFont val="Arial"/>
        <b val="0"/>
        <color theme="1"/>
        <sz val="9.0"/>
        <vertAlign val="subscript"/>
      </rPr>
      <t>e</t>
    </r>
  </si>
  <si>
    <r>
      <rPr>
        <rFont val="Arial"/>
        <b/>
        <color theme="1"/>
        <sz val="9.0"/>
      </rPr>
      <t>R</t>
    </r>
    <r>
      <rPr>
        <rFont val="Arial"/>
        <b val="0"/>
        <color theme="1"/>
        <sz val="9.0"/>
      </rPr>
      <t xml:space="preserve"> = 1 + (p</t>
    </r>
    <r>
      <rPr>
        <rFont val="Arial"/>
        <b val="0"/>
        <color theme="1"/>
        <sz val="9.0"/>
        <vertAlign val="subscript"/>
      </rPr>
      <t>b</t>
    </r>
    <r>
      <rPr>
        <rFont val="Arial"/>
        <b val="0"/>
        <color theme="1"/>
        <sz val="9.0"/>
      </rPr>
      <t>/n</t>
    </r>
    <r>
      <rPr>
        <rFont val="Arial"/>
        <b val="0"/>
        <color theme="1"/>
        <sz val="9.0"/>
        <vertAlign val="subscript"/>
      </rPr>
      <t>e</t>
    </r>
    <r>
      <rPr>
        <rFont val="Arial"/>
        <b val="0"/>
        <color theme="1"/>
        <sz val="9.0"/>
      </rPr>
      <t>)(K</t>
    </r>
    <r>
      <rPr>
        <rFont val="Arial"/>
        <b val="0"/>
        <color theme="1"/>
        <sz val="9.0"/>
        <vertAlign val="subscript"/>
      </rPr>
      <t>oc</t>
    </r>
    <r>
      <rPr>
        <rFont val="Arial"/>
        <b val="0"/>
        <color theme="1"/>
        <sz val="9.0"/>
      </rPr>
      <t>)(FOC)</t>
    </r>
  </si>
  <si>
    <r>
      <rPr>
        <rFont val="Arial"/>
        <b/>
        <color theme="1"/>
        <sz val="9.0"/>
      </rPr>
      <t>V</t>
    </r>
    <r>
      <rPr>
        <rFont val="Arial"/>
        <b/>
        <color theme="1"/>
        <sz val="9.0"/>
        <vertAlign val="subscript"/>
      </rPr>
      <t>p</t>
    </r>
    <r>
      <rPr>
        <rFont val="Arial"/>
        <b val="0"/>
        <color theme="1"/>
        <sz val="9.0"/>
      </rPr>
      <t xml:space="preserve"> = V / R</t>
    </r>
  </si>
  <si>
    <r>
      <rPr>
        <rFont val="Arial"/>
        <b/>
        <color theme="1"/>
        <sz val="10.0"/>
      </rPr>
      <t>t</t>
    </r>
    <r>
      <rPr>
        <rFont val="Arial"/>
        <b val="0"/>
        <color theme="1"/>
        <sz val="10.0"/>
      </rPr>
      <t xml:space="preserve"> = Distance / V</t>
    </r>
    <r>
      <rPr>
        <rFont val="Arial"/>
        <b val="0"/>
        <color theme="1"/>
        <sz val="10.0"/>
        <vertAlign val="subscript"/>
      </rPr>
      <t>p</t>
    </r>
  </si>
  <si>
    <t>MW-A</t>
  </si>
  <si>
    <t>Source well</t>
  </si>
  <si>
    <t>MW-B</t>
  </si>
  <si>
    <t>MW-C</t>
  </si>
  <si>
    <t>MW-D</t>
  </si>
  <si>
    <t>Note:  Example data assumes MW-C is property boundary well</t>
  </si>
  <si>
    <t>Plot</t>
  </si>
  <si>
    <t>Table 3.  Time to cleanup (t) in property boundary well or well between the source and a POE other than the property boundary</t>
  </si>
  <si>
    <r>
      <rPr>
        <rFont val="Arial"/>
        <b/>
        <color theme="1"/>
        <sz val="9.0"/>
      </rPr>
      <t>t = [-ln(C</t>
    </r>
    <r>
      <rPr>
        <rFont val="Arial"/>
        <b/>
        <color theme="1"/>
        <sz val="9.0"/>
        <vertAlign val="subscript"/>
      </rPr>
      <t>G</t>
    </r>
    <r>
      <rPr>
        <rFont val="Arial"/>
        <b/>
        <color theme="1"/>
        <sz val="9.0"/>
      </rPr>
      <t>/C</t>
    </r>
    <r>
      <rPr>
        <rFont val="Arial"/>
        <b/>
        <color theme="1"/>
        <sz val="9.0"/>
        <vertAlign val="subscript"/>
      </rPr>
      <t>O</t>
    </r>
    <r>
      <rPr>
        <rFont val="Arial"/>
        <b/>
        <color theme="1"/>
        <sz val="9.0"/>
      </rPr>
      <t>)]/k</t>
    </r>
  </si>
  <si>
    <r>
      <rPr>
        <rFont val="Arial"/>
        <b/>
        <color theme="1"/>
        <sz val="9.0"/>
      </rPr>
      <t>C</t>
    </r>
    <r>
      <rPr>
        <rFont val="Arial"/>
        <b/>
        <color theme="1"/>
        <sz val="9.0"/>
        <vertAlign val="subscript"/>
      </rPr>
      <t xml:space="preserve">G </t>
    </r>
    <r>
      <rPr>
        <rFont val="Arial"/>
        <b/>
        <color theme="1"/>
        <sz val="9.0"/>
      </rPr>
      <t>(ug/L)</t>
    </r>
  </si>
  <si>
    <r>
      <rPr>
        <rFont val="Arial"/>
        <b/>
        <color theme="1"/>
        <sz val="9.0"/>
      </rPr>
      <t>C</t>
    </r>
    <r>
      <rPr>
        <rFont val="Arial"/>
        <b/>
        <color theme="1"/>
        <sz val="9.0"/>
        <vertAlign val="subscript"/>
      </rPr>
      <t xml:space="preserve">O </t>
    </r>
    <r>
      <rPr>
        <rFont val="Arial"/>
        <b/>
        <color theme="1"/>
        <sz val="9.0"/>
      </rPr>
      <t>(ug/L)</t>
    </r>
  </si>
  <si>
    <r>
      <rPr>
        <rFont val="Arial"/>
        <b/>
        <color theme="1"/>
        <sz val="9.0"/>
      </rPr>
      <t>k (day</t>
    </r>
    <r>
      <rPr>
        <rFont val="Arial"/>
        <b/>
        <color theme="1"/>
        <sz val="9.0"/>
        <vertAlign val="superscript"/>
      </rPr>
      <t>-1</t>
    </r>
    <r>
      <rPr>
        <rFont val="Arial"/>
        <b/>
        <color theme="1"/>
        <sz val="9.0"/>
      </rPr>
      <t>)</t>
    </r>
  </si>
  <si>
    <r>
      <rPr>
        <rFont val="Arial"/>
        <color theme="1"/>
        <sz val="12.0"/>
      </rPr>
      <t>y = be</t>
    </r>
    <r>
      <rPr>
        <rFont val="Arial"/>
        <color theme="1"/>
        <sz val="12.0"/>
        <vertAlign val="superscript"/>
      </rPr>
      <t>-mx</t>
    </r>
  </si>
  <si>
    <r>
      <rPr>
        <rFont val="Arial"/>
        <color theme="1"/>
        <sz val="12.0"/>
      </rPr>
      <t>C</t>
    </r>
    <r>
      <rPr>
        <rFont val="Arial"/>
        <color theme="1"/>
        <sz val="12.0"/>
        <vertAlign val="subscript"/>
      </rPr>
      <t>t</t>
    </r>
    <r>
      <rPr>
        <rFont val="Arial"/>
        <color theme="1"/>
        <sz val="12.0"/>
      </rPr>
      <t xml:space="preserve"> = C</t>
    </r>
    <r>
      <rPr>
        <rFont val="Arial"/>
        <color theme="1"/>
        <sz val="12.0"/>
        <vertAlign val="subscript"/>
      </rPr>
      <t>o</t>
    </r>
    <r>
      <rPr>
        <rFont val="Arial"/>
        <color theme="1"/>
        <sz val="12.0"/>
      </rPr>
      <t>e</t>
    </r>
    <r>
      <rPr>
        <rFont val="Arial"/>
        <color theme="1"/>
        <sz val="12.0"/>
        <vertAlign val="superscript"/>
      </rPr>
      <t>-kt</t>
    </r>
  </si>
  <si>
    <r>
      <rPr>
        <rFont val="Arial"/>
        <color theme="1"/>
        <sz val="10.0"/>
      </rPr>
      <t>If R</t>
    </r>
    <r>
      <rPr>
        <rFont val="Arial"/>
        <color theme="1"/>
        <sz val="10.0"/>
        <vertAlign val="superscript"/>
      </rPr>
      <t xml:space="preserve">2 </t>
    </r>
    <r>
      <rPr>
        <rFont val="Arial"/>
        <color theme="1"/>
        <sz val="10.0"/>
      </rPr>
      <t>value &lt; 0.36 = not a good fit; data not usable for regression analysis.</t>
    </r>
  </si>
  <si>
    <r>
      <rPr>
        <rFont val="Arial"/>
        <color theme="1"/>
        <sz val="10.0"/>
      </rPr>
      <t>If R</t>
    </r>
    <r>
      <rPr>
        <rFont val="Arial"/>
        <color theme="1"/>
        <sz val="10.0"/>
        <vertAlign val="superscript"/>
      </rPr>
      <t xml:space="preserve">2 </t>
    </r>
    <r>
      <rPr>
        <rFont val="Arial"/>
        <color theme="1"/>
        <sz val="10.0"/>
      </rPr>
      <t>value &gt; 0.64 = data can easily fit a first order regression model.</t>
    </r>
  </si>
  <si>
    <t>Table 4.  Cleanup Milestones at property boundary well (or POE well)</t>
  </si>
  <si>
    <r>
      <rPr>
        <rFont val="Arial"/>
        <b/>
        <color theme="1"/>
        <sz val="9.0"/>
      </rPr>
      <t>C</t>
    </r>
    <r>
      <rPr>
        <rFont val="Arial"/>
        <b/>
        <color theme="1"/>
        <sz val="9.0"/>
        <vertAlign val="subscript"/>
      </rPr>
      <t>G%</t>
    </r>
    <r>
      <rPr>
        <rFont val="Arial"/>
        <b/>
        <color theme="1"/>
        <sz val="9.0"/>
      </rPr>
      <t xml:space="preserve"> = C</t>
    </r>
    <r>
      <rPr>
        <rFont val="Arial"/>
        <b/>
        <color theme="1"/>
        <sz val="9.0"/>
        <vertAlign val="subscript"/>
      </rPr>
      <t>O</t>
    </r>
    <r>
      <rPr>
        <rFont val="Arial"/>
        <b/>
        <color theme="1"/>
        <sz val="9.0"/>
      </rPr>
      <t>-[(C</t>
    </r>
    <r>
      <rPr>
        <rFont val="Arial"/>
        <b/>
        <color theme="1"/>
        <sz val="9.0"/>
        <vertAlign val="subscript"/>
      </rPr>
      <t>O</t>
    </r>
    <r>
      <rPr>
        <rFont val="Arial"/>
        <b/>
        <color theme="1"/>
        <sz val="9.0"/>
      </rPr>
      <t>-C</t>
    </r>
    <r>
      <rPr>
        <rFont val="Arial"/>
        <b/>
        <color theme="1"/>
        <sz val="9.0"/>
        <vertAlign val="subscript"/>
      </rPr>
      <t>G</t>
    </r>
    <r>
      <rPr>
        <rFont val="Arial"/>
        <b/>
        <color theme="1"/>
        <sz val="9.0"/>
      </rPr>
      <t>)(% of goal/100)]       t</t>
    </r>
    <r>
      <rPr>
        <rFont val="Arial"/>
        <b/>
        <color theme="1"/>
        <sz val="9.0"/>
        <vertAlign val="subscript"/>
      </rPr>
      <t>G%</t>
    </r>
    <r>
      <rPr>
        <rFont val="Arial"/>
        <b/>
        <color theme="1"/>
        <sz val="9.0"/>
      </rPr>
      <t xml:space="preserve"> = [-ln(C</t>
    </r>
    <r>
      <rPr>
        <rFont val="Arial"/>
        <b/>
        <color theme="1"/>
        <sz val="9.0"/>
        <vertAlign val="subscript"/>
      </rPr>
      <t>G%</t>
    </r>
    <r>
      <rPr>
        <rFont val="Arial"/>
        <b/>
        <color theme="1"/>
        <sz val="9.0"/>
      </rPr>
      <t>/C</t>
    </r>
    <r>
      <rPr>
        <rFont val="Arial"/>
        <b/>
        <color theme="1"/>
        <sz val="9.0"/>
        <vertAlign val="subscript"/>
      </rPr>
      <t>O</t>
    </r>
    <r>
      <rPr>
        <rFont val="Arial"/>
        <b/>
        <color theme="1"/>
        <sz val="9.0"/>
      </rPr>
      <t>)]/k</t>
    </r>
  </si>
  <si>
    <r>
      <rPr>
        <rFont val="Arial"/>
        <b/>
        <color theme="1"/>
        <sz val="9.0"/>
      </rPr>
      <t>C</t>
    </r>
    <r>
      <rPr>
        <rFont val="Arial"/>
        <b/>
        <color theme="1"/>
        <sz val="9.0"/>
        <vertAlign val="subscript"/>
      </rPr>
      <t xml:space="preserve">O </t>
    </r>
    <r>
      <rPr>
        <rFont val="Arial"/>
        <b/>
        <color theme="1"/>
        <sz val="9.0"/>
      </rPr>
      <t>(ug/L)</t>
    </r>
  </si>
  <si>
    <r>
      <rPr>
        <rFont val="Arial"/>
        <b/>
        <color theme="1"/>
        <sz val="9.0"/>
      </rPr>
      <t>k (day</t>
    </r>
    <r>
      <rPr>
        <rFont val="Arial"/>
        <b/>
        <color theme="1"/>
        <sz val="9.0"/>
        <vertAlign val="superscript"/>
      </rPr>
      <t>-1</t>
    </r>
    <r>
      <rPr>
        <rFont val="Arial"/>
        <b/>
        <color theme="1"/>
        <sz val="9.0"/>
      </rPr>
      <t>)</t>
    </r>
  </si>
  <si>
    <r>
      <rPr>
        <rFont val="Arial"/>
        <b/>
        <color theme="1"/>
        <sz val="9.0"/>
      </rPr>
      <t>C</t>
    </r>
    <r>
      <rPr>
        <rFont val="Arial"/>
        <b/>
        <color theme="1"/>
        <sz val="9.0"/>
        <vertAlign val="subscript"/>
      </rPr>
      <t>G</t>
    </r>
    <r>
      <rPr>
        <rFont val="Arial"/>
        <b/>
        <color theme="1"/>
        <sz val="9.0"/>
      </rPr>
      <t xml:space="preserve"> (ug/L)</t>
    </r>
  </si>
  <si>
    <r>
      <rPr>
        <rFont val="Arial"/>
        <b/>
        <color theme="1"/>
        <sz val="9.0"/>
      </rPr>
      <t>C</t>
    </r>
    <r>
      <rPr>
        <rFont val="Arial"/>
        <b/>
        <color theme="1"/>
        <sz val="9.0"/>
        <vertAlign val="subscript"/>
      </rPr>
      <t>G20</t>
    </r>
    <r>
      <rPr>
        <rFont val="Arial"/>
        <b/>
        <color theme="1"/>
        <sz val="9.0"/>
      </rPr>
      <t xml:space="preserve"> (ug/L)</t>
    </r>
  </si>
  <si>
    <r>
      <rPr>
        <rFont val="Arial"/>
        <b/>
        <color theme="1"/>
        <sz val="9.0"/>
      </rPr>
      <t>t</t>
    </r>
    <r>
      <rPr>
        <rFont val="Arial"/>
        <b/>
        <color theme="1"/>
        <sz val="9.0"/>
        <vertAlign val="subscript"/>
      </rPr>
      <t>G25</t>
    </r>
    <r>
      <rPr>
        <rFont val="Arial"/>
        <b/>
        <color theme="1"/>
        <sz val="9.0"/>
      </rPr>
      <t xml:space="preserve"> (days)</t>
    </r>
  </si>
  <si>
    <r>
      <rPr>
        <rFont val="Arial"/>
        <b/>
        <color theme="1"/>
        <sz val="9.0"/>
      </rPr>
      <t>C</t>
    </r>
    <r>
      <rPr>
        <rFont val="Arial"/>
        <b/>
        <color theme="1"/>
        <sz val="9.0"/>
        <vertAlign val="subscript"/>
      </rPr>
      <t>G50</t>
    </r>
    <r>
      <rPr>
        <rFont val="Arial"/>
        <b/>
        <color theme="1"/>
        <sz val="9.0"/>
      </rPr>
      <t xml:space="preserve"> (ug/L)</t>
    </r>
  </si>
  <si>
    <r>
      <rPr>
        <rFont val="Arial"/>
        <b/>
        <color theme="1"/>
        <sz val="9.0"/>
      </rPr>
      <t>t</t>
    </r>
    <r>
      <rPr>
        <rFont val="Arial"/>
        <b/>
        <color theme="1"/>
        <sz val="9.0"/>
        <vertAlign val="subscript"/>
      </rPr>
      <t>G50</t>
    </r>
    <r>
      <rPr>
        <rFont val="Arial"/>
        <b/>
        <color theme="1"/>
        <sz val="9.0"/>
      </rPr>
      <t xml:space="preserve"> (days)</t>
    </r>
  </si>
  <si>
    <r>
      <rPr>
        <rFont val="Arial"/>
        <b/>
        <color theme="1"/>
        <sz val="9.0"/>
      </rPr>
      <t>C</t>
    </r>
    <r>
      <rPr>
        <rFont val="Arial"/>
        <b/>
        <color theme="1"/>
        <sz val="9.0"/>
        <vertAlign val="subscript"/>
      </rPr>
      <t>G75</t>
    </r>
    <r>
      <rPr>
        <rFont val="Arial"/>
        <b/>
        <color theme="1"/>
        <sz val="9.0"/>
      </rPr>
      <t xml:space="preserve"> (ug/L)</t>
    </r>
  </si>
  <si>
    <r>
      <rPr>
        <rFont val="Arial"/>
        <b/>
        <color theme="1"/>
        <sz val="9.0"/>
      </rPr>
      <t>t</t>
    </r>
    <r>
      <rPr>
        <rFont val="Arial"/>
        <b/>
        <color theme="1"/>
        <sz val="9.0"/>
        <vertAlign val="subscript"/>
      </rPr>
      <t>G75</t>
    </r>
    <r>
      <rPr>
        <rFont val="Arial"/>
        <b/>
        <color theme="1"/>
        <sz val="9.0"/>
      </rPr>
      <t xml:space="preserve"> (days)</t>
    </r>
  </si>
  <si>
    <r>
      <rPr>
        <rFont val="Arial"/>
        <b/>
        <color theme="1"/>
        <sz val="11.0"/>
      </rPr>
      <t>Table 5.  Cleanup Levels (C</t>
    </r>
    <r>
      <rPr>
        <rFont val="Arial"/>
        <b/>
        <color theme="1"/>
        <sz val="11.0"/>
        <vertAlign val="subscript"/>
      </rPr>
      <t>L</t>
    </r>
    <r>
      <rPr>
        <rFont val="Arial"/>
        <b/>
        <color theme="1"/>
        <sz val="11.0"/>
      </rPr>
      <t>) and Milestones at in-plume wells</t>
    </r>
  </si>
  <si>
    <r>
      <rPr>
        <rFont val="Arial"/>
        <b/>
        <color theme="1"/>
        <sz val="9.0"/>
      </rPr>
      <t>C</t>
    </r>
    <r>
      <rPr>
        <rFont val="Arial"/>
        <b/>
        <color theme="1"/>
        <sz val="9.0"/>
        <vertAlign val="subscript"/>
      </rPr>
      <t>L%</t>
    </r>
    <r>
      <rPr>
        <rFont val="Arial"/>
        <b/>
        <color theme="1"/>
        <sz val="9.0"/>
      </rPr>
      <t xml:space="preserve"> = C</t>
    </r>
    <r>
      <rPr>
        <rFont val="Arial"/>
        <b/>
        <color theme="1"/>
        <sz val="9.0"/>
        <vertAlign val="subscript"/>
      </rPr>
      <t>O</t>
    </r>
    <r>
      <rPr>
        <rFont val="Arial"/>
        <b/>
        <color theme="1"/>
        <sz val="9.0"/>
      </rPr>
      <t>-[(C</t>
    </r>
    <r>
      <rPr>
        <rFont val="Arial"/>
        <b/>
        <color theme="1"/>
        <sz val="9.0"/>
        <vertAlign val="subscript"/>
      </rPr>
      <t>O</t>
    </r>
    <r>
      <rPr>
        <rFont val="Arial"/>
        <b/>
        <color theme="1"/>
        <sz val="9.0"/>
      </rPr>
      <t>-C</t>
    </r>
    <r>
      <rPr>
        <rFont val="Arial"/>
        <b/>
        <color theme="1"/>
        <sz val="9.0"/>
        <vertAlign val="subscript"/>
      </rPr>
      <t>L</t>
    </r>
    <r>
      <rPr>
        <rFont val="Arial"/>
        <b/>
        <color theme="1"/>
        <sz val="9.0"/>
      </rPr>
      <t>)(% of goal/100)]       t</t>
    </r>
    <r>
      <rPr>
        <rFont val="Arial"/>
        <b/>
        <color theme="1"/>
        <sz val="9.0"/>
        <vertAlign val="subscript"/>
      </rPr>
      <t>L%</t>
    </r>
    <r>
      <rPr>
        <rFont val="Arial"/>
        <b/>
        <color theme="1"/>
        <sz val="9.0"/>
      </rPr>
      <t xml:space="preserve"> = [-ln(C</t>
    </r>
    <r>
      <rPr>
        <rFont val="Arial"/>
        <b/>
        <color theme="1"/>
        <sz val="9.0"/>
        <vertAlign val="subscript"/>
      </rPr>
      <t>L%</t>
    </r>
    <r>
      <rPr>
        <rFont val="Arial"/>
        <b/>
        <color theme="1"/>
        <sz val="9.0"/>
      </rPr>
      <t>/C</t>
    </r>
    <r>
      <rPr>
        <rFont val="Arial"/>
        <b/>
        <color theme="1"/>
        <sz val="9.0"/>
        <vertAlign val="subscript"/>
      </rPr>
      <t>O</t>
    </r>
    <r>
      <rPr>
        <rFont val="Arial"/>
        <b/>
        <color theme="1"/>
        <sz val="9.0"/>
      </rPr>
      <t>)]/k</t>
    </r>
  </si>
  <si>
    <r>
      <rPr>
        <rFont val="Arial"/>
        <b/>
        <color theme="1"/>
        <sz val="9.0"/>
      </rPr>
      <t>C</t>
    </r>
    <r>
      <rPr>
        <rFont val="Arial"/>
        <b/>
        <color theme="1"/>
        <sz val="9.0"/>
        <vertAlign val="subscript"/>
      </rPr>
      <t xml:space="preserve">L </t>
    </r>
    <r>
      <rPr>
        <rFont val="Arial"/>
        <b/>
        <color theme="1"/>
        <sz val="9.0"/>
      </rPr>
      <t>= C</t>
    </r>
    <r>
      <rPr>
        <rFont val="Arial"/>
        <b/>
        <color theme="1"/>
        <sz val="9.0"/>
        <vertAlign val="subscript"/>
      </rPr>
      <t>O</t>
    </r>
    <r>
      <rPr>
        <rFont val="Arial"/>
        <b/>
        <color theme="1"/>
        <sz val="9.0"/>
      </rPr>
      <t>e</t>
    </r>
    <r>
      <rPr>
        <rFont val="Arial"/>
        <b/>
        <color theme="1"/>
        <sz val="9.0"/>
        <vertAlign val="superscript"/>
      </rPr>
      <t>-kt</t>
    </r>
  </si>
  <si>
    <r>
      <rPr>
        <rFont val="Arial"/>
        <b/>
        <color theme="1"/>
        <sz val="9.0"/>
      </rPr>
      <t>25% towards C</t>
    </r>
    <r>
      <rPr>
        <rFont val="Arial"/>
        <b/>
        <color theme="1"/>
        <sz val="9.0"/>
        <vertAlign val="subscript"/>
      </rPr>
      <t>L</t>
    </r>
  </si>
  <si>
    <r>
      <rPr>
        <rFont val="Arial"/>
        <b/>
        <color theme="1"/>
        <sz val="9.0"/>
      </rPr>
      <t>50% towards C</t>
    </r>
    <r>
      <rPr>
        <rFont val="Arial"/>
        <b/>
        <color theme="1"/>
        <sz val="9.0"/>
        <vertAlign val="subscript"/>
      </rPr>
      <t>L</t>
    </r>
  </si>
  <si>
    <r>
      <rPr>
        <rFont val="Arial"/>
        <b/>
        <color theme="1"/>
        <sz val="9.0"/>
      </rPr>
      <t>75% towards C</t>
    </r>
    <r>
      <rPr>
        <rFont val="Arial"/>
        <b/>
        <color theme="1"/>
        <sz val="9.0"/>
        <vertAlign val="subscript"/>
      </rPr>
      <t>L</t>
    </r>
  </si>
  <si>
    <r>
      <rPr>
        <rFont val="Arial"/>
        <b/>
        <color theme="1"/>
        <sz val="9.0"/>
      </rPr>
      <t>C</t>
    </r>
    <r>
      <rPr>
        <rFont val="Arial"/>
        <b/>
        <color theme="1"/>
        <sz val="9.0"/>
        <vertAlign val="subscript"/>
      </rPr>
      <t xml:space="preserve">O </t>
    </r>
    <r>
      <rPr>
        <rFont val="Arial"/>
        <b/>
        <color theme="1"/>
        <sz val="9.0"/>
      </rPr>
      <t>(ug/L)</t>
    </r>
  </si>
  <si>
    <r>
      <rPr>
        <rFont val="Arial"/>
        <b/>
        <color theme="1"/>
        <sz val="9.0"/>
      </rPr>
      <t>k (day</t>
    </r>
    <r>
      <rPr>
        <rFont val="Arial"/>
        <b/>
        <color theme="1"/>
        <sz val="9.0"/>
        <vertAlign val="superscript"/>
      </rPr>
      <t>-1</t>
    </r>
    <r>
      <rPr>
        <rFont val="Arial"/>
        <b/>
        <color theme="1"/>
        <sz val="9.0"/>
      </rPr>
      <t>)</t>
    </r>
  </si>
  <si>
    <r>
      <rPr>
        <rFont val="Arial"/>
        <b/>
        <color theme="1"/>
        <sz val="9.0"/>
      </rPr>
      <t>C</t>
    </r>
    <r>
      <rPr>
        <rFont val="Arial"/>
        <b/>
        <color theme="1"/>
        <sz val="9.0"/>
        <vertAlign val="subscript"/>
      </rPr>
      <t>L</t>
    </r>
    <r>
      <rPr>
        <rFont val="Arial"/>
        <b/>
        <color theme="1"/>
        <sz val="9.0"/>
      </rPr>
      <t xml:space="preserve"> (ug/L)</t>
    </r>
  </si>
  <si>
    <r>
      <rPr>
        <rFont val="Arial"/>
        <b/>
        <color theme="1"/>
        <sz val="9.0"/>
      </rPr>
      <t>C</t>
    </r>
    <r>
      <rPr>
        <rFont val="Arial"/>
        <b/>
        <color theme="1"/>
        <sz val="9.0"/>
        <vertAlign val="subscript"/>
      </rPr>
      <t>L20</t>
    </r>
    <r>
      <rPr>
        <rFont val="Arial"/>
        <b/>
        <color theme="1"/>
        <sz val="9.0"/>
      </rPr>
      <t xml:space="preserve"> (ug/L)</t>
    </r>
  </si>
  <si>
    <r>
      <rPr>
        <rFont val="Arial"/>
        <b/>
        <color theme="1"/>
        <sz val="9.0"/>
      </rPr>
      <t>t</t>
    </r>
    <r>
      <rPr>
        <rFont val="Arial"/>
        <b/>
        <color theme="1"/>
        <sz val="9.0"/>
        <vertAlign val="subscript"/>
      </rPr>
      <t>L25</t>
    </r>
    <r>
      <rPr>
        <rFont val="Arial"/>
        <b/>
        <color theme="1"/>
        <sz val="9.0"/>
      </rPr>
      <t xml:space="preserve"> (days)</t>
    </r>
  </si>
  <si>
    <r>
      <rPr>
        <rFont val="Arial"/>
        <b/>
        <color theme="1"/>
        <sz val="9.0"/>
      </rPr>
      <t>C</t>
    </r>
    <r>
      <rPr>
        <rFont val="Arial"/>
        <b/>
        <color theme="1"/>
        <sz val="9.0"/>
        <vertAlign val="subscript"/>
      </rPr>
      <t>L50</t>
    </r>
    <r>
      <rPr>
        <rFont val="Arial"/>
        <b/>
        <color theme="1"/>
        <sz val="9.0"/>
      </rPr>
      <t xml:space="preserve"> (ug/L)</t>
    </r>
  </si>
  <si>
    <r>
      <rPr>
        <rFont val="Arial"/>
        <b/>
        <color theme="1"/>
        <sz val="9.0"/>
      </rPr>
      <t>t</t>
    </r>
    <r>
      <rPr>
        <rFont val="Arial"/>
        <b/>
        <color theme="1"/>
        <sz val="9.0"/>
        <vertAlign val="subscript"/>
      </rPr>
      <t>L50</t>
    </r>
    <r>
      <rPr>
        <rFont val="Arial"/>
        <b/>
        <color theme="1"/>
        <sz val="9.0"/>
      </rPr>
      <t xml:space="preserve"> (days)</t>
    </r>
  </si>
  <si>
    <r>
      <rPr>
        <rFont val="Arial"/>
        <b/>
        <color theme="1"/>
        <sz val="9.0"/>
      </rPr>
      <t>C</t>
    </r>
    <r>
      <rPr>
        <rFont val="Arial"/>
        <b/>
        <color theme="1"/>
        <sz val="9.0"/>
        <vertAlign val="subscript"/>
      </rPr>
      <t>L75</t>
    </r>
    <r>
      <rPr>
        <rFont val="Arial"/>
        <b/>
        <color theme="1"/>
        <sz val="9.0"/>
      </rPr>
      <t xml:space="preserve"> (ug/L)</t>
    </r>
  </si>
  <si>
    <r>
      <rPr>
        <rFont val="Arial"/>
        <b/>
        <color theme="1"/>
        <sz val="9.0"/>
      </rPr>
      <t>t</t>
    </r>
    <r>
      <rPr>
        <rFont val="Arial"/>
        <b/>
        <color theme="1"/>
        <sz val="9.0"/>
        <vertAlign val="subscript"/>
      </rPr>
      <t>L75</t>
    </r>
    <r>
      <rPr>
        <rFont val="Arial"/>
        <b/>
        <color theme="1"/>
        <sz val="9.0"/>
      </rPr>
      <t xml:space="preserve"> (days)</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</si>
</sst>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00"/>
  </numFmts>
  <fonts count="18">
    <font>
      <sz val="10.0"/>
      <color rgb="FF000000"/>
      <name val="Calibri"/>
      <scheme val="minor"/>
    </font>
    <font>
      <b/>
      <sz val="14.0"/>
      <color theme="1"/>
      <name val="Arial"/>
    </font>
    <font>
      <sz val="10.0"/>
      <color theme="1"/>
      <name val="Arial"/>
    </font>
    <font>
      <b/>
      <u/>
      <sz val="12.0"/>
      <color theme="1"/>
      <name val="Arial"/>
    </font>
    <font>
      <b/>
      <u/>
      <sz val="10.0"/>
      <color theme="1"/>
      <name val="Arial"/>
    </font>
    <font>
      <sz val="11.0"/>
      <color theme="1"/>
      <name val="Arial"/>
    </font>
    <font>
      <sz val="10.0"/>
      <color rgb="FFFF0000"/>
      <name val="Arial"/>
    </font>
    <font>
      <b/>
      <sz val="12.0"/>
      <color theme="1"/>
      <name val="Arial"/>
    </font>
    <font>
      <b/>
      <sz val="11.0"/>
      <color theme="1"/>
      <name val="Arial"/>
    </font>
    <font>
      <b/>
      <sz val="10.0"/>
      <color theme="1"/>
      <name val="Arial"/>
    </font>
    <font/>
    <font>
      <b/>
      <sz val="10.0"/>
      <color rgb="FF00FF00"/>
      <name val="Arial"/>
    </font>
    <font>
      <b/>
      <sz val="10.0"/>
      <color rgb="FF0000FF"/>
      <name val="Arial"/>
    </font>
    <font>
      <b/>
      <sz val="10.0"/>
      <color rgb="FFFF0000"/>
      <name val="Arial"/>
    </font>
    <font>
      <b/>
      <sz val="9.0"/>
      <color theme="1"/>
      <name val="Arial"/>
    </font>
    <font>
      <color theme="1"/>
      <name val="Calibri"/>
      <scheme val="minor"/>
    </font>
    <font>
      <sz val="9.0"/>
      <color theme="1"/>
      <name val="Arial"/>
    </font>
    <font>
      <sz val="12.0"/>
      <color theme="1"/>
      <name val="Arial"/>
    </font>
  </fonts>
  <fills count="3">
    <fill>
      <patternFill patternType="none"/>
    </fill>
    <fill>
      <patternFill patternType="lightGray"/>
    </fill>
    <fill>
      <patternFill patternType="solid">
        <fgColor rgb="FFC0C0C0"/>
        <bgColor rgb="FFC0C0C0"/>
      </patternFill>
    </fill>
  </fills>
  <borders count="22">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top style="thin">
        <color rgb="FF000000"/>
      </top>
      <bottom/>
    </border>
    <border>
      <right style="thin">
        <color rgb="FF000000"/>
      </right>
      <top style="thin">
        <color rgb="FF000000"/>
      </top>
      <bottom/>
    </border>
    <border>
      <left style="thin">
        <color rgb="FF000000"/>
      </left>
      <top/>
      <bottom/>
    </border>
    <border>
      <right style="thin">
        <color rgb="FF000000"/>
      </right>
      <top/>
      <bottom/>
    </border>
    <border>
      <top style="thin">
        <color rgb="FF000000"/>
      </top>
      <bottom/>
    </border>
    <border>
      <right/>
      <top style="thin">
        <color rgb="FF000000"/>
      </top>
      <bottom/>
    </border>
    <border>
      <left style="thin">
        <color rgb="FF000000"/>
      </left>
    </border>
    <border>
      <left style="thin">
        <color rgb="FF000000"/>
      </left>
      <top/>
      <bottom style="thin">
        <color rgb="FF000000"/>
      </bottom>
    </border>
    <border>
      <top/>
      <bottom style="thin">
        <color rgb="FF000000"/>
      </bottom>
    </border>
    <border>
      <right/>
      <top/>
      <bottom style="thin">
        <color rgb="FF000000"/>
      </bottom>
    </border>
    <border>
      <right style="thin">
        <color rgb="FF000000"/>
      </right>
      <top/>
      <bottom style="thin">
        <color rgb="FF000000"/>
      </bottom>
    </border>
    <border>
      <left style="thin">
        <color rgb="FF000000"/>
      </left>
      <right style="thin">
        <color rgb="FF000000"/>
      </right>
      <top style="thin">
        <color rgb="FF000000"/>
      </top>
    </border>
    <border>
      <top style="thin">
        <color rgb="FF000000"/>
      </top>
    </border>
  </borders>
  <cellStyleXfs count="1">
    <xf borderId="0" fillId="0" fontId="0" numFmtId="0" applyAlignment="1" applyFont="1"/>
  </cellStyleXfs>
  <cellXfs count="73">
    <xf borderId="0" fillId="0" fontId="0" numFmtId="0" xfId="0" applyAlignment="1" applyFont="1">
      <alignment readingOrder="0" shrinkToFit="0" vertical="bottom" wrapText="0"/>
    </xf>
    <xf borderId="0" fillId="0" fontId="1" numFmtId="0" xfId="0" applyAlignment="1" applyFont="1">
      <alignment shrinkToFit="0" vertical="bottom" wrapText="0"/>
    </xf>
    <xf borderId="0" fillId="0" fontId="2" numFmtId="0" xfId="0" applyAlignment="1" applyFont="1">
      <alignment shrinkToFit="0" vertical="bottom" wrapText="1"/>
    </xf>
    <xf borderId="0" fillId="0" fontId="2" numFmtId="0" xfId="0" applyAlignment="1" applyFont="1">
      <alignment shrinkToFit="0" vertical="bottom" wrapText="0"/>
    </xf>
    <xf borderId="0" fillId="0" fontId="3" numFmtId="0" xfId="0" applyAlignment="1" applyFont="1">
      <alignment shrinkToFit="0" vertical="bottom" wrapText="0"/>
    </xf>
    <xf borderId="0" fillId="0" fontId="4" numFmtId="0" xfId="0" applyAlignment="1" applyFont="1">
      <alignment shrinkToFit="0" vertical="bottom" wrapText="1"/>
    </xf>
    <xf borderId="0" fillId="0" fontId="5" numFmtId="0" xfId="0" applyAlignment="1" applyFont="1">
      <alignment shrinkToFit="0" vertical="bottom" wrapText="0"/>
    </xf>
    <xf borderId="0" fillId="0" fontId="6" numFmtId="0" xfId="0" applyAlignment="1" applyFont="1">
      <alignment shrinkToFit="0" vertical="bottom" wrapText="0"/>
    </xf>
    <xf borderId="0" fillId="0" fontId="7" numFmtId="0" xfId="0" applyAlignment="1" applyFont="1">
      <alignment shrinkToFit="0" vertical="bottom" wrapText="0"/>
    </xf>
    <xf borderId="0" fillId="0" fontId="8" numFmtId="0" xfId="0" applyAlignment="1" applyFont="1">
      <alignment shrinkToFit="0" vertical="bottom" wrapText="0"/>
    </xf>
    <xf borderId="0" fillId="0" fontId="9" numFmtId="0" xfId="0" applyAlignment="1" applyFont="1">
      <alignment shrinkToFit="0" vertical="bottom" wrapText="0"/>
    </xf>
    <xf borderId="1" fillId="2" fontId="9" numFmtId="0" xfId="0" applyAlignment="1" applyBorder="1" applyFill="1" applyFont="1">
      <alignment horizontal="center" shrinkToFit="0" vertical="bottom" wrapText="0"/>
    </xf>
    <xf borderId="2" fillId="2" fontId="9" numFmtId="0" xfId="0" applyAlignment="1" applyBorder="1" applyFont="1">
      <alignment horizontal="center" shrinkToFit="0" vertical="bottom" wrapText="0"/>
    </xf>
    <xf borderId="3" fillId="0" fontId="10" numFmtId="0" xfId="0" applyBorder="1" applyFont="1"/>
    <xf borderId="4" fillId="0" fontId="10" numFmtId="0" xfId="0" applyBorder="1" applyFont="1"/>
    <xf borderId="5" fillId="2" fontId="9" numFmtId="0" xfId="0" applyAlignment="1" applyBorder="1" applyFont="1">
      <alignment horizontal="center" shrinkToFit="0" vertical="bottom" wrapText="0"/>
    </xf>
    <xf borderId="6" fillId="2" fontId="11" numFmtId="0" xfId="0" applyAlignment="1" applyBorder="1" applyFont="1">
      <alignment horizontal="center" shrinkToFit="0" vertical="bottom" wrapText="0"/>
    </xf>
    <xf borderId="6" fillId="2" fontId="12" numFmtId="0" xfId="0" applyAlignment="1" applyBorder="1" applyFont="1">
      <alignment horizontal="center" shrinkToFit="0" vertical="bottom" wrapText="0"/>
    </xf>
    <xf borderId="6" fillId="2" fontId="13" numFmtId="0" xfId="0" applyAlignment="1" applyBorder="1" applyFont="1">
      <alignment horizontal="center" shrinkToFit="0" vertical="bottom" wrapText="0"/>
    </xf>
    <xf borderId="6" fillId="2" fontId="9" numFmtId="0" xfId="0" applyAlignment="1" applyBorder="1" applyFont="1">
      <alignment horizontal="center" shrinkToFit="0" vertical="bottom" wrapText="0"/>
    </xf>
    <xf borderId="7" fillId="0" fontId="9" numFmtId="0" xfId="0" applyAlignment="1" applyBorder="1" applyFont="1">
      <alignment horizontal="center" shrinkToFit="0" vertical="bottom" wrapText="0"/>
    </xf>
    <xf borderId="8" fillId="0" fontId="9" numFmtId="0" xfId="0" applyAlignment="1" applyBorder="1" applyFont="1">
      <alignment horizontal="center" shrinkToFit="0" vertical="bottom" wrapText="0"/>
    </xf>
    <xf borderId="7" fillId="0" fontId="2" numFmtId="14" xfId="0" applyAlignment="1" applyBorder="1" applyFont="1" applyNumberFormat="1">
      <alignment shrinkToFit="0" vertical="bottom" wrapText="0"/>
    </xf>
    <xf borderId="7" fillId="2" fontId="2" numFmtId="1" xfId="0" applyAlignment="1" applyBorder="1" applyFont="1" applyNumberFormat="1">
      <alignment shrinkToFit="0" vertical="bottom" wrapText="0"/>
    </xf>
    <xf borderId="7" fillId="0" fontId="2" numFmtId="0" xfId="0" applyAlignment="1" applyBorder="1" applyFont="1">
      <alignment shrinkToFit="0" vertical="bottom" wrapText="0"/>
    </xf>
    <xf borderId="1" fillId="2" fontId="14" numFmtId="0" xfId="0" applyAlignment="1" applyBorder="1" applyFont="1">
      <alignment horizontal="center" shrinkToFit="0" vertical="bottom" wrapText="0"/>
    </xf>
    <xf borderId="9" fillId="2" fontId="14" numFmtId="0" xfId="0" applyAlignment="1" applyBorder="1" applyFont="1">
      <alignment horizontal="center" shrinkToFit="0" vertical="bottom" wrapText="0"/>
    </xf>
    <xf borderId="10" fillId="0" fontId="10" numFmtId="0" xfId="0" applyBorder="1" applyFont="1"/>
    <xf borderId="5" fillId="2" fontId="14" numFmtId="0" xfId="0" applyAlignment="1" applyBorder="1" applyFont="1">
      <alignment horizontal="center" shrinkToFit="0" vertical="bottom" wrapText="0"/>
    </xf>
    <xf borderId="11" fillId="2" fontId="14" numFmtId="0" xfId="0" applyAlignment="1" applyBorder="1" applyFont="1">
      <alignment horizontal="center" shrinkToFit="0" vertical="bottom" wrapText="0"/>
    </xf>
    <xf borderId="12" fillId="0" fontId="10" numFmtId="0" xfId="0" applyBorder="1" applyFont="1"/>
    <xf borderId="6" fillId="2" fontId="14" numFmtId="0" xfId="0" applyAlignment="1" applyBorder="1" applyFont="1">
      <alignment horizontal="center" shrinkToFit="0" vertical="bottom" wrapText="0"/>
    </xf>
    <xf borderId="7" fillId="2" fontId="14" numFmtId="0" xfId="0" applyAlignment="1" applyBorder="1" applyFont="1">
      <alignment horizontal="center" shrinkToFit="0" vertical="bottom" wrapText="0"/>
    </xf>
    <xf borderId="0" fillId="0" fontId="15" numFmtId="0" xfId="0" applyFont="1"/>
    <xf borderId="7" fillId="2" fontId="16" numFmtId="0" xfId="0" applyAlignment="1" applyBorder="1" applyFont="1">
      <alignment shrinkToFit="0" vertical="bottom" wrapText="0"/>
    </xf>
    <xf borderId="7" fillId="0" fontId="16" numFmtId="0" xfId="0" applyAlignment="1" applyBorder="1" applyFont="1">
      <alignment shrinkToFit="0" vertical="bottom" wrapText="0"/>
    </xf>
    <xf borderId="7" fillId="2" fontId="16" numFmtId="1" xfId="0" applyAlignment="1" applyBorder="1" applyFont="1" applyNumberFormat="1">
      <alignment horizontal="right" shrinkToFit="0" vertical="bottom" wrapText="0"/>
    </xf>
    <xf borderId="7" fillId="2" fontId="16" numFmtId="164" xfId="0" applyAlignment="1" applyBorder="1" applyFont="1" applyNumberFormat="1">
      <alignment shrinkToFit="0" vertical="bottom" wrapText="0"/>
    </xf>
    <xf borderId="0" fillId="0" fontId="17" numFmtId="0" xfId="0" applyAlignment="1" applyFont="1">
      <alignment shrinkToFit="0" vertical="bottom" wrapText="0"/>
    </xf>
    <xf borderId="0" fillId="0" fontId="2" numFmtId="0" xfId="0" applyAlignment="1" applyFont="1">
      <alignment horizontal="center" shrinkToFit="0" vertical="bottom" wrapText="0"/>
    </xf>
    <xf borderId="0" fillId="0" fontId="2" numFmtId="0" xfId="0" applyAlignment="1" applyFont="1">
      <alignment horizontal="left" shrinkToFit="0" vertical="bottom" wrapText="0"/>
    </xf>
    <xf borderId="13" fillId="0" fontId="10" numFmtId="0" xfId="0" applyBorder="1" applyFont="1"/>
    <xf borderId="14" fillId="0" fontId="10" numFmtId="0" xfId="0" applyBorder="1" applyFont="1"/>
    <xf borderId="15" fillId="0" fontId="2" numFmtId="0" xfId="0" applyAlignment="1" applyBorder="1" applyFont="1">
      <alignment shrinkToFit="0" vertical="bottom" wrapText="0"/>
    </xf>
    <xf borderId="16" fillId="2" fontId="14" numFmtId="0" xfId="0" applyAlignment="1" applyBorder="1" applyFont="1">
      <alignment horizontal="center" shrinkToFit="0" vertical="bottom" wrapText="0"/>
    </xf>
    <xf borderId="17" fillId="0" fontId="10" numFmtId="0" xfId="0" applyBorder="1" applyFont="1"/>
    <xf borderId="18" fillId="0" fontId="10" numFmtId="0" xfId="0" applyBorder="1" applyFont="1"/>
    <xf borderId="2" fillId="2" fontId="14" numFmtId="0" xfId="0" applyAlignment="1" applyBorder="1" applyFont="1">
      <alignment horizontal="center" shrinkToFit="0" vertical="bottom" wrapText="0"/>
    </xf>
    <xf borderId="6" fillId="2" fontId="16" numFmtId="0" xfId="0" applyAlignment="1" applyBorder="1" applyFont="1">
      <alignment shrinkToFit="0" vertical="bottom" wrapText="0"/>
    </xf>
    <xf borderId="7" fillId="2" fontId="16" numFmtId="0" xfId="0" applyAlignment="1" applyBorder="1" applyFont="1">
      <alignment horizontal="center" shrinkToFit="0" vertical="bottom" wrapText="0"/>
    </xf>
    <xf borderId="7" fillId="2" fontId="16" numFmtId="1" xfId="0" applyAlignment="1" applyBorder="1" applyFont="1" applyNumberFormat="1">
      <alignment shrinkToFit="0" vertical="bottom" wrapText="0"/>
    </xf>
    <xf borderId="0" fillId="0" fontId="16" numFmtId="0" xfId="0" applyAlignment="1" applyFont="1">
      <alignment horizontal="center" shrinkToFit="0" vertical="bottom" wrapText="0"/>
    </xf>
    <xf borderId="0" fillId="0" fontId="16" numFmtId="1" xfId="0" applyAlignment="1" applyFont="1" applyNumberFormat="1">
      <alignment shrinkToFit="0" vertical="bottom" wrapText="0"/>
    </xf>
    <xf borderId="0" fillId="0" fontId="16" numFmtId="0" xfId="0" applyAlignment="1" applyFont="1">
      <alignment shrinkToFit="0" vertical="bottom" wrapText="0"/>
    </xf>
    <xf borderId="0" fillId="0" fontId="16" numFmtId="1" xfId="0" applyAlignment="1" applyFont="1" applyNumberFormat="1">
      <alignment horizontal="right" shrinkToFit="0" vertical="bottom" wrapText="0"/>
    </xf>
    <xf borderId="19" fillId="0" fontId="10" numFmtId="0" xfId="0" applyBorder="1" applyFont="1"/>
    <xf borderId="0" fillId="0" fontId="13" numFmtId="0" xfId="0" applyAlignment="1" applyFont="1">
      <alignment shrinkToFit="0" vertical="bottom" wrapText="0"/>
    </xf>
    <xf borderId="2" fillId="2" fontId="5" numFmtId="0" xfId="0" applyAlignment="1" applyBorder="1" applyFont="1">
      <alignment shrinkToFit="0" vertical="bottom" wrapText="0"/>
    </xf>
    <xf borderId="0" fillId="0" fontId="9" numFmtId="0" xfId="0" applyAlignment="1" applyFont="1">
      <alignment horizontal="center" shrinkToFit="0" vertical="bottom" wrapText="1"/>
    </xf>
    <xf borderId="7" fillId="2" fontId="2" numFmtId="0" xfId="0" applyAlignment="1" applyBorder="1" applyFont="1">
      <alignment shrinkToFit="0" vertical="bottom" wrapText="0"/>
    </xf>
    <xf borderId="20" fillId="2" fontId="9" numFmtId="0" xfId="0" applyAlignment="1" applyBorder="1" applyFont="1">
      <alignment horizontal="center" shrinkToFit="0" vertical="bottom" wrapText="0"/>
    </xf>
    <xf borderId="20" fillId="2" fontId="9" numFmtId="0" xfId="0" applyAlignment="1" applyBorder="1" applyFont="1">
      <alignment horizontal="center" shrinkToFit="0" vertical="bottom" wrapText="1"/>
    </xf>
    <xf borderId="1" fillId="2" fontId="9" numFmtId="0" xfId="0" applyAlignment="1" applyBorder="1" applyFont="1">
      <alignment horizontal="center" shrinkToFit="0" vertical="bottom" wrapText="1"/>
    </xf>
    <xf borderId="9" fillId="2" fontId="9" numFmtId="0" xfId="0" applyAlignment="1" applyBorder="1" applyFont="1">
      <alignment horizontal="center" shrinkToFit="0" vertical="bottom" wrapText="1"/>
    </xf>
    <xf borderId="8" fillId="0" fontId="10" numFmtId="0" xfId="0" applyBorder="1" applyFont="1"/>
    <xf borderId="16" fillId="2" fontId="9" numFmtId="0" xfId="0" applyAlignment="1" applyBorder="1" applyFont="1">
      <alignment horizontal="center" shrinkToFit="0" vertical="bottom" wrapText="0"/>
    </xf>
    <xf borderId="7" fillId="0" fontId="2" numFmtId="0" xfId="0" applyAlignment="1" applyBorder="1" applyFont="1">
      <alignment horizontal="center" shrinkToFit="0" vertical="bottom" wrapText="0"/>
    </xf>
    <xf borderId="7" fillId="2" fontId="2" numFmtId="0" xfId="0" applyAlignment="1" applyBorder="1" applyFont="1">
      <alignment horizontal="center" shrinkToFit="0" vertical="bottom" wrapText="0"/>
    </xf>
    <xf borderId="2" fillId="2" fontId="2" numFmtId="2" xfId="0" applyAlignment="1" applyBorder="1" applyFont="1" applyNumberFormat="1">
      <alignment shrinkToFit="0" vertical="bottom" wrapText="0"/>
    </xf>
    <xf borderId="7" fillId="2" fontId="2" numFmtId="165" xfId="0" applyAlignment="1" applyBorder="1" applyFont="1" applyNumberFormat="1">
      <alignment shrinkToFit="0" vertical="bottom" wrapText="0"/>
    </xf>
    <xf borderId="2" fillId="2" fontId="2" numFmtId="164" xfId="0" applyAlignment="1" applyBorder="1" applyFont="1" applyNumberFormat="1">
      <alignment shrinkToFit="0" vertical="bottom" wrapText="0"/>
    </xf>
    <xf borderId="21" fillId="0" fontId="2" numFmtId="0" xfId="0" applyAlignment="1" applyBorder="1" applyFont="1">
      <alignment horizontal="left" shrinkToFit="0" vertical="bottom" wrapText="0"/>
    </xf>
    <xf borderId="0" fillId="0" fontId="8" numFmtId="1" xfId="0" applyAlignment="1" applyFont="1" applyNumberFormat="1">
      <alignment horizontal="left" shrinkToFit="0" vertical="bottom" wrapText="0"/>
    </xf>
  </cellXfs>
  <cellStyles count="1">
    <cellStyle xfId="0" name="Normal" builtinId="0"/>
  </cellStyles>
  <dxfs count="1">
    <dxf>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scatterChart>
        <c:scatterStyle val="lineMarker"/>
        <c:varyColors val="0"/>
        <c:ser>
          <c:idx val="0"/>
          <c:order val="0"/>
          <c:spPr>
            <a:ln>
              <a:noFill/>
            </a:ln>
          </c:spPr>
          <c:marker>
            <c:symbol val="circle"/>
            <c:size val="7"/>
            <c:spPr>
              <a:solidFill>
                <a:srgbClr val="00FF00"/>
              </a:solidFill>
              <a:ln cmpd="sng">
                <a:solidFill>
                  <a:srgbClr val="00FF00"/>
                </a:solidFill>
              </a:ln>
            </c:spPr>
          </c:marker>
          <c:trendline>
            <c:name>Expon. (Well 1)</c:name>
            <c:spPr>
              <a:ln w="28575">
                <a:solidFill>
                  <a:srgbClr val="000000"/>
                </a:solidFill>
              </a:ln>
            </c:spPr>
            <c:trendlineType val="exp"/>
            <c:dispRSqr val="0"/>
            <c:dispEq val="0"/>
          </c:trendline>
          <c:yVal>
            <c:numRef>
              <c:f>'Conc-vs-Time'!$B$9:$B$14</c:f>
              <c:numCache/>
            </c:numRef>
          </c:yVal>
        </c:ser>
        <c:dLbls>
          <c:showLegendKey val="0"/>
          <c:showVal val="0"/>
          <c:showCatName val="0"/>
          <c:showSerName val="0"/>
          <c:showPercent val="0"/>
          <c:showBubbleSize val="0"/>
        </c:dLbls>
        <c:axId val="5845251"/>
        <c:axId val="1843557581"/>
      </c:scatterChart>
      <c:valAx>
        <c:axId val="5845251"/>
        <c:scaling>
          <c:orientation val="minMax"/>
        </c:scaling>
        <c:delete val="0"/>
        <c:axPos val="b"/>
        <c:majorGridlines>
          <c:spPr>
            <a:ln>
              <a:solidFill>
                <a:srgbClr val="FFFFFF"/>
              </a:solidFill>
            </a:ln>
          </c:spPr>
        </c:majorGridlines>
        <c:minorGridlines>
          <c:spPr>
            <a:ln>
              <a:solidFill>
                <a:srgbClr val="CCCCCC">
                  <a:alpha val="0"/>
                </a:srgbClr>
              </a:solidFill>
            </a:ln>
          </c:spPr>
        </c:minorGridlines>
        <c:title>
          <c:tx>
            <c:rich>
              <a:bodyPr/>
              <a:lstStyle/>
              <a:p>
                <a:pPr lvl="0">
                  <a:defRPr b="1" i="0" sz="900">
                    <a:solidFill>
                      <a:srgbClr val="000000"/>
                    </a:solidFill>
                    <a:latin typeface="+mn-lt"/>
                  </a:defRPr>
                </a:pPr>
                <a:r>
                  <a:rPr b="1" i="0" sz="900">
                    <a:solidFill>
                      <a:srgbClr val="000000"/>
                    </a:solidFill>
                    <a:latin typeface="+mn-lt"/>
                  </a:rPr>
                  <a:t>Cumulative Days</a:t>
                </a:r>
              </a:p>
            </c:rich>
          </c:tx>
          <c:overlay val="0"/>
        </c:title>
        <c:numFmt formatCode="General" sourceLinked="1"/>
        <c:majorTickMark val="none"/>
        <c:minorTickMark val="none"/>
        <c:tickLblPos val="nextTo"/>
        <c:spPr>
          <a:ln>
            <a:noFill/>
          </a:ln>
        </c:spPr>
        <c:txPr>
          <a:bodyPr/>
          <a:lstStyle/>
          <a:p>
            <a:pPr lvl="0">
              <a:defRPr b="0">
                <a:solidFill>
                  <a:srgbClr val="000000"/>
                </a:solidFill>
                <a:latin typeface="+mn-lt"/>
              </a:defRPr>
            </a:pPr>
          </a:p>
        </c:txPr>
        <c:crossAx val="1843557581"/>
      </c:valAx>
      <c:valAx>
        <c:axId val="1843557581"/>
        <c:scaling>
          <c:orientation val="minMax"/>
        </c:scaling>
        <c:delete val="0"/>
        <c:axPos val="l"/>
        <c:majorGridlines>
          <c:spPr>
            <a:ln>
              <a:solidFill>
                <a:srgbClr val="000000"/>
              </a:solidFill>
            </a:ln>
          </c:spPr>
        </c:majorGridlines>
        <c:minorGridlines>
          <c:spPr>
            <a:ln>
              <a:solidFill>
                <a:srgbClr val="CCCCCC">
                  <a:alpha val="0"/>
                </a:srgbClr>
              </a:solidFill>
            </a:ln>
          </c:spPr>
        </c:minorGridlines>
        <c:title>
          <c:tx>
            <c:rich>
              <a:bodyPr/>
              <a:lstStyle/>
              <a:p>
                <a:pPr lvl="0">
                  <a:defRPr b="1" i="0" sz="900">
                    <a:solidFill>
                      <a:srgbClr val="000000"/>
                    </a:solidFill>
                    <a:latin typeface="+mn-lt"/>
                  </a:defRPr>
                </a:pPr>
                <a:r>
                  <a:rPr b="1" i="0" sz="900">
                    <a:solidFill>
                      <a:srgbClr val="000000"/>
                    </a:solidFill>
                    <a:latin typeface="+mn-lt"/>
                  </a:rPr>
                  <a:t>Conc. (ug/L)</a:t>
                </a:r>
              </a:p>
            </c:rich>
          </c:tx>
          <c:overlay val="0"/>
        </c:title>
        <c:numFmt formatCode="General" sourceLinked="0"/>
        <c:majorTickMark val="none"/>
        <c:minorTickMark val="none"/>
        <c:tickLblPos val="nextTo"/>
        <c:spPr>
          <a:ln>
            <a:noFill/>
          </a:ln>
        </c:spPr>
        <c:txPr>
          <a:bodyPr/>
          <a:lstStyle/>
          <a:p>
            <a:pPr lvl="0">
              <a:defRPr b="0">
                <a:solidFill>
                  <a:srgbClr val="000000"/>
                </a:solidFill>
                <a:latin typeface="+mn-lt"/>
              </a:defRPr>
            </a:pPr>
          </a:p>
        </c:txPr>
        <c:crossAx val="5845251"/>
      </c:valAx>
      <c:spPr>
        <a:solidFill>
          <a:srgbClr val="FFFFFF"/>
        </a:solidFill>
      </c:spPr>
    </c:plotArea>
    <c:legend>
      <c:legendPos val="b"/>
      <c:overlay val="0"/>
      <c:txPr>
        <a:bodyPr/>
        <a:lstStyle/>
        <a:p>
          <a:pPr lvl="0">
            <a:defRPr b="0">
              <a:solidFill>
                <a:srgbClr val="1A1A1A"/>
              </a:solidFill>
              <a:latin typeface="+mn-lt"/>
            </a:defRPr>
          </a:pPr>
        </a:p>
      </c:txPr>
    </c:legend>
  </c:chart>
  <c:spPr>
    <a:solidFill>
      <a:srgbClr val="FFFFFF"/>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scatterChart>
        <c:scatterStyle val="lineMarker"/>
        <c:varyColors val="0"/>
        <c:ser>
          <c:idx val="0"/>
          <c:order val="0"/>
          <c:spPr>
            <a:ln>
              <a:noFill/>
            </a:ln>
          </c:spPr>
          <c:marker>
            <c:symbol val="circle"/>
            <c:size val="7"/>
            <c:spPr>
              <a:solidFill>
                <a:srgbClr val="FF0000"/>
              </a:solidFill>
              <a:ln cmpd="sng">
                <a:solidFill>
                  <a:srgbClr val="FF0000"/>
                </a:solidFill>
              </a:ln>
            </c:spPr>
          </c:marker>
          <c:trendline>
            <c:name>Trendline for Series 1</c:name>
            <c:spPr>
              <a:ln w="28575">
                <a:solidFill>
                  <a:srgbClr val="000000"/>
                </a:solidFill>
              </a:ln>
            </c:spPr>
            <c:trendlineType val="exp"/>
            <c:dispRSqr val="1"/>
            <c:dispEq val="0"/>
          </c:trendline>
          <c:xVal>
            <c:numRef>
              <c:f>'Conc-vs-Distance'!$H$17:$H$20</c:f>
            </c:numRef>
          </c:xVal>
          <c:yVal>
            <c:numRef>
              <c:f>'Conc-vs-Distance'!$J$17:$J$20</c:f>
              <c:numCache/>
            </c:numRef>
          </c:yVal>
        </c:ser>
        <c:dLbls>
          <c:showLegendKey val="0"/>
          <c:showVal val="0"/>
          <c:showCatName val="0"/>
          <c:showSerName val="0"/>
          <c:showPercent val="0"/>
          <c:showBubbleSize val="0"/>
        </c:dLbls>
        <c:axId val="1521485707"/>
        <c:axId val="853344679"/>
      </c:scatterChart>
      <c:valAx>
        <c:axId val="1521485707"/>
        <c:scaling>
          <c:orientation val="minMax"/>
        </c:scaling>
        <c:delete val="0"/>
        <c:axPos val="b"/>
        <c:majorGridlines>
          <c:spPr>
            <a:ln>
              <a:solidFill>
                <a:srgbClr val="FFFFFF"/>
              </a:solidFill>
            </a:ln>
          </c:spPr>
        </c:majorGridlines>
        <c:minorGridlines>
          <c:spPr>
            <a:ln>
              <a:solidFill>
                <a:srgbClr val="CCCCCC">
                  <a:alpha val="0"/>
                </a:srgbClr>
              </a:solidFill>
            </a:ln>
          </c:spPr>
        </c:minorGridlines>
        <c:title>
          <c:tx>
            <c:rich>
              <a:bodyPr/>
              <a:lstStyle/>
              <a:p>
                <a:pPr lvl="0">
                  <a:defRPr b="1" i="0" sz="800">
                    <a:solidFill>
                      <a:srgbClr val="000000"/>
                    </a:solidFill>
                    <a:latin typeface="+mn-lt"/>
                  </a:defRPr>
                </a:pPr>
                <a:r>
                  <a:rPr b="1" i="0" sz="800">
                    <a:solidFill>
                      <a:srgbClr val="000000"/>
                    </a:solidFill>
                    <a:latin typeface="+mn-lt"/>
                  </a:rPr>
                  <a:t>Cumulative Travel Time (days)</a:t>
                </a:r>
              </a:p>
            </c:rich>
          </c:tx>
          <c:overlay val="0"/>
        </c:title>
        <c:numFmt formatCode="General" sourceLinked="1"/>
        <c:majorTickMark val="none"/>
        <c:minorTickMark val="none"/>
        <c:tickLblPos val="nextTo"/>
        <c:spPr>
          <a:ln>
            <a:noFill/>
          </a:ln>
        </c:spPr>
        <c:txPr>
          <a:bodyPr/>
          <a:lstStyle/>
          <a:p>
            <a:pPr lvl="0">
              <a:defRPr b="0">
                <a:solidFill>
                  <a:srgbClr val="000000"/>
                </a:solidFill>
                <a:latin typeface="+mn-lt"/>
              </a:defRPr>
            </a:pPr>
          </a:p>
        </c:txPr>
        <c:crossAx val="853344679"/>
      </c:valAx>
      <c:valAx>
        <c:axId val="853344679"/>
        <c:scaling>
          <c:orientation val="minMax"/>
          <c:max val="10000.0"/>
        </c:scaling>
        <c:delete val="0"/>
        <c:axPos val="l"/>
        <c:majorGridlines>
          <c:spPr>
            <a:ln>
              <a:solidFill>
                <a:srgbClr val="000000"/>
              </a:solidFill>
            </a:ln>
          </c:spPr>
        </c:majorGridlines>
        <c:minorGridlines>
          <c:spPr>
            <a:ln>
              <a:solidFill>
                <a:srgbClr val="CCCCCC">
                  <a:alpha val="0"/>
                </a:srgbClr>
              </a:solidFill>
            </a:ln>
          </c:spPr>
        </c:minorGridlines>
        <c:title>
          <c:tx>
            <c:rich>
              <a:bodyPr/>
              <a:lstStyle/>
              <a:p>
                <a:pPr lvl="0">
                  <a:defRPr b="1" i="0" sz="800">
                    <a:solidFill>
                      <a:srgbClr val="000000"/>
                    </a:solidFill>
                    <a:latin typeface="+mn-lt"/>
                  </a:defRPr>
                </a:pPr>
                <a:r>
                  <a:rPr b="1" i="0" sz="800">
                    <a:solidFill>
                      <a:srgbClr val="000000"/>
                    </a:solidFill>
                    <a:latin typeface="+mn-lt"/>
                  </a:rPr>
                  <a:t>Benzene Concentration (ug/L)</a:t>
                </a:r>
              </a:p>
            </c:rich>
          </c:tx>
          <c:overlay val="0"/>
        </c:title>
        <c:numFmt formatCode="General" sourceLinked="0"/>
        <c:majorTickMark val="none"/>
        <c:minorTickMark val="none"/>
        <c:tickLblPos val="nextTo"/>
        <c:spPr>
          <a:ln>
            <a:noFill/>
          </a:ln>
        </c:spPr>
        <c:txPr>
          <a:bodyPr/>
          <a:lstStyle/>
          <a:p>
            <a:pPr lvl="0">
              <a:defRPr b="0">
                <a:solidFill>
                  <a:srgbClr val="000000"/>
                </a:solidFill>
                <a:latin typeface="+mn-lt"/>
              </a:defRPr>
            </a:pPr>
          </a:p>
        </c:txPr>
        <c:crossAx val="1521485707"/>
      </c:valAx>
      <c:spPr>
        <a:solidFill>
          <a:srgbClr val="FFFFFF"/>
        </a:solidFill>
      </c:spPr>
    </c:plotArea>
  </c:chart>
  <c:spPr>
    <a:solidFill>
      <a:srgbClr val="FFFFFF"/>
    </a:solidFill>
  </c:spPr>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200025</xdr:colOff>
      <xdr:row>4</xdr:row>
      <xdr:rowOff>9525</xdr:rowOff>
    </xdr:from>
    <xdr:ext cx="4800600" cy="3162300"/>
    <xdr:graphicFrame>
      <xdr:nvGraphicFramePr>
        <xdr:cNvPr descr="Chart 0" id="267265209" name="Chart 1"/>
        <xdr:cNvGraphicFramePr/>
      </xdr:nvGraphicFramePr>
      <xdr:xfrm>
        <a:off x="0" y="0"/>
        <a:ext cx="0" cy="0"/>
      </xdr:xfrm>
      <a:graphic>
        <a:graphicData uri="http://schemas.openxmlformats.org/drawingml/2006/chart">
          <c:chart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19050</xdr:colOff>
      <xdr:row>22</xdr:row>
      <xdr:rowOff>19050</xdr:rowOff>
    </xdr:from>
    <xdr:ext cx="5143500" cy="2190750"/>
    <xdr:graphicFrame>
      <xdr:nvGraphicFramePr>
        <xdr:cNvPr descr="Chart 0" id="110637765" name="Chart 2"/>
        <xdr:cNvGraphicFramePr/>
      </xdr:nvGraphicFramePr>
      <xdr:xfrm>
        <a:off x="0" y="0"/>
        <a:ext cx="0" cy="0"/>
      </xdr:xfrm>
      <a:graphic>
        <a:graphicData uri="http://schemas.openxmlformats.org/drawingml/2006/chart">
          <c:chart r:id="rId1"/>
        </a:graphicData>
      </a:graphic>
    </xdr:graphicFrame>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7" width="8.0"/>
    <col customWidth="1" min="8" max="8" width="8.71"/>
    <col customWidth="1" min="9" max="9" width="7.86"/>
    <col customWidth="1" min="10" max="10" width="7.57"/>
    <col customWidth="1" min="11" max="26" width="8.0"/>
  </cols>
  <sheetData>
    <row r="1" ht="18.0" customHeight="1">
      <c r="A1" s="1" t="s">
        <v>0</v>
      </c>
    </row>
    <row r="2" ht="9.75" customHeight="1">
      <c r="A2" s="2" t="s">
        <v>1</v>
      </c>
    </row>
    <row r="3" ht="10.5" customHeight="1"/>
    <row r="4" ht="9.75" customHeight="1"/>
    <row r="5" ht="9.0" customHeight="1"/>
    <row r="6" ht="12.75" customHeight="1">
      <c r="K6" s="3"/>
      <c r="L6" s="3"/>
      <c r="M6" s="3"/>
      <c r="N6" s="3"/>
      <c r="O6" s="3"/>
      <c r="P6" s="3"/>
      <c r="Q6" s="3"/>
      <c r="R6" s="3"/>
    </row>
    <row r="7" ht="1.5" customHeight="1">
      <c r="K7" s="3"/>
      <c r="L7" s="3"/>
      <c r="M7" s="3"/>
      <c r="N7" s="3"/>
      <c r="O7" s="3"/>
      <c r="P7" s="3"/>
      <c r="Q7" s="3"/>
      <c r="R7" s="3"/>
    </row>
    <row r="8" ht="14.25" customHeight="1">
      <c r="A8" s="2"/>
      <c r="B8" s="2"/>
      <c r="C8" s="2"/>
      <c r="D8" s="2"/>
      <c r="E8" s="2"/>
      <c r="F8" s="2"/>
      <c r="G8" s="2"/>
      <c r="H8" s="2"/>
      <c r="I8" s="2"/>
      <c r="J8" s="2"/>
      <c r="K8" s="3"/>
      <c r="L8" s="3"/>
      <c r="M8" s="3"/>
      <c r="N8" s="3"/>
      <c r="O8" s="3"/>
      <c r="P8" s="3"/>
      <c r="Q8" s="3"/>
      <c r="R8" s="3"/>
    </row>
    <row r="9" ht="14.25" customHeight="1">
      <c r="A9" s="4" t="s">
        <v>2</v>
      </c>
      <c r="B9" s="2"/>
      <c r="C9" s="2"/>
      <c r="D9" s="2"/>
      <c r="E9" s="2"/>
      <c r="F9" s="2"/>
      <c r="G9" s="2"/>
      <c r="H9" s="2"/>
      <c r="I9" s="2"/>
      <c r="J9" s="2"/>
      <c r="K9" s="3"/>
      <c r="L9" s="3"/>
      <c r="M9" s="3"/>
      <c r="N9" s="3"/>
      <c r="O9" s="3"/>
      <c r="P9" s="3"/>
      <c r="Q9" s="3"/>
      <c r="R9" s="3"/>
    </row>
    <row r="10" ht="39.0" customHeight="1">
      <c r="A10" s="2" t="s">
        <v>3</v>
      </c>
      <c r="K10" s="3"/>
      <c r="L10" s="3"/>
      <c r="M10" s="3"/>
      <c r="N10" s="3"/>
      <c r="O10" s="3"/>
      <c r="P10" s="3"/>
      <c r="Q10" s="3"/>
      <c r="R10" s="3"/>
    </row>
    <row r="11" ht="12.75" customHeight="1">
      <c r="A11" s="3"/>
      <c r="B11" s="3"/>
      <c r="C11" s="3"/>
      <c r="D11" s="3"/>
      <c r="E11" s="3"/>
      <c r="F11" s="3"/>
      <c r="G11" s="3"/>
      <c r="H11" s="3"/>
      <c r="I11" s="3"/>
      <c r="J11" s="3"/>
      <c r="K11" s="3"/>
      <c r="L11" s="3"/>
      <c r="M11" s="3"/>
      <c r="N11" s="3"/>
      <c r="O11" s="3"/>
      <c r="P11" s="3"/>
      <c r="Q11" s="3"/>
      <c r="R11" s="3"/>
    </row>
    <row r="12" ht="12.75" customHeight="1">
      <c r="A12" s="5" t="s">
        <v>4</v>
      </c>
      <c r="K12" s="3"/>
      <c r="L12" s="3"/>
      <c r="M12" s="3"/>
      <c r="N12" s="3"/>
      <c r="O12" s="3"/>
      <c r="P12" s="3"/>
      <c r="Q12" s="3"/>
      <c r="R12" s="3"/>
    </row>
    <row r="13" ht="12.75" customHeight="1">
      <c r="K13" s="3"/>
      <c r="L13" s="3"/>
      <c r="M13" s="3"/>
      <c r="N13" s="3"/>
      <c r="O13" s="3"/>
      <c r="P13" s="3"/>
      <c r="Q13" s="3"/>
      <c r="R13" s="3"/>
    </row>
    <row r="14" ht="12.75" customHeight="1">
      <c r="K14" s="3"/>
      <c r="L14" s="3"/>
      <c r="M14" s="3"/>
      <c r="N14" s="3"/>
      <c r="O14" s="3"/>
      <c r="P14" s="3"/>
      <c r="Q14" s="3"/>
      <c r="R14" s="3"/>
    </row>
    <row r="15" ht="12.75" customHeight="1"/>
    <row r="16" ht="12.75" customHeight="1"/>
    <row r="17" ht="39.75" customHeight="1"/>
    <row r="18" ht="12.75" customHeight="1">
      <c r="A18" s="3"/>
      <c r="B18" s="3"/>
      <c r="C18" s="3"/>
      <c r="D18" s="3"/>
      <c r="E18" s="3"/>
      <c r="F18" s="3"/>
      <c r="G18" s="3"/>
      <c r="H18" s="3"/>
      <c r="I18" s="3"/>
      <c r="J18" s="3"/>
    </row>
    <row r="19" ht="12.75" customHeight="1">
      <c r="A19" s="5" t="s">
        <v>5</v>
      </c>
    </row>
    <row r="20" ht="132.75" customHeight="1"/>
    <row r="21" ht="12.75" customHeight="1">
      <c r="A21" s="3"/>
      <c r="B21" s="3"/>
      <c r="C21" s="3"/>
      <c r="D21" s="3"/>
      <c r="E21" s="3"/>
      <c r="F21" s="3"/>
      <c r="G21" s="3"/>
      <c r="H21" s="3"/>
      <c r="I21" s="3"/>
      <c r="J21" s="3"/>
    </row>
    <row r="22" ht="12.75" customHeight="1">
      <c r="A22" s="5" t="s">
        <v>6</v>
      </c>
    </row>
    <row r="23" ht="52.5" customHeight="1"/>
    <row r="24" ht="12.75" customHeight="1">
      <c r="A24" s="3"/>
      <c r="B24" s="3"/>
      <c r="C24" s="3"/>
      <c r="D24" s="3"/>
      <c r="E24" s="3"/>
      <c r="F24" s="3"/>
      <c r="G24" s="3"/>
      <c r="H24" s="3"/>
      <c r="I24" s="3"/>
      <c r="J24" s="3"/>
    </row>
    <row r="25" ht="12.75" customHeight="1">
      <c r="A25" s="5" t="s">
        <v>7</v>
      </c>
    </row>
    <row r="26" ht="25.5" customHeight="1"/>
    <row r="27" ht="12.75" customHeight="1">
      <c r="A27" s="3"/>
      <c r="B27" s="3"/>
      <c r="C27" s="3"/>
      <c r="D27" s="3"/>
      <c r="E27" s="3"/>
      <c r="F27" s="3"/>
      <c r="G27" s="3"/>
      <c r="H27" s="3"/>
      <c r="I27" s="3"/>
      <c r="J27" s="3"/>
    </row>
    <row r="28" ht="12.75" customHeight="1">
      <c r="A28" s="5" t="s">
        <v>8</v>
      </c>
    </row>
    <row r="29" ht="37.5" customHeight="1"/>
    <row r="30" ht="12.75" customHeight="1">
      <c r="A30" s="3"/>
      <c r="B30" s="3"/>
      <c r="C30" s="3"/>
      <c r="D30" s="3"/>
      <c r="E30" s="3"/>
      <c r="F30" s="3"/>
      <c r="G30" s="3"/>
      <c r="H30" s="3"/>
      <c r="I30" s="3"/>
      <c r="J30" s="3"/>
    </row>
    <row r="31" ht="14.25" customHeight="1">
      <c r="A31" s="6"/>
      <c r="B31" s="6"/>
      <c r="C31" s="6"/>
      <c r="D31" s="6"/>
      <c r="E31" s="6"/>
      <c r="F31" s="6"/>
      <c r="G31" s="6"/>
      <c r="H31" s="6"/>
    </row>
    <row r="32" ht="15.75" customHeight="1">
      <c r="A32" s="4" t="s">
        <v>9</v>
      </c>
      <c r="B32" s="2"/>
      <c r="C32" s="2"/>
      <c r="D32" s="2"/>
      <c r="E32" s="2"/>
      <c r="F32" s="2"/>
      <c r="G32" s="2"/>
      <c r="H32" s="2"/>
      <c r="I32" s="2"/>
      <c r="J32" s="2"/>
    </row>
    <row r="33" ht="52.5" customHeight="1">
      <c r="A33" s="2" t="s">
        <v>10</v>
      </c>
    </row>
    <row r="34" ht="12.75" customHeight="1">
      <c r="A34" s="2"/>
      <c r="B34" s="2"/>
      <c r="C34" s="2"/>
      <c r="D34" s="2"/>
      <c r="E34" s="2"/>
      <c r="F34" s="2"/>
      <c r="G34" s="2"/>
      <c r="H34" s="2"/>
      <c r="I34" s="2"/>
      <c r="J34" s="2"/>
    </row>
    <row r="35" ht="64.5" customHeight="1">
      <c r="A35" s="5" t="s">
        <v>11</v>
      </c>
    </row>
    <row r="36" ht="14.25" customHeight="1">
      <c r="A36" s="6"/>
      <c r="B36" s="6"/>
      <c r="C36" s="6"/>
      <c r="D36" s="6"/>
      <c r="E36" s="6"/>
      <c r="F36" s="6"/>
      <c r="G36" s="6"/>
      <c r="H36" s="6"/>
    </row>
    <row r="37" ht="106.5" customHeight="1">
      <c r="A37" s="5" t="s">
        <v>12</v>
      </c>
    </row>
    <row r="38" ht="12.75" customHeight="1"/>
    <row r="39" ht="14.25" customHeight="1">
      <c r="A39" s="6"/>
      <c r="B39" s="6"/>
      <c r="C39" s="6"/>
      <c r="D39" s="6"/>
      <c r="E39" s="6"/>
      <c r="F39" s="6"/>
      <c r="G39" s="6"/>
      <c r="H39" s="6"/>
    </row>
    <row r="40" ht="51.0" customHeight="1">
      <c r="A40" s="5" t="s">
        <v>13</v>
      </c>
    </row>
    <row r="41" ht="12.75" customHeight="1"/>
    <row r="42" ht="14.25" customHeight="1">
      <c r="A42" s="6"/>
      <c r="B42" s="6"/>
      <c r="C42" s="6"/>
      <c r="D42" s="6"/>
      <c r="E42" s="6"/>
      <c r="F42" s="6"/>
      <c r="G42" s="6"/>
      <c r="H42" s="6"/>
    </row>
    <row r="43" ht="27.0" customHeight="1">
      <c r="A43" s="5" t="s">
        <v>14</v>
      </c>
    </row>
    <row r="44" ht="12.75" customHeight="1"/>
    <row r="45" ht="12.75" customHeight="1">
      <c r="A45" s="7"/>
      <c r="B45" s="7"/>
      <c r="C45" s="7"/>
      <c r="D45" s="7"/>
      <c r="E45" s="7"/>
      <c r="F45" s="7"/>
      <c r="G45" s="7"/>
      <c r="H45" s="7"/>
      <c r="I45" s="7"/>
      <c r="J45" s="7"/>
    </row>
    <row r="46" ht="39.0" customHeight="1">
      <c r="A46" s="5" t="s">
        <v>15</v>
      </c>
    </row>
    <row r="47" ht="12.75" customHeight="1"/>
    <row r="48" ht="12.75" customHeight="1">
      <c r="A48" s="2"/>
      <c r="B48" s="2"/>
      <c r="C48" s="2"/>
      <c r="D48" s="2"/>
      <c r="E48" s="2"/>
      <c r="F48" s="2"/>
      <c r="G48" s="2"/>
      <c r="H48" s="2"/>
      <c r="I48" s="2"/>
      <c r="J48" s="2"/>
    </row>
    <row r="49" ht="12.75" customHeight="1">
      <c r="A49" s="7"/>
      <c r="B49" s="7"/>
      <c r="C49" s="7"/>
      <c r="D49" s="7"/>
      <c r="E49" s="7"/>
      <c r="F49" s="7"/>
      <c r="G49" s="7"/>
      <c r="H49" s="7"/>
      <c r="I49" s="7"/>
      <c r="J49" s="7"/>
    </row>
    <row r="50" ht="39.75" customHeight="1">
      <c r="A50" s="5" t="s">
        <v>16</v>
      </c>
    </row>
    <row r="51" ht="51.0" customHeight="1"/>
    <row r="52" ht="14.25" customHeight="1">
      <c r="A52" s="6"/>
      <c r="B52" s="6"/>
      <c r="C52" s="6"/>
      <c r="D52" s="6"/>
      <c r="E52" s="6"/>
      <c r="F52" s="6"/>
      <c r="G52" s="6"/>
      <c r="H52" s="6"/>
    </row>
    <row r="53" ht="14.25" customHeight="1">
      <c r="A53" s="6"/>
      <c r="B53" s="6"/>
      <c r="C53" s="6"/>
      <c r="D53" s="6"/>
      <c r="E53" s="6"/>
      <c r="F53" s="6"/>
      <c r="G53" s="6"/>
      <c r="H53" s="6"/>
    </row>
    <row r="54" ht="14.25" customHeight="1">
      <c r="A54" s="6"/>
      <c r="B54" s="6"/>
      <c r="C54" s="6"/>
      <c r="D54" s="6"/>
      <c r="E54" s="6"/>
      <c r="F54" s="6"/>
      <c r="G54" s="6"/>
      <c r="H54" s="6"/>
    </row>
    <row r="55" ht="14.25" customHeight="1">
      <c r="A55" s="6"/>
      <c r="B55" s="6"/>
      <c r="C55" s="6"/>
      <c r="D55" s="6"/>
      <c r="E55" s="6"/>
      <c r="F55" s="6"/>
      <c r="G55" s="6"/>
      <c r="H55" s="6"/>
    </row>
    <row r="56" ht="14.25" customHeight="1">
      <c r="A56" s="6"/>
      <c r="B56" s="6"/>
      <c r="C56" s="6"/>
      <c r="D56" s="6"/>
      <c r="E56" s="6"/>
      <c r="F56" s="6"/>
      <c r="G56" s="6"/>
      <c r="H56" s="6"/>
    </row>
    <row r="57" ht="14.25" customHeight="1">
      <c r="A57" s="6"/>
      <c r="B57" s="6"/>
      <c r="C57" s="6"/>
      <c r="D57" s="6"/>
      <c r="E57" s="6"/>
      <c r="F57" s="6"/>
      <c r="G57" s="6"/>
      <c r="H57" s="6"/>
    </row>
    <row r="58" ht="14.25" customHeight="1">
      <c r="A58" s="6"/>
      <c r="B58" s="6"/>
      <c r="C58" s="6"/>
      <c r="D58" s="6"/>
      <c r="E58" s="6"/>
      <c r="F58" s="6"/>
      <c r="G58" s="6"/>
      <c r="H58" s="6"/>
    </row>
    <row r="59" ht="14.25" customHeight="1">
      <c r="A59" s="6"/>
      <c r="B59" s="6"/>
      <c r="C59" s="6"/>
      <c r="D59" s="6"/>
      <c r="E59" s="6"/>
      <c r="F59" s="6"/>
      <c r="G59" s="6"/>
      <c r="H59" s="6"/>
    </row>
    <row r="60" ht="14.25" customHeight="1">
      <c r="A60" s="6"/>
      <c r="B60" s="6"/>
      <c r="C60" s="6"/>
      <c r="D60" s="6"/>
      <c r="E60" s="6"/>
      <c r="F60" s="6"/>
      <c r="G60" s="6"/>
      <c r="H60" s="6"/>
    </row>
    <row r="61" ht="14.25" customHeight="1">
      <c r="A61" s="6"/>
      <c r="B61" s="6"/>
      <c r="C61" s="6"/>
      <c r="D61" s="6"/>
      <c r="E61" s="6"/>
      <c r="F61" s="6"/>
      <c r="G61" s="6"/>
      <c r="H61" s="6"/>
    </row>
    <row r="62" ht="14.25" customHeight="1">
      <c r="A62" s="6"/>
      <c r="B62" s="6"/>
      <c r="C62" s="6"/>
      <c r="D62" s="6"/>
      <c r="E62" s="6"/>
      <c r="F62" s="6"/>
      <c r="G62" s="6"/>
      <c r="H62" s="6"/>
    </row>
    <row r="63" ht="14.25" customHeight="1">
      <c r="A63" s="6"/>
      <c r="B63" s="6"/>
      <c r="C63" s="6"/>
      <c r="D63" s="6"/>
      <c r="E63" s="6"/>
      <c r="F63" s="6"/>
      <c r="G63" s="6"/>
      <c r="H63" s="6"/>
    </row>
    <row r="64" ht="14.25" customHeight="1">
      <c r="A64" s="6"/>
      <c r="B64" s="6"/>
      <c r="C64" s="6"/>
      <c r="D64" s="6"/>
      <c r="E64" s="6"/>
      <c r="F64" s="6"/>
      <c r="G64" s="6"/>
      <c r="H64" s="6"/>
    </row>
    <row r="65" ht="14.25" customHeight="1">
      <c r="A65" s="6"/>
      <c r="B65" s="6"/>
      <c r="C65" s="6"/>
      <c r="D65" s="6"/>
      <c r="E65" s="6"/>
      <c r="F65" s="6"/>
      <c r="G65" s="6"/>
      <c r="H65" s="6"/>
    </row>
    <row r="66" ht="14.25" customHeight="1">
      <c r="A66" s="6"/>
      <c r="B66" s="6"/>
      <c r="C66" s="6"/>
      <c r="D66" s="6"/>
      <c r="E66" s="6"/>
      <c r="F66" s="6"/>
      <c r="G66" s="6"/>
      <c r="H66" s="6"/>
    </row>
    <row r="67" ht="14.25" customHeight="1">
      <c r="A67" s="6"/>
      <c r="B67" s="6"/>
      <c r="C67" s="6"/>
      <c r="D67" s="6"/>
      <c r="E67" s="6"/>
      <c r="F67" s="6"/>
      <c r="G67" s="6"/>
      <c r="H67" s="6"/>
    </row>
    <row r="68" ht="14.25" customHeight="1">
      <c r="A68" s="6"/>
      <c r="B68" s="6"/>
      <c r="C68" s="6"/>
      <c r="D68" s="6"/>
      <c r="E68" s="6"/>
      <c r="F68" s="6"/>
      <c r="G68" s="6"/>
      <c r="H68" s="6"/>
    </row>
    <row r="69" ht="14.25" customHeight="1">
      <c r="A69" s="6"/>
      <c r="B69" s="6"/>
      <c r="C69" s="6"/>
      <c r="D69" s="6"/>
      <c r="E69" s="6"/>
      <c r="F69" s="6"/>
      <c r="G69" s="6"/>
      <c r="H69" s="6"/>
    </row>
    <row r="70" ht="14.25" customHeight="1">
      <c r="A70" s="6"/>
      <c r="B70" s="6"/>
      <c r="C70" s="6"/>
      <c r="D70" s="6"/>
      <c r="E70" s="6"/>
      <c r="F70" s="6"/>
      <c r="G70" s="6"/>
      <c r="H70" s="6"/>
    </row>
    <row r="71" ht="14.25" customHeight="1">
      <c r="A71" s="6"/>
      <c r="B71" s="6"/>
      <c r="C71" s="6"/>
      <c r="D71" s="6"/>
      <c r="E71" s="6"/>
      <c r="F71" s="6"/>
      <c r="G71" s="6"/>
      <c r="H71" s="6"/>
    </row>
    <row r="72" ht="14.25" customHeight="1">
      <c r="A72" s="6"/>
      <c r="B72" s="6"/>
      <c r="C72" s="6"/>
      <c r="D72" s="6"/>
      <c r="E72" s="6"/>
      <c r="F72" s="6"/>
      <c r="G72" s="6"/>
      <c r="H72" s="6"/>
    </row>
    <row r="73" ht="14.25" customHeight="1">
      <c r="A73" s="6"/>
      <c r="B73" s="6"/>
      <c r="C73" s="6"/>
      <c r="D73" s="6"/>
      <c r="E73" s="6"/>
      <c r="F73" s="6"/>
      <c r="G73" s="6"/>
      <c r="H73" s="6"/>
    </row>
    <row r="74" ht="14.25" customHeight="1">
      <c r="A74" s="6"/>
      <c r="B74" s="6"/>
      <c r="C74" s="6"/>
      <c r="D74" s="6"/>
      <c r="E74" s="6"/>
      <c r="F74" s="6"/>
      <c r="G74" s="6"/>
      <c r="H74" s="6"/>
    </row>
    <row r="75" ht="14.25" customHeight="1">
      <c r="A75" s="6"/>
      <c r="B75" s="6"/>
      <c r="C75" s="6"/>
      <c r="D75" s="6"/>
      <c r="E75" s="6"/>
      <c r="F75" s="6"/>
      <c r="G75" s="6"/>
      <c r="H75" s="6"/>
    </row>
    <row r="76" ht="14.25" customHeight="1">
      <c r="A76" s="6"/>
      <c r="B76" s="6"/>
      <c r="C76" s="6"/>
      <c r="D76" s="6"/>
      <c r="E76" s="6"/>
      <c r="F76" s="6"/>
      <c r="G76" s="6"/>
      <c r="H76" s="6"/>
    </row>
    <row r="77" ht="14.25" customHeight="1">
      <c r="A77" s="6"/>
      <c r="B77" s="6"/>
      <c r="C77" s="6"/>
      <c r="D77" s="6"/>
      <c r="E77" s="6"/>
      <c r="F77" s="6"/>
      <c r="G77" s="6"/>
      <c r="H77" s="6"/>
    </row>
    <row r="78" ht="14.25" customHeight="1">
      <c r="A78" s="6"/>
      <c r="B78" s="6"/>
      <c r="C78" s="6"/>
      <c r="D78" s="6"/>
      <c r="E78" s="6"/>
      <c r="F78" s="6"/>
      <c r="G78" s="6"/>
      <c r="H78" s="6"/>
    </row>
    <row r="79" ht="14.25" customHeight="1">
      <c r="A79" s="6"/>
      <c r="B79" s="6"/>
      <c r="C79" s="6"/>
      <c r="D79" s="6"/>
      <c r="E79" s="6"/>
      <c r="F79" s="6"/>
      <c r="G79" s="6"/>
      <c r="H79" s="6"/>
    </row>
    <row r="80" ht="14.25" customHeight="1">
      <c r="A80" s="6"/>
      <c r="B80" s="6"/>
      <c r="C80" s="6"/>
      <c r="D80" s="6"/>
      <c r="E80" s="6"/>
      <c r="F80" s="6"/>
      <c r="G80" s="6"/>
      <c r="H80" s="6"/>
    </row>
    <row r="81" ht="14.25" customHeight="1">
      <c r="A81" s="6"/>
      <c r="B81" s="6"/>
      <c r="C81" s="6"/>
      <c r="D81" s="6"/>
      <c r="E81" s="6"/>
      <c r="F81" s="6"/>
      <c r="G81" s="6"/>
      <c r="H81" s="6"/>
    </row>
    <row r="82" ht="14.25" customHeight="1">
      <c r="A82" s="6"/>
      <c r="B82" s="6"/>
      <c r="C82" s="6"/>
      <c r="D82" s="6"/>
      <c r="E82" s="6"/>
      <c r="F82" s="6"/>
      <c r="G82" s="6"/>
      <c r="H82" s="6"/>
    </row>
    <row r="83" ht="14.25" customHeight="1">
      <c r="A83" s="6"/>
      <c r="B83" s="6"/>
      <c r="C83" s="6"/>
      <c r="D83" s="6"/>
      <c r="E83" s="6"/>
      <c r="F83" s="6"/>
      <c r="G83" s="6"/>
      <c r="H83" s="6"/>
    </row>
    <row r="84" ht="14.25" customHeight="1">
      <c r="A84" s="6"/>
      <c r="B84" s="6"/>
      <c r="C84" s="6"/>
      <c r="D84" s="6"/>
      <c r="E84" s="6"/>
      <c r="F84" s="6"/>
      <c r="G84" s="6"/>
      <c r="H84" s="6"/>
    </row>
    <row r="85" ht="14.25" customHeight="1">
      <c r="A85" s="6"/>
      <c r="B85" s="6"/>
      <c r="C85" s="6"/>
      <c r="D85" s="6"/>
      <c r="E85" s="6"/>
      <c r="F85" s="6"/>
      <c r="G85" s="6"/>
      <c r="H85" s="6"/>
    </row>
    <row r="86" ht="14.25" customHeight="1">
      <c r="A86" s="6"/>
      <c r="B86" s="6"/>
      <c r="C86" s="6"/>
      <c r="D86" s="6"/>
      <c r="E86" s="6"/>
      <c r="F86" s="6"/>
      <c r="G86" s="6"/>
      <c r="H86" s="6"/>
    </row>
    <row r="87" ht="14.25" customHeight="1">
      <c r="A87" s="6"/>
      <c r="B87" s="6"/>
      <c r="C87" s="6"/>
      <c r="D87" s="6"/>
      <c r="E87" s="6"/>
      <c r="F87" s="6"/>
      <c r="G87" s="6"/>
      <c r="H87" s="6"/>
    </row>
    <row r="88" ht="14.25" customHeight="1">
      <c r="A88" s="6"/>
      <c r="B88" s="6"/>
      <c r="C88" s="6"/>
      <c r="D88" s="6"/>
      <c r="E88" s="6"/>
      <c r="F88" s="6"/>
      <c r="G88" s="6"/>
      <c r="H88" s="6"/>
    </row>
    <row r="89" ht="14.25" customHeight="1">
      <c r="A89" s="6"/>
      <c r="B89" s="6"/>
      <c r="C89" s="6"/>
      <c r="D89" s="6"/>
      <c r="E89" s="6"/>
      <c r="F89" s="6"/>
      <c r="G89" s="6"/>
      <c r="H89" s="6"/>
    </row>
    <row r="90" ht="14.25" customHeight="1">
      <c r="A90" s="6"/>
      <c r="B90" s="6"/>
      <c r="C90" s="6"/>
      <c r="D90" s="6"/>
      <c r="E90" s="6"/>
      <c r="F90" s="6"/>
      <c r="G90" s="6"/>
      <c r="H90" s="6"/>
    </row>
    <row r="91" ht="14.25" customHeight="1">
      <c r="A91" s="6"/>
      <c r="B91" s="6"/>
      <c r="C91" s="6"/>
      <c r="D91" s="6"/>
      <c r="E91" s="6"/>
      <c r="F91" s="6"/>
      <c r="G91" s="6"/>
      <c r="H91" s="6"/>
    </row>
    <row r="92" ht="14.25" customHeight="1">
      <c r="A92" s="6"/>
      <c r="B92" s="6"/>
      <c r="C92" s="6"/>
      <c r="D92" s="6"/>
      <c r="E92" s="6"/>
      <c r="F92" s="6"/>
      <c r="G92" s="6"/>
      <c r="H92" s="6"/>
    </row>
    <row r="93" ht="14.25" customHeight="1">
      <c r="A93" s="6"/>
      <c r="B93" s="6"/>
      <c r="C93" s="6"/>
      <c r="D93" s="6"/>
      <c r="E93" s="6"/>
      <c r="F93" s="6"/>
      <c r="G93" s="6"/>
      <c r="H93" s="6"/>
    </row>
    <row r="94" ht="14.25" customHeight="1">
      <c r="A94" s="6"/>
      <c r="B94" s="6"/>
      <c r="C94" s="6"/>
      <c r="D94" s="6"/>
      <c r="E94" s="6"/>
      <c r="F94" s="6"/>
      <c r="G94" s="6"/>
      <c r="H94" s="6"/>
    </row>
    <row r="95" ht="14.25" customHeight="1">
      <c r="A95" s="6"/>
      <c r="B95" s="6"/>
      <c r="C95" s="6"/>
      <c r="D95" s="6"/>
      <c r="E95" s="6"/>
      <c r="F95" s="6"/>
      <c r="G95" s="6"/>
      <c r="H95" s="6"/>
    </row>
    <row r="96" ht="14.25" customHeight="1">
      <c r="A96" s="6"/>
      <c r="B96" s="6"/>
      <c r="C96" s="6"/>
      <c r="D96" s="6"/>
      <c r="E96" s="6"/>
      <c r="F96" s="6"/>
      <c r="G96" s="6"/>
      <c r="H96" s="6"/>
    </row>
    <row r="97" ht="14.25" customHeight="1">
      <c r="A97" s="6"/>
      <c r="B97" s="6"/>
      <c r="C97" s="6"/>
      <c r="D97" s="6"/>
      <c r="E97" s="6"/>
      <c r="F97" s="6"/>
      <c r="G97" s="6"/>
      <c r="H97" s="6"/>
    </row>
    <row r="98" ht="14.25" customHeight="1">
      <c r="A98" s="6"/>
      <c r="B98" s="6"/>
      <c r="C98" s="6"/>
      <c r="D98" s="6"/>
      <c r="E98" s="6"/>
      <c r="F98" s="6"/>
      <c r="G98" s="6"/>
      <c r="H98" s="6"/>
    </row>
    <row r="99" ht="14.25" customHeight="1">
      <c r="A99" s="6"/>
      <c r="B99" s="6"/>
      <c r="C99" s="6"/>
      <c r="D99" s="6"/>
      <c r="E99" s="6"/>
      <c r="F99" s="6"/>
      <c r="G99" s="6"/>
      <c r="H99" s="6"/>
    </row>
    <row r="100" ht="14.25" customHeight="1">
      <c r="A100" s="6"/>
      <c r="B100" s="6"/>
      <c r="C100" s="6"/>
      <c r="D100" s="6"/>
      <c r="E100" s="6"/>
      <c r="F100" s="6"/>
      <c r="G100" s="6"/>
      <c r="H100" s="6"/>
    </row>
    <row r="101" ht="14.25" customHeight="1">
      <c r="A101" s="6"/>
      <c r="B101" s="6"/>
      <c r="C101" s="6"/>
      <c r="D101" s="6"/>
      <c r="E101" s="6"/>
      <c r="F101" s="6"/>
      <c r="G101" s="6"/>
      <c r="H101" s="6"/>
    </row>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4">
    <mergeCell ref="A33:J33"/>
    <mergeCell ref="A35:J35"/>
    <mergeCell ref="A37:J38"/>
    <mergeCell ref="A40:J41"/>
    <mergeCell ref="A43:J44"/>
    <mergeCell ref="A46:J47"/>
    <mergeCell ref="A50:J51"/>
    <mergeCell ref="A2:J7"/>
    <mergeCell ref="A10:J10"/>
    <mergeCell ref="A12:J17"/>
    <mergeCell ref="A19:J20"/>
    <mergeCell ref="A22:J23"/>
    <mergeCell ref="A25:J26"/>
    <mergeCell ref="A28:J29"/>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3" width="7.86"/>
    <col customWidth="1" min="4" max="4" width="7.43"/>
    <col customWidth="1" min="5" max="6" width="8.0"/>
    <col customWidth="1" min="7" max="7" width="9.0"/>
    <col customWidth="1" min="8" max="8" width="8.0"/>
    <col customWidth="1" min="9" max="9" width="9.0"/>
    <col customWidth="1" min="10" max="10" width="8.0"/>
    <col customWidth="1" min="11" max="11" width="9.0"/>
    <col customWidth="1" min="12" max="26" width="8.0"/>
  </cols>
  <sheetData>
    <row r="1" ht="15.75" customHeight="1">
      <c r="A1" s="8" t="s">
        <v>17</v>
      </c>
    </row>
    <row r="2" ht="15.75" customHeight="1">
      <c r="A2" s="8" t="s">
        <v>18</v>
      </c>
    </row>
    <row r="3" ht="15.0" customHeight="1">
      <c r="A3" s="9" t="s">
        <v>19</v>
      </c>
      <c r="B3" s="10" t="s">
        <v>20</v>
      </c>
    </row>
    <row r="4" ht="12.75" customHeight="1"/>
    <row r="5" ht="15.0" customHeight="1">
      <c r="A5" s="9" t="s">
        <v>21</v>
      </c>
    </row>
    <row r="6" ht="12.75" customHeight="1">
      <c r="A6" s="11" t="s">
        <v>22</v>
      </c>
      <c r="B6" s="11" t="s">
        <v>23</v>
      </c>
      <c r="C6" s="12" t="s">
        <v>24</v>
      </c>
      <c r="D6" s="13"/>
      <c r="E6" s="14"/>
    </row>
    <row r="7" ht="12.75" customHeight="1">
      <c r="A7" s="15"/>
      <c r="B7" s="15"/>
      <c r="C7" s="16" t="s">
        <v>25</v>
      </c>
      <c r="D7" s="17" t="s">
        <v>26</v>
      </c>
      <c r="E7" s="18" t="s">
        <v>27</v>
      </c>
    </row>
    <row r="8" ht="12.75" customHeight="1">
      <c r="A8" s="19"/>
      <c r="B8" s="19"/>
      <c r="C8" s="20"/>
      <c r="D8" s="21" t="s">
        <v>28</v>
      </c>
      <c r="E8" s="21" t="s">
        <v>28</v>
      </c>
    </row>
    <row r="9" ht="12.75" customHeight="1">
      <c r="A9" s="22"/>
      <c r="B9" s="23">
        <f t="shared" ref="B9:B22" si="1">DATEDIF($A$9,A9,"d")</f>
        <v>0</v>
      </c>
      <c r="C9" s="24"/>
      <c r="D9" s="24"/>
      <c r="E9" s="24"/>
    </row>
    <row r="10" ht="12.75" customHeight="1">
      <c r="A10" s="22"/>
      <c r="B10" s="23">
        <f t="shared" si="1"/>
        <v>0</v>
      </c>
      <c r="C10" s="24"/>
      <c r="D10" s="24"/>
      <c r="E10" s="24"/>
    </row>
    <row r="11" ht="12.75" customHeight="1">
      <c r="A11" s="22"/>
      <c r="B11" s="23">
        <f t="shared" si="1"/>
        <v>0</v>
      </c>
      <c r="C11" s="24"/>
      <c r="D11" s="24"/>
      <c r="E11" s="24"/>
    </row>
    <row r="12" ht="12.75" customHeight="1">
      <c r="A12" s="22"/>
      <c r="B12" s="23">
        <f t="shared" si="1"/>
        <v>0</v>
      </c>
      <c r="C12" s="24"/>
      <c r="D12" s="24"/>
      <c r="E12" s="24"/>
    </row>
    <row r="13" ht="12.75" customHeight="1">
      <c r="A13" s="22"/>
      <c r="B13" s="23">
        <f t="shared" si="1"/>
        <v>0</v>
      </c>
      <c r="C13" s="24"/>
      <c r="D13" s="24"/>
      <c r="E13" s="24"/>
    </row>
    <row r="14" ht="12.75" customHeight="1">
      <c r="A14" s="22"/>
      <c r="B14" s="23">
        <f t="shared" si="1"/>
        <v>0</v>
      </c>
      <c r="C14" s="24"/>
      <c r="D14" s="24"/>
      <c r="E14" s="24"/>
    </row>
    <row r="15" ht="12.75" customHeight="1">
      <c r="A15" s="22"/>
      <c r="B15" s="23">
        <f t="shared" si="1"/>
        <v>0</v>
      </c>
      <c r="C15" s="24"/>
      <c r="D15" s="24"/>
      <c r="E15" s="24"/>
    </row>
    <row r="16" ht="12.75" customHeight="1">
      <c r="A16" s="22"/>
      <c r="B16" s="23">
        <f t="shared" si="1"/>
        <v>0</v>
      </c>
      <c r="C16" s="24"/>
      <c r="D16" s="24"/>
      <c r="E16" s="24"/>
    </row>
    <row r="17" ht="12.75" customHeight="1">
      <c r="A17" s="22"/>
      <c r="B17" s="23">
        <f t="shared" si="1"/>
        <v>0</v>
      </c>
      <c r="C17" s="24"/>
      <c r="D17" s="24"/>
      <c r="E17" s="24"/>
    </row>
    <row r="18" ht="12.75" customHeight="1">
      <c r="A18" s="24"/>
      <c r="B18" s="23">
        <f t="shared" si="1"/>
        <v>0</v>
      </c>
      <c r="C18" s="24"/>
      <c r="D18" s="24"/>
      <c r="E18" s="24"/>
    </row>
    <row r="19" ht="12.75" customHeight="1">
      <c r="A19" s="24"/>
      <c r="B19" s="23">
        <f t="shared" si="1"/>
        <v>0</v>
      </c>
      <c r="C19" s="24"/>
      <c r="D19" s="24"/>
      <c r="E19" s="24"/>
    </row>
    <row r="20" ht="12.75" customHeight="1">
      <c r="A20" s="24"/>
      <c r="B20" s="23">
        <f t="shared" si="1"/>
        <v>0</v>
      </c>
      <c r="C20" s="24"/>
      <c r="D20" s="24"/>
      <c r="E20" s="24"/>
    </row>
    <row r="21" ht="12.75" customHeight="1">
      <c r="A21" s="24"/>
      <c r="B21" s="23">
        <f t="shared" si="1"/>
        <v>0</v>
      </c>
      <c r="C21" s="24"/>
      <c r="D21" s="24"/>
      <c r="E21" s="24"/>
    </row>
    <row r="22" ht="12.75" customHeight="1">
      <c r="A22" s="24"/>
      <c r="B22" s="23">
        <f t="shared" si="1"/>
        <v>0</v>
      </c>
      <c r="C22" s="24"/>
      <c r="D22" s="24"/>
      <c r="E22" s="24"/>
    </row>
    <row r="23" ht="12.75" customHeight="1"/>
    <row r="24" ht="12.75" customHeight="1"/>
    <row r="25" ht="15.0" customHeight="1">
      <c r="A25" s="9" t="s">
        <v>29</v>
      </c>
    </row>
    <row r="26" ht="15.0" customHeight="1">
      <c r="A26" s="9" t="s">
        <v>30</v>
      </c>
    </row>
    <row r="27" ht="12.75" customHeight="1">
      <c r="A27" s="25" t="s">
        <v>31</v>
      </c>
      <c r="B27" s="25" t="s">
        <v>32</v>
      </c>
      <c r="C27" s="25" t="s">
        <v>33</v>
      </c>
      <c r="D27" s="26" t="s">
        <v>34</v>
      </c>
      <c r="E27" s="27"/>
    </row>
    <row r="28" ht="13.5" customHeight="1">
      <c r="A28" s="28" t="s">
        <v>35</v>
      </c>
      <c r="B28" s="28" t="s">
        <v>35</v>
      </c>
      <c r="C28" s="28" t="s">
        <v>36</v>
      </c>
      <c r="D28" s="29" t="s">
        <v>37</v>
      </c>
      <c r="E28" s="30"/>
    </row>
    <row r="29" ht="14.25" customHeight="1">
      <c r="A29" s="31" t="s">
        <v>38</v>
      </c>
      <c r="B29" s="31" t="s">
        <v>39</v>
      </c>
      <c r="C29" s="31" t="s">
        <v>40</v>
      </c>
      <c r="D29" s="32" t="s">
        <v>41</v>
      </c>
      <c r="E29" s="32" t="s">
        <v>42</v>
      </c>
      <c r="F29" s="10"/>
      <c r="G29" s="33" t="s">
        <v>43</v>
      </c>
    </row>
    <row r="30" ht="20.25" customHeight="1">
      <c r="A30" s="34">
        <v>5.0</v>
      </c>
      <c r="B30" s="35"/>
      <c r="C30" s="35"/>
      <c r="D30" s="36" t="str">
        <f>(-(LN(A30/B30)))/C30</f>
        <v>#DIV/0!</v>
      </c>
      <c r="E30" s="37" t="str">
        <f>D30/365</f>
        <v>#DIV/0!</v>
      </c>
      <c r="F30" s="10"/>
      <c r="G30" s="38" t="s">
        <v>44</v>
      </c>
      <c r="H30" s="39" t="s">
        <v>45</v>
      </c>
      <c r="I30" s="38" t="s">
        <v>46</v>
      </c>
      <c r="K30" s="33" t="s">
        <v>47</v>
      </c>
      <c r="L30" s="33" t="s">
        <v>48</v>
      </c>
    </row>
    <row r="31" ht="12.75" customHeight="1">
      <c r="A31" s="33" t="s">
        <v>49</v>
      </c>
    </row>
    <row r="32" ht="14.25" customHeight="1">
      <c r="G32" s="3" t="s">
        <v>50</v>
      </c>
      <c r="I32" s="6"/>
    </row>
    <row r="33" ht="14.25" customHeight="1">
      <c r="G33" s="40" t="s">
        <v>51</v>
      </c>
      <c r="I33" s="6"/>
    </row>
    <row r="34" ht="14.25" customHeight="1">
      <c r="G34" s="40" t="s">
        <v>52</v>
      </c>
    </row>
    <row r="35" ht="12.75" customHeight="1"/>
    <row r="36" ht="15.0" customHeight="1">
      <c r="A36" s="9" t="s">
        <v>53</v>
      </c>
    </row>
    <row r="37" ht="12.75" customHeight="1">
      <c r="A37" s="25" t="s">
        <v>54</v>
      </c>
      <c r="B37" s="25" t="s">
        <v>55</v>
      </c>
      <c r="C37" s="25" t="s">
        <v>32</v>
      </c>
      <c r="D37" s="25" t="s">
        <v>33</v>
      </c>
      <c r="E37" s="25" t="s">
        <v>56</v>
      </c>
      <c r="F37" s="26" t="s">
        <v>57</v>
      </c>
      <c r="G37" s="41"/>
      <c r="H37" s="41"/>
      <c r="I37" s="41"/>
      <c r="J37" s="41"/>
      <c r="K37" s="42"/>
      <c r="L37" s="43"/>
    </row>
    <row r="38" ht="13.5" customHeight="1">
      <c r="A38" s="28" t="s">
        <v>58</v>
      </c>
      <c r="B38" s="28" t="s">
        <v>56</v>
      </c>
      <c r="C38" s="28" t="s">
        <v>35</v>
      </c>
      <c r="D38" s="28" t="s">
        <v>59</v>
      </c>
      <c r="E38" s="28" t="s">
        <v>31</v>
      </c>
      <c r="F38" s="44" t="s">
        <v>60</v>
      </c>
      <c r="G38" s="45"/>
      <c r="H38" s="45"/>
      <c r="I38" s="45"/>
      <c r="J38" s="45"/>
      <c r="K38" s="46"/>
      <c r="L38" s="43"/>
    </row>
    <row r="39" ht="12.75" customHeight="1">
      <c r="A39" s="28"/>
      <c r="B39" s="28"/>
      <c r="C39" s="28"/>
      <c r="D39" s="28"/>
      <c r="E39" s="28"/>
      <c r="F39" s="47" t="s">
        <v>61</v>
      </c>
      <c r="G39" s="14"/>
      <c r="H39" s="47" t="s">
        <v>62</v>
      </c>
      <c r="I39" s="14"/>
      <c r="J39" s="47" t="s">
        <v>63</v>
      </c>
      <c r="K39" s="14"/>
    </row>
    <row r="40" ht="14.25" customHeight="1">
      <c r="A40" s="48"/>
      <c r="B40" s="31" t="s">
        <v>41</v>
      </c>
      <c r="C40" s="31" t="s">
        <v>64</v>
      </c>
      <c r="D40" s="31" t="s">
        <v>65</v>
      </c>
      <c r="E40" s="31" t="s">
        <v>66</v>
      </c>
      <c r="F40" s="31" t="s">
        <v>67</v>
      </c>
      <c r="G40" s="31" t="s">
        <v>68</v>
      </c>
      <c r="H40" s="31" t="s">
        <v>69</v>
      </c>
      <c r="I40" s="31" t="s">
        <v>70</v>
      </c>
      <c r="J40" s="31" t="s">
        <v>71</v>
      </c>
      <c r="K40" s="31" t="s">
        <v>72</v>
      </c>
    </row>
    <row r="41" ht="12.75" customHeight="1">
      <c r="A41" s="49" t="s">
        <v>73</v>
      </c>
      <c r="B41" s="50" t="str">
        <f>$D$30</f>
        <v>#DIV/0!</v>
      </c>
      <c r="C41" s="35"/>
      <c r="D41" s="34" t="str">
        <f>$C$30</f>
        <v/>
      </c>
      <c r="E41" s="50">
        <v>5.0</v>
      </c>
      <c r="F41" s="36">
        <f>$C41-(($C41-$E41)*0.25)</f>
        <v>1.25</v>
      </c>
      <c r="G41" s="36" t="str">
        <f>(-(LN(F41/$C41)))/$D41</f>
        <v>#DIV/0!</v>
      </c>
      <c r="H41" s="36">
        <f>$C41-(($C41-$E41)*0.5)</f>
        <v>2.5</v>
      </c>
      <c r="I41" s="36" t="str">
        <f>(-(LN(H41/$C41)))/$D41</f>
        <v>#DIV/0!</v>
      </c>
      <c r="J41" s="36">
        <f>$C41-(($C41-$E41)*0.75)</f>
        <v>3.75</v>
      </c>
      <c r="K41" s="36" t="str">
        <f>(-(LN(J41/$C41)))/$D41</f>
        <v>#DIV/0!</v>
      </c>
    </row>
    <row r="42" ht="12.75" customHeight="1">
      <c r="A42" s="51"/>
      <c r="B42" s="52"/>
      <c r="C42" s="53"/>
      <c r="D42" s="53"/>
      <c r="E42" s="52"/>
      <c r="F42" s="54"/>
      <c r="G42" s="54"/>
      <c r="H42" s="54"/>
      <c r="I42" s="54"/>
      <c r="J42" s="54"/>
      <c r="K42" s="54"/>
    </row>
    <row r="43" ht="16.5" customHeight="1">
      <c r="A43" s="9" t="s">
        <v>74</v>
      </c>
      <c r="B43" s="52"/>
      <c r="C43" s="53"/>
      <c r="D43" s="53"/>
      <c r="E43" s="52"/>
      <c r="F43" s="54"/>
      <c r="G43" s="54"/>
      <c r="H43" s="54"/>
      <c r="I43" s="54"/>
      <c r="J43" s="54"/>
      <c r="K43" s="54"/>
    </row>
    <row r="44" ht="12.75" customHeight="1">
      <c r="A44" s="25" t="s">
        <v>54</v>
      </c>
      <c r="B44" s="25" t="s">
        <v>55</v>
      </c>
      <c r="C44" s="25" t="s">
        <v>32</v>
      </c>
      <c r="D44" s="25" t="s">
        <v>33</v>
      </c>
      <c r="E44" s="25" t="s">
        <v>56</v>
      </c>
      <c r="F44" s="26" t="s">
        <v>57</v>
      </c>
      <c r="G44" s="41"/>
      <c r="H44" s="41"/>
      <c r="I44" s="41"/>
      <c r="J44" s="41"/>
      <c r="K44" s="27"/>
    </row>
    <row r="45" ht="13.5" customHeight="1">
      <c r="A45" s="28" t="s">
        <v>58</v>
      </c>
      <c r="B45" s="28" t="s">
        <v>56</v>
      </c>
      <c r="C45" s="28" t="s">
        <v>35</v>
      </c>
      <c r="D45" s="28" t="s">
        <v>59</v>
      </c>
      <c r="E45" s="28" t="s">
        <v>75</v>
      </c>
      <c r="F45" s="44" t="s">
        <v>76</v>
      </c>
      <c r="G45" s="45"/>
      <c r="H45" s="45"/>
      <c r="I45" s="45"/>
      <c r="J45" s="45"/>
      <c r="K45" s="55"/>
    </row>
    <row r="46" ht="14.25" customHeight="1">
      <c r="A46" s="28"/>
      <c r="B46" s="28"/>
      <c r="C46" s="28"/>
      <c r="D46" s="28"/>
      <c r="E46" s="28" t="s">
        <v>77</v>
      </c>
      <c r="F46" s="47" t="s">
        <v>78</v>
      </c>
      <c r="G46" s="14"/>
      <c r="H46" s="47" t="s">
        <v>79</v>
      </c>
      <c r="I46" s="14"/>
      <c r="J46" s="47" t="s">
        <v>80</v>
      </c>
      <c r="K46" s="14"/>
    </row>
    <row r="47" ht="14.25" customHeight="1">
      <c r="A47" s="48"/>
      <c r="B47" s="31" t="s">
        <v>41</v>
      </c>
      <c r="C47" s="31" t="s">
        <v>81</v>
      </c>
      <c r="D47" s="31" t="s">
        <v>82</v>
      </c>
      <c r="E47" s="31" t="s">
        <v>83</v>
      </c>
      <c r="F47" s="31" t="s">
        <v>84</v>
      </c>
      <c r="G47" s="31" t="s">
        <v>85</v>
      </c>
      <c r="H47" s="31" t="s">
        <v>86</v>
      </c>
      <c r="I47" s="31" t="s">
        <v>87</v>
      </c>
      <c r="J47" s="31" t="s">
        <v>88</v>
      </c>
      <c r="K47" s="31" t="s">
        <v>89</v>
      </c>
    </row>
    <row r="48" ht="12.75" customHeight="1">
      <c r="A48" s="49" t="s">
        <v>90</v>
      </c>
      <c r="B48" s="50" t="str">
        <f t="shared" ref="B48:B49" si="2">$D$30</f>
        <v>#DIV/0!</v>
      </c>
      <c r="C48" s="35"/>
      <c r="D48" s="34" t="str">
        <f t="shared" ref="D48:D49" si="3">$C$30</f>
        <v/>
      </c>
      <c r="E48" s="50" t="str">
        <f t="shared" ref="E48:E49" si="4">C48*EXP(-(D48*B48))</f>
        <v>#DIV/0!</v>
      </c>
      <c r="F48" s="36" t="str">
        <f t="shared" ref="F48:F49" si="5">$C48-(($C48-$E48)*0.25)</f>
        <v>#DIV/0!</v>
      </c>
      <c r="G48" s="36" t="str">
        <f t="shared" ref="G48:G49" si="6">(-(LN(F48/$C48)))/$D48</f>
        <v>#DIV/0!</v>
      </c>
      <c r="H48" s="36" t="str">
        <f t="shared" ref="H48:H49" si="7">$C48-(($C48-$E48)*0.5)</f>
        <v>#DIV/0!</v>
      </c>
      <c r="I48" s="36" t="str">
        <f t="shared" ref="I48:I49" si="8">(-(LN(H48/$C48)))/$D48</f>
        <v>#DIV/0!</v>
      </c>
      <c r="J48" s="36" t="str">
        <f t="shared" ref="J48:J49" si="9">$C48-(($C48-$E48)*0.75)</f>
        <v>#DIV/0!</v>
      </c>
      <c r="K48" s="36" t="str">
        <f t="shared" ref="K48:K49" si="10">(-(LN(J48/$C48)))/$D48</f>
        <v>#DIV/0!</v>
      </c>
    </row>
    <row r="49" ht="12.75" customHeight="1">
      <c r="A49" s="49" t="s">
        <v>91</v>
      </c>
      <c r="B49" s="50" t="str">
        <f t="shared" si="2"/>
        <v>#DIV/0!</v>
      </c>
      <c r="C49" s="35"/>
      <c r="D49" s="34" t="str">
        <f t="shared" si="3"/>
        <v/>
      </c>
      <c r="E49" s="50" t="str">
        <f t="shared" si="4"/>
        <v>#DIV/0!</v>
      </c>
      <c r="F49" s="36" t="str">
        <f t="shared" si="5"/>
        <v>#DIV/0!</v>
      </c>
      <c r="G49" s="36" t="str">
        <f t="shared" si="6"/>
        <v>#DIV/0!</v>
      </c>
      <c r="H49" s="36" t="str">
        <f t="shared" si="7"/>
        <v>#DIV/0!</v>
      </c>
      <c r="I49" s="36" t="str">
        <f t="shared" si="8"/>
        <v>#DIV/0!</v>
      </c>
      <c r="J49" s="36" t="str">
        <f t="shared" si="9"/>
        <v>#DIV/0!</v>
      </c>
      <c r="K49" s="36" t="str">
        <f t="shared" si="10"/>
        <v>#DIV/0!</v>
      </c>
    </row>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3">
    <mergeCell ref="J39:K39"/>
    <mergeCell ref="F44:K44"/>
    <mergeCell ref="F45:K45"/>
    <mergeCell ref="F46:G46"/>
    <mergeCell ref="H46:I46"/>
    <mergeCell ref="J46:K46"/>
    <mergeCell ref="C6:E6"/>
    <mergeCell ref="D27:E27"/>
    <mergeCell ref="D28:E28"/>
    <mergeCell ref="F37:K37"/>
    <mergeCell ref="F38:K38"/>
    <mergeCell ref="F39:G39"/>
    <mergeCell ref="H39:I39"/>
  </mergeCells>
  <conditionalFormatting sqref="C9:E22">
    <cfRule type="cellIs" dxfId="0" priority="1" operator="greaterThan">
      <formula>5</formula>
    </cfRule>
  </conditionalFormatting>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2.71"/>
    <col customWidth="1" min="2" max="2" width="14.14"/>
    <col customWidth="1" min="3" max="3" width="11.29"/>
    <col customWidth="1" min="4" max="5" width="10.71"/>
    <col customWidth="1" min="6" max="6" width="10.86"/>
    <col customWidth="1" min="7" max="7" width="9.71"/>
    <col customWidth="1" min="8" max="8" width="10.86"/>
    <col customWidth="1" min="9" max="9" width="11.29"/>
    <col customWidth="1" min="10" max="10" width="10.71"/>
    <col customWidth="1" min="11" max="11" width="9.86"/>
    <col customWidth="1" min="12" max="12" width="8.0"/>
    <col customWidth="1" min="13" max="13" width="10.71"/>
    <col customWidth="1" min="14" max="26" width="8.0"/>
  </cols>
  <sheetData>
    <row r="1" ht="15.75" customHeight="1">
      <c r="A1" s="8" t="s">
        <v>17</v>
      </c>
    </row>
    <row r="2" ht="15.75" customHeight="1">
      <c r="A2" s="8" t="s">
        <v>92</v>
      </c>
    </row>
    <row r="3" ht="15.0" customHeight="1">
      <c r="A3" s="9" t="s">
        <v>19</v>
      </c>
      <c r="E3" s="56"/>
    </row>
    <row r="4" ht="12.75" customHeight="1">
      <c r="E4" s="56"/>
    </row>
    <row r="5" ht="15.0" customHeight="1">
      <c r="A5" s="9" t="s">
        <v>93</v>
      </c>
      <c r="E5" s="56"/>
      <c r="G5" s="9"/>
    </row>
    <row r="6" ht="14.25" customHeight="1">
      <c r="A6" s="57" t="s">
        <v>94</v>
      </c>
      <c r="B6" s="13"/>
      <c r="C6" s="13"/>
      <c r="D6" s="14"/>
      <c r="E6" s="24">
        <v>1.2</v>
      </c>
      <c r="O6" s="58"/>
    </row>
    <row r="7" ht="17.25" customHeight="1">
      <c r="A7" s="57" t="s">
        <v>95</v>
      </c>
      <c r="B7" s="13"/>
      <c r="C7" s="13"/>
      <c r="D7" s="14"/>
      <c r="E7" s="24">
        <v>0.05</v>
      </c>
      <c r="O7" s="39"/>
    </row>
    <row r="8" ht="18.0" customHeight="1">
      <c r="A8" s="57" t="s">
        <v>96</v>
      </c>
      <c r="B8" s="13"/>
      <c r="C8" s="13"/>
      <c r="D8" s="14"/>
      <c r="E8" s="24">
        <v>1.64</v>
      </c>
    </row>
    <row r="9" ht="16.5" customHeight="1">
      <c r="A9" s="57" t="s">
        <v>97</v>
      </c>
      <c r="B9" s="13"/>
      <c r="C9" s="13"/>
      <c r="D9" s="14"/>
      <c r="E9" s="24">
        <v>0.25</v>
      </c>
    </row>
    <row r="10" ht="14.25" customHeight="1">
      <c r="A10" s="57" t="s">
        <v>98</v>
      </c>
      <c r="B10" s="13"/>
      <c r="C10" s="13"/>
      <c r="D10" s="14"/>
      <c r="E10" s="24">
        <v>0.009</v>
      </c>
    </row>
    <row r="11" ht="15.75" customHeight="1">
      <c r="A11" s="57" t="s">
        <v>99</v>
      </c>
      <c r="B11" s="13"/>
      <c r="C11" s="13"/>
      <c r="D11" s="14"/>
      <c r="E11" s="59">
        <v>59.0</v>
      </c>
    </row>
    <row r="12" ht="14.25" customHeight="1">
      <c r="A12" s="6"/>
      <c r="E12" s="56"/>
    </row>
    <row r="13" ht="12.75" customHeight="1">
      <c r="A13" s="3"/>
    </row>
    <row r="14" ht="12.75" customHeight="1">
      <c r="A14" s="9" t="s">
        <v>100</v>
      </c>
    </row>
    <row r="15" ht="42.0" customHeight="1">
      <c r="A15" s="60" t="s">
        <v>58</v>
      </c>
      <c r="B15" s="61" t="s">
        <v>101</v>
      </c>
      <c r="C15" s="62" t="s">
        <v>102</v>
      </c>
      <c r="D15" s="63" t="s">
        <v>103</v>
      </c>
      <c r="E15" s="27"/>
      <c r="F15" s="62" t="s">
        <v>104</v>
      </c>
      <c r="G15" s="61" t="s">
        <v>105</v>
      </c>
      <c r="H15" s="63" t="s">
        <v>106</v>
      </c>
      <c r="I15" s="27"/>
      <c r="J15" s="61" t="s">
        <v>107</v>
      </c>
    </row>
    <row r="16" ht="15.75" customHeight="1">
      <c r="A16" s="64"/>
      <c r="B16" s="64"/>
      <c r="C16" s="31" t="s">
        <v>108</v>
      </c>
      <c r="D16" s="44" t="s">
        <v>109</v>
      </c>
      <c r="E16" s="55"/>
      <c r="F16" s="31" t="s">
        <v>110</v>
      </c>
      <c r="G16" s="64"/>
      <c r="H16" s="65" t="s">
        <v>111</v>
      </c>
      <c r="I16" s="55"/>
      <c r="J16" s="64"/>
    </row>
    <row r="17" ht="12.75" customHeight="1">
      <c r="A17" s="66" t="s">
        <v>112</v>
      </c>
      <c r="B17" s="67" t="s">
        <v>113</v>
      </c>
      <c r="C17" s="59">
        <f t="shared" ref="C17:C20" si="1">((E$6)*(E$7))/E$9</f>
        <v>0.24</v>
      </c>
      <c r="D17" s="68">
        <f t="shared" ref="D17:D20" si="2">1+(E$8/E$9)*(E$11)*(E$10)</f>
        <v>4.48336</v>
      </c>
      <c r="E17" s="14"/>
      <c r="F17" s="69">
        <f t="shared" ref="F17:F20" si="3">C17/D17</f>
        <v>0.05353128011</v>
      </c>
      <c r="G17" s="59">
        <v>0.0</v>
      </c>
      <c r="H17" s="70">
        <v>0.0</v>
      </c>
      <c r="I17" s="14"/>
      <c r="J17" s="24">
        <v>1000.0</v>
      </c>
    </row>
    <row r="18" ht="12.75" customHeight="1">
      <c r="A18" s="66" t="s">
        <v>114</v>
      </c>
      <c r="B18" s="67" t="s">
        <v>91</v>
      </c>
      <c r="C18" s="59">
        <f t="shared" si="1"/>
        <v>0.24</v>
      </c>
      <c r="D18" s="68">
        <f t="shared" si="2"/>
        <v>4.48336</v>
      </c>
      <c r="E18" s="14"/>
      <c r="F18" s="69">
        <f t="shared" si="3"/>
        <v>0.05353128011</v>
      </c>
      <c r="G18" s="24">
        <v>30.0</v>
      </c>
      <c r="H18" s="70">
        <f t="shared" ref="H18:H20" si="4">G18/F18</f>
        <v>560.42</v>
      </c>
      <c r="I18" s="14"/>
      <c r="J18" s="24">
        <v>250.0</v>
      </c>
    </row>
    <row r="19" ht="12.75" customHeight="1">
      <c r="A19" s="66" t="s">
        <v>115</v>
      </c>
      <c r="B19" s="67" t="s">
        <v>91</v>
      </c>
      <c r="C19" s="59">
        <f t="shared" si="1"/>
        <v>0.24</v>
      </c>
      <c r="D19" s="68">
        <f t="shared" si="2"/>
        <v>4.48336</v>
      </c>
      <c r="E19" s="14"/>
      <c r="F19" s="69">
        <f t="shared" si="3"/>
        <v>0.05353128011</v>
      </c>
      <c r="G19" s="24">
        <v>70.0</v>
      </c>
      <c r="H19" s="70">
        <f t="shared" si="4"/>
        <v>1307.646667</v>
      </c>
      <c r="I19" s="14"/>
      <c r="J19" s="24">
        <v>30.0</v>
      </c>
    </row>
    <row r="20" ht="12.75" customHeight="1">
      <c r="A20" s="66" t="s">
        <v>116</v>
      </c>
      <c r="B20" s="67" t="s">
        <v>91</v>
      </c>
      <c r="C20" s="59">
        <f t="shared" si="1"/>
        <v>0.24</v>
      </c>
      <c r="D20" s="68">
        <f t="shared" si="2"/>
        <v>4.48336</v>
      </c>
      <c r="E20" s="14"/>
      <c r="F20" s="69">
        <f t="shared" si="3"/>
        <v>0.05353128011</v>
      </c>
      <c r="G20" s="24">
        <v>150.0</v>
      </c>
      <c r="H20" s="70">
        <f t="shared" si="4"/>
        <v>2802.1</v>
      </c>
      <c r="I20" s="14"/>
      <c r="J20" s="24">
        <v>12.0</v>
      </c>
    </row>
    <row r="21" ht="12.75" customHeight="1">
      <c r="B21" s="71" t="s">
        <v>117</v>
      </c>
    </row>
    <row r="22" ht="12.75" customHeight="1"/>
    <row r="23" ht="15.0" customHeight="1">
      <c r="A23" s="72" t="s">
        <v>118</v>
      </c>
    </row>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5.0" customHeight="1">
      <c r="A38" s="9" t="s">
        <v>119</v>
      </c>
    </row>
    <row r="39" ht="12.75" customHeight="1">
      <c r="A39" s="25" t="s">
        <v>31</v>
      </c>
      <c r="B39" s="25" t="s">
        <v>32</v>
      </c>
      <c r="C39" s="25" t="s">
        <v>33</v>
      </c>
      <c r="D39" s="26" t="s">
        <v>34</v>
      </c>
      <c r="E39" s="27"/>
    </row>
    <row r="40" ht="13.5" customHeight="1">
      <c r="A40" s="28" t="s">
        <v>35</v>
      </c>
      <c r="B40" s="28" t="s">
        <v>35</v>
      </c>
      <c r="C40" s="28" t="s">
        <v>36</v>
      </c>
      <c r="D40" s="29" t="s">
        <v>120</v>
      </c>
      <c r="E40" s="30"/>
    </row>
    <row r="41" ht="14.25" customHeight="1">
      <c r="A41" s="31" t="s">
        <v>121</v>
      </c>
      <c r="B41" s="31" t="s">
        <v>122</v>
      </c>
      <c r="C41" s="31" t="s">
        <v>123</v>
      </c>
      <c r="D41" s="32" t="s">
        <v>41</v>
      </c>
      <c r="E41" s="32" t="s">
        <v>42</v>
      </c>
      <c r="F41" s="10"/>
      <c r="G41" s="33" t="s">
        <v>43</v>
      </c>
    </row>
    <row r="42" ht="20.25" customHeight="1">
      <c r="A42" s="34">
        <v>5.0</v>
      </c>
      <c r="B42" s="35">
        <v>30.0</v>
      </c>
      <c r="C42" s="35">
        <v>0.0016</v>
      </c>
      <c r="D42" s="36">
        <f>(-(LN(A42/B42)))/C42</f>
        <v>1119.849668</v>
      </c>
      <c r="E42" s="37">
        <f>D42/365</f>
        <v>3.068081283</v>
      </c>
      <c r="F42" s="10"/>
      <c r="G42" s="38" t="s">
        <v>124</v>
      </c>
      <c r="H42" s="39" t="s">
        <v>45</v>
      </c>
      <c r="I42" s="38" t="s">
        <v>125</v>
      </c>
      <c r="J42" s="39" t="s">
        <v>47</v>
      </c>
      <c r="K42" s="33" t="s">
        <v>48</v>
      </c>
    </row>
    <row r="43" ht="12.75" customHeight="1">
      <c r="B43" s="71" t="s">
        <v>117</v>
      </c>
    </row>
    <row r="44" ht="14.25" customHeight="1">
      <c r="G44" s="3" t="s">
        <v>50</v>
      </c>
      <c r="I44" s="6"/>
    </row>
    <row r="45" ht="14.25" customHeight="1">
      <c r="G45" s="40" t="s">
        <v>126</v>
      </c>
      <c r="I45" s="6"/>
    </row>
    <row r="46" ht="14.25" customHeight="1">
      <c r="G46" s="40" t="s">
        <v>127</v>
      </c>
    </row>
    <row r="47" ht="12.75" customHeight="1"/>
    <row r="48" ht="15.0" customHeight="1">
      <c r="A48" s="9" t="s">
        <v>128</v>
      </c>
    </row>
    <row r="49" ht="12.75" customHeight="1">
      <c r="A49" s="25" t="s">
        <v>54</v>
      </c>
      <c r="B49" s="25" t="s">
        <v>55</v>
      </c>
      <c r="C49" s="25" t="s">
        <v>32</v>
      </c>
      <c r="D49" s="25" t="s">
        <v>33</v>
      </c>
      <c r="E49" s="25" t="s">
        <v>56</v>
      </c>
      <c r="F49" s="26" t="s">
        <v>57</v>
      </c>
      <c r="G49" s="41"/>
      <c r="H49" s="41"/>
      <c r="I49" s="41"/>
      <c r="J49" s="41"/>
      <c r="K49" s="42"/>
      <c r="L49" s="43"/>
    </row>
    <row r="50" ht="13.5" customHeight="1">
      <c r="A50" s="28" t="s">
        <v>58</v>
      </c>
      <c r="B50" s="28" t="s">
        <v>56</v>
      </c>
      <c r="C50" s="28" t="s">
        <v>35</v>
      </c>
      <c r="D50" s="28" t="s">
        <v>59</v>
      </c>
      <c r="E50" s="28" t="s">
        <v>31</v>
      </c>
      <c r="F50" s="44" t="s">
        <v>129</v>
      </c>
      <c r="G50" s="45"/>
      <c r="H50" s="45"/>
      <c r="I50" s="45"/>
      <c r="J50" s="45"/>
      <c r="K50" s="46"/>
      <c r="L50" s="43"/>
    </row>
    <row r="51" ht="12.75" customHeight="1">
      <c r="A51" s="28"/>
      <c r="B51" s="28"/>
      <c r="C51" s="28"/>
      <c r="D51" s="28"/>
      <c r="E51" s="28"/>
      <c r="F51" s="47" t="s">
        <v>61</v>
      </c>
      <c r="G51" s="14"/>
      <c r="H51" s="47" t="s">
        <v>62</v>
      </c>
      <c r="I51" s="14"/>
      <c r="J51" s="47" t="s">
        <v>63</v>
      </c>
      <c r="K51" s="14"/>
    </row>
    <row r="52" ht="14.25" customHeight="1">
      <c r="A52" s="48"/>
      <c r="B52" s="31" t="s">
        <v>41</v>
      </c>
      <c r="C52" s="31" t="s">
        <v>130</v>
      </c>
      <c r="D52" s="31" t="s">
        <v>131</v>
      </c>
      <c r="E52" s="31" t="s">
        <v>132</v>
      </c>
      <c r="F52" s="31" t="s">
        <v>133</v>
      </c>
      <c r="G52" s="31" t="s">
        <v>134</v>
      </c>
      <c r="H52" s="31" t="s">
        <v>135</v>
      </c>
      <c r="I52" s="31" t="s">
        <v>136</v>
      </c>
      <c r="J52" s="31" t="s">
        <v>137</v>
      </c>
      <c r="K52" s="31" t="s">
        <v>138</v>
      </c>
    </row>
    <row r="53" ht="12.75" customHeight="1">
      <c r="A53" s="49" t="s">
        <v>73</v>
      </c>
      <c r="B53" s="50">
        <f>$D$42</f>
        <v>1119.849668</v>
      </c>
      <c r="C53" s="35">
        <v>30.0</v>
      </c>
      <c r="D53" s="34">
        <f>$C$42</f>
        <v>0.0016</v>
      </c>
      <c r="E53" s="50">
        <v>5.0</v>
      </c>
      <c r="F53" s="36">
        <f>$C53-(($C53-$E53)*0.25)</f>
        <v>23.75</v>
      </c>
      <c r="G53" s="36">
        <f>(-(LN(F53/$C53)))/$D53</f>
        <v>146.009282</v>
      </c>
      <c r="H53" s="36">
        <f>$C53-(($C53-$E53)*0.5)</f>
        <v>17.5</v>
      </c>
      <c r="I53" s="36">
        <f>(-(LN(H53/$C53)))/$D53</f>
        <v>336.872813</v>
      </c>
      <c r="J53" s="36">
        <f>$C53-(($C53-$E53)*0.75)</f>
        <v>11.25</v>
      </c>
      <c r="K53" s="36">
        <f>(-(LN(J53/$C53)))/$D53</f>
        <v>613.0182831</v>
      </c>
    </row>
    <row r="54" ht="12.75" customHeight="1">
      <c r="A54" s="51"/>
      <c r="B54" s="52"/>
      <c r="C54" s="53"/>
      <c r="D54" s="53"/>
      <c r="E54" s="52"/>
      <c r="F54" s="54"/>
      <c r="G54" s="54"/>
      <c r="H54" s="54"/>
      <c r="I54" s="54"/>
      <c r="J54" s="54"/>
      <c r="K54" s="54"/>
    </row>
    <row r="55" ht="16.5" customHeight="1">
      <c r="A55" s="9" t="s">
        <v>139</v>
      </c>
      <c r="B55" s="52"/>
      <c r="C55" s="53"/>
      <c r="D55" s="53"/>
      <c r="E55" s="52"/>
      <c r="F55" s="54"/>
      <c r="G55" s="54"/>
      <c r="H55" s="54"/>
      <c r="I55" s="54"/>
      <c r="J55" s="54"/>
      <c r="K55" s="54"/>
    </row>
    <row r="56" ht="12.75" customHeight="1">
      <c r="A56" s="25" t="s">
        <v>54</v>
      </c>
      <c r="B56" s="25" t="s">
        <v>55</v>
      </c>
      <c r="C56" s="25" t="s">
        <v>32</v>
      </c>
      <c r="D56" s="25" t="s">
        <v>33</v>
      </c>
      <c r="E56" s="25" t="s">
        <v>56</v>
      </c>
      <c r="F56" s="26" t="s">
        <v>57</v>
      </c>
      <c r="G56" s="41"/>
      <c r="H56" s="41"/>
      <c r="I56" s="41"/>
      <c r="J56" s="41"/>
      <c r="K56" s="27"/>
    </row>
    <row r="57" ht="13.5" customHeight="1">
      <c r="A57" s="28" t="s">
        <v>58</v>
      </c>
      <c r="B57" s="28" t="s">
        <v>56</v>
      </c>
      <c r="C57" s="28" t="s">
        <v>35</v>
      </c>
      <c r="D57" s="28" t="s">
        <v>59</v>
      </c>
      <c r="E57" s="28" t="s">
        <v>75</v>
      </c>
      <c r="F57" s="44" t="s">
        <v>140</v>
      </c>
      <c r="G57" s="45"/>
      <c r="H57" s="45"/>
      <c r="I57" s="45"/>
      <c r="J57" s="45"/>
      <c r="K57" s="55"/>
    </row>
    <row r="58" ht="14.25" customHeight="1">
      <c r="A58" s="28"/>
      <c r="B58" s="28"/>
      <c r="C58" s="28"/>
      <c r="D58" s="28"/>
      <c r="E58" s="28" t="s">
        <v>141</v>
      </c>
      <c r="F58" s="47" t="s">
        <v>142</v>
      </c>
      <c r="G58" s="14"/>
      <c r="H58" s="47" t="s">
        <v>143</v>
      </c>
      <c r="I58" s="14"/>
      <c r="J58" s="47" t="s">
        <v>144</v>
      </c>
      <c r="K58" s="14"/>
    </row>
    <row r="59" ht="14.25" customHeight="1">
      <c r="A59" s="48"/>
      <c r="B59" s="31" t="s">
        <v>41</v>
      </c>
      <c r="C59" s="31" t="s">
        <v>145</v>
      </c>
      <c r="D59" s="31" t="s">
        <v>146</v>
      </c>
      <c r="E59" s="31" t="s">
        <v>147</v>
      </c>
      <c r="F59" s="31" t="s">
        <v>148</v>
      </c>
      <c r="G59" s="31" t="s">
        <v>149</v>
      </c>
      <c r="H59" s="31" t="s">
        <v>150</v>
      </c>
      <c r="I59" s="31" t="s">
        <v>151</v>
      </c>
      <c r="J59" s="31" t="s">
        <v>152</v>
      </c>
      <c r="K59" s="31" t="s">
        <v>153</v>
      </c>
    </row>
    <row r="60" ht="12.75" customHeight="1">
      <c r="A60" s="49" t="s">
        <v>90</v>
      </c>
      <c r="B60" s="50">
        <f t="shared" ref="B60:B61" si="5">$D$42</f>
        <v>1119.849668</v>
      </c>
      <c r="C60" s="35">
        <v>1000.0</v>
      </c>
      <c r="D60" s="34">
        <f t="shared" ref="D60:D61" si="6">$C$42</f>
        <v>0.0016</v>
      </c>
      <c r="E60" s="50">
        <f t="shared" ref="E60:E61" si="7">C60*EXP(-(D60*B60))</f>
        <v>166.6666667</v>
      </c>
      <c r="F60" s="36">
        <f t="shared" ref="F60:F61" si="8">$C60-(($C60-$E60)*0.25)</f>
        <v>791.6666667</v>
      </c>
      <c r="G60" s="36">
        <f t="shared" ref="G60:G61" si="9">(-(LN(F60/$C60)))/$D60</f>
        <v>146.009282</v>
      </c>
      <c r="H60" s="36">
        <f t="shared" ref="H60:H61" si="10">$C60-(($C60-$E60)*0.5)</f>
        <v>583.3333333</v>
      </c>
      <c r="I60" s="36">
        <f t="shared" ref="I60:I61" si="11">(-(LN(H60/$C60)))/$D60</f>
        <v>336.872813</v>
      </c>
      <c r="J60" s="36">
        <f t="shared" ref="J60:J61" si="12">$C60-(($C60-$E60)*0.75)</f>
        <v>375</v>
      </c>
      <c r="K60" s="36">
        <f t="shared" ref="K60:K61" si="13">(-(LN(J60/$C60)))/$D60</f>
        <v>613.0182831</v>
      </c>
    </row>
    <row r="61" ht="12.75" customHeight="1">
      <c r="A61" s="49" t="s">
        <v>91</v>
      </c>
      <c r="B61" s="50">
        <f t="shared" si="5"/>
        <v>1119.849668</v>
      </c>
      <c r="C61" s="35">
        <v>250.0</v>
      </c>
      <c r="D61" s="34">
        <f t="shared" si="6"/>
        <v>0.0016</v>
      </c>
      <c r="E61" s="50">
        <f t="shared" si="7"/>
        <v>41.66666667</v>
      </c>
      <c r="F61" s="36">
        <f t="shared" si="8"/>
        <v>197.9166667</v>
      </c>
      <c r="G61" s="36">
        <f t="shared" si="9"/>
        <v>146.009282</v>
      </c>
      <c r="H61" s="36">
        <f t="shared" si="10"/>
        <v>145.8333333</v>
      </c>
      <c r="I61" s="36">
        <f t="shared" si="11"/>
        <v>336.872813</v>
      </c>
      <c r="J61" s="36">
        <f t="shared" si="12"/>
        <v>93.75</v>
      </c>
      <c r="K61" s="36">
        <f t="shared" si="13"/>
        <v>613.0182831</v>
      </c>
    </row>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4">
    <mergeCell ref="A6:D6"/>
    <mergeCell ref="A7:D7"/>
    <mergeCell ref="A8:D8"/>
    <mergeCell ref="A9:D9"/>
    <mergeCell ref="A10:D10"/>
    <mergeCell ref="A11:D11"/>
    <mergeCell ref="A15:A16"/>
    <mergeCell ref="H16:I16"/>
    <mergeCell ref="H17:I17"/>
    <mergeCell ref="B15:B16"/>
    <mergeCell ref="D15:E15"/>
    <mergeCell ref="G15:G16"/>
    <mergeCell ref="H15:I15"/>
    <mergeCell ref="J15:J16"/>
    <mergeCell ref="D16:E16"/>
    <mergeCell ref="D17:E17"/>
    <mergeCell ref="D18:E18"/>
    <mergeCell ref="H18:I18"/>
    <mergeCell ref="D19:E19"/>
    <mergeCell ref="H19:I19"/>
    <mergeCell ref="D20:E20"/>
    <mergeCell ref="H20:I20"/>
    <mergeCell ref="D39:E39"/>
    <mergeCell ref="F57:K57"/>
    <mergeCell ref="F58:G58"/>
    <mergeCell ref="H58:I58"/>
    <mergeCell ref="J58:K58"/>
    <mergeCell ref="D40:E40"/>
    <mergeCell ref="F49:K49"/>
    <mergeCell ref="F50:K50"/>
    <mergeCell ref="F51:G51"/>
    <mergeCell ref="H51:I51"/>
    <mergeCell ref="J51:K51"/>
    <mergeCell ref="F56:K56"/>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2002-03-18T19:42:47Z</dcterms:created>
  <dc:creator>QLBU356</dc:creator>
</cp:coreProperties>
</file>