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76098B81-D76E-434D-BD8B-A5A3C38AFD1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8" i="10" l="1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E38" i="9"/>
  <c r="F38" i="9"/>
  <c r="G38" i="9"/>
  <c r="H38" i="9"/>
  <c r="I38" i="9"/>
  <c r="J38" i="9"/>
  <c r="K38" i="9" s="1"/>
  <c r="BN42" i="3"/>
  <c r="BO42" i="3" s="1"/>
  <c r="BP42" i="3" s="1"/>
  <c r="BB42" i="3"/>
  <c r="AM42" i="3"/>
  <c r="T42" i="3"/>
  <c r="M42" i="3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M37" i="3"/>
  <c r="T37" i="3" s="1"/>
  <c r="AM37" i="3"/>
  <c r="G33" i="9" s="1"/>
  <c r="BB37" i="3"/>
  <c r="H33" i="9" s="1"/>
  <c r="BN37" i="3"/>
  <c r="I33" i="9" s="1"/>
  <c r="B38" i="3"/>
  <c r="C38" i="3"/>
  <c r="M38" i="3"/>
  <c r="E34" i="9" s="1"/>
  <c r="J34" i="9" s="1"/>
  <c r="K34" i="9" s="1"/>
  <c r="AM38" i="3"/>
  <c r="G34" i="9" s="1"/>
  <c r="BB38" i="3"/>
  <c r="H34" i="9" s="1"/>
  <c r="BN38" i="3"/>
  <c r="I34" i="9" s="1"/>
  <c r="B39" i="3"/>
  <c r="C39" i="3"/>
  <c r="M39" i="3"/>
  <c r="E35" i="9" s="1"/>
  <c r="J35" i="9" s="1"/>
  <c r="K35" i="9" s="1"/>
  <c r="AM39" i="3"/>
  <c r="G35" i="9" s="1"/>
  <c r="BB39" i="3"/>
  <c r="H35" i="9" s="1"/>
  <c r="BN39" i="3"/>
  <c r="I35" i="9" s="1"/>
  <c r="B40" i="3"/>
  <c r="C40" i="3"/>
  <c r="M40" i="3"/>
  <c r="E36" i="9" s="1"/>
  <c r="J36" i="9" s="1"/>
  <c r="K36" i="9" s="1"/>
  <c r="AM40" i="3"/>
  <c r="G36" i="9" s="1"/>
  <c r="BB40" i="3"/>
  <c r="H36" i="9" s="1"/>
  <c r="BN40" i="3"/>
  <c r="I36" i="9" s="1"/>
  <c r="B41" i="3"/>
  <c r="C41" i="3"/>
  <c r="M41" i="3"/>
  <c r="E37" i="9" s="1"/>
  <c r="J37" i="9" s="1"/>
  <c r="K37" i="9" s="1"/>
  <c r="AM41" i="3"/>
  <c r="G37" i="9" s="1"/>
  <c r="BB41" i="3"/>
  <c r="H37" i="9" s="1"/>
  <c r="BN41" i="3"/>
  <c r="I37" i="9" s="1"/>
  <c r="B42" i="3"/>
  <c r="C42" i="3"/>
  <c r="B43" i="3"/>
  <c r="C43" i="3"/>
  <c r="B44" i="3"/>
  <c r="C44" i="3"/>
  <c r="BO37" i="3" l="1"/>
  <c r="BP37" i="3" s="1"/>
  <c r="T39" i="3"/>
  <c r="F35" i="9" s="1"/>
  <c r="BO39" i="3"/>
  <c r="BP39" i="3" s="1"/>
  <c r="T41" i="3"/>
  <c r="F33" i="9"/>
  <c r="E33" i="9"/>
  <c r="J33" i="9" s="1"/>
  <c r="K33" i="9" s="1"/>
  <c r="T40" i="3"/>
  <c r="T38" i="3"/>
  <c r="BO38" i="3" l="1"/>
  <c r="BP38" i="3" s="1"/>
  <c r="F34" i="9"/>
  <c r="BO40" i="3"/>
  <c r="BP40" i="3" s="1"/>
  <c r="F36" i="9"/>
  <c r="BO41" i="3"/>
  <c r="BP41" i="3" s="1"/>
  <c r="F37" i="9"/>
  <c r="E31" i="9"/>
  <c r="J31" i="9" s="1"/>
  <c r="K31" i="9" s="1"/>
  <c r="F31" i="9"/>
  <c r="G31" i="9"/>
  <c r="H31" i="9"/>
  <c r="I31" i="9"/>
  <c r="E32" i="9"/>
  <c r="J32" i="9" s="1"/>
  <c r="K32" i="9" s="1"/>
  <c r="F32" i="9"/>
  <c r="G32" i="9"/>
  <c r="I32" i="9"/>
  <c r="B35" i="3"/>
  <c r="C35" i="3"/>
  <c r="M35" i="3"/>
  <c r="T35" i="3" s="1"/>
  <c r="AM35" i="3"/>
  <c r="BB35" i="3"/>
  <c r="BN35" i="3"/>
  <c r="B36" i="3"/>
  <c r="C36" i="3"/>
  <c r="M36" i="3"/>
  <c r="T36" i="3"/>
  <c r="AM36" i="3"/>
  <c r="BB36" i="3"/>
  <c r="H32" i="9" s="1"/>
  <c r="BN36" i="3"/>
  <c r="I29" i="9"/>
  <c r="B33" i="3"/>
  <c r="C33" i="3"/>
  <c r="M33" i="3"/>
  <c r="E29" i="9" s="1"/>
  <c r="J29" i="9" s="1"/>
  <c r="K29" i="9" s="1"/>
  <c r="T33" i="3"/>
  <c r="F29" i="9" s="1"/>
  <c r="AM33" i="3"/>
  <c r="G29" i="9" s="1"/>
  <c r="BB33" i="3"/>
  <c r="H29" i="9" s="1"/>
  <c r="BN33" i="3"/>
  <c r="B34" i="3"/>
  <c r="C34" i="3"/>
  <c r="M34" i="3"/>
  <c r="E30" i="9" s="1"/>
  <c r="J30" i="9" s="1"/>
  <c r="K30" i="9" s="1"/>
  <c r="T34" i="3"/>
  <c r="F30" i="9" s="1"/>
  <c r="AM34" i="3"/>
  <c r="BB34" i="3"/>
  <c r="H30" i="9" s="1"/>
  <c r="BN34" i="3"/>
  <c r="I30" i="9" s="1"/>
  <c r="BO33" i="3" l="1"/>
  <c r="BP33" i="3" s="1"/>
  <c r="BO36" i="3"/>
  <c r="BP36" i="3" s="1"/>
  <c r="BO34" i="3"/>
  <c r="BP34" i="3" s="1"/>
  <c r="G30" i="9"/>
  <c r="BO35" i="3"/>
  <c r="BP35" i="3" s="1"/>
  <c r="E16" i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31" i="3"/>
  <c r="M28" i="3"/>
  <c r="M29" i="3"/>
  <c r="M30" i="3"/>
  <c r="M31" i="3"/>
  <c r="BO31" i="3" s="1"/>
  <c r="BP31" i="3" s="1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32" i="3"/>
  <c r="BO32" i="3" s="1"/>
  <c r="BP32" i="3" s="1"/>
  <c r="T29" i="3"/>
  <c r="BO29" i="3" s="1"/>
  <c r="BP29" i="3" s="1"/>
  <c r="M10" i="3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G25" i="9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9" i="10" l="1"/>
  <c r="F10" i="10" s="1"/>
  <c r="F11" i="10" s="1"/>
  <c r="F12" i="10" l="1"/>
  <c r="F14" i="10" s="1"/>
  <c r="F13" i="10"/>
  <c r="F15" i="10" s="1"/>
  <c r="F16" i="10" l="1"/>
  <c r="F17" i="10"/>
  <c r="F18" i="10" l="1"/>
  <c r="F19" i="10"/>
  <c r="F20" i="10" s="1"/>
  <c r="F21" i="10" l="1"/>
  <c r="F22" i="10" s="1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<sst xmlns="http://schemas.openxmlformats.org/spreadsheetml/2006/main" count="660" uniqueCount="489">
  <si>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</si>
  <si>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</si>
  <si>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</si>
  <si>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</si>
  <si>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</si>
  <si>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</si>
  <si>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</si>
  <si>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</si>
  <si>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</si>
  <si>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</si>
  <si>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</si>
  <si>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</si>
  <si>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</si>
  <si>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</si>
  <si>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</si>
  <si>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</si>
  <si>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</si>
  <si>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</si>
  <si>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</si>
  <si>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</si>
  <si>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</si>
  <si>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</si>
  <si>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</si>
  <si>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</si>
  <si>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</si>
  <si>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</si>
  <si>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</si>
  <si>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</si>
  <si>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</si>
  <si>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</si>
  <si>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</si>
  <si>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</si>
  <si>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</si>
  <si>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</si>
  <si>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</si>
  <si>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</si>
  <si>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</si>
  <si>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</si>
  <si>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</si>
  <si>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</si>
  <si>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</si>
  <si>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</si>
  <si>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</si>
  <si>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</si>
  <si>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</si>
  <si>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</si>
  <si>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</si>
  <si>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</si>
  <si>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</si>
  <si>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</si>
  <si>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</si>
  <si>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</si>
  <si>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</si>
  <si>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</si>
  <si>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</si>
  <si>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</si>
  <si>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</si>
  <si>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</si>
  <si>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</si>
  <si>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</si>
  <si>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</si>
  <si>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</si>
  <si>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</si>
  <si>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</si>
  <si>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</si>
  <si>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</si>
  <si>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</si>
  <si>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</si>
  <si>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</si>
  <si>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</si>
  <si>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</si>
  <si>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</si>
  <si>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</si>
  <si>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</si>
  <si>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</si>
  <si>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</si>
  <si>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</si>
  <si>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</si>
  <si>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</si>
  <si>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</si>
  <si>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</si>
  <si>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</si>
  <si>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</si>
  <si>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</si>
  <si>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</si>
  <si>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</si>
  <si>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</si>
  <si>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</si>
  <si>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</si>
  <si>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</si>
  <si>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</si>
  <si>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</si>
  <si>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</si>
  <si>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</si>
  <si>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</si>
  <si>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</si>
  <si>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</si>
  <si>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</si>
  <si>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</si>
  <si>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</si>
  <si>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</si>
  <si>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</si>
  <si>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</si>
  <si>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</si>
  <si>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</si>
  <si>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</si>
  <si>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</si>
  <si>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</si>
  <si>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</si>
  <si>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</si>
  <si>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</si>
  <si>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</si>
  <si>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</si>
  <si>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</si>
  <si>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</si>
  <si>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</si>
  <si>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</si>
  <si>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</si>
  <si>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</si>
  <si>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</si>
  <si>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</si>
  <si>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</si>
  <si>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</si>
  <si>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</si>
  <si>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</si>
  <si>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</si>
  <si>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</si>
  <si>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</si>
  <si>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</si>
  <si>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</si>
  <si>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</si>
  <si>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</si>
  <si>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</si>
  <si>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</si>
  <si>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</si>
  <si>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</si>
  <si>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</si>
  <si>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</si>
  <si>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</si>
  <si>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</si>
  <si>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</si>
  <si>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</si>
  <si>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</si>
  <si>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</si>
  <si>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</si>
  <si>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</si>
  <si>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</si>
  <si>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</si>
  <si>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</si>
  <si>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</si>
  <si>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</si>
  <si>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</si>
  <si>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</si>
  <si>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</si>
  <si>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</si>
  <si>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</si>
  <si>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</si>
  <si>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</si>
  <si>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</si>
  <si>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</si>
  <si>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</si>
  <si>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</si>
  <si>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</si>
  <si>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</si>
  <si>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</si>
  <si>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</si>
  <si>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</si>
  <si>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</si>
  <si>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</si>
  <si>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</si>
  <si>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</si>
  <si>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</si>
  <si>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</si>
  <si>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</si>
  <si>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</si>
  <si>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</si>
  <si>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</si>
  <si>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</si>
  <si>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</si>
  <si>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</si>
  <si>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</si>
  <si>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</si>
  <si>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</si>
  <si>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</si>
  <si>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</si>
  <si>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</si>
  <si>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</si>
  <si>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</si>
  <si>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</si>
  <si>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</si>
  <si>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</si>
  <si>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</si>
  <si>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</si>
  <si>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</si>
  <si>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</si>
  <si>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</si>
  <si>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</si>
  <si>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</si>
  <si>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</si>
  <si>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</si>
  <si>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</si>
  <si>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</si>
  <si>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</si>
  <si>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</si>
  <si>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</si>
  <si>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</si>
  <si>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</si>
  <si>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</si>
  <si>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</si>
  <si>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</si>
  <si>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</si>
  <si>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</si>
  <si>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</si>
  <si>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</si>
  <si>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</si>
  <si>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</si>
  <si>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</si>
  <si>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</si>
  <si>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</si>
  <si>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</si>
  <si>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</si>
  <si>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</si>
  <si>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</si>
  <si>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</si>
  <si>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</si>
  <si>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</si>
  <si>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</si>
  <si>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</si>
  <si>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</si>
  <si>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</si>
  <si>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</si>
  <si>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</si>
  <si>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</si>
  <si>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</si>
  <si>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</si>
  <si>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</si>
  <si>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</si>
  <si>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</si>
  <si>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</si>
  <si>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</si>
  <si>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</si>
  <si>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</si>
  <si>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</si>
  <si>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</si>
  <si>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</si>
  <si>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</si>
  <si>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</si>
  <si>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</si>
  <si>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</si>
  <si>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</si>
  <si>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</si>
  <si>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</si>
  <si>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</si>
  <si>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</si>
  <si>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</si>
  <si>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</si>
  <si>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</si>
  <si>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</si>
  <si>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</si>
  <si>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</si>
  <si>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</si>
  <si>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</si>
  <si>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</si>
  <si>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</si>
  <si>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</si>
  <si>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</si>
  <si>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</si>
  <si>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</si>
  <si>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</si>
  <si>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</si>
  <si>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</si>
  <si>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</si>
  <si>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</si>
  <si>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</si>
  <si>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</si>
  <si>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</si>
  <si>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</si>
  <si>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</si>
  <si>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</si>
  <si>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</si>
  <si>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</si>
  <si>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</si>
  <si>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</si>
  <si>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</si>
  <si>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</si>
  <si>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</si>
  <si>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</si>
  <si>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</si>
  <si>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</si>
  <si>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</si>
  <si>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</si>
  <si>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</si>
  <si>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</si>
  <si>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</si>
  <si>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</si>
  <si>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</si>
  <si>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</si>
  <si>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</si>
  <si>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</si>
  <si>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</si>
  <si>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</si>
  <si>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</si>
  <si>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</si>
  <si>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</si>
  <si>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</si>
  <si>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</si>
  <si>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</si>
  <si>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</si>
  <si>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</si>
  <si>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</si>
  <si>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</si>
  <si>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</si>
  <si>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</si>
  <si>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</si>
  <si>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</si>
  <si>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</si>
  <si>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</si>
  <si>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</si>
  <si>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</si>
  <si>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</si>
  <si>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</si>
  <si>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</si>
  <si>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</si>
  <si>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</si>
  <si>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</si>
  <si>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</si>
  <si>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</si>
  <si>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</si>
  <si>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</si>
  <si>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</si>
  <si>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</si>
  <si>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</si>
  <si>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</si>
  <si>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</si>
  <si>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</si>
  <si>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</si>
  <si>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</si>
  <si>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</si>
  <si>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</si>
  <si>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</si>
  <si>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</si>
  <si>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</si>
  <si>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</si>
  <si>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</si>
  <si>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</si>
  <si>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</si>
  <si>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</si>
  <si>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</si>
  <si>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</si>
  <si>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</si>
  <si>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</si>
  <si>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</si>
  <si>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</si>
  <si>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</si>
  <si>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</si>
  <si>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</si>
  <si>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</si>
  <si>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</si>
  <si>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</si>
  <si>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</si>
  <si>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</si>
  <si>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</si>
  <si>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</si>
  <si>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</si>
  <si>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</si>
  <si>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</si>
  <si>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</si>
  <si>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</si>
  <si>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</si>
  <si>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</si>
  <si>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</si>
  <si>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</si>
  <si>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</si>
  <si>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</si>
  <si>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</si>
  <si>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</si>
  <si>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</si>
  <si>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</si>
  <si>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</si>
  <si>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</si>
  <si>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</si>
  <si>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</si>
  <si>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</si>
  <si>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</si>
  <si>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</si>
  <si>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</si>
  <si>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</si>
  <si>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</si>
  <si>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</si>
  <si>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</si>
  <si>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</si>
  <si>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</si>
  <si>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</si>
  <si>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</si>
  <si>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</si>
  <si>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</si>
  <si>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</si>
  <si>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</si>
  <si>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</si>
  <si>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</si>
  <si>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</si>
  <si>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</si>
  <si>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</si>
  <si>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</si>
  <si>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</si>
  <si>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</si>
  <si>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</si>
  <si>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</si>
  <si>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</si>
  <si>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</si>
  <si>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</si>
  <si>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</si>
  <si>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</si>
  <si>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</si>
  <si>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</si>
  <si>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</si>
  <si>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</si>
  <si>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</si>
  <si>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</si>
  <si>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</si>
  <si>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</si>
  <si>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</si>
  <si>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</si>
  <si>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</si>
  <si>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</si>
  <si>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</si>
  <si>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</si>
  <si>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</si>
  <si>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</si>
  <si>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</si>
  <si>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</si>
  <si>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</si>
  <si>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</si>
  <si>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</si>
  <si>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</si>
  <si>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</si>
  <si>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</si>
  <si>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</si>
  <si>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</si>
  <si>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</si>
  <si>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</si>
  <si>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</si>
  <si>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</si>
  <si>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</si>
  <si>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</si>
  <si>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</si>
  <si>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</si>
  <si>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</si>
  <si>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</si>
  <si>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</si>
  <si>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</si>
  <si>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</si>
  <si>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</si>
  <si>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</si>
  <si>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</si>
  <si>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</si>
  <si>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เด็กชายณัฐพล  พลเสน</t>
  </si>
  <si>
    <t>เด็กชายณัฐวุฒิ  ไชยรอด</t>
  </si>
  <si>
    <t>เด็กชายทัตเทพพงศ์  สว่างศรี</t>
  </si>
  <si>
    <t>เด็กชายปฏิภาณ  ศิริโภคานนท์</t>
  </si>
  <si>
    <t>เด็กชายปวริศ  เขียวโคตร</t>
  </si>
  <si>
    <t>เด็กชายปิยวัฒน์  ขันทะชา</t>
  </si>
  <si>
    <t>เด็กชายวีระพัฒน์ ภูชำนิ</t>
  </si>
  <si>
    <t>เด็กชายสุรศักดิ์  ชิตแก้ว</t>
  </si>
  <si>
    <t>เด็กหญิงกนกอร   ภูดินทราย</t>
  </si>
  <si>
    <t>เด็กหญิงกัลยาณี  สีอินทร์</t>
  </si>
  <si>
    <t>เด็กหญิงชลิตา  ภูยาดาว</t>
  </si>
  <si>
    <t>เด็กหญิงณภัทร  ภูชะนาม</t>
  </si>
  <si>
    <t>เด็กหญิงธัญชนก  ปัสชาราษฎร</t>
  </si>
  <si>
    <t>เด็กหญิงธิดาพร  ชั้นน้อย</t>
  </si>
  <si>
    <t>เด็กหญิงนัฐธาดา ดวงขำ</t>
  </si>
  <si>
    <t>เด็กหญิงเนตรขวัญ  เลิศพันธ์</t>
  </si>
  <si>
    <t>เด็กหญิงเนตรชนก  เลิศพันธ์</t>
  </si>
  <si>
    <t>เด็กหญิงประกายมาศ  นันรุ่ง</t>
  </si>
  <si>
    <t>เด็กหญิงประกายรุ่ง  นาสอ้าน</t>
  </si>
  <si>
    <t>เด็กหญิงเปรมปรีญารัตน์  นุ่มขุนทด</t>
  </si>
  <si>
    <t>เด็กหญิงพนิตานันท์  จันทร์วิเศษ</t>
  </si>
  <si>
    <t>เด็กหญิงพรชิตา  ศรีจำปา</t>
  </si>
  <si>
    <t>เด็กหญิงพัชราพร  สีจำปา</t>
  </si>
  <si>
    <t>เด็กหญิงพัชราภา ไพศาล</t>
  </si>
  <si>
    <t>เด็กหญิงพีรญา  ภูหาร</t>
  </si>
  <si>
    <t>เด็กหญิงเพชรชริดา  กั้วศรี</t>
  </si>
  <si>
    <t>เด็กหญิงมณีรัตน์  คำรัศมี</t>
  </si>
  <si>
    <t>เด็กหญิงยิ่งมณี ศรีสมอ</t>
  </si>
  <si>
    <t>เด็กหญิงยุพารัตน์  ยนพันธุ์</t>
  </si>
  <si>
    <t>เด็กหญิงรุ่งฤดี  ดีสี</t>
  </si>
  <si>
    <t>เด็กหญิงสุนิสา  นาชิน</t>
  </si>
  <si>
    <t>เด็กหญิงสุพิชชา  ภูนาดำ</t>
  </si>
  <si>
    <t>เด็กหญิงอริสา  มีคำ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</si>
</sst>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41" fillId="28" borderId="0" xfId="0" applyFont="1" applyFill="1" applyAlignment="1">
      <alignment horizontal="left" vertical="top" wrapText="1"/>
    </xf>
    <xf numFmtId="0" fontId="15" fillId="0" borderId="0" xfId="0" applyFont="1"/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Q16" sqref="Q16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74"/>
      <c r="Q4" s="275"/>
      <c r="R4" s="275"/>
      <c r="S4" s="275"/>
      <c r="T4" s="275"/>
      <c r="U4" s="275"/>
      <c r="V4" s="275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76" t="s">
        <v>317</v>
      </c>
      <c r="G6" s="275"/>
      <c r="H6" s="275"/>
      <c r="I6" s="275"/>
      <c r="J6" s="173"/>
      <c r="K6" s="173"/>
      <c r="L6" s="173"/>
      <c r="M6" s="173"/>
      <c r="N6" s="173"/>
      <c r="O6" s="173"/>
      <c r="P6" s="170" t="s">
        <v>5</v>
      </c>
      <c r="Q6" s="260" t="s">
        <v>314</v>
      </c>
      <c r="R6" s="261"/>
      <c r="S6" s="261"/>
      <c r="T6" s="261"/>
      <c r="U6" s="261"/>
      <c r="V6" s="261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2/1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0" t="s">
        <v>315</v>
      </c>
      <c r="R7" s="261"/>
      <c r="S7" s="261"/>
      <c r="T7" s="261"/>
      <c r="U7" s="261"/>
      <c r="V7" s="261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นางสาวปราณี นันทะแสน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7" t="s">
        <v>363</v>
      </c>
      <c r="R9" s="277"/>
      <c r="S9" s="277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2/1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0">
        <v>2567</v>
      </c>
      <c r="R10" s="261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73" t="s">
        <v>364</v>
      </c>
      <c r="R11" s="273"/>
      <c r="S11" s="273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0" t="s">
        <v>14</v>
      </c>
      <c r="R12" s="261"/>
      <c r="S12" s="261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62" t="s">
        <v>15</v>
      </c>
      <c r="C13" s="263"/>
      <c r="D13" s="264"/>
      <c r="E13" s="268" t="s">
        <v>16</v>
      </c>
      <c r="F13" s="270" t="s">
        <v>17</v>
      </c>
      <c r="G13" s="271"/>
      <c r="H13" s="271"/>
      <c r="I13" s="271"/>
      <c r="J13" s="271"/>
      <c r="K13" s="271"/>
      <c r="L13" s="271"/>
      <c r="M13" s="272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65"/>
      <c r="C14" s="266"/>
      <c r="D14" s="267"/>
      <c r="E14" s="269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33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33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33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33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33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78" t="s">
        <v>28</v>
      </c>
      <c r="C20" s="279"/>
      <c r="D20" s="279"/>
      <c r="E20" s="280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78" t="s">
        <v>29</v>
      </c>
      <c r="C21" s="279"/>
      <c r="D21" s="279"/>
      <c r="E21" s="280"/>
      <c r="F21" s="282" t="e">
        <f>(100*($F$20+$H$20))/($E$19*5)</f>
        <v>#VALUE!</v>
      </c>
      <c r="G21" s="279"/>
      <c r="H21" s="279"/>
      <c r="I21" s="280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81" t="str">
        <f>สรุปผลสมรรถนะ!F52&amp;สรุปผลสมรรถนะ!J52</f>
        <v>(นางสาวปราณี นันทะแสน)</v>
      </c>
      <c r="F26" s="281"/>
      <c r="G26" s="281"/>
      <c r="H26" s="281"/>
      <c r="I26" s="281"/>
      <c r="J26" s="281"/>
      <c r="K26" s="281"/>
      <c r="L26" s="281"/>
      <c r="M26" s="281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81" t="str">
        <f>"ตำแหน่ง  "&amp;Q12</f>
        <v>ตำแหน่ง  ครู</v>
      </c>
      <c r="G27" s="275"/>
      <c r="H27" s="275"/>
      <c r="I27" s="275"/>
      <c r="J27" s="275"/>
      <c r="K27" s="275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81" t="s">
        <v>313</v>
      </c>
      <c r="G28" s="275"/>
      <c r="H28" s="275"/>
      <c r="I28" s="275"/>
      <c r="J28" s="275"/>
      <c r="K28" s="275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165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S9"/>
    <mergeCell ref="Q10:R10"/>
    <mergeCell ref="B13:D14"/>
    <mergeCell ref="E13:E14"/>
    <mergeCell ref="F13:M13"/>
    <mergeCell ref="Q11:S1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workbookViewId="0">
      <selection activeCell="J45" sqref="J45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2/1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>
        <v>19526</v>
      </c>
      <c r="C6" s="232" t="s">
        <v>456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>
        <v>19527</v>
      </c>
      <c r="C7" s="232" t="s">
        <v>457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>
        <v>19528</v>
      </c>
      <c r="C8" s="232" t="s">
        <v>458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>
        <v>19529</v>
      </c>
      <c r="C9" s="232" t="s">
        <v>459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>
        <v>19530</v>
      </c>
      <c r="C10" s="232" t="s">
        <v>460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>
        <v>19531</v>
      </c>
      <c r="C11" s="232" t="s">
        <v>461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>
        <v>19532</v>
      </c>
      <c r="C12" s="232" t="s">
        <v>462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>
        <v>19533</v>
      </c>
      <c r="C13" s="232" t="s">
        <v>463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>
        <v>19534</v>
      </c>
      <c r="C14" s="232" t="s">
        <v>464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>
        <v>19535</v>
      </c>
      <c r="C15" s="232" t="s">
        <v>465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>
        <v>19536</v>
      </c>
      <c r="C16" s="232" t="s">
        <v>466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>
        <v>19537</v>
      </c>
      <c r="C17" s="232" t="s">
        <v>467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>
        <v>19538</v>
      </c>
      <c r="C18" s="232" t="s">
        <v>468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>
        <v>19539</v>
      </c>
      <c r="C19" s="232" t="s">
        <v>469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>
        <v>19540</v>
      </c>
      <c r="C20" s="232" t="s">
        <v>470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>
        <v>19541</v>
      </c>
      <c r="C21" s="232" t="s">
        <v>471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>
        <v>19542</v>
      </c>
      <c r="C22" s="232" t="s">
        <v>472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>
        <v>19543</v>
      </c>
      <c r="C23" s="232" t="s">
        <v>473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>
        <v>19544</v>
      </c>
      <c r="C24" s="232" t="s">
        <v>474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>
        <v>19545</v>
      </c>
      <c r="C25" s="232" t="s">
        <v>475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>
        <v>19546</v>
      </c>
      <c r="C26" s="232" t="s">
        <v>476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>
        <v>19547</v>
      </c>
      <c r="C27" s="232" t="s">
        <v>477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>
        <v>19548</v>
      </c>
      <c r="C28" s="232" t="s">
        <v>478</v>
      </c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>
        <v>19549</v>
      </c>
      <c r="C29" s="232" t="s">
        <v>479</v>
      </c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>
        <v>19550</v>
      </c>
      <c r="C30" s="232" t="s">
        <v>480</v>
      </c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>
        <v>19551</v>
      </c>
      <c r="C31" s="232" t="s">
        <v>481</v>
      </c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>
        <v>19552</v>
      </c>
      <c r="C32" s="232" t="s">
        <v>482</v>
      </c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>
        <v>19553</v>
      </c>
      <c r="C33" s="232" t="s">
        <v>483</v>
      </c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>
        <v>19554</v>
      </c>
      <c r="C34" s="232" t="s">
        <v>484</v>
      </c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>
        <v>19555</v>
      </c>
      <c r="C35" s="232" t="s">
        <v>485</v>
      </c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>
        <v>19556</v>
      </c>
      <c r="C36" s="232" t="s">
        <v>486</v>
      </c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>
        <v>19557</v>
      </c>
      <c r="C37" s="232" t="s">
        <v>487</v>
      </c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>
        <v>19558</v>
      </c>
      <c r="C38" s="232" t="s">
        <v>488</v>
      </c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/>
      <c r="C39" s="232"/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/>
      <c r="C40" s="232"/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AR22" activePane="bottomRight" state="frozen"/>
      <selection pane="topRight" activeCell="D1" sqref="D1"/>
      <selection pane="bottomLeft" activeCell="A10" sqref="A10"/>
      <selection pane="bottomRight" activeCell="BR43" sqref="BR43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362"/>
      <c r="E1" s="362"/>
      <c r="F1" s="362"/>
      <c r="G1" s="362"/>
      <c r="H1" s="362"/>
      <c r="I1" s="362"/>
      <c r="J1" s="362"/>
      <c r="K1" s="362"/>
      <c r="L1" s="120"/>
      <c r="M1" s="224"/>
      <c r="N1" s="283" t="s">
        <v>32</v>
      </c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156"/>
      <c r="AN1" s="283" t="s">
        <v>32</v>
      </c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156"/>
      <c r="BC1" s="283" t="s">
        <v>32</v>
      </c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2/1 ปีการศึกษา 2567         </v>
      </c>
      <c r="D2" s="362"/>
      <c r="E2" s="362"/>
      <c r="F2" s="362"/>
      <c r="G2" s="362"/>
      <c r="H2" s="362"/>
      <c r="I2" s="362"/>
      <c r="J2" s="362"/>
      <c r="K2" s="362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2/1 ปีการศึกษา 2567         </v>
      </c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3"/>
      <c r="AK2" s="363"/>
      <c r="AL2" s="363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2/1 ปีการศึกษา 2567         </v>
      </c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2/1 ปีการศึกษา 2567         </v>
      </c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41" t="s">
        <v>2</v>
      </c>
      <c r="B4" s="342" t="str">
        <f>สรุปผลสมรรถนะ!C4</f>
        <v>เลขประจำตัวนักเรียน</v>
      </c>
      <c r="C4" s="344" t="s">
        <v>31</v>
      </c>
      <c r="D4" s="343" t="s">
        <v>33</v>
      </c>
      <c r="E4" s="327"/>
      <c r="F4" s="327"/>
      <c r="G4" s="327"/>
      <c r="H4" s="327"/>
      <c r="I4" s="327"/>
      <c r="J4" s="327"/>
      <c r="K4" s="327"/>
      <c r="L4" s="328"/>
      <c r="M4" s="351" t="s">
        <v>298</v>
      </c>
      <c r="N4" s="346" t="s">
        <v>34</v>
      </c>
      <c r="O4" s="327"/>
      <c r="P4" s="327"/>
      <c r="Q4" s="327"/>
      <c r="R4" s="327"/>
      <c r="S4" s="328"/>
      <c r="T4" s="309" t="s">
        <v>299</v>
      </c>
      <c r="U4" s="326" t="s">
        <v>35</v>
      </c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8"/>
      <c r="AM4" s="309" t="s">
        <v>303</v>
      </c>
      <c r="AN4" s="361" t="s">
        <v>36</v>
      </c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8"/>
      <c r="BB4" s="309" t="s">
        <v>306</v>
      </c>
      <c r="BC4" s="371" t="s">
        <v>37</v>
      </c>
      <c r="BD4" s="327"/>
      <c r="BE4" s="327"/>
      <c r="BF4" s="327"/>
      <c r="BG4" s="327"/>
      <c r="BH4" s="327"/>
      <c r="BI4" s="327"/>
      <c r="BJ4" s="327"/>
      <c r="BK4" s="327"/>
      <c r="BL4" s="327"/>
      <c r="BM4" s="327"/>
      <c r="BN4" s="375" t="s">
        <v>307</v>
      </c>
      <c r="BO4" s="364" t="s">
        <v>38</v>
      </c>
      <c r="BP4" s="367" t="s">
        <v>39</v>
      </c>
    </row>
    <row r="5" spans="1:68" ht="22.5" customHeight="1">
      <c r="A5" s="287"/>
      <c r="B5" s="287"/>
      <c r="C5" s="293"/>
      <c r="D5" s="347" t="s">
        <v>40</v>
      </c>
      <c r="E5" s="291"/>
      <c r="F5" s="291"/>
      <c r="G5" s="300"/>
      <c r="H5" s="354" t="s">
        <v>41</v>
      </c>
      <c r="I5" s="300"/>
      <c r="J5" s="355" t="s">
        <v>42</v>
      </c>
      <c r="K5" s="300"/>
      <c r="L5" s="123" t="s">
        <v>43</v>
      </c>
      <c r="M5" s="352"/>
      <c r="N5" s="359" t="s">
        <v>40</v>
      </c>
      <c r="O5" s="291"/>
      <c r="P5" s="300"/>
      <c r="Q5" s="360" t="s">
        <v>41</v>
      </c>
      <c r="R5" s="291"/>
      <c r="S5" s="302"/>
      <c r="T5" s="310"/>
      <c r="U5" s="316" t="s">
        <v>40</v>
      </c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300"/>
      <c r="AJ5" s="335" t="s">
        <v>41</v>
      </c>
      <c r="AK5" s="336"/>
      <c r="AL5" s="337"/>
      <c r="AM5" s="310"/>
      <c r="AN5" s="124" t="s">
        <v>40</v>
      </c>
      <c r="AO5" s="312" t="s">
        <v>41</v>
      </c>
      <c r="AP5" s="291"/>
      <c r="AQ5" s="300"/>
      <c r="AR5" s="312" t="s">
        <v>42</v>
      </c>
      <c r="AS5" s="291"/>
      <c r="AT5" s="291"/>
      <c r="AU5" s="291"/>
      <c r="AV5" s="300"/>
      <c r="AW5" s="125" t="s">
        <v>43</v>
      </c>
      <c r="AX5" s="301" t="s">
        <v>44</v>
      </c>
      <c r="AY5" s="300"/>
      <c r="AZ5" s="301" t="s">
        <v>45</v>
      </c>
      <c r="BA5" s="302"/>
      <c r="BB5" s="310"/>
      <c r="BC5" s="372" t="s">
        <v>40</v>
      </c>
      <c r="BD5" s="291"/>
      <c r="BE5" s="291"/>
      <c r="BF5" s="300"/>
      <c r="BG5" s="370" t="s">
        <v>41</v>
      </c>
      <c r="BH5" s="291"/>
      <c r="BI5" s="291"/>
      <c r="BJ5" s="291"/>
      <c r="BK5" s="291"/>
      <c r="BL5" s="291"/>
      <c r="BM5" s="291"/>
      <c r="BN5" s="376"/>
      <c r="BO5" s="365"/>
      <c r="BP5" s="368"/>
    </row>
    <row r="6" spans="1:68" ht="16.5" customHeight="1">
      <c r="A6" s="287"/>
      <c r="B6" s="287"/>
      <c r="C6" s="293"/>
      <c r="D6" s="357" t="s">
        <v>46</v>
      </c>
      <c r="E6" s="291"/>
      <c r="F6" s="291"/>
      <c r="G6" s="300"/>
      <c r="H6" s="358" t="s">
        <v>46</v>
      </c>
      <c r="I6" s="300"/>
      <c r="J6" s="358" t="s">
        <v>46</v>
      </c>
      <c r="K6" s="300"/>
      <c r="L6" s="136" t="s">
        <v>46</v>
      </c>
      <c r="M6" s="352"/>
      <c r="N6" s="349" t="s">
        <v>46</v>
      </c>
      <c r="O6" s="291"/>
      <c r="P6" s="300"/>
      <c r="Q6" s="348" t="s">
        <v>46</v>
      </c>
      <c r="R6" s="291"/>
      <c r="S6" s="302"/>
      <c r="T6" s="310"/>
      <c r="U6" s="317" t="s">
        <v>46</v>
      </c>
      <c r="V6" s="291"/>
      <c r="W6" s="291"/>
      <c r="X6" s="291"/>
      <c r="Y6" s="291"/>
      <c r="Z6" s="291"/>
      <c r="AA6" s="291"/>
      <c r="AB6" s="291"/>
      <c r="AC6" s="291"/>
      <c r="AD6" s="318"/>
      <c r="AE6" s="318"/>
      <c r="AF6" s="291"/>
      <c r="AG6" s="291"/>
      <c r="AH6" s="291"/>
      <c r="AI6" s="300"/>
      <c r="AJ6" s="338" t="s">
        <v>46</v>
      </c>
      <c r="AK6" s="339"/>
      <c r="AL6" s="340"/>
      <c r="AM6" s="310"/>
      <c r="AN6" s="137" t="s">
        <v>46</v>
      </c>
      <c r="AO6" s="303" t="s">
        <v>46</v>
      </c>
      <c r="AP6" s="291"/>
      <c r="AQ6" s="300"/>
      <c r="AR6" s="303" t="s">
        <v>46</v>
      </c>
      <c r="AS6" s="291"/>
      <c r="AT6" s="291"/>
      <c r="AU6" s="291"/>
      <c r="AV6" s="300"/>
      <c r="AW6" s="138" t="s">
        <v>46</v>
      </c>
      <c r="AX6" s="303" t="s">
        <v>46</v>
      </c>
      <c r="AY6" s="300"/>
      <c r="AZ6" s="303" t="s">
        <v>46</v>
      </c>
      <c r="BA6" s="302"/>
      <c r="BB6" s="310"/>
      <c r="BC6" s="373" t="s">
        <v>46</v>
      </c>
      <c r="BD6" s="291"/>
      <c r="BE6" s="291"/>
      <c r="BF6" s="300"/>
      <c r="BG6" s="290" t="s">
        <v>46</v>
      </c>
      <c r="BH6" s="291"/>
      <c r="BI6" s="291"/>
      <c r="BJ6" s="291"/>
      <c r="BK6" s="291"/>
      <c r="BL6" s="291"/>
      <c r="BM6" s="291"/>
      <c r="BN6" s="376"/>
      <c r="BO6" s="365"/>
      <c r="BP6" s="368"/>
    </row>
    <row r="7" spans="1:68" ht="15.75" customHeight="1">
      <c r="A7" s="287"/>
      <c r="B7" s="287"/>
      <c r="C7" s="293"/>
      <c r="D7" s="345" t="s">
        <v>47</v>
      </c>
      <c r="E7" s="319" t="s">
        <v>48</v>
      </c>
      <c r="F7" s="319" t="s">
        <v>49</v>
      </c>
      <c r="G7" s="319" t="s">
        <v>50</v>
      </c>
      <c r="H7" s="319" t="s">
        <v>51</v>
      </c>
      <c r="I7" s="319" t="s">
        <v>52</v>
      </c>
      <c r="J7" s="319" t="s">
        <v>53</v>
      </c>
      <c r="K7" s="319" t="s">
        <v>54</v>
      </c>
      <c r="L7" s="356" t="s">
        <v>55</v>
      </c>
      <c r="M7" s="352"/>
      <c r="N7" s="350" t="s">
        <v>56</v>
      </c>
      <c r="O7" s="324" t="s">
        <v>57</v>
      </c>
      <c r="P7" s="324" t="s">
        <v>58</v>
      </c>
      <c r="Q7" s="324" t="s">
        <v>59</v>
      </c>
      <c r="R7" s="324" t="s">
        <v>60</v>
      </c>
      <c r="S7" s="325" t="s">
        <v>61</v>
      </c>
      <c r="T7" s="310"/>
      <c r="U7" s="331" t="s">
        <v>62</v>
      </c>
      <c r="V7" s="299"/>
      <c r="W7" s="299"/>
      <c r="X7" s="299"/>
      <c r="Y7" s="299"/>
      <c r="Z7" s="299"/>
      <c r="AA7" s="299"/>
      <c r="AB7" s="299"/>
      <c r="AC7" s="332"/>
      <c r="AD7" s="304" t="s">
        <v>63</v>
      </c>
      <c r="AE7" s="304"/>
      <c r="AF7" s="299" t="s">
        <v>64</v>
      </c>
      <c r="AG7" s="291"/>
      <c r="AH7" s="300"/>
      <c r="AI7" s="320" t="s">
        <v>65</v>
      </c>
      <c r="AJ7" s="333" t="s">
        <v>66</v>
      </c>
      <c r="AK7" s="334"/>
      <c r="AL7" s="334"/>
      <c r="AM7" s="310"/>
      <c r="AN7" s="295" t="s">
        <v>67</v>
      </c>
      <c r="AO7" s="286" t="s">
        <v>68</v>
      </c>
      <c r="AP7" s="286" t="s">
        <v>69</v>
      </c>
      <c r="AQ7" s="286" t="s">
        <v>70</v>
      </c>
      <c r="AR7" s="286" t="s">
        <v>71</v>
      </c>
      <c r="AS7" s="286" t="s">
        <v>72</v>
      </c>
      <c r="AT7" s="286" t="s">
        <v>73</v>
      </c>
      <c r="AU7" s="286" t="s">
        <v>304</v>
      </c>
      <c r="AV7" s="286" t="s">
        <v>305</v>
      </c>
      <c r="AW7" s="286" t="s">
        <v>74</v>
      </c>
      <c r="AX7" s="286" t="s">
        <v>75</v>
      </c>
      <c r="AY7" s="286" t="s">
        <v>76</v>
      </c>
      <c r="AZ7" s="286" t="s">
        <v>77</v>
      </c>
      <c r="BA7" s="313" t="s">
        <v>78</v>
      </c>
      <c r="BB7" s="310"/>
      <c r="BC7" s="374" t="s">
        <v>79</v>
      </c>
      <c r="BD7" s="298" t="s">
        <v>80</v>
      </c>
      <c r="BE7" s="298" t="s">
        <v>81</v>
      </c>
      <c r="BF7" s="298" t="s">
        <v>82</v>
      </c>
      <c r="BG7" s="298" t="s">
        <v>83</v>
      </c>
      <c r="BH7" s="298" t="s">
        <v>84</v>
      </c>
      <c r="BI7" s="298" t="s">
        <v>85</v>
      </c>
      <c r="BJ7" s="292" t="s">
        <v>86</v>
      </c>
      <c r="BK7" s="292" t="s">
        <v>309</v>
      </c>
      <c r="BL7" s="292" t="s">
        <v>310</v>
      </c>
      <c r="BM7" s="292" t="s">
        <v>311</v>
      </c>
      <c r="BN7" s="376"/>
      <c r="BO7" s="365"/>
      <c r="BP7" s="368"/>
    </row>
    <row r="8" spans="1:68" ht="15.75" customHeight="1">
      <c r="A8" s="287"/>
      <c r="B8" s="287"/>
      <c r="C8" s="293"/>
      <c r="D8" s="296"/>
      <c r="E8" s="287"/>
      <c r="F8" s="287"/>
      <c r="G8" s="287"/>
      <c r="H8" s="287"/>
      <c r="I8" s="287"/>
      <c r="J8" s="287"/>
      <c r="K8" s="287"/>
      <c r="L8" s="314"/>
      <c r="M8" s="352"/>
      <c r="N8" s="296"/>
      <c r="O8" s="287"/>
      <c r="P8" s="287"/>
      <c r="Q8" s="287"/>
      <c r="R8" s="287"/>
      <c r="S8" s="314"/>
      <c r="T8" s="310"/>
      <c r="U8" s="323" t="s">
        <v>87</v>
      </c>
      <c r="V8" s="289" t="s">
        <v>88</v>
      </c>
      <c r="W8" s="289" t="s">
        <v>89</v>
      </c>
      <c r="X8" s="329" t="s">
        <v>90</v>
      </c>
      <c r="Y8" s="291"/>
      <c r="Z8" s="300"/>
      <c r="AA8" s="289" t="s">
        <v>91</v>
      </c>
      <c r="AB8" s="289" t="s">
        <v>92</v>
      </c>
      <c r="AC8" s="330" t="s">
        <v>300</v>
      </c>
      <c r="AD8" s="305" t="s">
        <v>301</v>
      </c>
      <c r="AE8" s="307" t="s">
        <v>302</v>
      </c>
      <c r="AF8" s="289" t="s">
        <v>87</v>
      </c>
      <c r="AG8" s="289" t="s">
        <v>88</v>
      </c>
      <c r="AH8" s="289" t="s">
        <v>89</v>
      </c>
      <c r="AI8" s="321"/>
      <c r="AJ8" s="289" t="s">
        <v>87</v>
      </c>
      <c r="AK8" s="289" t="s">
        <v>88</v>
      </c>
      <c r="AL8" s="289" t="s">
        <v>89</v>
      </c>
      <c r="AM8" s="310"/>
      <c r="AN8" s="296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314"/>
      <c r="BB8" s="310"/>
      <c r="BC8" s="296"/>
      <c r="BD8" s="287"/>
      <c r="BE8" s="287"/>
      <c r="BF8" s="287"/>
      <c r="BG8" s="287"/>
      <c r="BH8" s="287"/>
      <c r="BI8" s="287"/>
      <c r="BJ8" s="293"/>
      <c r="BK8" s="293"/>
      <c r="BL8" s="293"/>
      <c r="BM8" s="293"/>
      <c r="BN8" s="376"/>
      <c r="BO8" s="365"/>
      <c r="BP8" s="368"/>
    </row>
    <row r="9" spans="1:68" ht="15.75" customHeight="1">
      <c r="A9" s="288"/>
      <c r="B9" s="288"/>
      <c r="C9" s="294"/>
      <c r="D9" s="297"/>
      <c r="E9" s="288"/>
      <c r="F9" s="288"/>
      <c r="G9" s="288"/>
      <c r="H9" s="288"/>
      <c r="I9" s="288"/>
      <c r="J9" s="288"/>
      <c r="K9" s="288"/>
      <c r="L9" s="315"/>
      <c r="M9" s="353"/>
      <c r="N9" s="297"/>
      <c r="O9" s="288"/>
      <c r="P9" s="288"/>
      <c r="Q9" s="288"/>
      <c r="R9" s="288"/>
      <c r="S9" s="315"/>
      <c r="T9" s="311"/>
      <c r="U9" s="297"/>
      <c r="V9" s="288"/>
      <c r="W9" s="288"/>
      <c r="X9" s="126">
        <v>4.0999999999999996</v>
      </c>
      <c r="Y9" s="126">
        <v>4.2</v>
      </c>
      <c r="Z9" s="126">
        <v>4.3</v>
      </c>
      <c r="AA9" s="288"/>
      <c r="AB9" s="288"/>
      <c r="AC9" s="306"/>
      <c r="AD9" s="306"/>
      <c r="AE9" s="308"/>
      <c r="AF9" s="288"/>
      <c r="AG9" s="288"/>
      <c r="AH9" s="288"/>
      <c r="AI9" s="322"/>
      <c r="AJ9" s="288"/>
      <c r="AK9" s="288"/>
      <c r="AL9" s="288"/>
      <c r="AM9" s="311"/>
      <c r="AN9" s="297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315"/>
      <c r="BB9" s="311"/>
      <c r="BC9" s="297"/>
      <c r="BD9" s="288"/>
      <c r="BE9" s="288"/>
      <c r="BF9" s="288"/>
      <c r="BG9" s="288"/>
      <c r="BH9" s="288"/>
      <c r="BI9" s="288"/>
      <c r="BJ9" s="294"/>
      <c r="BK9" s="294"/>
      <c r="BL9" s="294"/>
      <c r="BM9" s="294"/>
      <c r="BN9" s="377"/>
      <c r="BO9" s="366"/>
      <c r="BP9" s="369"/>
    </row>
    <row r="10" spans="1:68" ht="15.75" customHeight="1">
      <c r="A10" s="127">
        <v>1</v>
      </c>
      <c r="B10" s="128">
        <f>IF(นักเรียน!B6="","",นักเรียน!B6)</f>
        <v>19526</v>
      </c>
      <c r="C10" s="252" t="str">
        <f>IF(นักเรียน!C6="","",นักเรียน!C6)</f>
        <v>เด็กชายณัฐพล  พลเสน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2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>
        <f>IF(นักเรียน!B7="","",นักเรียน!B7)</f>
        <v>19527</v>
      </c>
      <c r="C11" s="252" t="str">
        <f>IF(นักเรียน!C7="","",นักเรียน!C7)</f>
        <v>เด็กชายณัฐวุฒิ  ไชยรอด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2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2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2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2" si="4">MODE(BC11:BM11)</f>
        <v>#N/A</v>
      </c>
      <c r="BO11" s="237" t="e">
        <f t="shared" ref="BO11:BO32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>
        <f>IF(นักเรียน!B8="","",นักเรียน!B8)</f>
        <v>19528</v>
      </c>
      <c r="C12" s="129" t="str">
        <f>IF(นักเรียน!C8="","",นักเรียน!C8)</f>
        <v>เด็กชายทัตเทพพงศ์  สว่างศรี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2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>
        <f>IF(นักเรียน!B9="","",นักเรียน!B9)</f>
        <v>19529</v>
      </c>
      <c r="C13" s="129" t="str">
        <f>IF(นักเรียน!C9="","",นักเรียน!C9)</f>
        <v>เด็กชายปฏิภาณ  ศิริโภคานนท์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>
        <f>IF(นักเรียน!B10="","",นักเรียน!B10)</f>
        <v>19530</v>
      </c>
      <c r="C14" s="129" t="str">
        <f>IF(นักเรียน!C10="","",นักเรียน!C10)</f>
        <v>เด็กชายปวริศ  เขียวโคตร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>
        <f>IF(นักเรียน!B11="","",นักเรียน!B11)</f>
        <v>19531</v>
      </c>
      <c r="C15" s="129" t="str">
        <f>IF(นักเรียน!C11="","",นักเรียน!C11)</f>
        <v>เด็กชายปิยวัฒน์  ขันทะชา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>
        <f>IF(นักเรียน!B12="","",นักเรียน!B12)</f>
        <v>19532</v>
      </c>
      <c r="C16" s="129" t="str">
        <f>IF(นักเรียน!C12="","",นักเรียน!C12)</f>
        <v>เด็กชายวีระพัฒน์ ภูชำนิ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>
        <f>IF(นักเรียน!B13="","",นักเรียน!B13)</f>
        <v>19533</v>
      </c>
      <c r="C17" s="129" t="str">
        <f>IF(นักเรียน!C13="","",นักเรียน!C13)</f>
        <v>เด็กชายสุรศักดิ์  ชิตแก้ว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>
        <f>IF(นักเรียน!B14="","",นักเรียน!B14)</f>
        <v>19534</v>
      </c>
      <c r="C18" s="129" t="str">
        <f>IF(นักเรียน!C14="","",นักเรียน!C14)</f>
        <v>เด็กหญิงกนกอร   ภูดินทราย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>
        <f>IF(นักเรียน!B15="","",นักเรียน!B15)</f>
        <v>19535</v>
      </c>
      <c r="C19" s="129" t="str">
        <f>IF(นักเรียน!C15="","",นักเรียน!C15)</f>
        <v>เด็กหญิงกัลยาณี  สีอินทร์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>
        <f>IF(นักเรียน!B16="","",นักเรียน!B16)</f>
        <v>19536</v>
      </c>
      <c r="C20" s="129" t="str">
        <f>IF(นักเรียน!C16="","",นักเรียน!C16)</f>
        <v>เด็กหญิงชลิตา  ภูยาดาว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>
        <f>IF(นักเรียน!B17="","",นักเรียน!B17)</f>
        <v>19537</v>
      </c>
      <c r="C21" s="129" t="str">
        <f>IF(นักเรียน!C17="","",นักเรียน!C17)</f>
        <v>เด็กหญิงณภัทร  ภูชะนาม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>
        <f>IF(นักเรียน!B18="","",นักเรียน!B18)</f>
        <v>19538</v>
      </c>
      <c r="C22" s="129" t="str">
        <f>IF(นักเรียน!C18="","",นักเรียน!C18)</f>
        <v>เด็กหญิงธัญชนก  ปัสชาราษฎร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>
        <f>IF(นักเรียน!B19="","",นักเรียน!B19)</f>
        <v>19539</v>
      </c>
      <c r="C23" s="129" t="str">
        <f>IF(นักเรียน!C19="","",นักเรียน!C19)</f>
        <v>เด็กหญิงธิดาพร  ชั้นน้อย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>
        <f>IF(นักเรียน!B20="","",นักเรียน!B20)</f>
        <v>19540</v>
      </c>
      <c r="C24" s="129" t="str">
        <f>IF(นักเรียน!C20="","",นักเรียน!C20)</f>
        <v>เด็กหญิงนัฐธาดา ดวงขำ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>
        <f>IF(นักเรียน!B21="","",นักเรียน!B21)</f>
        <v>19541</v>
      </c>
      <c r="C25" s="129" t="str">
        <f>IF(นักเรียน!C21="","",นักเรียน!C21)</f>
        <v>เด็กหญิงเนตรขวัญ  เลิศพันธ์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>
        <f>IF(นักเรียน!B22="","",นักเรียน!B22)</f>
        <v>19542</v>
      </c>
      <c r="C26" s="129" t="str">
        <f>IF(นักเรียน!C22="","",นักเรียน!C22)</f>
        <v>เด็กหญิงเนตรชนก  เลิศพันธ์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>
        <f>IF(นักเรียน!B23="","",นักเรียน!B23)</f>
        <v>19543</v>
      </c>
      <c r="C27" s="129" t="str">
        <f>IF(นักเรียน!C23="","",นักเรียน!C23)</f>
        <v>เด็กหญิงประกายมาศ  นันรุ่ง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>
        <f>IF(นักเรียน!B24="","",นักเรียน!B24)</f>
        <v>19544</v>
      </c>
      <c r="C28" s="129" t="str">
        <f>IF(นักเรียน!C24="","",นักเรียน!C24)</f>
        <v>เด็กหญิงประกายรุ่ง  นาสอ้าน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>
        <f>IF(นักเรียน!B25="","",นักเรียน!B25)</f>
        <v>19545</v>
      </c>
      <c r="C29" s="129" t="str">
        <f>IF(นักเรียน!C25="","",นักเรียน!C25)</f>
        <v>เด็กหญิงเปรมปรีญารัตน์  นุ่มขุนทด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>
        <f>IF(นักเรียน!B26="","",นักเรียน!B26)</f>
        <v>19546</v>
      </c>
      <c r="C30" s="129" t="str">
        <f>IF(นักเรียน!C26="","",นักเรียน!C26)</f>
        <v>เด็กหญิงพนิตานันท์  จันทร์วิเศษ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>
        <f>IF(นักเรียน!B27="","",นักเรียน!B27)</f>
        <v>19547</v>
      </c>
      <c r="C31" s="129" t="str">
        <f>IF(นักเรียน!C27="","",นักเรียน!C27)</f>
        <v>เด็กหญิงพรชิตา  ศรีจำปา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>
        <f>IF(นักเรียน!B28="","",นักเรียน!B28)</f>
        <v>19548</v>
      </c>
      <c r="C32" s="129" t="str">
        <f>IF(นักเรียน!C28="","",นักเรียน!C28)</f>
        <v>เด็กหญิงพัชราพร  สีจำปา</v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 t="e">
        <f t="shared" si="6"/>
        <v>#N/A</v>
      </c>
      <c r="N32" s="130"/>
      <c r="O32" s="131"/>
      <c r="P32" s="131"/>
      <c r="Q32" s="131"/>
      <c r="R32" s="131"/>
      <c r="S32" s="132"/>
      <c r="T32" s="133" t="e">
        <f t="shared" si="1"/>
        <v>#N/A</v>
      </c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 t="e">
        <f t="shared" si="2"/>
        <v>#N/A</v>
      </c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 t="e">
        <f t="shared" si="3"/>
        <v>#N/A</v>
      </c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 t="e">
        <f t="shared" si="4"/>
        <v>#N/A</v>
      </c>
      <c r="BO32" s="237" t="e">
        <f t="shared" si="5"/>
        <v>#N/A</v>
      </c>
      <c r="BP32" s="236" t="e">
        <f t="shared" si="0"/>
        <v>#N/A</v>
      </c>
    </row>
    <row r="33" spans="1:68" ht="15.75" customHeight="1">
      <c r="A33" s="127">
        <v>24</v>
      </c>
      <c r="B33" s="128">
        <f>IF(นักเรียน!B29="","",นักเรียน!B29)</f>
        <v>19549</v>
      </c>
      <c r="C33" s="129" t="str">
        <f>IF(นักเรียน!C29="","",นักเรียน!C29)</f>
        <v>เด็กหญิงพัชราภา ไพศาล</v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 t="e">
        <f t="shared" ref="M33:M34" si="7">MODE(D33:L33)</f>
        <v>#N/A</v>
      </c>
      <c r="N33" s="130"/>
      <c r="O33" s="131"/>
      <c r="P33" s="131"/>
      <c r="Q33" s="131"/>
      <c r="R33" s="131"/>
      <c r="S33" s="132"/>
      <c r="T33" s="133" t="e">
        <f t="shared" ref="T33:T34" si="8">MODE(M33:S33)</f>
        <v>#N/A</v>
      </c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 t="e">
        <f t="shared" ref="AM33:AM34" si="9">MODE(U33:AL33)</f>
        <v>#N/A</v>
      </c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 t="e">
        <f t="shared" ref="BB33:BB34" si="10">MODE(AN33:BA33)</f>
        <v>#N/A</v>
      </c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 t="e">
        <f t="shared" ref="BN33:BN34" si="11">MODE(BC33:BM33)</f>
        <v>#N/A</v>
      </c>
      <c r="BO33" s="237" t="e">
        <f t="shared" ref="BO33:BO34" si="12">MODE(M33,T33,AM33,BB33,BN33)</f>
        <v>#N/A</v>
      </c>
      <c r="BP33" s="236" t="e">
        <f t="shared" ref="BP33:BP34" si="13">IF(BO33="","",IF(BO33=3,"ดีเยี่ยม",IF(BO33=2,"ดี",IF(BO33=1,"พอใช้","ปรับปรุง"))))</f>
        <v>#N/A</v>
      </c>
    </row>
    <row r="34" spans="1:68" ht="15.75" customHeight="1">
      <c r="A34" s="127">
        <v>25</v>
      </c>
      <c r="B34" s="128">
        <f>IF(นักเรียน!B30="","",นักเรียน!B30)</f>
        <v>19550</v>
      </c>
      <c r="C34" s="129" t="str">
        <f>IF(นักเรียน!C30="","",นักเรียน!C30)</f>
        <v>เด็กหญิงพีรญา  ภูหาร</v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 t="e">
        <f t="shared" si="7"/>
        <v>#N/A</v>
      </c>
      <c r="N34" s="130"/>
      <c r="O34" s="131"/>
      <c r="P34" s="131"/>
      <c r="Q34" s="131"/>
      <c r="R34" s="131"/>
      <c r="S34" s="132"/>
      <c r="T34" s="133" t="e">
        <f t="shared" si="8"/>
        <v>#N/A</v>
      </c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 t="e">
        <f t="shared" si="9"/>
        <v>#N/A</v>
      </c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 t="e">
        <f t="shared" si="10"/>
        <v>#N/A</v>
      </c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 t="e">
        <f t="shared" si="11"/>
        <v>#N/A</v>
      </c>
      <c r="BO34" s="237" t="e">
        <f t="shared" si="12"/>
        <v>#N/A</v>
      </c>
      <c r="BP34" s="236" t="e">
        <f t="shared" si="13"/>
        <v>#N/A</v>
      </c>
    </row>
    <row r="35" spans="1:68" ht="15.75" customHeight="1">
      <c r="A35" s="127">
        <v>26</v>
      </c>
      <c r="B35" s="128">
        <f>IF(นักเรียน!B31="","",นักเรียน!B31)</f>
        <v>19551</v>
      </c>
      <c r="C35" s="129" t="str">
        <f>IF(นักเรียน!C31="","",นักเรียน!C31)</f>
        <v>เด็กหญิงเพชรชริดา  กั้วศรี</v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 t="e">
        <f t="shared" ref="M35:M36" si="14">MODE(D35:L35)</f>
        <v>#N/A</v>
      </c>
      <c r="N35" s="130"/>
      <c r="O35" s="131"/>
      <c r="P35" s="131"/>
      <c r="Q35" s="131"/>
      <c r="R35" s="131"/>
      <c r="S35" s="132"/>
      <c r="T35" s="133" t="e">
        <f t="shared" ref="T35:T36" si="15">MODE(M35:S35)</f>
        <v>#N/A</v>
      </c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 t="e">
        <f t="shared" ref="AM35:AM36" si="16">MODE(U35:AL35)</f>
        <v>#N/A</v>
      </c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 t="e">
        <f t="shared" ref="BB35:BB36" si="17">MODE(AN35:BA35)</f>
        <v>#N/A</v>
      </c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 t="e">
        <f t="shared" ref="BN35:BN36" si="18">MODE(BC35:BM35)</f>
        <v>#N/A</v>
      </c>
      <c r="BO35" s="237" t="e">
        <f t="shared" ref="BO35:BO36" si="19">MODE(M35,T35,AM35,BB35,BN35)</f>
        <v>#N/A</v>
      </c>
      <c r="BP35" s="236" t="e">
        <f t="shared" ref="BP35:BP36" si="20">IF(BO35="","",IF(BO35=3,"ดีเยี่ยม",IF(BO35=2,"ดี",IF(BO35=1,"พอใช้","ปรับปรุง"))))</f>
        <v>#N/A</v>
      </c>
    </row>
    <row r="36" spans="1:68" ht="15.75" customHeight="1">
      <c r="A36" s="127">
        <v>27</v>
      </c>
      <c r="B36" s="128">
        <f>IF(นักเรียน!B32="","",นักเรียน!B32)</f>
        <v>19552</v>
      </c>
      <c r="C36" s="129" t="str">
        <f>IF(นักเรียน!C32="","",นักเรียน!C32)</f>
        <v>เด็กหญิงมณีรัตน์  คำรัศมี</v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 t="e">
        <f t="shared" si="14"/>
        <v>#N/A</v>
      </c>
      <c r="N36" s="130"/>
      <c r="O36" s="131"/>
      <c r="P36" s="131"/>
      <c r="Q36" s="131"/>
      <c r="R36" s="131"/>
      <c r="S36" s="132"/>
      <c r="T36" s="133" t="e">
        <f t="shared" si="15"/>
        <v>#N/A</v>
      </c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 t="e">
        <f t="shared" si="16"/>
        <v>#N/A</v>
      </c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 t="e">
        <f t="shared" si="17"/>
        <v>#N/A</v>
      </c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 t="e">
        <f t="shared" si="18"/>
        <v>#N/A</v>
      </c>
      <c r="BO36" s="237" t="e">
        <f t="shared" si="19"/>
        <v>#N/A</v>
      </c>
      <c r="BP36" s="236" t="e">
        <f t="shared" si="20"/>
        <v>#N/A</v>
      </c>
    </row>
    <row r="37" spans="1:68" ht="15.75" customHeight="1">
      <c r="A37" s="127">
        <v>28</v>
      </c>
      <c r="B37" s="128">
        <f>IF(นักเรียน!B33="","",นักเรียน!B33)</f>
        <v>19553</v>
      </c>
      <c r="C37" s="129" t="str">
        <f>IF(นักเรียน!C33="","",นักเรียน!C33)</f>
        <v>เด็กหญิงยิ่งมณี ศรีสมอ</v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 t="e">
        <f t="shared" ref="M37:M42" si="21">MODE(D37:L37)</f>
        <v>#N/A</v>
      </c>
      <c r="N37" s="130"/>
      <c r="O37" s="131"/>
      <c r="P37" s="131"/>
      <c r="Q37" s="131"/>
      <c r="R37" s="131"/>
      <c r="S37" s="132"/>
      <c r="T37" s="133" t="e">
        <f t="shared" ref="T37:T42" si="22">MODE(M37:S37)</f>
        <v>#N/A</v>
      </c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 t="e">
        <f t="shared" ref="AM37:AM42" si="23">MODE(U37:AL37)</f>
        <v>#N/A</v>
      </c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 t="e">
        <f t="shared" ref="BB37:BB42" si="24">MODE(AN37:BA37)</f>
        <v>#N/A</v>
      </c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 t="e">
        <f t="shared" ref="BN37:BN41" si="25">MODE(BC37:BM37)</f>
        <v>#N/A</v>
      </c>
      <c r="BO37" s="237" t="e">
        <f t="shared" ref="BO37:BO41" si="26">MODE(M37,T37,AM37,BB37,BN37)</f>
        <v>#N/A</v>
      </c>
      <c r="BP37" s="236" t="e">
        <f t="shared" ref="BP37:BP41" si="27">IF(BO37="","",IF(BO37=3,"ดีเยี่ยม",IF(BO37=2,"ดี",IF(BO37=1,"พอใช้","ปรับปรุง"))))</f>
        <v>#N/A</v>
      </c>
    </row>
    <row r="38" spans="1:68" ht="15.75" customHeight="1">
      <c r="A38" s="127">
        <v>29</v>
      </c>
      <c r="B38" s="128">
        <f>IF(นักเรียน!B34="","",นักเรียน!B34)</f>
        <v>19554</v>
      </c>
      <c r="C38" s="129" t="str">
        <f>IF(นักเรียน!C34="","",นักเรียน!C34)</f>
        <v>เด็กหญิงยุพารัตน์  ยนพันธุ์</v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 t="e">
        <f t="shared" si="21"/>
        <v>#N/A</v>
      </c>
      <c r="N38" s="130"/>
      <c r="O38" s="131"/>
      <c r="P38" s="131"/>
      <c r="Q38" s="131"/>
      <c r="R38" s="131"/>
      <c r="S38" s="132"/>
      <c r="T38" s="133" t="e">
        <f t="shared" si="22"/>
        <v>#N/A</v>
      </c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 t="e">
        <f t="shared" si="23"/>
        <v>#N/A</v>
      </c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 t="e">
        <f t="shared" si="24"/>
        <v>#N/A</v>
      </c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 t="e">
        <f t="shared" si="25"/>
        <v>#N/A</v>
      </c>
      <c r="BO38" s="237" t="e">
        <f t="shared" si="26"/>
        <v>#N/A</v>
      </c>
      <c r="BP38" s="236" t="e">
        <f t="shared" si="27"/>
        <v>#N/A</v>
      </c>
    </row>
    <row r="39" spans="1:68" ht="15.75" customHeight="1">
      <c r="A39" s="127">
        <v>30</v>
      </c>
      <c r="B39" s="128">
        <f>IF(นักเรียน!B35="","",นักเรียน!B35)</f>
        <v>19555</v>
      </c>
      <c r="C39" s="129" t="str">
        <f>IF(นักเรียน!C35="","",นักเรียน!C35)</f>
        <v>เด็กหญิงรุ่งฤดี  ดีสี</v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 t="e">
        <f t="shared" si="21"/>
        <v>#N/A</v>
      </c>
      <c r="N39" s="130"/>
      <c r="O39" s="131"/>
      <c r="P39" s="131"/>
      <c r="Q39" s="131"/>
      <c r="R39" s="131"/>
      <c r="S39" s="132"/>
      <c r="T39" s="133" t="e">
        <f t="shared" si="22"/>
        <v>#N/A</v>
      </c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 t="e">
        <f t="shared" si="23"/>
        <v>#N/A</v>
      </c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 t="e">
        <f t="shared" si="24"/>
        <v>#N/A</v>
      </c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 t="e">
        <f t="shared" si="25"/>
        <v>#N/A</v>
      </c>
      <c r="BO39" s="237" t="e">
        <f t="shared" si="26"/>
        <v>#N/A</v>
      </c>
      <c r="BP39" s="236" t="e">
        <f t="shared" si="27"/>
        <v>#N/A</v>
      </c>
    </row>
    <row r="40" spans="1:68" ht="15.75" customHeight="1">
      <c r="A40" s="127">
        <v>31</v>
      </c>
      <c r="B40" s="128">
        <f>IF(นักเรียน!B36="","",นักเรียน!B36)</f>
        <v>19556</v>
      </c>
      <c r="C40" s="129" t="str">
        <f>IF(นักเรียน!C36="","",นักเรียน!C36)</f>
        <v>เด็กหญิงสุนิสา  นาชิน</v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 t="e">
        <f t="shared" si="21"/>
        <v>#N/A</v>
      </c>
      <c r="N40" s="130"/>
      <c r="O40" s="131"/>
      <c r="P40" s="131"/>
      <c r="Q40" s="131"/>
      <c r="R40" s="131"/>
      <c r="S40" s="132"/>
      <c r="T40" s="133" t="e">
        <f t="shared" si="22"/>
        <v>#N/A</v>
      </c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 t="e">
        <f t="shared" si="23"/>
        <v>#N/A</v>
      </c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 t="e">
        <f t="shared" si="24"/>
        <v>#N/A</v>
      </c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 t="e">
        <f t="shared" si="25"/>
        <v>#N/A</v>
      </c>
      <c r="BO40" s="237" t="e">
        <f t="shared" si="26"/>
        <v>#N/A</v>
      </c>
      <c r="BP40" s="236" t="e">
        <f t="shared" si="27"/>
        <v>#N/A</v>
      </c>
    </row>
    <row r="41" spans="1:68" ht="15.75" customHeight="1">
      <c r="A41" s="127">
        <v>32</v>
      </c>
      <c r="B41" s="128">
        <f>IF(นักเรียน!B37="","",นักเรียน!B37)</f>
        <v>19557</v>
      </c>
      <c r="C41" s="129" t="str">
        <f>IF(นักเรียน!C37="","",นักเรียน!C37)</f>
        <v>เด็กหญิงสุพิชชา  ภูนาดำ</v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 t="e">
        <f t="shared" si="21"/>
        <v>#N/A</v>
      </c>
      <c r="N41" s="130"/>
      <c r="O41" s="131"/>
      <c r="P41" s="131"/>
      <c r="Q41" s="131"/>
      <c r="R41" s="131"/>
      <c r="S41" s="132"/>
      <c r="T41" s="133" t="e">
        <f t="shared" si="22"/>
        <v>#N/A</v>
      </c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 t="e">
        <f t="shared" si="23"/>
        <v>#N/A</v>
      </c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 t="e">
        <f t="shared" si="24"/>
        <v>#N/A</v>
      </c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 t="e">
        <f t="shared" si="25"/>
        <v>#N/A</v>
      </c>
      <c r="BO41" s="237" t="e">
        <f t="shared" si="26"/>
        <v>#N/A</v>
      </c>
      <c r="BP41" s="236" t="e">
        <f t="shared" si="27"/>
        <v>#N/A</v>
      </c>
    </row>
    <row r="42" spans="1:68" ht="15.75" customHeight="1">
      <c r="A42" s="127">
        <v>33</v>
      </c>
      <c r="B42" s="128">
        <f>IF(นักเรียน!B38="","",นักเรียน!B38)</f>
        <v>19558</v>
      </c>
      <c r="C42" s="129" t="str">
        <f>IF(นักเรียน!C38="","",นักเรียน!C38)</f>
        <v>เด็กหญิงอริสา  มีคำ</v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 t="e">
        <f t="shared" si="21"/>
        <v>#N/A</v>
      </c>
      <c r="N42" s="130"/>
      <c r="O42" s="131"/>
      <c r="P42" s="131"/>
      <c r="Q42" s="131"/>
      <c r="R42" s="131"/>
      <c r="S42" s="132"/>
      <c r="T42" s="133" t="e">
        <f t="shared" si="22"/>
        <v>#N/A</v>
      </c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 t="e">
        <f t="shared" si="23"/>
        <v>#N/A</v>
      </c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 t="e">
        <f t="shared" si="24"/>
        <v>#N/A</v>
      </c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 t="e">
        <f t="shared" ref="BN42" si="28">MODE(BC42:BM42)</f>
        <v>#N/A</v>
      </c>
      <c r="BO42" s="237" t="e">
        <f t="shared" ref="BO42" si="29">MODE(M42,T42,AM42,BB42,BN42)</f>
        <v>#N/A</v>
      </c>
      <c r="BP42" s="236" t="e">
        <f t="shared" ref="BP42" si="30">IF(BO42="","",IF(BO42=3,"ดีเยี่ยม",IF(BO42=2,"ดี",IF(BO42=1,"พอใช้","ปรับปรุง"))))</f>
        <v>#N/A</v>
      </c>
    </row>
    <row r="43" spans="1:68" ht="15.75" customHeight="1">
      <c r="A43" s="127">
        <v>34</v>
      </c>
      <c r="B43" s="128" t="str">
        <f>IF(นักเรียน!B39="","",นักเรียน!B39)</f>
        <v/>
      </c>
      <c r="C43" s="129" t="str">
        <f>IF(นักเรียน!C39="","",นักเรียน!C39)</f>
        <v/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/>
      <c r="N43" s="130"/>
      <c r="O43" s="131"/>
      <c r="P43" s="131"/>
      <c r="Q43" s="131"/>
      <c r="R43" s="131"/>
      <c r="S43" s="132"/>
      <c r="T43" s="133"/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/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/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/>
      <c r="BO43" s="237"/>
      <c r="BP43" s="236"/>
    </row>
    <row r="44" spans="1:68" ht="15.75" customHeight="1">
      <c r="A44" s="127">
        <v>35</v>
      </c>
      <c r="B44" s="128" t="str">
        <f>IF(นักเรียน!B40="","",นักเรียน!B40)</f>
        <v/>
      </c>
      <c r="C44" s="129" t="str">
        <f>IF(นักเรียน!C40="","",นักเรียน!C40)</f>
        <v/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/>
      <c r="N44" s="130"/>
      <c r="O44" s="131"/>
      <c r="P44" s="131"/>
      <c r="Q44" s="131"/>
      <c r="R44" s="131"/>
      <c r="S44" s="132"/>
      <c r="T44" s="133"/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/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/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/>
      <c r="BO44" s="237"/>
      <c r="BP44" s="236"/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19" workbookViewId="0">
      <selection activeCell="M39" sqref="M39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75"/>
      <c r="D1" s="275"/>
      <c r="E1" s="275"/>
      <c r="F1" s="275"/>
      <c r="G1" s="275"/>
      <c r="H1" s="275"/>
      <c r="I1" s="275"/>
      <c r="J1" s="275"/>
      <c r="K1" s="275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2/1 ปีการศึกษา 2567</v>
      </c>
      <c r="E2" s="275"/>
      <c r="F2" s="275"/>
      <c r="G2" s="275"/>
      <c r="H2" s="275"/>
      <c r="I2" s="275"/>
      <c r="J2" s="275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>
        <f>IF(กรอกคะแนนประเมิน!B10="","",กรอกคะแนนประเมิน!B10)</f>
        <v>19526</v>
      </c>
      <c r="D6" s="181" t="str">
        <f>IF(กรอกคะแนนประเมิน!C10="","",กรอกคะแนนประเมิน!C10)</f>
        <v>เด็กชายณัฐพล  พลเสน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8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>
        <f>IF(กรอกคะแนนประเมิน!B11="","",กรอกคะแนนประเมิน!B11)</f>
        <v>19527</v>
      </c>
      <c r="D7" s="181" t="str">
        <f>IF(กรอกคะแนนประเมิน!C11="","",กรอกคะแนนประเมิน!C11)</f>
        <v>เด็กชายณัฐวุฒิ  ไชยรอด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8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>
        <f>IF(กรอกคะแนนประเมิน!B12="","",กรอกคะแนนประเมิน!B12)</f>
        <v>19528</v>
      </c>
      <c r="D8" s="181" t="str">
        <f>IF(กรอกคะแนนประเมิน!C12="","",กรอกคะแนนประเมิน!C12)</f>
        <v>เด็กชายทัตเทพพงศ์  สว่างศรี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>
        <f>IF(กรอกคะแนนประเมิน!B13="","",กรอกคะแนนประเมิน!B13)</f>
        <v>19529</v>
      </c>
      <c r="D9" s="181" t="str">
        <f>IF(กรอกคะแนนประเมิน!C13="","",กรอกคะแนนประเมิน!C13)</f>
        <v>เด็กชายปฏิภาณ  ศิริโภคานนท์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>
        <f>IF(กรอกคะแนนประเมิน!B14="","",กรอกคะแนนประเมิน!B14)</f>
        <v>19530</v>
      </c>
      <c r="D10" s="181" t="str">
        <f>IF(กรอกคะแนนประเมิน!C14="","",กรอกคะแนนประเมิน!C14)</f>
        <v>เด็กชายปวริศ  เขียวโคตร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>
        <f>IF(กรอกคะแนนประเมิน!B15="","",กรอกคะแนนประเมิน!B15)</f>
        <v>19531</v>
      </c>
      <c r="D11" s="181" t="str">
        <f>IF(กรอกคะแนนประเมิน!C15="","",กรอกคะแนนประเมิน!C15)</f>
        <v>เด็กชายปิยวัฒน์  ขันทะชา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>
        <f>IF(กรอกคะแนนประเมิน!B16="","",กรอกคะแนนประเมิน!B16)</f>
        <v>19532</v>
      </c>
      <c r="D12" s="181" t="str">
        <f>IF(กรอกคะแนนประเมิน!C16="","",กรอกคะแนนประเมิน!C16)</f>
        <v>เด็กชายวีระพัฒน์ ภูชำนิ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>
        <f>IF(กรอกคะแนนประเมิน!B17="","",กรอกคะแนนประเมิน!B17)</f>
        <v>19533</v>
      </c>
      <c r="D13" s="181" t="str">
        <f>IF(กรอกคะแนนประเมิน!C17="","",กรอกคะแนนประเมิน!C17)</f>
        <v>เด็กชายสุรศักดิ์  ชิตแก้ว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>
        <f>IF(กรอกคะแนนประเมิน!B18="","",กรอกคะแนนประเมิน!B18)</f>
        <v>19534</v>
      </c>
      <c r="D14" s="181" t="str">
        <f>IF(กรอกคะแนนประเมิน!C18="","",กรอกคะแนนประเมิน!C18)</f>
        <v>เด็กหญิงกนกอร   ภูดินทราย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>
        <f>IF(กรอกคะแนนประเมิน!B19="","",กรอกคะแนนประเมิน!B19)</f>
        <v>19535</v>
      </c>
      <c r="D15" s="181" t="str">
        <f>IF(กรอกคะแนนประเมิน!C19="","",กรอกคะแนนประเมิน!C19)</f>
        <v>เด็กหญิงกัลยาณี  สีอินทร์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>
        <f>IF(กรอกคะแนนประเมิน!B20="","",กรอกคะแนนประเมิน!B20)</f>
        <v>19536</v>
      </c>
      <c r="D16" s="181" t="str">
        <f>IF(กรอกคะแนนประเมิน!C20="","",กรอกคะแนนประเมิน!C20)</f>
        <v>เด็กหญิงชลิตา  ภูยาดาว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>
        <f>IF(กรอกคะแนนประเมิน!B21="","",กรอกคะแนนประเมิน!B21)</f>
        <v>19537</v>
      </c>
      <c r="D17" s="181" t="str">
        <f>IF(กรอกคะแนนประเมิน!C21="","",กรอกคะแนนประเมิน!C21)</f>
        <v>เด็กหญิงณภัทร  ภูชะนาม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>
        <f>IF(กรอกคะแนนประเมิน!B22="","",กรอกคะแนนประเมิน!B22)</f>
        <v>19538</v>
      </c>
      <c r="D18" s="181" t="str">
        <f>IF(กรอกคะแนนประเมิน!C22="","",กรอกคะแนนประเมิน!C22)</f>
        <v>เด็กหญิงธัญชนก  ปัสชาราษฎร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>
        <f>IF(กรอกคะแนนประเมิน!B23="","",กรอกคะแนนประเมิน!B23)</f>
        <v>19539</v>
      </c>
      <c r="D19" s="181" t="str">
        <f>IF(กรอกคะแนนประเมิน!C23="","",กรอกคะแนนประเมิน!C23)</f>
        <v>เด็กหญิงธิดาพร  ชั้นน้อย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>
        <f>IF(กรอกคะแนนประเมิน!B24="","",กรอกคะแนนประเมิน!B24)</f>
        <v>19540</v>
      </c>
      <c r="D20" s="181" t="str">
        <f>IF(กรอกคะแนนประเมิน!C24="","",กรอกคะแนนประเมิน!C24)</f>
        <v>เด็กหญิงนัฐธาดา ดวงขำ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>
        <f>IF(กรอกคะแนนประเมิน!B25="","",กรอกคะแนนประเมิน!B25)</f>
        <v>19541</v>
      </c>
      <c r="D21" s="181" t="str">
        <f>IF(กรอกคะแนนประเมิน!C25="","",กรอกคะแนนประเมิน!C25)</f>
        <v>เด็กหญิงเนตรขวัญ  เลิศพันธ์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>
        <f>IF(กรอกคะแนนประเมิน!B26="","",กรอกคะแนนประเมิน!B26)</f>
        <v>19542</v>
      </c>
      <c r="D22" s="181" t="str">
        <f>IF(กรอกคะแนนประเมิน!C26="","",กรอกคะแนนประเมิน!C26)</f>
        <v>เด็กหญิงเนตรชนก  เลิศพันธ์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>
        <f>IF(กรอกคะแนนประเมิน!B27="","",กรอกคะแนนประเมิน!B27)</f>
        <v>19543</v>
      </c>
      <c r="D23" s="181" t="str">
        <f>IF(กรอกคะแนนประเมิน!C27="","",กรอกคะแนนประเมิน!C27)</f>
        <v>เด็กหญิงประกายมาศ  นันรุ่ง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>
        <f>IF(กรอกคะแนนประเมิน!B28="","",กรอกคะแนนประเมิน!B28)</f>
        <v>19544</v>
      </c>
      <c r="D24" s="181" t="str">
        <f>IF(กรอกคะแนนประเมิน!C28="","",กรอกคะแนนประเมิน!C28)</f>
        <v>เด็กหญิงประกายรุ่ง  นาสอ้าน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>
        <f>IF(กรอกคะแนนประเมิน!B29="","",กรอกคะแนนประเมิน!B29)</f>
        <v>19545</v>
      </c>
      <c r="D25" s="181" t="str">
        <f>IF(กรอกคะแนนประเมิน!C29="","",กรอกคะแนนประเมิน!C29)</f>
        <v>เด็กหญิงเปรมปรีญารัตน์  นุ่มขุนทด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>
        <f>IF(กรอกคะแนนประเมิน!B30="","",กรอกคะแนนประเมิน!B30)</f>
        <v>19546</v>
      </c>
      <c r="D26" s="181" t="str">
        <f>IF(กรอกคะแนนประเมิน!C30="","",กรอกคะแนนประเมิน!C30)</f>
        <v>เด็กหญิงพนิตานันท์  จันทร์วิเศษ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>
        <f>IF(กรอกคะแนนประเมิน!B31="","",กรอกคะแนนประเมิน!B31)</f>
        <v>19547</v>
      </c>
      <c r="D27" s="181" t="str">
        <f>IF(กรอกคะแนนประเมิน!C31="","",กรอกคะแนนประเมิน!C31)</f>
        <v>เด็กหญิงพรชิตา  ศรีจำปา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>
        <f>IF(กรอกคะแนนประเมิน!B32="","",กรอกคะแนนประเมิน!B32)</f>
        <v>19548</v>
      </c>
      <c r="D28" s="181" t="str">
        <f>IF(กรอกคะแนนประเมิน!C32="","",กรอกคะแนนประเมิน!C32)</f>
        <v>เด็กหญิงพัชราพร  สีจำปา</v>
      </c>
      <c r="E28" s="182" t="e">
        <f>กรอกคะแนนประเมิน!M32</f>
        <v>#N/A</v>
      </c>
      <c r="F28" s="182" t="e">
        <f>กรอกคะแนนประเมิน!T32</f>
        <v>#N/A</v>
      </c>
      <c r="G28" s="182" t="e">
        <f>กรอกคะแนนประเมิน!AM32</f>
        <v>#N/A</v>
      </c>
      <c r="H28" s="182" t="e">
        <f>กรอกคะแนนประเมิน!BB32</f>
        <v>#N/A</v>
      </c>
      <c r="I28" s="182" t="e">
        <f>กรอกคะแนนประเมิน!BN32</f>
        <v>#N/A</v>
      </c>
      <c r="J28" s="183" t="e">
        <f t="shared" si="1"/>
        <v>#N/A</v>
      </c>
      <c r="K28" s="135" t="e">
        <f t="shared" si="0"/>
        <v>#N/A</v>
      </c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>
        <f>IF(กรอกคะแนนประเมิน!B33="","",กรอกคะแนนประเมิน!B33)</f>
        <v>19549</v>
      </c>
      <c r="D29" s="181" t="str">
        <f>IF(กรอกคะแนนประเมิน!C33="","",กรอกคะแนนประเมิน!C33)</f>
        <v>เด็กหญิงพัชราภา ไพศาล</v>
      </c>
      <c r="E29" s="182" t="e">
        <f>กรอกคะแนนประเมิน!M33</f>
        <v>#N/A</v>
      </c>
      <c r="F29" s="182" t="e">
        <f>กรอกคะแนนประเมิน!T33</f>
        <v>#N/A</v>
      </c>
      <c r="G29" s="182" t="e">
        <f>กรอกคะแนนประเมิน!AM33</f>
        <v>#N/A</v>
      </c>
      <c r="H29" s="182" t="e">
        <f>กรอกคะแนนประเมิน!BB33</f>
        <v>#N/A</v>
      </c>
      <c r="I29" s="182" t="e">
        <f>กรอกคะแนนประเมิน!BN33</f>
        <v>#N/A</v>
      </c>
      <c r="J29" s="183" t="e">
        <f t="shared" ref="J29:J30" si="2">MODE(E29:I29)</f>
        <v>#N/A</v>
      </c>
      <c r="K29" s="135" t="e">
        <f t="shared" ref="K29:K30" si="3">IF(J29="","",IF(J29=3,"ดีเยี่ยม",IF(J29=2,"ดี",IF(J29=1,"พอใช้","ปรับปรุง"))))</f>
        <v>#N/A</v>
      </c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>
        <f>IF(กรอกคะแนนประเมิน!B34="","",กรอกคะแนนประเมิน!B34)</f>
        <v>19550</v>
      </c>
      <c r="D30" s="181" t="str">
        <f>IF(กรอกคะแนนประเมิน!C34="","",กรอกคะแนนประเมิน!C34)</f>
        <v>เด็กหญิงพีรญา  ภูหาร</v>
      </c>
      <c r="E30" s="182" t="e">
        <f>กรอกคะแนนประเมิน!M34</f>
        <v>#N/A</v>
      </c>
      <c r="F30" s="182" t="e">
        <f>กรอกคะแนนประเมิน!T34</f>
        <v>#N/A</v>
      </c>
      <c r="G30" s="182" t="e">
        <f>กรอกคะแนนประเมิน!AM34</f>
        <v>#N/A</v>
      </c>
      <c r="H30" s="182" t="e">
        <f>กรอกคะแนนประเมิน!BB34</f>
        <v>#N/A</v>
      </c>
      <c r="I30" s="182" t="e">
        <f>กรอกคะแนนประเมิน!BN34</f>
        <v>#N/A</v>
      </c>
      <c r="J30" s="183" t="e">
        <f t="shared" si="2"/>
        <v>#N/A</v>
      </c>
      <c r="K30" s="135" t="e">
        <f t="shared" si="3"/>
        <v>#N/A</v>
      </c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>
        <f>IF(กรอกคะแนนประเมิน!B35="","",กรอกคะแนนประเมิน!B35)</f>
        <v>19551</v>
      </c>
      <c r="D31" s="181" t="str">
        <f>IF(กรอกคะแนนประเมิน!C35="","",กรอกคะแนนประเมิน!C35)</f>
        <v>เด็กหญิงเพชรชริดา  กั้วศรี</v>
      </c>
      <c r="E31" s="182" t="e">
        <f>กรอกคะแนนประเมิน!M35</f>
        <v>#N/A</v>
      </c>
      <c r="F31" s="182" t="e">
        <f>กรอกคะแนนประเมิน!T35</f>
        <v>#N/A</v>
      </c>
      <c r="G31" s="182" t="e">
        <f>กรอกคะแนนประเมิน!AM35</f>
        <v>#N/A</v>
      </c>
      <c r="H31" s="182" t="e">
        <f>กรอกคะแนนประเมิน!BB35</f>
        <v>#N/A</v>
      </c>
      <c r="I31" s="182" t="e">
        <f>กรอกคะแนนประเมิน!BN35</f>
        <v>#N/A</v>
      </c>
      <c r="J31" s="183" t="e">
        <f t="shared" ref="J31:J32" si="4">MODE(E31:I31)</f>
        <v>#N/A</v>
      </c>
      <c r="K31" s="135" t="e">
        <f t="shared" ref="K31:K32" si="5">IF(J31="","",IF(J31=3,"ดีเยี่ยม",IF(J31=2,"ดี",IF(J31=1,"พอใช้","ปรับปรุง"))))</f>
        <v>#N/A</v>
      </c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>
        <f>IF(กรอกคะแนนประเมิน!B36="","",กรอกคะแนนประเมิน!B36)</f>
        <v>19552</v>
      </c>
      <c r="D32" s="181" t="str">
        <f>IF(กรอกคะแนนประเมิน!C36="","",กรอกคะแนนประเมิน!C36)</f>
        <v>เด็กหญิงมณีรัตน์  คำรัศมี</v>
      </c>
      <c r="E32" s="182" t="e">
        <f>กรอกคะแนนประเมิน!M36</f>
        <v>#N/A</v>
      </c>
      <c r="F32" s="182" t="e">
        <f>กรอกคะแนนประเมิน!T36</f>
        <v>#N/A</v>
      </c>
      <c r="G32" s="182" t="e">
        <f>กรอกคะแนนประเมิน!AM36</f>
        <v>#N/A</v>
      </c>
      <c r="H32" s="182" t="e">
        <f>กรอกคะแนนประเมิน!BB36</f>
        <v>#N/A</v>
      </c>
      <c r="I32" s="182" t="e">
        <f>กรอกคะแนนประเมิน!BN36</f>
        <v>#N/A</v>
      </c>
      <c r="J32" s="183" t="e">
        <f t="shared" si="4"/>
        <v>#N/A</v>
      </c>
      <c r="K32" s="135" t="e">
        <f t="shared" si="5"/>
        <v>#N/A</v>
      </c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>
        <f>IF(กรอกคะแนนประเมิน!B37="","",กรอกคะแนนประเมิน!B37)</f>
        <v>19553</v>
      </c>
      <c r="D33" s="181" t="str">
        <f>IF(กรอกคะแนนประเมิน!C37="","",กรอกคะแนนประเมิน!C37)</f>
        <v>เด็กหญิงยิ่งมณี ศรีสมอ</v>
      </c>
      <c r="E33" s="182" t="e">
        <f>กรอกคะแนนประเมิน!M37</f>
        <v>#N/A</v>
      </c>
      <c r="F33" s="182" t="e">
        <f>กรอกคะแนนประเมิน!T37</f>
        <v>#N/A</v>
      </c>
      <c r="G33" s="182" t="e">
        <f>กรอกคะแนนประเมิน!AM37</f>
        <v>#N/A</v>
      </c>
      <c r="H33" s="182" t="e">
        <f>กรอกคะแนนประเมิน!BB37</f>
        <v>#N/A</v>
      </c>
      <c r="I33" s="182" t="e">
        <f>กรอกคะแนนประเมิน!BN37</f>
        <v>#N/A</v>
      </c>
      <c r="J33" s="183" t="e">
        <f t="shared" ref="J33:J37" si="6">MODE(E33:I33)</f>
        <v>#N/A</v>
      </c>
      <c r="K33" s="135" t="e">
        <f t="shared" ref="K33:K37" si="7">IF(J33="","",IF(J33=3,"ดีเยี่ยม",IF(J33=2,"ดี",IF(J33=1,"พอใช้","ปรับปรุง"))))</f>
        <v>#N/A</v>
      </c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>
        <f>IF(กรอกคะแนนประเมิน!B38="","",กรอกคะแนนประเมิน!B38)</f>
        <v>19554</v>
      </c>
      <c r="D34" s="181" t="str">
        <f>IF(กรอกคะแนนประเมิน!C38="","",กรอกคะแนนประเมิน!C38)</f>
        <v>เด็กหญิงยุพารัตน์  ยนพันธุ์</v>
      </c>
      <c r="E34" s="182" t="e">
        <f>กรอกคะแนนประเมิน!M38</f>
        <v>#N/A</v>
      </c>
      <c r="F34" s="182" t="e">
        <f>กรอกคะแนนประเมิน!T38</f>
        <v>#N/A</v>
      </c>
      <c r="G34" s="182" t="e">
        <f>กรอกคะแนนประเมิน!AM38</f>
        <v>#N/A</v>
      </c>
      <c r="H34" s="182" t="e">
        <f>กรอกคะแนนประเมิน!BB38</f>
        <v>#N/A</v>
      </c>
      <c r="I34" s="182" t="e">
        <f>กรอกคะแนนประเมิน!BN38</f>
        <v>#N/A</v>
      </c>
      <c r="J34" s="183" t="e">
        <f t="shared" si="6"/>
        <v>#N/A</v>
      </c>
      <c r="K34" s="135" t="e">
        <f t="shared" si="7"/>
        <v>#N/A</v>
      </c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>
        <f>IF(กรอกคะแนนประเมิน!B39="","",กรอกคะแนนประเมิน!B39)</f>
        <v>19555</v>
      </c>
      <c r="D35" s="181" t="str">
        <f>IF(กรอกคะแนนประเมิน!C39="","",กรอกคะแนนประเมิน!C39)</f>
        <v>เด็กหญิงรุ่งฤดี  ดีสี</v>
      </c>
      <c r="E35" s="182" t="e">
        <f>กรอกคะแนนประเมิน!M39</f>
        <v>#N/A</v>
      </c>
      <c r="F35" s="182" t="e">
        <f>กรอกคะแนนประเมิน!T39</f>
        <v>#N/A</v>
      </c>
      <c r="G35" s="182" t="e">
        <f>กรอกคะแนนประเมิน!AM39</f>
        <v>#N/A</v>
      </c>
      <c r="H35" s="182" t="e">
        <f>กรอกคะแนนประเมิน!BB39</f>
        <v>#N/A</v>
      </c>
      <c r="I35" s="182" t="e">
        <f>กรอกคะแนนประเมิน!BN39</f>
        <v>#N/A</v>
      </c>
      <c r="J35" s="183" t="e">
        <f t="shared" si="6"/>
        <v>#N/A</v>
      </c>
      <c r="K35" s="135" t="e">
        <f t="shared" si="7"/>
        <v>#N/A</v>
      </c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>
        <f>IF(กรอกคะแนนประเมิน!B40="","",กรอกคะแนนประเมิน!B40)</f>
        <v>19556</v>
      </c>
      <c r="D36" s="181" t="str">
        <f>IF(กรอกคะแนนประเมิน!C40="","",กรอกคะแนนประเมิน!C40)</f>
        <v>เด็กหญิงสุนิสา  นาชิน</v>
      </c>
      <c r="E36" s="182" t="e">
        <f>กรอกคะแนนประเมิน!M40</f>
        <v>#N/A</v>
      </c>
      <c r="F36" s="182" t="e">
        <f>กรอกคะแนนประเมิน!T40</f>
        <v>#N/A</v>
      </c>
      <c r="G36" s="182" t="e">
        <f>กรอกคะแนนประเมิน!AM40</f>
        <v>#N/A</v>
      </c>
      <c r="H36" s="182" t="e">
        <f>กรอกคะแนนประเมิน!BB40</f>
        <v>#N/A</v>
      </c>
      <c r="I36" s="182" t="e">
        <f>กรอกคะแนนประเมิน!BN40</f>
        <v>#N/A</v>
      </c>
      <c r="J36" s="183" t="e">
        <f t="shared" si="6"/>
        <v>#N/A</v>
      </c>
      <c r="K36" s="135" t="e">
        <f t="shared" si="7"/>
        <v>#N/A</v>
      </c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>
        <f>IF(กรอกคะแนนประเมิน!B41="","",กรอกคะแนนประเมิน!B41)</f>
        <v>19557</v>
      </c>
      <c r="D37" s="181" t="str">
        <f>IF(กรอกคะแนนประเมิน!C41="","",กรอกคะแนนประเมิน!C41)</f>
        <v>เด็กหญิงสุพิชชา  ภูนาดำ</v>
      </c>
      <c r="E37" s="182" t="e">
        <f>กรอกคะแนนประเมิน!M41</f>
        <v>#N/A</v>
      </c>
      <c r="F37" s="182" t="e">
        <f>กรอกคะแนนประเมิน!T41</f>
        <v>#N/A</v>
      </c>
      <c r="G37" s="182" t="e">
        <f>กรอกคะแนนประเมิน!AM41</f>
        <v>#N/A</v>
      </c>
      <c r="H37" s="182" t="e">
        <f>กรอกคะแนนประเมิน!BB41</f>
        <v>#N/A</v>
      </c>
      <c r="I37" s="182" t="e">
        <f>กรอกคะแนนประเมิน!BN41</f>
        <v>#N/A</v>
      </c>
      <c r="J37" s="183" t="e">
        <f t="shared" si="6"/>
        <v>#N/A</v>
      </c>
      <c r="K37" s="135" t="e">
        <f t="shared" si="7"/>
        <v>#N/A</v>
      </c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>
        <f>IF(กรอกคะแนนประเมิน!B42="","",กรอกคะแนนประเมิน!B42)</f>
        <v>19558</v>
      </c>
      <c r="D38" s="181" t="str">
        <f>IF(กรอกคะแนนประเมิน!C42="","",กรอกคะแนนประเมิน!C42)</f>
        <v>เด็กหญิงอริสา  มีคำ</v>
      </c>
      <c r="E38" s="182" t="e">
        <f>กรอกคะแนนประเมิน!M42</f>
        <v>#N/A</v>
      </c>
      <c r="F38" s="182" t="e">
        <f>กรอกคะแนนประเมิน!T42</f>
        <v>#N/A</v>
      </c>
      <c r="G38" s="182" t="e">
        <f>กรอกคะแนนประเมิน!AM42</f>
        <v>#N/A</v>
      </c>
      <c r="H38" s="182" t="e">
        <f>กรอกคะแนนประเมิน!BB42</f>
        <v>#N/A</v>
      </c>
      <c r="I38" s="182" t="e">
        <f>กรอกคะแนนประเมิน!BN42</f>
        <v>#N/A</v>
      </c>
      <c r="J38" s="183" t="e">
        <f t="shared" ref="J38" si="8">MODE(E38:I38)</f>
        <v>#N/A</v>
      </c>
      <c r="K38" s="135" t="e">
        <f t="shared" ref="K38" si="9">IF(J38="","",IF(J38=3,"ดีเยี่ยม",IF(J38=2,"ดี",IF(J38=1,"พอใช้","ปรับปรุง"))))</f>
        <v>#N/A</v>
      </c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 t="str">
        <f>IF(กรอกคะแนนประเมิน!B43="","",กรอกคะแนนประเมิน!B43)</f>
        <v/>
      </c>
      <c r="D39" s="181" t="str">
        <f>IF(กรอกคะแนนประเมิน!C43="","",กรอกคะแนนประเมิน!C43)</f>
        <v/>
      </c>
      <c r="E39" s="182"/>
      <c r="F39" s="182"/>
      <c r="G39" s="182"/>
      <c r="H39" s="182"/>
      <c r="I39" s="182"/>
      <c r="J39" s="183"/>
      <c r="K39" s="135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/>
      </c>
      <c r="D40" s="181" t="str">
        <f>IF(กรอกคะแนนประเมิน!C44="","",กรอกคะแนนประเมิน!C44)</f>
        <v/>
      </c>
      <c r="E40" s="182"/>
      <c r="F40" s="182"/>
      <c r="G40" s="182"/>
      <c r="H40" s="182"/>
      <c r="I40" s="182"/>
      <c r="J40" s="183"/>
      <c r="K40" s="135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(นางสาวปราณี นันทะแสน)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52" zoomScaleNormal="100" workbookViewId="0">
      <selection activeCell="F79" sqref="F79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นางสาวปราณี นันทะแสน</v>
      </c>
      <c r="I2" s="244"/>
      <c r="J2" s="257" t="s">
        <v>450</v>
      </c>
      <c r="K2" s="247" t="str" cm="1">
        <f t="array" aca="1" ref="K2" ca="1">OFFSET($H$2,0,0,COUNTIF(H:H,"*")-1,1)</f>
        <v>นางสาวปราณี นันทะแสน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1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9" t="s">
        <v>32</v>
      </c>
      <c r="D1" s="430"/>
      <c r="E1" s="430"/>
      <c r="F1" s="430"/>
      <c r="G1" s="430"/>
      <c r="H1" s="430"/>
      <c r="I1" s="430"/>
      <c r="J1" s="430"/>
      <c r="K1" s="43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9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2/1 ปีการศึกษา 2567         </v>
      </c>
      <c r="D2" s="430"/>
      <c r="E2" s="430"/>
      <c r="F2" s="430"/>
      <c r="G2" s="430"/>
      <c r="H2" s="430"/>
      <c r="I2" s="430"/>
      <c r="J2" s="430"/>
      <c r="K2" s="43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32" t="s">
        <v>2</v>
      </c>
      <c r="B4" s="415" t="str">
        <f>สรุปผลสมรรถนะ!C4</f>
        <v>เลขประจำตัวนักเรียน</v>
      </c>
      <c r="C4" s="433" t="s">
        <v>31</v>
      </c>
      <c r="D4" s="439" t="s">
        <v>33</v>
      </c>
      <c r="E4" s="411"/>
      <c r="F4" s="411"/>
      <c r="G4" s="411"/>
      <c r="H4" s="411"/>
      <c r="I4" s="411"/>
      <c r="J4" s="411"/>
      <c r="K4" s="411"/>
      <c r="L4" s="412"/>
      <c r="M4" s="442" t="s">
        <v>34</v>
      </c>
      <c r="N4" s="411"/>
      <c r="O4" s="411"/>
      <c r="P4" s="411"/>
      <c r="Q4" s="411"/>
      <c r="R4" s="412"/>
      <c r="S4" s="437" t="s">
        <v>35</v>
      </c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2"/>
      <c r="AG4" s="410" t="s">
        <v>36</v>
      </c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 s="412"/>
      <c r="AS4" s="413" t="s">
        <v>37</v>
      </c>
      <c r="AT4" s="411"/>
      <c r="AU4" s="411"/>
      <c r="AV4" s="411"/>
      <c r="AW4" s="411"/>
      <c r="AX4" s="411"/>
      <c r="AY4" s="411"/>
      <c r="AZ4" s="411"/>
      <c r="BA4" s="414" t="s">
        <v>93</v>
      </c>
      <c r="BB4" s="415" t="s">
        <v>19</v>
      </c>
      <c r="BC4" s="415" t="s">
        <v>39</v>
      </c>
      <c r="BD4" s="415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96"/>
      <c r="B5" s="396"/>
      <c r="C5" s="427"/>
      <c r="D5" s="444" t="s">
        <v>40</v>
      </c>
      <c r="E5" s="400"/>
      <c r="F5" s="400"/>
      <c r="G5" s="401"/>
      <c r="H5" s="445" t="s">
        <v>41</v>
      </c>
      <c r="I5" s="401"/>
      <c r="J5" s="446" t="s">
        <v>42</v>
      </c>
      <c r="K5" s="401"/>
      <c r="L5" s="5" t="s">
        <v>43</v>
      </c>
      <c r="M5" s="447" t="s">
        <v>40</v>
      </c>
      <c r="N5" s="400"/>
      <c r="O5" s="401"/>
      <c r="P5" s="443" t="s">
        <v>41</v>
      </c>
      <c r="Q5" s="400"/>
      <c r="R5" s="418"/>
      <c r="S5" s="448" t="s">
        <v>40</v>
      </c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1"/>
      <c r="AF5" s="6" t="s">
        <v>41</v>
      </c>
      <c r="AG5" s="7" t="s">
        <v>40</v>
      </c>
      <c r="AH5" s="449" t="s">
        <v>41</v>
      </c>
      <c r="AI5" s="400"/>
      <c r="AJ5" s="401"/>
      <c r="AK5" s="449" t="s">
        <v>42</v>
      </c>
      <c r="AL5" s="400"/>
      <c r="AM5" s="401"/>
      <c r="AN5" s="8" t="s">
        <v>43</v>
      </c>
      <c r="AO5" s="450" t="s">
        <v>44</v>
      </c>
      <c r="AP5" s="401"/>
      <c r="AQ5" s="450" t="s">
        <v>45</v>
      </c>
      <c r="AR5" s="418"/>
      <c r="AS5" s="451" t="s">
        <v>40</v>
      </c>
      <c r="AT5" s="400"/>
      <c r="AU5" s="400"/>
      <c r="AV5" s="401"/>
      <c r="AW5" s="416" t="s">
        <v>41</v>
      </c>
      <c r="AX5" s="400"/>
      <c r="AY5" s="400"/>
      <c r="AZ5" s="400"/>
      <c r="BA5" s="393"/>
      <c r="BB5" s="396"/>
      <c r="BC5" s="396"/>
      <c r="BD5" s="396"/>
      <c r="BE5" s="18"/>
      <c r="BF5" s="18"/>
      <c r="BG5" s="18"/>
      <c r="BH5" s="18"/>
      <c r="BI5" s="18"/>
      <c r="BJ5" s="18"/>
      <c r="BK5" s="18"/>
    </row>
    <row r="6" spans="1:63" ht="16.5" customHeight="1">
      <c r="A6" s="396"/>
      <c r="B6" s="396"/>
      <c r="C6" s="427"/>
      <c r="D6" s="440" t="s">
        <v>46</v>
      </c>
      <c r="E6" s="400"/>
      <c r="F6" s="400"/>
      <c r="G6" s="401"/>
      <c r="H6" s="441" t="s">
        <v>46</v>
      </c>
      <c r="I6" s="401"/>
      <c r="J6" s="441" t="s">
        <v>46</v>
      </c>
      <c r="K6" s="401"/>
      <c r="L6" s="9" t="s">
        <v>46</v>
      </c>
      <c r="M6" s="435" t="s">
        <v>46</v>
      </c>
      <c r="N6" s="400"/>
      <c r="O6" s="401"/>
      <c r="P6" s="436" t="s">
        <v>46</v>
      </c>
      <c r="Q6" s="400"/>
      <c r="R6" s="418"/>
      <c r="S6" s="438" t="s">
        <v>46</v>
      </c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1"/>
      <c r="AF6" s="10" t="s">
        <v>46</v>
      </c>
      <c r="AG6" s="11" t="s">
        <v>46</v>
      </c>
      <c r="AH6" s="417" t="s">
        <v>46</v>
      </c>
      <c r="AI6" s="400"/>
      <c r="AJ6" s="401"/>
      <c r="AK6" s="417" t="s">
        <v>46</v>
      </c>
      <c r="AL6" s="400"/>
      <c r="AM6" s="401"/>
      <c r="AN6" s="12" t="s">
        <v>46</v>
      </c>
      <c r="AO6" s="417" t="s">
        <v>46</v>
      </c>
      <c r="AP6" s="401"/>
      <c r="AQ6" s="417" t="s">
        <v>46</v>
      </c>
      <c r="AR6" s="418"/>
      <c r="AS6" s="421" t="s">
        <v>46</v>
      </c>
      <c r="AT6" s="400"/>
      <c r="AU6" s="400"/>
      <c r="AV6" s="401"/>
      <c r="AW6" s="422" t="s">
        <v>46</v>
      </c>
      <c r="AX6" s="400"/>
      <c r="AY6" s="400"/>
      <c r="AZ6" s="400"/>
      <c r="BA6" s="393"/>
      <c r="BB6" s="396"/>
      <c r="BC6" s="396"/>
      <c r="BD6" s="396"/>
      <c r="BE6" s="18"/>
      <c r="BF6" s="18"/>
      <c r="BG6" s="18"/>
      <c r="BH6" s="18"/>
      <c r="BI6" s="18"/>
      <c r="BJ6" s="18"/>
      <c r="BK6" s="18"/>
    </row>
    <row r="7" spans="1:63" ht="15.75" customHeight="1">
      <c r="A7" s="396"/>
      <c r="B7" s="396"/>
      <c r="C7" s="427"/>
      <c r="D7" s="434" t="s">
        <v>47</v>
      </c>
      <c r="E7" s="431" t="s">
        <v>48</v>
      </c>
      <c r="F7" s="431" t="s">
        <v>49</v>
      </c>
      <c r="G7" s="431" t="s">
        <v>50</v>
      </c>
      <c r="H7" s="431" t="s">
        <v>51</v>
      </c>
      <c r="I7" s="431" t="s">
        <v>52</v>
      </c>
      <c r="J7" s="431" t="s">
        <v>53</v>
      </c>
      <c r="K7" s="431" t="s">
        <v>54</v>
      </c>
      <c r="L7" s="389" t="s">
        <v>55</v>
      </c>
      <c r="M7" s="392" t="s">
        <v>56</v>
      </c>
      <c r="N7" s="395" t="s">
        <v>57</v>
      </c>
      <c r="O7" s="395" t="s">
        <v>58</v>
      </c>
      <c r="P7" s="395" t="s">
        <v>59</v>
      </c>
      <c r="Q7" s="395" t="s">
        <v>60</v>
      </c>
      <c r="R7" s="402" t="s">
        <v>61</v>
      </c>
      <c r="S7" s="399" t="s">
        <v>62</v>
      </c>
      <c r="T7" s="400"/>
      <c r="U7" s="400"/>
      <c r="V7" s="400"/>
      <c r="W7" s="400"/>
      <c r="X7" s="400"/>
      <c r="Y7" s="400"/>
      <c r="Z7" s="401"/>
      <c r="AA7" s="405" t="s">
        <v>63</v>
      </c>
      <c r="AB7" s="407" t="s">
        <v>64</v>
      </c>
      <c r="AC7" s="400"/>
      <c r="AD7" s="401"/>
      <c r="AE7" s="405" t="s">
        <v>65</v>
      </c>
      <c r="AF7" s="406" t="s">
        <v>66</v>
      </c>
      <c r="AG7" s="419" t="s">
        <v>67</v>
      </c>
      <c r="AH7" s="420" t="s">
        <v>68</v>
      </c>
      <c r="AI7" s="420" t="s">
        <v>69</v>
      </c>
      <c r="AJ7" s="420" t="s">
        <v>70</v>
      </c>
      <c r="AK7" s="420" t="s">
        <v>71</v>
      </c>
      <c r="AL7" s="420" t="s">
        <v>72</v>
      </c>
      <c r="AM7" s="420" t="s">
        <v>73</v>
      </c>
      <c r="AN7" s="420" t="s">
        <v>74</v>
      </c>
      <c r="AO7" s="420" t="s">
        <v>75</v>
      </c>
      <c r="AP7" s="420" t="s">
        <v>76</v>
      </c>
      <c r="AQ7" s="420" t="s">
        <v>77</v>
      </c>
      <c r="AR7" s="423" t="s">
        <v>78</v>
      </c>
      <c r="AS7" s="424" t="s">
        <v>79</v>
      </c>
      <c r="AT7" s="425" t="s">
        <v>80</v>
      </c>
      <c r="AU7" s="425" t="s">
        <v>81</v>
      </c>
      <c r="AV7" s="425" t="s">
        <v>82</v>
      </c>
      <c r="AW7" s="425" t="s">
        <v>83</v>
      </c>
      <c r="AX7" s="425" t="s">
        <v>84</v>
      </c>
      <c r="AY7" s="425" t="s">
        <v>85</v>
      </c>
      <c r="AZ7" s="426" t="s">
        <v>86</v>
      </c>
      <c r="BA7" s="394"/>
      <c r="BB7" s="396"/>
      <c r="BC7" s="396"/>
      <c r="BD7" s="396"/>
      <c r="BE7" s="19"/>
      <c r="BF7" s="19"/>
      <c r="BG7" s="19"/>
      <c r="BH7" s="19"/>
      <c r="BI7" s="19"/>
      <c r="BJ7" s="19"/>
      <c r="BK7" s="19"/>
    </row>
    <row r="8" spans="1:63" ht="15.75" customHeight="1">
      <c r="A8" s="396"/>
      <c r="B8" s="396"/>
      <c r="C8" s="427"/>
      <c r="D8" s="393"/>
      <c r="E8" s="396"/>
      <c r="F8" s="396"/>
      <c r="G8" s="396"/>
      <c r="H8" s="396"/>
      <c r="I8" s="396"/>
      <c r="J8" s="396"/>
      <c r="K8" s="396"/>
      <c r="L8" s="390"/>
      <c r="M8" s="393"/>
      <c r="N8" s="396"/>
      <c r="O8" s="396"/>
      <c r="P8" s="396"/>
      <c r="Q8" s="396"/>
      <c r="R8" s="390"/>
      <c r="S8" s="398" t="s">
        <v>87</v>
      </c>
      <c r="T8" s="403" t="s">
        <v>88</v>
      </c>
      <c r="U8" s="403" t="s">
        <v>89</v>
      </c>
      <c r="V8" s="404" t="s">
        <v>90</v>
      </c>
      <c r="W8" s="400"/>
      <c r="X8" s="401"/>
      <c r="Y8" s="403" t="s">
        <v>91</v>
      </c>
      <c r="Z8" s="403" t="s">
        <v>92</v>
      </c>
      <c r="AA8" s="396"/>
      <c r="AB8" s="403" t="s">
        <v>87</v>
      </c>
      <c r="AC8" s="403" t="s">
        <v>88</v>
      </c>
      <c r="AD8" s="403" t="s">
        <v>89</v>
      </c>
      <c r="AE8" s="396"/>
      <c r="AF8" s="390"/>
      <c r="AG8" s="393"/>
      <c r="AH8" s="396"/>
      <c r="AI8" s="396"/>
      <c r="AJ8" s="396"/>
      <c r="AK8" s="396"/>
      <c r="AL8" s="396"/>
      <c r="AM8" s="396"/>
      <c r="AN8" s="396"/>
      <c r="AO8" s="396"/>
      <c r="AP8" s="396"/>
      <c r="AQ8" s="396"/>
      <c r="AR8" s="390"/>
      <c r="AS8" s="393"/>
      <c r="AT8" s="396"/>
      <c r="AU8" s="396"/>
      <c r="AV8" s="396"/>
      <c r="AW8" s="396"/>
      <c r="AX8" s="396"/>
      <c r="AY8" s="396"/>
      <c r="AZ8" s="427"/>
      <c r="BA8" s="408">
        <f>COUNT(D10:AZ10)*3</f>
        <v>0</v>
      </c>
      <c r="BB8" s="396"/>
      <c r="BC8" s="396"/>
      <c r="BD8" s="396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97"/>
      <c r="B9" s="397"/>
      <c r="C9" s="428"/>
      <c r="D9" s="394"/>
      <c r="E9" s="397"/>
      <c r="F9" s="397"/>
      <c r="G9" s="397"/>
      <c r="H9" s="397"/>
      <c r="I9" s="397"/>
      <c r="J9" s="397"/>
      <c r="K9" s="397"/>
      <c r="L9" s="391"/>
      <c r="M9" s="394"/>
      <c r="N9" s="397"/>
      <c r="O9" s="397"/>
      <c r="P9" s="397"/>
      <c r="Q9" s="397"/>
      <c r="R9" s="391"/>
      <c r="S9" s="394"/>
      <c r="T9" s="397"/>
      <c r="U9" s="397"/>
      <c r="V9" s="13">
        <v>4.0999999999999996</v>
      </c>
      <c r="W9" s="13">
        <v>4.2</v>
      </c>
      <c r="X9" s="13">
        <v>4.3</v>
      </c>
      <c r="Y9" s="397"/>
      <c r="Z9" s="397"/>
      <c r="AA9" s="397"/>
      <c r="AB9" s="397"/>
      <c r="AC9" s="397"/>
      <c r="AD9" s="397"/>
      <c r="AE9" s="397"/>
      <c r="AF9" s="391"/>
      <c r="AG9" s="394"/>
      <c r="AH9" s="397"/>
      <c r="AI9" s="397"/>
      <c r="AJ9" s="397"/>
      <c r="AK9" s="397"/>
      <c r="AL9" s="397"/>
      <c r="AM9" s="397"/>
      <c r="AN9" s="397"/>
      <c r="AO9" s="397"/>
      <c r="AP9" s="397"/>
      <c r="AQ9" s="397"/>
      <c r="AR9" s="391"/>
      <c r="AS9" s="394"/>
      <c r="AT9" s="397"/>
      <c r="AU9" s="397"/>
      <c r="AV9" s="397"/>
      <c r="AW9" s="397"/>
      <c r="AX9" s="397"/>
      <c r="AY9" s="397"/>
      <c r="AZ9" s="428"/>
      <c r="BA9" s="394"/>
      <c r="BB9" s="397"/>
      <c r="BC9" s="397"/>
      <c r="BD9" s="397"/>
      <c r="BE9" s="19"/>
      <c r="BF9" s="409" t="s">
        <v>96</v>
      </c>
      <c r="BG9" s="400"/>
      <c r="BH9" s="40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19526</v>
      </c>
      <c r="C10" s="15" t="str">
        <f>IF(นักเรียน!C6="","",นักเรียน!C6)</f>
        <v>เด็กชายณัฐพล  พลเสน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19527</v>
      </c>
      <c r="C11" s="15" t="str">
        <f>IF(นักเรียน!C7="","",นักเรียน!C7)</f>
        <v>เด็กชายณัฐวุฒิ  ไชยรอด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19528</v>
      </c>
      <c r="C12" s="15" t="str">
        <f>IF(นักเรียน!C8="","",นักเรียน!C8)</f>
        <v>เด็กชายทัตเทพพงศ์  สว่างศรี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19529</v>
      </c>
      <c r="C13" s="15" t="str">
        <f>IF(นักเรียน!C9="","",นักเรียน!C9)</f>
        <v>เด็กชายปฏิภาณ  ศิริโภคานนท์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19530</v>
      </c>
      <c r="C14" s="15" t="str">
        <f>IF(นักเรียน!C10="","",นักเรียน!C10)</f>
        <v>เด็กชายปวริศ  เขียวโคตร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19531</v>
      </c>
      <c r="C15" s="15" t="str">
        <f>IF(นักเรียน!C11="","",นักเรียน!C11)</f>
        <v>เด็กชายปิยวัฒน์  ขันทะชา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19532</v>
      </c>
      <c r="C16" s="15" t="str">
        <f>IF(นักเรียน!C12="","",นักเรียน!C12)</f>
        <v>เด็กชายวีระพัฒน์ ภูชำนิ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19533</v>
      </c>
      <c r="C17" s="15" t="str">
        <f>IF(นักเรียน!C13="","",นักเรียน!C13)</f>
        <v>เด็กชายสุรศักดิ์  ชิตแก้ว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19534</v>
      </c>
      <c r="C18" s="15" t="str">
        <f>IF(นักเรียน!C14="","",นักเรียน!C14)</f>
        <v>เด็กหญิงกนกอร   ภูดินทราย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19535</v>
      </c>
      <c r="C19" s="15" t="str">
        <f>IF(นักเรียน!C15="","",นักเรียน!C15)</f>
        <v>เด็กหญิงกัลยาณี  สีอินทร์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19536</v>
      </c>
      <c r="C20" s="15" t="str">
        <f>IF(นักเรียน!C16="","",นักเรียน!C16)</f>
        <v>เด็กหญิงชลิตา  ภูยาดาว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19537</v>
      </c>
      <c r="C21" s="15" t="str">
        <f>IF(นักเรียน!C17="","",นักเรียน!C17)</f>
        <v>เด็กหญิงณภัทร  ภูชะนาม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19538</v>
      </c>
      <c r="C22" s="15" t="str">
        <f>IF(นักเรียน!C18="","",นักเรียน!C18)</f>
        <v>เด็กหญิงธัญชนก  ปัสชาราษฎร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19539</v>
      </c>
      <c r="C23" s="15" t="str">
        <f>IF(นักเรียน!C19="","",นักเรียน!C19)</f>
        <v>เด็กหญิงธิดาพร  ชั้นน้อย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19540</v>
      </c>
      <c r="C24" s="15" t="str">
        <f>IF(นักเรียน!C20="","",นักเรียน!C20)</f>
        <v>เด็กหญิงนัฐธาดา ดวงขำ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19541</v>
      </c>
      <c r="C25" s="15" t="str">
        <f>IF(นักเรียน!C21="","",นักเรียน!C21)</f>
        <v>เด็กหญิงเนตรขวัญ  เลิศพันธ์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19542</v>
      </c>
      <c r="C26" s="15" t="str">
        <f>IF(นักเรียน!C22="","",นักเรียน!C22)</f>
        <v>เด็กหญิงเนตรชนก  เลิศพันธ์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19543</v>
      </c>
      <c r="C27" s="15" t="str">
        <f>IF(นักเรียน!C23="","",นักเรียน!C23)</f>
        <v>เด็กหญิงประกายมาศ  นันรุ่ง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19544</v>
      </c>
      <c r="C28" s="15" t="str">
        <f>IF(นักเรียน!C24="","",นักเรียน!C24)</f>
        <v>เด็กหญิงประกายรุ่ง  นาสอ้าน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19545</v>
      </c>
      <c r="C29" s="15" t="str">
        <f>IF(นักเรียน!C25="","",นักเรียน!C25)</f>
        <v>เด็กหญิงเปรมปรีญารัตน์  นุ่มขุนทด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19546</v>
      </c>
      <c r="C30" s="15" t="str">
        <f>IF(นักเรียน!C26="","",นักเรียน!C26)</f>
        <v>เด็กหญิงพนิตานันท์  จันทร์วิเศษ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19547</v>
      </c>
      <c r="C31" s="15" t="str">
        <f>IF(นักเรียน!C27="","",นักเรียน!C27)</f>
        <v>เด็กหญิงพรชิตา  ศรีจำปา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19548</v>
      </c>
      <c r="C32" s="15" t="str">
        <f>IF(นักเรียน!C28="","",นักเรียน!C28)</f>
        <v>เด็กหญิงพัชราพร  สีจำปา</v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19549</v>
      </c>
      <c r="C33" s="15" t="str">
        <f>IF(นักเรียน!C29="","",นักเรียน!C29)</f>
        <v>เด็กหญิงพัชราภา ไพศาล</v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19550</v>
      </c>
      <c r="C34" s="15" t="str">
        <f>IF(นักเรียน!C30="","",นักเรียน!C30)</f>
        <v>เด็กหญิงพีรญา  ภูหาร</v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19551</v>
      </c>
      <c r="C35" s="15" t="str">
        <f>IF(นักเรียน!C31="","",นักเรียน!C31)</f>
        <v>เด็กหญิงเพชรชริดา  กั้วศรี</v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19552</v>
      </c>
      <c r="C36" s="15" t="str">
        <f>IF(นักเรียน!C32="","",นักเรียน!C32)</f>
        <v>เด็กหญิงมณีรัตน์  คำรัศมี</v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19553</v>
      </c>
      <c r="C37" s="15" t="str">
        <f>IF(นักเรียน!C33="","",นักเรียน!C33)</f>
        <v>เด็กหญิงยิ่งมณี ศรีสมอ</v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19554</v>
      </c>
      <c r="C38" s="15" t="str">
        <f>IF(นักเรียน!C34="","",นักเรียน!C34)</f>
        <v>เด็กหญิงยุพารัตน์  ยนพันธุ์</v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19555</v>
      </c>
      <c r="C39" s="15" t="str">
        <f>IF(นักเรียน!C35="","",นักเรียน!C35)</f>
        <v>เด็กหญิงรุ่งฤดี  ดีสี</v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19556</v>
      </c>
      <c r="C40" s="15" t="str">
        <f>IF(นักเรียน!C36="","",นักเรียน!C36)</f>
        <v>เด็กหญิงสุนิสา  นาชิน</v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19557</v>
      </c>
      <c r="C41" s="15" t="str">
        <f>IF(นักเรียน!C37="","",นักเรียน!C37)</f>
        <v>เด็กหญิงสุพิชชา  ภูนาดำ</v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19558</v>
      </c>
      <c r="C42" s="15" t="str">
        <f>IF(นักเรียน!C38="","",นักเรียน!C38)</f>
        <v>เด็กหญิงอริสา  มีคำ</v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30"/>
      <c r="D4" s="430"/>
      <c r="E4" s="430"/>
      <c r="F4" s="430"/>
      <c r="G4" s="430"/>
      <c r="H4" s="430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2/1  ปีการศึกษา 2567</v>
      </c>
      <c r="C5" s="430"/>
      <c r="D5" s="430"/>
      <c r="E5" s="430"/>
      <c r="F5" s="430"/>
      <c r="G5" s="430"/>
      <c r="H5" s="430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30"/>
      <c r="D6" s="430"/>
      <c r="E6" s="430"/>
      <c r="F6" s="430"/>
      <c r="G6" s="430"/>
      <c r="H6" s="430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400"/>
      <c r="F8" s="400"/>
      <c r="G8" s="400"/>
      <c r="H8" s="40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396"/>
      <c r="C9" s="396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397"/>
      <c r="C10" s="397"/>
      <c r="D10" s="38" t="s">
        <v>122</v>
      </c>
      <c r="E10" s="38" t="s">
        <v>123</v>
      </c>
      <c r="F10" s="38" t="s">
        <v>124</v>
      </c>
      <c r="G10" s="38">
        <v>0</v>
      </c>
      <c r="H10" s="397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396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396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396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396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397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396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396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396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397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396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396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396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396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397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396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396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396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396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397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396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396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396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397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zoomScaleNormal="100" workbookViewId="0">
      <selection activeCell="I15" sqref="I15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75"/>
      <c r="D4" s="275"/>
      <c r="E4" s="275"/>
      <c r="F4" s="275"/>
      <c r="G4" s="275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2/1  ปีการศึกษา 2567</v>
      </c>
      <c r="C5" s="275"/>
      <c r="D5" s="275"/>
      <c r="E5" s="275"/>
      <c r="F5" s="275"/>
      <c r="G5" s="275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75"/>
      <c r="D6" s="275"/>
      <c r="E6" s="275"/>
      <c r="F6" s="275"/>
      <c r="G6" s="275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2025-03-08T10:18:03Z</dcterms:modified>
</cp:coreProperties>
</file>