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13_ncr:1_{76D75BF1-8640-564C-8C2F-0CA1D9E9E16E}" xr6:coauthVersionLast="47" xr6:coauthVersionMax="47" xr10:uidLastSave="{00000000-0000-0000-0000-000000000000}"/>
  <workbookProtection workbookPassword="E388" lockStructure="1"/>
  <bookViews>
    <workbookView xWindow="240" yWindow="500" windowWidth="24780" windowHeight="12160" xr2:uid="{00000000-000D-0000-FFFF-FFFF00000000}"/>
  </bookViews>
  <sheets>
    <sheet name="ЗАЯВКА" sheetId="1" r:id="rId1"/>
    <sheet name="ПРАЙС" sheetId="2" r:id="rId2"/>
  </sheets>
  <definedNames>
    <definedName name="_xlnm.Print_Area" localSheetId="0">ЗАЯВКА!$A$1:$I$70</definedName>
    <definedName name="_xlnm.Print_Area" localSheetId="1">ПРАЙС!$A$1:$B$17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1" l="1"/>
  <c r="H52" i="1"/>
  <c r="F53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7" i="1"/>
  <c r="G8" i="1"/>
  <c r="I7" i="1" l="1"/>
  <c r="G53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8" i="1"/>
  <c r="N12" i="1" l="1"/>
  <c r="N13" i="1"/>
  <c r="N14" i="1"/>
  <c r="N15" i="1"/>
  <c r="N16" i="1"/>
  <c r="N17" i="1"/>
  <c r="N18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M53" i="1" l="1"/>
  <c r="L53" i="1"/>
  <c r="K53" i="1"/>
  <c r="J53" i="1"/>
  <c r="I52" i="1"/>
  <c r="I25" i="1"/>
  <c r="N19" i="1"/>
  <c r="N11" i="1"/>
  <c r="N10" i="1"/>
  <c r="N9" i="1"/>
  <c r="N8" i="1"/>
  <c r="N7" i="1" l="1"/>
  <c r="I8" i="1"/>
  <c r="I11" i="1"/>
  <c r="I12" i="1"/>
  <c r="I15" i="1"/>
  <c r="I16" i="1"/>
  <c r="I17" i="1"/>
  <c r="I18" i="1"/>
  <c r="I19" i="1"/>
  <c r="I20" i="1"/>
  <c r="I21" i="1"/>
  <c r="I24" i="1"/>
  <c r="I1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9" i="1"/>
  <c r="I10" i="1"/>
  <c r="I13" i="1"/>
  <c r="I22" i="1"/>
  <c r="I23" i="1"/>
  <c r="N53" i="1" l="1"/>
  <c r="I54" i="1"/>
  <c r="H53" i="1"/>
</calcChain>
</file>

<file path=xl/sharedStrings.xml><?xml version="1.0" encoding="utf-8"?>
<sst xmlns="http://schemas.openxmlformats.org/spreadsheetml/2006/main" count="68" uniqueCount="49">
  <si>
    <t xml:space="preserve"> ЗАЯВКА НА ЗАКАЛКУ ДАВАЛЬЧЕСКОГО СТЕКЛА </t>
  </si>
  <si>
    <t>Заказчик:</t>
  </si>
  <si>
    <t>Дата заявки:</t>
  </si>
  <si>
    <t>Примечание цеха  Кол-во шт.</t>
  </si>
  <si>
    <t>Принял</t>
  </si>
  <si>
    <t>Бой</t>
  </si>
  <si>
    <t>Закалено</t>
  </si>
  <si>
    <t>Отгружено</t>
  </si>
  <si>
    <t>Вес</t>
  </si>
  <si>
    <t>№</t>
  </si>
  <si>
    <t>Комментарий</t>
  </si>
  <si>
    <t>Номенклатура</t>
  </si>
  <si>
    <t>Длина мм</t>
  </si>
  <si>
    <t>Ширина мм</t>
  </si>
  <si>
    <t>Кол-во шт.</t>
  </si>
  <si>
    <t>Площадь м.кв</t>
  </si>
  <si>
    <t>Стоимость руб./м.кв</t>
  </si>
  <si>
    <t>Сумма
руб.</t>
  </si>
  <si>
    <t>Срочность:</t>
  </si>
  <si>
    <t>Всего:</t>
  </si>
  <si>
    <t>ИТОГО:</t>
  </si>
  <si>
    <t>Да</t>
  </si>
  <si>
    <t>Нет</t>
  </si>
  <si>
    <t>ОТГРУЗКУ ПРОИЗВЕЛ
Ф.И.О./ПОДПИСЬ ЗАКАЗЧИКА</t>
  </si>
  <si>
    <t>ОТГРУЗКУ ПРИНЯЛ
Ф.И.О./ПОДПИСЬ СОТРУДНИКА СКЛАДА</t>
  </si>
  <si>
    <t xml:space="preserve"> 8(495)5454221</t>
  </si>
  <si>
    <t xml:space="preserve">                                 www.astraglass.ru</t>
  </si>
  <si>
    <t xml:space="preserve">Whatsapp: https://wa.me/79100003456   </t>
  </si>
  <si>
    <t xml:space="preserve"> k@astraglass.ru</t>
  </si>
  <si>
    <t xml:space="preserve">Telegram: https://t.me/AstraGlassBot </t>
  </si>
  <si>
    <t>Стекло 8мм</t>
  </si>
  <si>
    <t>Цена</t>
  </si>
  <si>
    <t>кг в 1 м.кв</t>
  </si>
  <si>
    <t>Стекло 5мм</t>
  </si>
  <si>
    <t>Стекло 6мм</t>
  </si>
  <si>
    <t>Стекло 10мм</t>
  </si>
  <si>
    <t>Стекло 12мм</t>
  </si>
  <si>
    <t>Стекло 15мм</t>
  </si>
  <si>
    <t>Стекло 19мм</t>
  </si>
  <si>
    <t>Спец.стекло 5мм</t>
  </si>
  <si>
    <t>Спец.стекло 6мм</t>
  </si>
  <si>
    <t>Спец.стекло 8мм</t>
  </si>
  <si>
    <t>Спец.стекло 10мм</t>
  </si>
  <si>
    <t>Спец.стекло 12мм</t>
  </si>
  <si>
    <t>Спец.стекло 15мм</t>
  </si>
  <si>
    <t>Спец.стекло 19мм</t>
  </si>
  <si>
    <t>Термоупрочнение Стекло 4мм</t>
  </si>
  <si>
    <t>Термоупрочнение Спец.стекло 4мм</t>
  </si>
  <si>
    <t xml:space="preserve">Стекло 4,5,6,8,10,12,15,19мм включает в себя матовое, тонированное и осветленное стекло. Спец.стекло 4,5,6,8,10,12,15,19мм включает в себя низкоэмиссионное стекло Low-E glass(E: 0.15-0.02), рефлекторное стекло (с отражающим покрытием). Допустимые габариты для закаливания: макс - 3200*2200мм, мин - 300*100мм. Минимальная стоимость заказа равна стоимости закаливания 0,25кв.м. Услуги по обработке давальческого сырья производятся без гарантии целостности изделия. После выполнения заказа и уведомления об этом клиента - бесплатное хранение заказа 5 календарных дней.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</si>
</sst>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#,##0.00&quot;р.&quot;"/>
    <numFmt numFmtId="166" formatCode="0.000"/>
  </numFmts>
  <fonts count="27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rgb="FF234491"/>
      <name val="Calibri"/>
      <family val="2"/>
      <scheme val="minor"/>
    </font>
    <font>
      <b/>
      <sz val="12"/>
      <color rgb="FFE32123"/>
      <name val="Calibri"/>
      <family val="2"/>
      <scheme val="minor"/>
    </font>
    <font>
      <b/>
      <i/>
      <sz val="12"/>
      <color rgb="FFE32123"/>
      <name val="Calibri"/>
      <family val="2"/>
      <scheme val="minor"/>
    </font>
    <font>
      <b/>
      <sz val="11"/>
      <color rgb="FF234491"/>
      <name val="Calibri"/>
      <family val="2"/>
      <scheme val="minor"/>
    </font>
    <font>
      <b/>
      <i/>
      <sz val="12"/>
      <color rgb="FF234491"/>
      <name val="Calibri"/>
      <family val="2"/>
      <scheme val="minor"/>
    </font>
    <font>
      <b/>
      <sz val="14"/>
      <color rgb="FFE3212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"/>
      <family val="2"/>
    </font>
    <font>
      <sz val="14"/>
      <color indexed="8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4491"/>
        <bgColor indexed="64"/>
      </patternFill>
    </fill>
    <fill>
      <patternFill patternType="solid">
        <fgColor rgb="FFE3212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1" fillId="0" borderId="0"/>
    <xf numFmtId="0" fontId="16" fillId="0" borderId="0" applyNumberFormat="0" applyFill="0" applyBorder="0" applyAlignment="0" applyProtection="0"/>
    <xf numFmtId="0" fontId="24" fillId="0" borderId="0"/>
  </cellStyleXfs>
  <cellXfs count="103">
    <xf numFmtId="0" fontId="0" fillId="0" borderId="0" xfId="0"/>
    <xf numFmtId="0" fontId="2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2" fontId="6" fillId="2" borderId="0" xfId="0" applyNumberFormat="1" applyFont="1" applyFill="1" applyAlignment="1" applyProtection="1">
      <alignment horizontal="center" vertical="center"/>
      <protection hidden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0" fontId="10" fillId="2" borderId="9" xfId="0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 applyProtection="1">
      <alignment horizontal="right" vertical="center"/>
      <protection hidden="1"/>
    </xf>
    <xf numFmtId="0" fontId="7" fillId="2" borderId="0" xfId="0" applyFont="1" applyFill="1" applyAlignment="1" applyProtection="1">
      <alignment vertical="center"/>
      <protection locked="0"/>
    </xf>
    <xf numFmtId="4" fontId="7" fillId="2" borderId="0" xfId="0" applyNumberFormat="1" applyFont="1" applyFill="1" applyAlignment="1" applyProtection="1">
      <alignment horizontal="right" vertical="center"/>
      <protection hidden="1"/>
    </xf>
    <xf numFmtId="165" fontId="3" fillId="2" borderId="0" xfId="0" applyNumberFormat="1" applyFont="1" applyFill="1" applyAlignment="1">
      <alignment vertical="center"/>
    </xf>
    <xf numFmtId="0" fontId="10" fillId="2" borderId="11" xfId="0" applyFont="1" applyFill="1" applyBorder="1" applyAlignment="1">
      <alignment horizontal="center" vertical="center"/>
    </xf>
    <xf numFmtId="165" fontId="10" fillId="2" borderId="12" xfId="0" applyNumberFormat="1" applyFont="1" applyFill="1" applyBorder="1" applyAlignment="1" applyProtection="1">
      <alignment horizontal="right" vertical="center"/>
      <protection hidden="1"/>
    </xf>
    <xf numFmtId="0" fontId="7" fillId="2" borderId="0" xfId="0" applyFont="1" applyFill="1" applyAlignment="1" applyProtection="1">
      <alignment horizontal="right" vertical="center"/>
      <protection locked="0"/>
    </xf>
    <xf numFmtId="0" fontId="3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right" vertical="center"/>
    </xf>
    <xf numFmtId="0" fontId="10" fillId="2" borderId="16" xfId="0" applyFont="1" applyFill="1" applyBorder="1" applyAlignment="1" applyProtection="1">
      <alignment horizontal="center" vertical="center"/>
      <protection hidden="1"/>
    </xf>
    <xf numFmtId="165" fontId="2" fillId="2" borderId="0" xfId="0" applyNumberFormat="1" applyFont="1" applyFill="1" applyAlignment="1" applyProtection="1">
      <alignment vertical="center"/>
      <protection hidden="1"/>
    </xf>
    <xf numFmtId="0" fontId="12" fillId="2" borderId="15" xfId="0" applyFont="1" applyFill="1" applyBorder="1" applyAlignment="1" applyProtection="1">
      <alignment horizontal="right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165" fontId="10" fillId="2" borderId="20" xfId="0" applyNumberFormat="1" applyFont="1" applyFill="1" applyBorder="1" applyAlignment="1" applyProtection="1">
      <alignment horizontal="right" vertical="center"/>
      <protection hidden="1"/>
    </xf>
    <xf numFmtId="165" fontId="10" fillId="2" borderId="21" xfId="0" applyNumberFormat="1" applyFont="1" applyFill="1" applyBorder="1" applyAlignment="1" applyProtection="1">
      <alignment horizontal="right" vertical="center"/>
      <protection hidden="1"/>
    </xf>
    <xf numFmtId="165" fontId="4" fillId="2" borderId="17" xfId="0" applyNumberFormat="1" applyFont="1" applyFill="1" applyBorder="1" applyAlignment="1" applyProtection="1">
      <alignment horizontal="right" vertical="center"/>
      <protection hidden="1"/>
    </xf>
    <xf numFmtId="164" fontId="9" fillId="2" borderId="10" xfId="1" applyFont="1" applyFill="1" applyBorder="1" applyAlignment="1" applyProtection="1">
      <alignment horizontal="center" vertical="center" wrapText="1"/>
      <protection locked="0" hidden="1"/>
    </xf>
    <xf numFmtId="0" fontId="3" fillId="2" borderId="0" xfId="0" applyFont="1" applyFill="1" applyAlignment="1">
      <alignment vertical="center"/>
    </xf>
    <xf numFmtId="0" fontId="10" fillId="2" borderId="10" xfId="0" applyFont="1" applyFill="1" applyBorder="1" applyAlignment="1" applyProtection="1">
      <alignment horizontal="center" vertical="center" wrapText="1"/>
      <protection locked="0" hidden="1"/>
    </xf>
    <xf numFmtId="164" fontId="9" fillId="2" borderId="12" xfId="1" applyFont="1" applyFill="1" applyBorder="1" applyAlignment="1" applyProtection="1">
      <alignment horizontal="center" vertical="center" wrapText="1"/>
      <protection locked="0" hidden="1"/>
    </xf>
    <xf numFmtId="0" fontId="10" fillId="2" borderId="12" xfId="0" applyFont="1" applyFill="1" applyBorder="1" applyAlignment="1" applyProtection="1">
      <alignment horizontal="center" vertical="center" wrapText="1"/>
      <protection locked="0" hidden="1"/>
    </xf>
    <xf numFmtId="0" fontId="10" fillId="2" borderId="12" xfId="0" applyFont="1" applyFill="1" applyBorder="1" applyAlignment="1" applyProtection="1">
      <alignment vertical="center"/>
      <protection locked="0" hidden="1"/>
    </xf>
    <xf numFmtId="164" fontId="10" fillId="2" borderId="12" xfId="1" applyFont="1" applyFill="1" applyBorder="1" applyAlignment="1" applyProtection="1">
      <alignment horizontal="center" vertical="center" wrapText="1"/>
      <protection locked="0" hidden="1"/>
    </xf>
    <xf numFmtId="0" fontId="10" fillId="2" borderId="13" xfId="0" applyFont="1" applyFill="1" applyBorder="1" applyAlignment="1" applyProtection="1">
      <alignment horizontal="center" vertical="center" wrapText="1"/>
      <protection locked="0" hidden="1"/>
    </xf>
    <xf numFmtId="0" fontId="22" fillId="3" borderId="9" xfId="0" applyFont="1" applyFill="1" applyBorder="1" applyAlignment="1" applyProtection="1">
      <alignment horizontal="center" vertical="center"/>
      <protection hidden="1"/>
    </xf>
    <xf numFmtId="0" fontId="22" fillId="3" borderId="2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Protection="1">
      <protection hidden="1"/>
    </xf>
    <xf numFmtId="0" fontId="25" fillId="2" borderId="11" xfId="3" applyFont="1" applyFill="1" applyBorder="1" applyAlignment="1" applyProtection="1">
      <alignment horizontal="left" vertical="top"/>
      <protection hidden="1"/>
    </xf>
    <xf numFmtId="0" fontId="10" fillId="2" borderId="21" xfId="0" applyFont="1" applyFill="1" applyBorder="1" applyProtection="1">
      <protection hidden="1"/>
    </xf>
    <xf numFmtId="0" fontId="26" fillId="2" borderId="0" xfId="3" applyFont="1" applyFill="1" applyAlignment="1" applyProtection="1">
      <alignment horizontal="left" vertical="top"/>
      <protection hidden="1"/>
    </xf>
    <xf numFmtId="0" fontId="26" fillId="2" borderId="0" xfId="0" applyFont="1" applyFill="1" applyProtection="1">
      <protection hidden="1"/>
    </xf>
    <xf numFmtId="0" fontId="25" fillId="2" borderId="22" xfId="3" applyFont="1" applyFill="1" applyBorder="1" applyAlignment="1" applyProtection="1">
      <alignment horizontal="left" vertical="top"/>
      <protection hidden="1"/>
    </xf>
    <xf numFmtId="0" fontId="10" fillId="2" borderId="23" xfId="0" applyFont="1" applyFill="1" applyBorder="1" applyProtection="1">
      <protection hidden="1"/>
    </xf>
    <xf numFmtId="0" fontId="25" fillId="2" borderId="0" xfId="3" applyFont="1" applyFill="1" applyAlignment="1" applyProtection="1">
      <alignment horizontal="left" vertical="top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right" vertical="center"/>
      <protection hidden="1"/>
    </xf>
    <xf numFmtId="166" fontId="10" fillId="2" borderId="10" xfId="0" applyNumberFormat="1" applyFont="1" applyFill="1" applyBorder="1" applyAlignment="1" applyProtection="1">
      <alignment horizontal="center" vertical="center"/>
      <protection hidden="1"/>
    </xf>
    <xf numFmtId="166" fontId="10" fillId="2" borderId="12" xfId="0" applyNumberFormat="1" applyFont="1" applyFill="1" applyBorder="1" applyAlignment="1" applyProtection="1">
      <alignment horizontal="center" vertical="center"/>
      <protection hidden="1"/>
    </xf>
    <xf numFmtId="166" fontId="10" fillId="2" borderId="17" xfId="0" applyNumberFormat="1" applyFont="1" applyFill="1" applyBorder="1" applyAlignment="1" applyProtection="1">
      <alignment horizontal="center" vertical="center"/>
      <protection hidden="1"/>
    </xf>
    <xf numFmtId="1" fontId="10" fillId="2" borderId="10" xfId="0" applyNumberFormat="1" applyFont="1" applyFill="1" applyBorder="1" applyAlignment="1" applyProtection="1">
      <alignment vertical="center"/>
      <protection locked="0" hidden="1"/>
    </xf>
    <xf numFmtId="1" fontId="10" fillId="2" borderId="10" xfId="0" applyNumberFormat="1" applyFont="1" applyFill="1" applyBorder="1" applyAlignment="1" applyProtection="1">
      <alignment horizontal="right" vertical="center"/>
      <protection locked="0" hidden="1"/>
    </xf>
    <xf numFmtId="1" fontId="10" fillId="2" borderId="12" xfId="0" applyNumberFormat="1" applyFont="1" applyFill="1" applyBorder="1" applyAlignment="1" applyProtection="1">
      <alignment vertical="center"/>
      <protection locked="0" hidden="1"/>
    </xf>
    <xf numFmtId="1" fontId="10" fillId="2" borderId="12" xfId="0" applyNumberFormat="1" applyFont="1" applyFill="1" applyBorder="1" applyAlignment="1" applyProtection="1">
      <alignment horizontal="right" vertical="center"/>
      <protection locked="0" hidden="1"/>
    </xf>
    <xf numFmtId="1" fontId="10" fillId="2" borderId="12" xfId="1" applyNumberFormat="1" applyFont="1" applyFill="1" applyBorder="1" applyAlignment="1" applyProtection="1">
      <alignment vertical="center"/>
      <protection locked="0" hidden="1"/>
    </xf>
    <xf numFmtId="1" fontId="10" fillId="2" borderId="12" xfId="1" applyNumberFormat="1" applyFont="1" applyFill="1" applyBorder="1" applyAlignment="1" applyProtection="1">
      <alignment horizontal="right" vertical="center"/>
      <protection locked="0" hidden="1"/>
    </xf>
    <xf numFmtId="1" fontId="10" fillId="2" borderId="13" xfId="0" applyNumberFormat="1" applyFont="1" applyFill="1" applyBorder="1" applyAlignment="1" applyProtection="1">
      <alignment horizontal="right" vertical="center"/>
      <protection locked="0" hidden="1"/>
    </xf>
    <xf numFmtId="0" fontId="6" fillId="2" borderId="0" xfId="0" applyFont="1" applyFill="1" applyAlignment="1" applyProtection="1">
      <alignment horizontal="center" vertical="center"/>
      <protection hidden="1"/>
    </xf>
    <xf numFmtId="2" fontId="8" fillId="4" borderId="5" xfId="0" applyNumberFormat="1" applyFont="1" applyFill="1" applyBorder="1" applyAlignment="1" applyProtection="1">
      <alignment horizontal="center" vertical="center"/>
      <protection hidden="1"/>
    </xf>
    <xf numFmtId="2" fontId="8" fillId="4" borderId="6" xfId="0" applyNumberFormat="1" applyFont="1" applyFill="1" applyBorder="1" applyAlignment="1" applyProtection="1">
      <alignment horizontal="center" vertical="center"/>
      <protection hidden="1"/>
    </xf>
    <xf numFmtId="2" fontId="8" fillId="4" borderId="7" xfId="0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right"/>
      <protection hidden="1"/>
    </xf>
    <xf numFmtId="0" fontId="1" fillId="2" borderId="6" xfId="0" applyFont="1" applyFill="1" applyBorder="1" applyAlignment="1" applyProtection="1">
      <alignment horizontal="right"/>
      <protection hidden="1"/>
    </xf>
    <xf numFmtId="0" fontId="1" fillId="2" borderId="7" xfId="0" applyFont="1" applyFill="1" applyBorder="1" applyAlignment="1" applyProtection="1">
      <alignment horizontal="right"/>
      <protection hidden="1"/>
    </xf>
    <xf numFmtId="0" fontId="1" fillId="2" borderId="14" xfId="0" applyFont="1" applyFill="1" applyBorder="1" applyAlignment="1" applyProtection="1">
      <alignment horizontal="right"/>
      <protection hidden="1"/>
    </xf>
    <xf numFmtId="0" fontId="1" fillId="2" borderId="1" xfId="0" applyFont="1" applyFill="1" applyBorder="1" applyAlignment="1" applyProtection="1">
      <alignment horizontal="right"/>
      <protection hidden="1"/>
    </xf>
    <xf numFmtId="0" fontId="1" fillId="2" borderId="24" xfId="0" applyFont="1" applyFill="1" applyBorder="1" applyAlignment="1" applyProtection="1">
      <alignment horizontal="right"/>
      <protection hidden="1"/>
    </xf>
    <xf numFmtId="0" fontId="4" fillId="2" borderId="2" xfId="0" applyFont="1" applyFill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locked="0" hidden="1"/>
    </xf>
    <xf numFmtId="0" fontId="5" fillId="2" borderId="4" xfId="0" applyFont="1" applyFill="1" applyBorder="1" applyAlignment="1" applyProtection="1">
      <alignment horizontal="center" vertical="center"/>
      <protection locked="0" hidden="1"/>
    </xf>
    <xf numFmtId="0" fontId="5" fillId="2" borderId="3" xfId="0" applyFont="1" applyFill="1" applyBorder="1" applyAlignment="1" applyProtection="1">
      <alignment horizontal="center" vertical="center"/>
      <protection locked="0" hidden="1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49" fontId="10" fillId="2" borderId="4" xfId="0" applyNumberFormat="1" applyFont="1" applyFill="1" applyBorder="1" applyAlignment="1" applyProtection="1">
      <alignment horizontal="center" vertical="center"/>
      <protection locked="0" hidden="1"/>
    </xf>
    <xf numFmtId="49" fontId="10" fillId="2" borderId="3" xfId="0" applyNumberFormat="1" applyFont="1" applyFill="1" applyBorder="1" applyAlignment="1" applyProtection="1">
      <alignment horizontal="center" vertical="center"/>
      <protection locked="0" hidden="1"/>
    </xf>
    <xf numFmtId="165" fontId="10" fillId="2" borderId="18" xfId="0" applyNumberFormat="1" applyFont="1" applyFill="1" applyBorder="1" applyAlignment="1" applyProtection="1">
      <alignment horizontal="right" vertical="center"/>
      <protection hidden="1"/>
    </xf>
    <xf numFmtId="165" fontId="10" fillId="2" borderId="19" xfId="0" applyNumberFormat="1" applyFont="1" applyFill="1" applyBorder="1" applyAlignment="1" applyProtection="1">
      <alignment horizontal="right" vertical="center"/>
      <protection hidden="1"/>
    </xf>
    <xf numFmtId="0" fontId="9" fillId="2" borderId="25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 wrapText="1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26" xfId="0" applyFont="1" applyFill="1" applyBorder="1" applyAlignment="1" applyProtection="1">
      <alignment horizontal="center" vertical="center" wrapText="1"/>
      <protection hidden="1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4" fillId="2" borderId="0" xfId="0" applyFont="1" applyFill="1" applyAlignment="1" applyProtection="1">
      <alignment horizontal="center" vertical="center" wrapText="1"/>
      <protection hidden="1"/>
    </xf>
    <xf numFmtId="0" fontId="15" fillId="2" borderId="25" xfId="0" applyFont="1" applyFill="1" applyBorder="1" applyAlignment="1" applyProtection="1">
      <alignment horizontal="left" vertical="top" wrapText="1"/>
      <protection hidden="1"/>
    </xf>
    <xf numFmtId="0" fontId="15" fillId="2" borderId="0" xfId="0" applyFont="1" applyFill="1" applyAlignment="1" applyProtection="1">
      <alignment horizontal="left" vertical="top" wrapText="1"/>
      <protection hidden="1"/>
    </xf>
    <xf numFmtId="0" fontId="15" fillId="2" borderId="26" xfId="0" applyFont="1" applyFill="1" applyBorder="1" applyAlignment="1" applyProtection="1">
      <alignment horizontal="left" vertical="top" wrapText="1"/>
      <protection hidden="1"/>
    </xf>
    <xf numFmtId="0" fontId="17" fillId="2" borderId="25" xfId="2" applyFont="1" applyFill="1" applyBorder="1" applyAlignment="1" applyProtection="1">
      <alignment horizontal="left" vertical="center" wrapText="1"/>
      <protection locked="0" hidden="1"/>
    </xf>
    <xf numFmtId="0" fontId="17" fillId="2" borderId="0" xfId="2" applyFont="1" applyFill="1" applyBorder="1" applyAlignment="1" applyProtection="1">
      <alignment horizontal="left" vertical="center" wrapText="1"/>
      <protection locked="0" hidden="1"/>
    </xf>
    <xf numFmtId="0" fontId="18" fillId="2" borderId="0" xfId="2" applyFont="1" applyFill="1" applyBorder="1" applyAlignment="1" applyProtection="1">
      <alignment horizontal="center" wrapText="1"/>
      <protection locked="0" hidden="1"/>
    </xf>
    <xf numFmtId="0" fontId="19" fillId="2" borderId="0" xfId="0" applyFont="1" applyFill="1" applyAlignment="1" applyProtection="1">
      <alignment horizontal="center" wrapText="1"/>
      <protection locked="0" hidden="1"/>
    </xf>
    <xf numFmtId="0" fontId="19" fillId="2" borderId="1" xfId="0" applyFont="1" applyFill="1" applyBorder="1" applyAlignment="1" applyProtection="1">
      <alignment horizontal="center" wrapText="1"/>
      <protection locked="0" hidden="1"/>
    </xf>
    <xf numFmtId="0" fontId="20" fillId="2" borderId="0" xfId="2" applyFont="1" applyFill="1" applyBorder="1" applyAlignment="1" applyProtection="1">
      <alignment horizontal="right" vertical="center" wrapText="1"/>
      <protection locked="0" hidden="1"/>
    </xf>
    <xf numFmtId="0" fontId="20" fillId="2" borderId="26" xfId="2" applyFont="1" applyFill="1" applyBorder="1" applyAlignment="1" applyProtection="1">
      <alignment horizontal="right" vertical="center" wrapText="1"/>
      <protection locked="0" hidden="1"/>
    </xf>
    <xf numFmtId="0" fontId="21" fillId="2" borderId="0" xfId="0" applyFont="1" applyFill="1" applyAlignment="1" applyProtection="1">
      <alignment horizontal="left" vertical="center" wrapText="1"/>
      <protection locked="0" hidden="1"/>
    </xf>
    <xf numFmtId="0" fontId="21" fillId="2" borderId="14" xfId="0" applyFont="1" applyFill="1" applyBorder="1" applyAlignment="1" applyProtection="1">
      <alignment horizontal="left" vertical="center" wrapText="1"/>
      <protection locked="0" hidden="1"/>
    </xf>
    <xf numFmtId="0" fontId="21" fillId="2" borderId="1" xfId="0" applyFont="1" applyFill="1" applyBorder="1" applyAlignment="1" applyProtection="1">
      <alignment horizontal="left" vertical="center" wrapText="1"/>
      <protection locked="0" hidden="1"/>
    </xf>
    <xf numFmtId="0" fontId="20" fillId="2" borderId="1" xfId="2" applyFont="1" applyFill="1" applyBorder="1" applyAlignment="1" applyProtection="1">
      <alignment horizontal="right" vertical="center" wrapText="1"/>
      <protection locked="0" hidden="1"/>
    </xf>
    <xf numFmtId="0" fontId="20" fillId="2" borderId="24" xfId="2" applyFont="1" applyFill="1" applyBorder="1" applyAlignment="1" applyProtection="1">
      <alignment horizontal="right" vertical="center" wrapText="1"/>
      <protection locked="0" hidden="1"/>
    </xf>
  </cellXfs>
  <cellStyles count="4">
    <cellStyle name="Гиперссылка" xfId="2" builtinId="8"/>
    <cellStyle name="Обычный" xfId="0" builtinId="0"/>
    <cellStyle name="Обычный_Лист3" xfId="3" xr:uid="{00000000-0005-0000-0000-000003000000}"/>
    <cellStyle name="Excel Built-in 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2073526</xdr:colOff>
      <xdr:row>66</xdr:row>
      <xdr:rowOff>29309</xdr:rowOff>
    </xdr:from>
    <xdr:to>
      <xdr:col>5</xdr:col>
      <xdr:colOff>95249</xdr:colOff>
      <xdr:row>69</xdr:row>
      <xdr:rowOff>35545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A0A02E8-8EF7-4E48-9ACA-FAF3A31DB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8951" y="15850334"/>
          <a:ext cx="2250823" cy="577736"/>
        </a:xfrm>
        <a:prstGeom prst="rect">
          <a:avLst/>
        </a:prstGeom>
      </xdr:spPr>
    </xdr:pic>
    <xdr:clientData/>
  </xdr:twoCellAnchor>
  <xdr:twoCellAnchor editAs="oneCell">
    <xdr:from>
      <xdr:col>0</xdr:col>
      <xdr:colOff>21981</xdr:colOff>
      <xdr:row>0</xdr:row>
      <xdr:rowOff>21981</xdr:rowOff>
    </xdr:from>
    <xdr:to>
      <xdr:col>1</xdr:col>
      <xdr:colOff>1191631</xdr:colOff>
      <xdr:row>1</xdr:row>
      <xdr:rowOff>185890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B0273FE-8A00-0A41-AEE2-1BB3ECDA0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21981"/>
          <a:ext cx="1448073" cy="354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@astraglass.ru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.me/AstraGlassBot" TargetMode="External"/><Relationship Id="rId1" Type="http://schemas.openxmlformats.org/officeDocument/2006/relationships/hyperlink" Target="https://wa.me/7910000345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straglass.ru/" TargetMode="External"/><Relationship Id="rId4" Type="http://schemas.openxmlformats.org/officeDocument/2006/relationships/hyperlink" Target="tel:8495545422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0"/>
  <sheetViews>
    <sheetView tabSelected="1" view="pageBreakPreview" zoomScaleNormal="100" zoomScaleSheetLayoutView="100" workbookViewId="0">
      <selection activeCell="F8" sqref="F8"/>
    </sheetView>
  </sheetViews>
  <sheetFormatPr baseColWidth="10" defaultColWidth="9.1640625" defaultRowHeight="15" x14ac:dyDescent="0.2"/>
  <cols>
    <col min="1" max="1" width="4.1640625" style="28" bestFit="1" customWidth="1"/>
    <col min="2" max="2" width="18.33203125" style="28" bestFit="1" customWidth="1"/>
    <col min="3" max="3" width="43.5" style="28" bestFit="1" customWidth="1"/>
    <col min="4" max="4" width="8.83203125" style="28" bestFit="1" customWidth="1"/>
    <col min="5" max="5" width="11" style="28" bestFit="1" customWidth="1"/>
    <col min="6" max="6" width="9.33203125" style="28" bestFit="1" customWidth="1"/>
    <col min="7" max="7" width="12.1640625" style="28" bestFit="1" customWidth="1"/>
    <col min="8" max="8" width="13.6640625" style="28" bestFit="1" customWidth="1"/>
    <col min="9" max="9" width="17.5" style="28" bestFit="1" customWidth="1"/>
    <col min="10" max="10" width="7.83203125" style="1" hidden="1" customWidth="1"/>
    <col min="11" max="11" width="4.5" style="1" hidden="1" customWidth="1"/>
    <col min="12" max="12" width="9.33203125" style="1" hidden="1" customWidth="1"/>
    <col min="13" max="13" width="10.6640625" style="1" hidden="1" customWidth="1"/>
    <col min="14" max="14" width="6.83203125" style="1" hidden="1" customWidth="1"/>
    <col min="15" max="15" width="9.83203125" style="28" bestFit="1" customWidth="1"/>
    <col min="16" max="16384" width="9.1640625" style="28"/>
  </cols>
  <sheetData>
    <row r="1" spans="1:15" x14ac:dyDescent="0.2">
      <c r="A1" s="62" t="s">
        <v>0</v>
      </c>
      <c r="B1" s="63"/>
      <c r="C1" s="63"/>
      <c r="D1" s="63"/>
      <c r="E1" s="63"/>
      <c r="F1" s="63"/>
      <c r="G1" s="63"/>
      <c r="H1" s="63"/>
      <c r="I1" s="64"/>
    </row>
    <row r="2" spans="1:15" ht="16" thickBot="1" x14ac:dyDescent="0.25">
      <c r="A2" s="65"/>
      <c r="B2" s="66"/>
      <c r="C2" s="66"/>
      <c r="D2" s="66"/>
      <c r="E2" s="66"/>
      <c r="F2" s="66"/>
      <c r="G2" s="66"/>
      <c r="H2" s="66"/>
      <c r="I2" s="67"/>
    </row>
    <row r="3" spans="1:15" ht="27" thickBot="1" x14ac:dyDescent="0.25">
      <c r="A3" s="68" t="s">
        <v>1</v>
      </c>
      <c r="B3" s="69"/>
      <c r="C3" s="70"/>
      <c r="D3" s="71"/>
      <c r="E3" s="71"/>
      <c r="F3" s="71"/>
      <c r="G3" s="71"/>
      <c r="H3" s="71"/>
      <c r="I3" s="72"/>
      <c r="J3" s="2"/>
      <c r="K3" s="2"/>
      <c r="L3" s="3"/>
      <c r="M3" s="3"/>
      <c r="N3" s="4"/>
    </row>
    <row r="4" spans="1:15" ht="27" thickBot="1" x14ac:dyDescent="0.25">
      <c r="A4" s="68" t="s">
        <v>2</v>
      </c>
      <c r="B4" s="69"/>
      <c r="C4" s="73"/>
      <c r="D4" s="73"/>
      <c r="E4" s="73"/>
      <c r="F4" s="73"/>
      <c r="G4" s="73"/>
      <c r="H4" s="73"/>
      <c r="I4" s="74"/>
      <c r="J4" s="58" t="s">
        <v>3</v>
      </c>
      <c r="K4" s="58"/>
      <c r="L4" s="58"/>
      <c r="M4" s="58"/>
      <c r="N4" s="4"/>
    </row>
    <row r="5" spans="1:15" ht="17" thickBot="1" x14ac:dyDescent="0.25">
      <c r="A5" s="59"/>
      <c r="B5" s="60"/>
      <c r="C5" s="60"/>
      <c r="D5" s="60"/>
      <c r="E5" s="60"/>
      <c r="F5" s="60"/>
      <c r="G5" s="60"/>
      <c r="H5" s="60"/>
      <c r="I5" s="61"/>
      <c r="J5" s="5" t="s">
        <v>4</v>
      </c>
      <c r="K5" s="5" t="s">
        <v>5</v>
      </c>
      <c r="L5" s="5" t="s">
        <v>6</v>
      </c>
      <c r="M5" s="5" t="s">
        <v>7</v>
      </c>
      <c r="N5" s="5" t="s">
        <v>8</v>
      </c>
    </row>
    <row r="6" spans="1:15" ht="41" thickBot="1" x14ac:dyDescent="0.25">
      <c r="A6" s="6" t="s">
        <v>9</v>
      </c>
      <c r="B6" s="6" t="s">
        <v>10</v>
      </c>
      <c r="C6" s="7" t="s">
        <v>11</v>
      </c>
      <c r="D6" s="6" t="s">
        <v>12</v>
      </c>
      <c r="E6" s="6" t="s">
        <v>13</v>
      </c>
      <c r="F6" s="6" t="s">
        <v>14</v>
      </c>
      <c r="G6" s="8" t="s">
        <v>15</v>
      </c>
      <c r="H6" s="8" t="s">
        <v>16</v>
      </c>
      <c r="I6" s="23" t="s">
        <v>17</v>
      </c>
      <c r="J6" s="9"/>
      <c r="K6" s="9"/>
      <c r="L6" s="9"/>
      <c r="M6" s="9"/>
      <c r="N6" s="4"/>
    </row>
    <row r="7" spans="1:15" ht="19" x14ac:dyDescent="0.2">
      <c r="A7" s="10">
        <v>1</v>
      </c>
      <c r="B7" s="27"/>
      <c r="C7" s="29"/>
      <c r="D7" s="51"/>
      <c r="E7" s="51"/>
      <c r="F7" s="52"/>
      <c r="G7" s="48">
        <f>ROUND(IF(D7*E7*1/1000000&gt;0.25,D7*E7*F7/1000000,0.25*F7),3)</f>
        <v>0</v>
      </c>
      <c r="H7" s="11">
        <f>IF(C7=0,0,VLOOKUP(C7,ПРАЙС!$A$2:$B$17,2,FALSE))</f>
        <v>0</v>
      </c>
      <c r="I7" s="24">
        <f>H7*G7</f>
        <v>0</v>
      </c>
      <c r="J7" s="12"/>
      <c r="K7" s="12"/>
      <c r="L7" s="12"/>
      <c r="M7" s="12"/>
      <c r="N7" s="13">
        <f>G7*(IF(C7=0,0,VLOOKUP(C7,ПРАЙС!$C$2:$D$17,2,FALSE)))</f>
        <v>0</v>
      </c>
      <c r="O7" s="14"/>
    </row>
    <row r="8" spans="1:15" ht="19" x14ac:dyDescent="0.2">
      <c r="A8" s="15">
        <v>2</v>
      </c>
      <c r="B8" s="30"/>
      <c r="C8" s="31"/>
      <c r="D8" s="53"/>
      <c r="E8" s="53"/>
      <c r="F8" s="54"/>
      <c r="G8" s="49">
        <f>ROUND(IF(D8*E8*1/1000000&gt;0.25,D8*E8*F8/1000000,0.25*F8),3)</f>
        <v>0</v>
      </c>
      <c r="H8" s="16">
        <f>IF(C8=0,0,VLOOKUP(C8,ПРАЙС!$A$2:$B$17,2,FALSE))</f>
        <v>0</v>
      </c>
      <c r="I8" s="25">
        <f t="shared" ref="I8:I52" si="0">H8*G8</f>
        <v>0</v>
      </c>
      <c r="J8" s="12"/>
      <c r="K8" s="12"/>
      <c r="L8" s="12"/>
      <c r="M8" s="12"/>
      <c r="N8" s="13">
        <f>G8*(IF(C8=0,0,VLOOKUP(C8,ПРАЙС!$C$2:$D$17,2,FALSE)))</f>
        <v>0</v>
      </c>
    </row>
    <row r="9" spans="1:15" ht="19" x14ac:dyDescent="0.2">
      <c r="A9" s="15">
        <v>3</v>
      </c>
      <c r="B9" s="30"/>
      <c r="C9" s="31"/>
      <c r="D9" s="53"/>
      <c r="E9" s="53"/>
      <c r="F9" s="55"/>
      <c r="G9" s="49">
        <f t="shared" ref="G9:G52" si="1">ROUND(IF(D9*E9*1/1000000&gt;0.25,D9*E9*F9/1000000,0.25*F9),3)</f>
        <v>0</v>
      </c>
      <c r="H9" s="16">
        <f>IF(C9=0,0,VLOOKUP(C9,ПРАЙС!$A$2:$B$17,2,FALSE))</f>
        <v>0</v>
      </c>
      <c r="I9" s="25">
        <f t="shared" si="0"/>
        <v>0</v>
      </c>
      <c r="J9" s="12"/>
      <c r="K9" s="12"/>
      <c r="L9" s="12"/>
      <c r="M9" s="12"/>
      <c r="N9" s="13">
        <f>G9*(IF(C9=0,0,VLOOKUP(C9,ПРАЙС!$C$2:$D$17,2,FALSE)))</f>
        <v>0</v>
      </c>
      <c r="O9" s="14"/>
    </row>
    <row r="10" spans="1:15" ht="19" x14ac:dyDescent="0.2">
      <c r="A10" s="15">
        <v>4</v>
      </c>
      <c r="B10" s="30"/>
      <c r="C10" s="31"/>
      <c r="D10" s="53"/>
      <c r="E10" s="53"/>
      <c r="F10" s="55"/>
      <c r="G10" s="49">
        <f t="shared" si="1"/>
        <v>0</v>
      </c>
      <c r="H10" s="16">
        <f>IF(C10=0,0,VLOOKUP(C10,ПРАЙС!$A$2:$B$17,2,FALSE))</f>
        <v>0</v>
      </c>
      <c r="I10" s="25">
        <f t="shared" si="0"/>
        <v>0</v>
      </c>
      <c r="J10" s="12"/>
      <c r="K10" s="12"/>
      <c r="L10" s="12"/>
      <c r="M10" s="12"/>
      <c r="N10" s="13">
        <f>G10*(IF(C10=0,0,VLOOKUP(C10,ПРАЙС!$C$2:$D$17,2,FALSE)))</f>
        <v>0</v>
      </c>
    </row>
    <row r="11" spans="1:15" ht="19" x14ac:dyDescent="0.2">
      <c r="A11" s="15">
        <v>5</v>
      </c>
      <c r="B11" s="33"/>
      <c r="C11" s="31"/>
      <c r="D11" s="53"/>
      <c r="E11" s="53"/>
      <c r="F11" s="55"/>
      <c r="G11" s="49">
        <f t="shared" si="1"/>
        <v>0</v>
      </c>
      <c r="H11" s="16">
        <f>IF(C11=0,0,VLOOKUP(C11,ПРАЙС!$A$2:$B$17,2,FALSE))</f>
        <v>0</v>
      </c>
      <c r="I11" s="25">
        <f t="shared" si="0"/>
        <v>0</v>
      </c>
      <c r="J11" s="12"/>
      <c r="K11" s="12"/>
      <c r="L11" s="12"/>
      <c r="M11" s="12"/>
      <c r="N11" s="13">
        <f>G11*(IF(C11=0,0,VLOOKUP(C11,ПРАЙС!$C$2:$D$17,2,FALSE)))</f>
        <v>0</v>
      </c>
    </row>
    <row r="12" spans="1:15" ht="19" x14ac:dyDescent="0.2">
      <c r="A12" s="15">
        <v>6</v>
      </c>
      <c r="B12" s="32"/>
      <c r="C12" s="31"/>
      <c r="D12" s="53"/>
      <c r="E12" s="53"/>
      <c r="F12" s="56"/>
      <c r="G12" s="49">
        <f t="shared" si="1"/>
        <v>0</v>
      </c>
      <c r="H12" s="16">
        <f>IF(C12=0,0,VLOOKUP(C12,ПРАЙС!$A$2:$B$17,2,FALSE))</f>
        <v>0</v>
      </c>
      <c r="I12" s="25">
        <f t="shared" si="0"/>
        <v>0</v>
      </c>
      <c r="J12" s="17"/>
      <c r="K12" s="12"/>
      <c r="L12" s="17"/>
      <c r="M12" s="17"/>
      <c r="N12" s="13">
        <f>G12*(IF(C12=0,0,VLOOKUP(C12,ПРАЙС!$C$2:$D$17,2,FALSE)))</f>
        <v>0</v>
      </c>
    </row>
    <row r="13" spans="1:15" ht="19" x14ac:dyDescent="0.2">
      <c r="A13" s="15">
        <v>7</v>
      </c>
      <c r="B13" s="32"/>
      <c r="C13" s="31"/>
      <c r="D13" s="53"/>
      <c r="E13" s="53"/>
      <c r="F13" s="56"/>
      <c r="G13" s="49">
        <f t="shared" si="1"/>
        <v>0</v>
      </c>
      <c r="H13" s="16">
        <f>IF(C13=0,0,VLOOKUP(C13,ПРАЙС!$A$2:$B$17,2,FALSE))</f>
        <v>0</v>
      </c>
      <c r="I13" s="25">
        <f t="shared" si="0"/>
        <v>0</v>
      </c>
      <c r="J13" s="17"/>
      <c r="K13" s="12"/>
      <c r="L13" s="17"/>
      <c r="M13" s="17"/>
      <c r="N13" s="13">
        <f>G13*(IF(C13=0,0,VLOOKUP(C13,ПРАЙС!$C$2:$D$17,2,FALSE)))</f>
        <v>0</v>
      </c>
    </row>
    <row r="14" spans="1:15" ht="19" x14ac:dyDescent="0.2">
      <c r="A14" s="15">
        <v>8</v>
      </c>
      <c r="B14" s="32"/>
      <c r="C14" s="31"/>
      <c r="D14" s="53"/>
      <c r="E14" s="53"/>
      <c r="F14" s="54"/>
      <c r="G14" s="49">
        <f t="shared" si="1"/>
        <v>0</v>
      </c>
      <c r="H14" s="16">
        <f>IF(C14=0,0,VLOOKUP(C14,ПРАЙС!$A$2:$B$17,2,FALSE))</f>
        <v>0</v>
      </c>
      <c r="I14" s="25">
        <f t="shared" si="0"/>
        <v>0</v>
      </c>
      <c r="J14" s="17"/>
      <c r="K14" s="12"/>
      <c r="L14" s="17"/>
      <c r="M14" s="17"/>
      <c r="N14" s="13">
        <f>G14*(IF(C14=0,0,VLOOKUP(C14,ПРАЙС!$C$2:$D$17,2,FALSE)))</f>
        <v>0</v>
      </c>
    </row>
    <row r="15" spans="1:15" ht="19" x14ac:dyDescent="0.2">
      <c r="A15" s="15">
        <v>9</v>
      </c>
      <c r="B15" s="31"/>
      <c r="C15" s="31"/>
      <c r="D15" s="53"/>
      <c r="E15" s="53"/>
      <c r="F15" s="54"/>
      <c r="G15" s="49">
        <f t="shared" si="1"/>
        <v>0</v>
      </c>
      <c r="H15" s="16">
        <f>IF(C15=0,0,VLOOKUP(C15,ПРАЙС!$A$2:$B$17,2,FALSE))</f>
        <v>0</v>
      </c>
      <c r="I15" s="25">
        <f t="shared" si="0"/>
        <v>0</v>
      </c>
      <c r="J15" s="12"/>
      <c r="K15" s="12"/>
      <c r="L15" s="12"/>
      <c r="M15" s="12"/>
      <c r="N15" s="13">
        <f>G15*(IF(C15=0,0,VLOOKUP(C15,ПРАЙС!$C$2:$D$17,2,FALSE)))</f>
        <v>0</v>
      </c>
    </row>
    <row r="16" spans="1:15" ht="19" x14ac:dyDescent="0.2">
      <c r="A16" s="15">
        <v>10</v>
      </c>
      <c r="B16" s="31"/>
      <c r="C16" s="31"/>
      <c r="D16" s="53"/>
      <c r="E16" s="53"/>
      <c r="F16" s="54"/>
      <c r="G16" s="49">
        <f t="shared" si="1"/>
        <v>0</v>
      </c>
      <c r="H16" s="16">
        <f>IF(C16=0,0,VLOOKUP(C16,ПРАЙС!$A$2:$B$17,2,FALSE))</f>
        <v>0</v>
      </c>
      <c r="I16" s="25">
        <f t="shared" si="0"/>
        <v>0</v>
      </c>
      <c r="J16" s="12"/>
      <c r="K16" s="12"/>
      <c r="L16" s="12"/>
      <c r="M16" s="12"/>
      <c r="N16" s="13">
        <f>G16*(IF(C16=0,0,VLOOKUP(C16,ПРАЙС!$C$2:$D$17,2,FALSE)))</f>
        <v>0</v>
      </c>
    </row>
    <row r="17" spans="1:14" ht="19" x14ac:dyDescent="0.2">
      <c r="A17" s="15">
        <v>11</v>
      </c>
      <c r="B17" s="31"/>
      <c r="C17" s="31"/>
      <c r="D17" s="53"/>
      <c r="E17" s="53"/>
      <c r="F17" s="54"/>
      <c r="G17" s="49">
        <f t="shared" si="1"/>
        <v>0</v>
      </c>
      <c r="H17" s="16">
        <f>IF(C17=0,0,VLOOKUP(C17,ПРАЙС!$A$2:$B$17,2,FALSE))</f>
        <v>0</v>
      </c>
      <c r="I17" s="25">
        <f t="shared" si="0"/>
        <v>0</v>
      </c>
      <c r="J17" s="12"/>
      <c r="K17" s="12"/>
      <c r="L17" s="12"/>
      <c r="M17" s="12"/>
      <c r="N17" s="13">
        <f>G17*(IF(C17=0,0,VLOOKUP(C17,ПРАЙС!$C$2:$D$17,2,FALSE)))</f>
        <v>0</v>
      </c>
    </row>
    <row r="18" spans="1:14" ht="19" x14ac:dyDescent="0.2">
      <c r="A18" s="15">
        <v>12</v>
      </c>
      <c r="B18" s="31"/>
      <c r="C18" s="31"/>
      <c r="D18" s="53"/>
      <c r="E18" s="53"/>
      <c r="F18" s="54"/>
      <c r="G18" s="49">
        <f t="shared" si="1"/>
        <v>0</v>
      </c>
      <c r="H18" s="16">
        <f>IF(C18=0,0,VLOOKUP(C18,ПРАЙС!$A$2:$B$17,2,FALSE))</f>
        <v>0</v>
      </c>
      <c r="I18" s="25">
        <f t="shared" si="0"/>
        <v>0</v>
      </c>
      <c r="J18" s="17"/>
      <c r="K18" s="12"/>
      <c r="L18" s="17"/>
      <c r="M18" s="17"/>
      <c r="N18" s="13">
        <f>G18*(IF(C18=0,0,VLOOKUP(C18,ПРАЙС!$C$2:$D$17,2,FALSE)))</f>
        <v>0</v>
      </c>
    </row>
    <row r="19" spans="1:14" ht="19" x14ac:dyDescent="0.2">
      <c r="A19" s="15">
        <v>13</v>
      </c>
      <c r="B19" s="31"/>
      <c r="C19" s="31"/>
      <c r="D19" s="53"/>
      <c r="E19" s="53"/>
      <c r="F19" s="54"/>
      <c r="G19" s="49">
        <f t="shared" si="1"/>
        <v>0</v>
      </c>
      <c r="H19" s="16">
        <f>IF(C19=0,0,VLOOKUP(C19,ПРАЙС!$A$2:$B$17,2,FALSE))</f>
        <v>0</v>
      </c>
      <c r="I19" s="25">
        <f t="shared" si="0"/>
        <v>0</v>
      </c>
      <c r="J19" s="17"/>
      <c r="K19" s="12"/>
      <c r="L19" s="17"/>
      <c r="M19" s="17"/>
      <c r="N19" s="13">
        <f>G19*(IF(C19=0,0,VLOOKUP(C19,ПРАЙС!$C$2:$D$17,2,FALSE)))</f>
        <v>0</v>
      </c>
    </row>
    <row r="20" spans="1:14" ht="19" x14ac:dyDescent="0.2">
      <c r="A20" s="15">
        <v>14</v>
      </c>
      <c r="B20" s="31"/>
      <c r="C20" s="31"/>
      <c r="D20" s="53"/>
      <c r="E20" s="53"/>
      <c r="F20" s="54"/>
      <c r="G20" s="49">
        <f t="shared" si="1"/>
        <v>0</v>
      </c>
      <c r="H20" s="16">
        <f>IF(C20=0,0,VLOOKUP(C20,ПРАЙС!$A$2:$B$17,2,FALSE))</f>
        <v>0</v>
      </c>
      <c r="I20" s="25">
        <f t="shared" si="0"/>
        <v>0</v>
      </c>
      <c r="J20" s="17"/>
      <c r="K20" s="12"/>
      <c r="L20" s="17"/>
      <c r="M20" s="17"/>
      <c r="N20" s="13">
        <f>G20*(IF(C20=0,0,VLOOKUP(C20,ПРАЙС!$C$2:$D$17,2,FALSE)))</f>
        <v>0</v>
      </c>
    </row>
    <row r="21" spans="1:14" ht="19" x14ac:dyDescent="0.2">
      <c r="A21" s="15">
        <v>15</v>
      </c>
      <c r="B21" s="31"/>
      <c r="C21" s="31"/>
      <c r="D21" s="53"/>
      <c r="E21" s="53"/>
      <c r="F21" s="54"/>
      <c r="G21" s="49">
        <f t="shared" si="1"/>
        <v>0</v>
      </c>
      <c r="H21" s="16">
        <f>IF(C21=0,0,VLOOKUP(C21,ПРАЙС!$A$2:$B$17,2,FALSE))</f>
        <v>0</v>
      </c>
      <c r="I21" s="25">
        <f t="shared" si="0"/>
        <v>0</v>
      </c>
      <c r="J21" s="17"/>
      <c r="K21" s="12"/>
      <c r="L21" s="17"/>
      <c r="M21" s="17"/>
      <c r="N21" s="13">
        <f>G21*(IF(C21=0,0,VLOOKUP(C21,ПРАЙС!$C$2:$D$17,2,FALSE)))</f>
        <v>0</v>
      </c>
    </row>
    <row r="22" spans="1:14" ht="19" x14ac:dyDescent="0.2">
      <c r="A22" s="15">
        <v>16</v>
      </c>
      <c r="B22" s="31"/>
      <c r="C22" s="31"/>
      <c r="D22" s="53"/>
      <c r="E22" s="53"/>
      <c r="F22" s="54"/>
      <c r="G22" s="49">
        <f t="shared" si="1"/>
        <v>0</v>
      </c>
      <c r="H22" s="16">
        <f>IF(C22=0,0,VLOOKUP(C22,ПРАЙС!$A$2:$B$17,2,FALSE))</f>
        <v>0</v>
      </c>
      <c r="I22" s="25">
        <f t="shared" si="0"/>
        <v>0</v>
      </c>
      <c r="J22" s="17"/>
      <c r="K22" s="12"/>
      <c r="L22" s="17"/>
      <c r="M22" s="17"/>
      <c r="N22" s="13">
        <f>G22*(IF(C22=0,0,VLOOKUP(C22,ПРАЙС!$C$2:$D$17,2,FALSE)))</f>
        <v>0</v>
      </c>
    </row>
    <row r="23" spans="1:14" ht="19" x14ac:dyDescent="0.2">
      <c r="A23" s="15">
        <v>17</v>
      </c>
      <c r="B23" s="31"/>
      <c r="C23" s="31"/>
      <c r="D23" s="53"/>
      <c r="E23" s="53"/>
      <c r="F23" s="54"/>
      <c r="G23" s="49">
        <f t="shared" si="1"/>
        <v>0</v>
      </c>
      <c r="H23" s="16">
        <f>IF(C23=0,0,VLOOKUP(C23,ПРАЙС!$A$2:$B$17,2,FALSE))</f>
        <v>0</v>
      </c>
      <c r="I23" s="25">
        <f t="shared" si="0"/>
        <v>0</v>
      </c>
      <c r="J23" s="17"/>
      <c r="K23" s="12"/>
      <c r="L23" s="17"/>
      <c r="M23" s="17"/>
      <c r="N23" s="13">
        <f>G23*(IF(C23=0,0,VLOOKUP(C23,ПРАЙС!$C$2:$D$17,2,FALSE)))</f>
        <v>0</v>
      </c>
    </row>
    <row r="24" spans="1:14" ht="19" x14ac:dyDescent="0.2">
      <c r="A24" s="15">
        <v>18</v>
      </c>
      <c r="B24" s="31"/>
      <c r="C24" s="31"/>
      <c r="D24" s="53"/>
      <c r="E24" s="53"/>
      <c r="F24" s="54"/>
      <c r="G24" s="49">
        <f t="shared" si="1"/>
        <v>0</v>
      </c>
      <c r="H24" s="16">
        <f>IF(C24=0,0,VLOOKUP(C24,ПРАЙС!$A$2:$B$17,2,FALSE))</f>
        <v>0</v>
      </c>
      <c r="I24" s="25">
        <f t="shared" si="0"/>
        <v>0</v>
      </c>
      <c r="J24" s="17"/>
      <c r="K24" s="12"/>
      <c r="L24" s="17"/>
      <c r="M24" s="17"/>
      <c r="N24" s="13">
        <f>G24*(IF(C24=0,0,VLOOKUP(C24,ПРАЙС!$C$2:$D$17,2,FALSE)))</f>
        <v>0</v>
      </c>
    </row>
    <row r="25" spans="1:14" ht="19" x14ac:dyDescent="0.2">
      <c r="A25" s="15">
        <v>19</v>
      </c>
      <c r="B25" s="31"/>
      <c r="C25" s="31"/>
      <c r="D25" s="53"/>
      <c r="E25" s="53"/>
      <c r="F25" s="54"/>
      <c r="G25" s="49">
        <f t="shared" si="1"/>
        <v>0</v>
      </c>
      <c r="H25" s="16">
        <f>IF(C25=0,0,VLOOKUP(C25,ПРАЙС!$A$2:$B$17,2,FALSE))</f>
        <v>0</v>
      </c>
      <c r="I25" s="25">
        <f t="shared" si="0"/>
        <v>0</v>
      </c>
      <c r="J25" s="17"/>
      <c r="K25" s="12"/>
      <c r="L25" s="17"/>
      <c r="M25" s="17"/>
      <c r="N25" s="13">
        <f>G25*(IF(C25=0,0,VLOOKUP(C25,ПРАЙС!$C$2:$D$17,2,FALSE)))</f>
        <v>0</v>
      </c>
    </row>
    <row r="26" spans="1:14" ht="19" x14ac:dyDescent="0.2">
      <c r="A26" s="15">
        <v>20</v>
      </c>
      <c r="B26" s="31"/>
      <c r="C26" s="31"/>
      <c r="D26" s="53"/>
      <c r="E26" s="53"/>
      <c r="F26" s="54"/>
      <c r="G26" s="49">
        <f t="shared" si="1"/>
        <v>0</v>
      </c>
      <c r="H26" s="16">
        <f>IF(C26=0,0,VLOOKUP(C26,ПРАЙС!$A$2:$B$17,2,FALSE))</f>
        <v>0</v>
      </c>
      <c r="I26" s="25">
        <f t="shared" si="0"/>
        <v>0</v>
      </c>
      <c r="J26" s="17"/>
      <c r="K26" s="12"/>
      <c r="L26" s="17"/>
      <c r="M26" s="17"/>
      <c r="N26" s="13">
        <f>G26*(IF(C26=0,0,VLOOKUP(C26,ПРАЙС!$C$2:$D$17,2,FALSE)))</f>
        <v>0</v>
      </c>
    </row>
    <row r="27" spans="1:14" ht="19" x14ac:dyDescent="0.2">
      <c r="A27" s="15">
        <v>21</v>
      </c>
      <c r="B27" s="31"/>
      <c r="C27" s="31"/>
      <c r="D27" s="53"/>
      <c r="E27" s="53"/>
      <c r="F27" s="54"/>
      <c r="G27" s="49">
        <f t="shared" si="1"/>
        <v>0</v>
      </c>
      <c r="H27" s="16">
        <f>IF(C27=0,0,VLOOKUP(C27,ПРАЙС!$A$2:$B$17,2,FALSE))</f>
        <v>0</v>
      </c>
      <c r="I27" s="25">
        <f t="shared" si="0"/>
        <v>0</v>
      </c>
      <c r="J27" s="17"/>
      <c r="K27" s="12"/>
      <c r="L27" s="17"/>
      <c r="M27" s="17"/>
      <c r="N27" s="13">
        <f>G27*(IF(C27=0,0,VLOOKUP(C27,ПРАЙС!$C$2:$D$17,2,FALSE)))</f>
        <v>0</v>
      </c>
    </row>
    <row r="28" spans="1:14" ht="19" x14ac:dyDescent="0.2">
      <c r="A28" s="15">
        <v>22</v>
      </c>
      <c r="B28" s="31"/>
      <c r="C28" s="31"/>
      <c r="D28" s="53"/>
      <c r="E28" s="53"/>
      <c r="F28" s="54"/>
      <c r="G28" s="49">
        <f t="shared" si="1"/>
        <v>0</v>
      </c>
      <c r="H28" s="16">
        <f>IF(C28=0,0,VLOOKUP(C28,ПРАЙС!$A$2:$B$17,2,FALSE))</f>
        <v>0</v>
      </c>
      <c r="I28" s="25">
        <f t="shared" si="0"/>
        <v>0</v>
      </c>
      <c r="J28" s="17"/>
      <c r="K28" s="12"/>
      <c r="L28" s="17"/>
      <c r="M28" s="17"/>
      <c r="N28" s="13">
        <f>G28*(IF(C28=0,0,VLOOKUP(C28,ПРАЙС!$C$2:$D$17,2,FALSE)))</f>
        <v>0</v>
      </c>
    </row>
    <row r="29" spans="1:14" ht="19" x14ac:dyDescent="0.2">
      <c r="A29" s="15">
        <v>23</v>
      </c>
      <c r="B29" s="31"/>
      <c r="C29" s="31"/>
      <c r="D29" s="53"/>
      <c r="E29" s="53"/>
      <c r="F29" s="54"/>
      <c r="G29" s="49">
        <f t="shared" si="1"/>
        <v>0</v>
      </c>
      <c r="H29" s="16">
        <f>IF(C29=0,0,VLOOKUP(C29,ПРАЙС!$A$2:$B$17,2,FALSE))</f>
        <v>0</v>
      </c>
      <c r="I29" s="25">
        <f t="shared" si="0"/>
        <v>0</v>
      </c>
      <c r="J29" s="12"/>
      <c r="K29" s="12"/>
      <c r="L29" s="12"/>
      <c r="M29" s="12"/>
      <c r="N29" s="13">
        <f>G29*(IF(C29=0,0,VLOOKUP(C29,ПРАЙС!$C$2:$D$17,2,FALSE)))</f>
        <v>0</v>
      </c>
    </row>
    <row r="30" spans="1:14" ht="19" x14ac:dyDescent="0.2">
      <c r="A30" s="15">
        <v>24</v>
      </c>
      <c r="B30" s="31"/>
      <c r="C30" s="31"/>
      <c r="D30" s="53"/>
      <c r="E30" s="53"/>
      <c r="F30" s="54"/>
      <c r="G30" s="49">
        <f t="shared" si="1"/>
        <v>0</v>
      </c>
      <c r="H30" s="16">
        <f>IF(C30=0,0,VLOOKUP(C30,ПРАЙС!$A$2:$B$17,2,FALSE))</f>
        <v>0</v>
      </c>
      <c r="I30" s="25">
        <f t="shared" si="0"/>
        <v>0</v>
      </c>
      <c r="J30" s="12"/>
      <c r="K30" s="12"/>
      <c r="L30" s="12"/>
      <c r="M30" s="12"/>
      <c r="N30" s="13">
        <f>G30*(IF(C30=0,0,VLOOKUP(C30,ПРАЙС!$C$2:$D$17,2,FALSE)))</f>
        <v>0</v>
      </c>
    </row>
    <row r="31" spans="1:14" ht="19" x14ac:dyDescent="0.2">
      <c r="A31" s="15">
        <v>25</v>
      </c>
      <c r="B31" s="31"/>
      <c r="C31" s="31"/>
      <c r="D31" s="53"/>
      <c r="E31" s="53"/>
      <c r="F31" s="54"/>
      <c r="G31" s="49">
        <f t="shared" si="1"/>
        <v>0</v>
      </c>
      <c r="H31" s="16">
        <f>IF(C31=0,0,VLOOKUP(C31,ПРАЙС!$A$2:$B$17,2,FALSE))</f>
        <v>0</v>
      </c>
      <c r="I31" s="25">
        <f t="shared" si="0"/>
        <v>0</v>
      </c>
      <c r="J31" s="12"/>
      <c r="K31" s="12"/>
      <c r="L31" s="12"/>
      <c r="M31" s="12"/>
      <c r="N31" s="13">
        <f>G31*(IF(C31=0,0,VLOOKUP(C31,ПРАЙС!$C$2:$D$17,2,FALSE)))</f>
        <v>0</v>
      </c>
    </row>
    <row r="32" spans="1:14" ht="19" x14ac:dyDescent="0.2">
      <c r="A32" s="15">
        <v>26</v>
      </c>
      <c r="B32" s="31"/>
      <c r="C32" s="31"/>
      <c r="D32" s="53"/>
      <c r="E32" s="53"/>
      <c r="F32" s="54"/>
      <c r="G32" s="49">
        <f t="shared" si="1"/>
        <v>0</v>
      </c>
      <c r="H32" s="16">
        <f>IF(C32=0,0,VLOOKUP(C32,ПРАЙС!$A$2:$B$17,2,FALSE))</f>
        <v>0</v>
      </c>
      <c r="I32" s="25">
        <f t="shared" si="0"/>
        <v>0</v>
      </c>
      <c r="J32" s="12"/>
      <c r="K32" s="12"/>
      <c r="L32" s="12"/>
      <c r="M32" s="12"/>
      <c r="N32" s="13">
        <f>G32*(IF(C32=0,0,VLOOKUP(C32,ПРАЙС!$C$2:$D$17,2,FALSE)))</f>
        <v>0</v>
      </c>
    </row>
    <row r="33" spans="1:14" ht="19" x14ac:dyDescent="0.2">
      <c r="A33" s="15">
        <v>27</v>
      </c>
      <c r="B33" s="31"/>
      <c r="C33" s="31"/>
      <c r="D33" s="53"/>
      <c r="E33" s="53"/>
      <c r="F33" s="54"/>
      <c r="G33" s="49">
        <f t="shared" si="1"/>
        <v>0</v>
      </c>
      <c r="H33" s="16">
        <f>IF(C33=0,0,VLOOKUP(C33,ПРАЙС!$A$2:$B$17,2,FALSE))</f>
        <v>0</v>
      </c>
      <c r="I33" s="25">
        <f t="shared" si="0"/>
        <v>0</v>
      </c>
      <c r="J33" s="12"/>
      <c r="K33" s="12"/>
      <c r="L33" s="12"/>
      <c r="M33" s="12"/>
      <c r="N33" s="13">
        <f>G33*(IF(C33=0,0,VLOOKUP(C33,ПРАЙС!$C$2:$D$17,2,FALSE)))</f>
        <v>0</v>
      </c>
    </row>
    <row r="34" spans="1:14" ht="19" x14ac:dyDescent="0.2">
      <c r="A34" s="15">
        <v>28</v>
      </c>
      <c r="B34" s="31"/>
      <c r="C34" s="31"/>
      <c r="D34" s="53"/>
      <c r="E34" s="53"/>
      <c r="F34" s="54"/>
      <c r="G34" s="49">
        <f t="shared" si="1"/>
        <v>0</v>
      </c>
      <c r="H34" s="16">
        <f>IF(C34=0,0,VLOOKUP(C34,ПРАЙС!$A$2:$B$17,2,FALSE))</f>
        <v>0</v>
      </c>
      <c r="I34" s="25">
        <f t="shared" si="0"/>
        <v>0</v>
      </c>
      <c r="J34" s="12"/>
      <c r="K34" s="12"/>
      <c r="L34" s="12"/>
      <c r="M34" s="12"/>
      <c r="N34" s="13">
        <f>G34*(IF(C34=0,0,VLOOKUP(C34,ПРАЙС!$C$2:$D$17,2,FALSE)))</f>
        <v>0</v>
      </c>
    </row>
    <row r="35" spans="1:14" ht="19" x14ac:dyDescent="0.2">
      <c r="A35" s="15">
        <v>29</v>
      </c>
      <c r="B35" s="31"/>
      <c r="C35" s="31"/>
      <c r="D35" s="53"/>
      <c r="E35" s="53"/>
      <c r="F35" s="54"/>
      <c r="G35" s="49">
        <f t="shared" si="1"/>
        <v>0</v>
      </c>
      <c r="H35" s="16">
        <f>IF(C35=0,0,VLOOKUP(C35,ПРАЙС!$A$2:$B$17,2,FALSE))</f>
        <v>0</v>
      </c>
      <c r="I35" s="25">
        <f t="shared" si="0"/>
        <v>0</v>
      </c>
      <c r="J35" s="12"/>
      <c r="K35" s="12"/>
      <c r="L35" s="12"/>
      <c r="M35" s="12"/>
      <c r="N35" s="13">
        <f>G35*(IF(C35=0,0,VLOOKUP(C35,ПРАЙС!$C$2:$D$17,2,FALSE)))</f>
        <v>0</v>
      </c>
    </row>
    <row r="36" spans="1:14" ht="19" x14ac:dyDescent="0.2">
      <c r="A36" s="15">
        <v>30</v>
      </c>
      <c r="B36" s="31"/>
      <c r="C36" s="31"/>
      <c r="D36" s="53"/>
      <c r="E36" s="53"/>
      <c r="F36" s="54"/>
      <c r="G36" s="49">
        <f t="shared" si="1"/>
        <v>0</v>
      </c>
      <c r="H36" s="16">
        <f>IF(C36=0,0,VLOOKUP(C36,ПРАЙС!$A$2:$B$17,2,FALSE))</f>
        <v>0</v>
      </c>
      <c r="I36" s="25">
        <f t="shared" si="0"/>
        <v>0</v>
      </c>
      <c r="J36" s="12"/>
      <c r="K36" s="12"/>
      <c r="L36" s="12"/>
      <c r="M36" s="12"/>
      <c r="N36" s="13">
        <f>G36*(IF(C36=0,0,VLOOKUP(C36,ПРАЙС!$C$2:$D$17,2,FALSE)))</f>
        <v>0</v>
      </c>
    </row>
    <row r="37" spans="1:14" ht="19" x14ac:dyDescent="0.2">
      <c r="A37" s="15">
        <v>31</v>
      </c>
      <c r="B37" s="31"/>
      <c r="C37" s="31"/>
      <c r="D37" s="53"/>
      <c r="E37" s="53"/>
      <c r="F37" s="54"/>
      <c r="G37" s="49">
        <f t="shared" si="1"/>
        <v>0</v>
      </c>
      <c r="H37" s="16">
        <f>IF(C37=0,0,VLOOKUP(C37,ПРАЙС!$A$2:$B$17,2,FALSE))</f>
        <v>0</v>
      </c>
      <c r="I37" s="25">
        <f t="shared" si="0"/>
        <v>0</v>
      </c>
      <c r="J37" s="12"/>
      <c r="K37" s="12"/>
      <c r="L37" s="12"/>
      <c r="M37" s="12"/>
      <c r="N37" s="13">
        <f>G37*(IF(C37=0,0,VLOOKUP(C37,ПРАЙС!$C$2:$D$17,2,FALSE)))</f>
        <v>0</v>
      </c>
    </row>
    <row r="38" spans="1:14" ht="19" x14ac:dyDescent="0.2">
      <c r="A38" s="15">
        <v>32</v>
      </c>
      <c r="B38" s="31"/>
      <c r="C38" s="31"/>
      <c r="D38" s="53"/>
      <c r="E38" s="53"/>
      <c r="F38" s="54"/>
      <c r="G38" s="49">
        <f t="shared" si="1"/>
        <v>0</v>
      </c>
      <c r="H38" s="16">
        <f>IF(C38=0,0,VLOOKUP(C38,ПРАЙС!$A$2:$B$17,2,FALSE))</f>
        <v>0</v>
      </c>
      <c r="I38" s="25">
        <f t="shared" si="0"/>
        <v>0</v>
      </c>
      <c r="J38" s="12"/>
      <c r="K38" s="12"/>
      <c r="L38" s="12"/>
      <c r="M38" s="12"/>
      <c r="N38" s="13">
        <f>G38*(IF(C38=0,0,VLOOKUP(C38,ПРАЙС!$C$2:$D$17,2,FALSE)))</f>
        <v>0</v>
      </c>
    </row>
    <row r="39" spans="1:14" ht="19" x14ac:dyDescent="0.2">
      <c r="A39" s="15">
        <v>33</v>
      </c>
      <c r="B39" s="31"/>
      <c r="C39" s="31"/>
      <c r="D39" s="53"/>
      <c r="E39" s="53"/>
      <c r="F39" s="54"/>
      <c r="G39" s="49">
        <f t="shared" si="1"/>
        <v>0</v>
      </c>
      <c r="H39" s="16">
        <f>IF(C39=0,0,VLOOKUP(C39,ПРАЙС!$A$2:$B$17,2,FALSE))</f>
        <v>0</v>
      </c>
      <c r="I39" s="25">
        <f t="shared" si="0"/>
        <v>0</v>
      </c>
      <c r="J39" s="12"/>
      <c r="K39" s="12"/>
      <c r="L39" s="12"/>
      <c r="M39" s="12"/>
      <c r="N39" s="13">
        <f>G39*(IF(C39=0,0,VLOOKUP(C39,ПРАЙС!$C$2:$D$17,2,FALSE)))</f>
        <v>0</v>
      </c>
    </row>
    <row r="40" spans="1:14" ht="19" x14ac:dyDescent="0.2">
      <c r="A40" s="15">
        <v>34</v>
      </c>
      <c r="B40" s="31"/>
      <c r="C40" s="31"/>
      <c r="D40" s="53"/>
      <c r="E40" s="53"/>
      <c r="F40" s="54"/>
      <c r="G40" s="49">
        <f t="shared" si="1"/>
        <v>0</v>
      </c>
      <c r="H40" s="16">
        <f>IF(C40=0,0,VLOOKUP(C40,ПРАЙС!$A$2:$B$17,2,FALSE))</f>
        <v>0</v>
      </c>
      <c r="I40" s="25">
        <f t="shared" si="0"/>
        <v>0</v>
      </c>
      <c r="J40" s="12"/>
      <c r="K40" s="12"/>
      <c r="L40" s="12"/>
      <c r="M40" s="12"/>
      <c r="N40" s="13">
        <f>G40*(IF(C40=0,0,VLOOKUP(C40,ПРАЙС!$C$2:$D$17,2,FALSE)))</f>
        <v>0</v>
      </c>
    </row>
    <row r="41" spans="1:14" ht="19" x14ac:dyDescent="0.2">
      <c r="A41" s="15">
        <v>35</v>
      </c>
      <c r="B41" s="31"/>
      <c r="C41" s="31"/>
      <c r="D41" s="53"/>
      <c r="E41" s="53"/>
      <c r="F41" s="54"/>
      <c r="G41" s="49">
        <f t="shared" si="1"/>
        <v>0</v>
      </c>
      <c r="H41" s="16">
        <f>IF(C41=0,0,VLOOKUP(C41,ПРАЙС!$A$2:$B$17,2,FALSE))</f>
        <v>0</v>
      </c>
      <c r="I41" s="25">
        <f t="shared" si="0"/>
        <v>0</v>
      </c>
      <c r="J41" s="12"/>
      <c r="K41" s="12"/>
      <c r="L41" s="12"/>
      <c r="M41" s="12"/>
      <c r="N41" s="13">
        <f>G41*(IF(C41=0,0,VLOOKUP(C41,ПРАЙС!$C$2:$D$17,2,FALSE)))</f>
        <v>0</v>
      </c>
    </row>
    <row r="42" spans="1:14" ht="19" x14ac:dyDescent="0.2">
      <c r="A42" s="15">
        <v>36</v>
      </c>
      <c r="B42" s="31"/>
      <c r="C42" s="31"/>
      <c r="D42" s="53"/>
      <c r="E42" s="53"/>
      <c r="F42" s="54"/>
      <c r="G42" s="49">
        <f t="shared" si="1"/>
        <v>0</v>
      </c>
      <c r="H42" s="16">
        <f>IF(C42=0,0,VLOOKUP(C42,ПРАЙС!$A$2:$B$17,2,FALSE))</f>
        <v>0</v>
      </c>
      <c r="I42" s="25">
        <f t="shared" si="0"/>
        <v>0</v>
      </c>
      <c r="J42" s="12"/>
      <c r="K42" s="12"/>
      <c r="L42" s="12"/>
      <c r="M42" s="12"/>
      <c r="N42" s="13">
        <f>G42*(IF(C42=0,0,VLOOKUP(C42,ПРАЙС!$C$2:$D$17,2,FALSE)))</f>
        <v>0</v>
      </c>
    </row>
    <row r="43" spans="1:14" ht="19" x14ac:dyDescent="0.2">
      <c r="A43" s="15">
        <v>37</v>
      </c>
      <c r="B43" s="31"/>
      <c r="C43" s="31"/>
      <c r="D43" s="53"/>
      <c r="E43" s="53"/>
      <c r="F43" s="54"/>
      <c r="G43" s="49">
        <f t="shared" si="1"/>
        <v>0</v>
      </c>
      <c r="H43" s="16">
        <f>IF(C43=0,0,VLOOKUP(C43,ПРАЙС!$A$2:$B$17,2,FALSE))</f>
        <v>0</v>
      </c>
      <c r="I43" s="25">
        <f t="shared" si="0"/>
        <v>0</v>
      </c>
      <c r="J43" s="12"/>
      <c r="K43" s="12"/>
      <c r="L43" s="12"/>
      <c r="M43" s="12"/>
      <c r="N43" s="13">
        <f>G43*(IF(C43=0,0,VLOOKUP(C43,ПРАЙС!$C$2:$D$17,2,FALSE)))</f>
        <v>0</v>
      </c>
    </row>
    <row r="44" spans="1:14" ht="19" x14ac:dyDescent="0.2">
      <c r="A44" s="15">
        <v>38</v>
      </c>
      <c r="B44" s="31"/>
      <c r="C44" s="31"/>
      <c r="D44" s="53"/>
      <c r="E44" s="53"/>
      <c r="F44" s="54"/>
      <c r="G44" s="49">
        <f t="shared" si="1"/>
        <v>0</v>
      </c>
      <c r="H44" s="16">
        <f>IF(C44=0,0,VLOOKUP(C44,ПРАЙС!$A$2:$B$17,2,FALSE))</f>
        <v>0</v>
      </c>
      <c r="I44" s="25">
        <f t="shared" si="0"/>
        <v>0</v>
      </c>
      <c r="J44" s="12"/>
      <c r="K44" s="12"/>
      <c r="L44" s="12"/>
      <c r="M44" s="12"/>
      <c r="N44" s="13">
        <f>G44*(IF(C44=0,0,VLOOKUP(C44,ПРАЙС!$C$2:$D$17,2,FALSE)))</f>
        <v>0</v>
      </c>
    </row>
    <row r="45" spans="1:14" ht="19" x14ac:dyDescent="0.2">
      <c r="A45" s="15">
        <v>39</v>
      </c>
      <c r="B45" s="31"/>
      <c r="C45" s="31"/>
      <c r="D45" s="53"/>
      <c r="E45" s="53"/>
      <c r="F45" s="54"/>
      <c r="G45" s="49">
        <f t="shared" si="1"/>
        <v>0</v>
      </c>
      <c r="H45" s="16">
        <f>IF(C45=0,0,VLOOKUP(C45,ПРАЙС!$A$2:$B$17,2,FALSE))</f>
        <v>0</v>
      </c>
      <c r="I45" s="25">
        <f t="shared" si="0"/>
        <v>0</v>
      </c>
      <c r="J45" s="12"/>
      <c r="K45" s="12"/>
      <c r="L45" s="12"/>
      <c r="M45" s="12"/>
      <c r="N45" s="13">
        <f>G45*(IF(C45=0,0,VLOOKUP(C45,ПРАЙС!$C$2:$D$17,2,FALSE)))</f>
        <v>0</v>
      </c>
    </row>
    <row r="46" spans="1:14" ht="19" x14ac:dyDescent="0.2">
      <c r="A46" s="15">
        <v>40</v>
      </c>
      <c r="B46" s="31"/>
      <c r="C46" s="31"/>
      <c r="D46" s="53"/>
      <c r="E46" s="53"/>
      <c r="F46" s="54"/>
      <c r="G46" s="49">
        <f t="shared" si="1"/>
        <v>0</v>
      </c>
      <c r="H46" s="16">
        <f>IF(C46=0,0,VLOOKUP(C46,ПРАЙС!$A$2:$B$17,2,FALSE))</f>
        <v>0</v>
      </c>
      <c r="I46" s="25">
        <f t="shared" si="0"/>
        <v>0</v>
      </c>
      <c r="J46" s="12"/>
      <c r="K46" s="12"/>
      <c r="L46" s="12"/>
      <c r="M46" s="12"/>
      <c r="N46" s="13">
        <f>G46*(IF(C46=0,0,VLOOKUP(C46,ПРАЙС!$C$2:$D$17,2,FALSE)))</f>
        <v>0</v>
      </c>
    </row>
    <row r="47" spans="1:14" ht="19" x14ac:dyDescent="0.2">
      <c r="A47" s="15">
        <v>41</v>
      </c>
      <c r="B47" s="31"/>
      <c r="C47" s="31"/>
      <c r="D47" s="53"/>
      <c r="E47" s="53"/>
      <c r="F47" s="54"/>
      <c r="G47" s="49">
        <f t="shared" si="1"/>
        <v>0</v>
      </c>
      <c r="H47" s="16">
        <f>IF(C47=0,0,VLOOKUP(C47,ПРАЙС!$A$2:$B$17,2,FALSE))</f>
        <v>0</v>
      </c>
      <c r="I47" s="25">
        <f t="shared" si="0"/>
        <v>0</v>
      </c>
      <c r="J47" s="12"/>
      <c r="K47" s="12"/>
      <c r="L47" s="12"/>
      <c r="M47" s="12"/>
      <c r="N47" s="13">
        <f>G47*(IF(C47=0,0,VLOOKUP(C47,ПРАЙС!$C$2:$D$17,2,FALSE)))</f>
        <v>0</v>
      </c>
    </row>
    <row r="48" spans="1:14" ht="19" x14ac:dyDescent="0.2">
      <c r="A48" s="15">
        <v>42</v>
      </c>
      <c r="B48" s="31"/>
      <c r="C48" s="31"/>
      <c r="D48" s="53"/>
      <c r="E48" s="53"/>
      <c r="F48" s="54"/>
      <c r="G48" s="49">
        <f t="shared" si="1"/>
        <v>0</v>
      </c>
      <c r="H48" s="16">
        <f>IF(C48=0,0,VLOOKUP(C48,ПРАЙС!$A$2:$B$17,2,FALSE))</f>
        <v>0</v>
      </c>
      <c r="I48" s="25">
        <f t="shared" si="0"/>
        <v>0</v>
      </c>
      <c r="J48" s="12"/>
      <c r="K48" s="12"/>
      <c r="L48" s="12"/>
      <c r="M48" s="12"/>
      <c r="N48" s="13">
        <f>G48*(IF(C48=0,0,VLOOKUP(C48,ПРАЙС!$C$2:$D$17,2,FALSE)))</f>
        <v>0</v>
      </c>
    </row>
    <row r="49" spans="1:18" ht="19" x14ac:dyDescent="0.2">
      <c r="A49" s="15">
        <v>43</v>
      </c>
      <c r="B49" s="31"/>
      <c r="C49" s="31"/>
      <c r="D49" s="53"/>
      <c r="E49" s="53"/>
      <c r="F49" s="54"/>
      <c r="G49" s="49">
        <f t="shared" si="1"/>
        <v>0</v>
      </c>
      <c r="H49" s="16">
        <f>IF(C49=0,0,VLOOKUP(C49,ПРАЙС!$A$2:$B$17,2,FALSE))</f>
        <v>0</v>
      </c>
      <c r="I49" s="25">
        <f t="shared" si="0"/>
        <v>0</v>
      </c>
      <c r="J49" s="12"/>
      <c r="K49" s="12"/>
      <c r="L49" s="12"/>
      <c r="M49" s="12"/>
      <c r="N49" s="13">
        <f>G49*(IF(C49=0,0,VLOOKUP(C49,ПРАЙС!$C$2:$D$17,2,FALSE)))</f>
        <v>0</v>
      </c>
    </row>
    <row r="50" spans="1:18" ht="19" x14ac:dyDescent="0.2">
      <c r="A50" s="15">
        <v>44</v>
      </c>
      <c r="B50" s="31"/>
      <c r="C50" s="31"/>
      <c r="D50" s="53"/>
      <c r="E50" s="53"/>
      <c r="F50" s="54"/>
      <c r="G50" s="49">
        <f t="shared" si="1"/>
        <v>0</v>
      </c>
      <c r="H50" s="16">
        <f>IF(C50=0,0,VLOOKUP(C50,ПРАЙС!$A$2:$B$17,2,FALSE))</f>
        <v>0</v>
      </c>
      <c r="I50" s="25">
        <f t="shared" si="0"/>
        <v>0</v>
      </c>
      <c r="J50" s="12"/>
      <c r="K50" s="12"/>
      <c r="L50" s="12"/>
      <c r="M50" s="12"/>
      <c r="N50" s="13">
        <f>G50*(IF(C50=0,0,VLOOKUP(C50,ПРАЙС!$C$2:$D$17,2,FALSE)))</f>
        <v>0</v>
      </c>
    </row>
    <row r="51" spans="1:18" ht="19" x14ac:dyDescent="0.2">
      <c r="A51" s="15">
        <v>45</v>
      </c>
      <c r="B51" s="31"/>
      <c r="C51" s="31"/>
      <c r="D51" s="53"/>
      <c r="E51" s="53"/>
      <c r="F51" s="54"/>
      <c r="G51" s="49">
        <f t="shared" si="1"/>
        <v>0</v>
      </c>
      <c r="H51" s="16">
        <f>IF(C51=0,0,VLOOKUP(C51,ПРАЙС!$A$2:$B$17,2,FALSE))</f>
        <v>0</v>
      </c>
      <c r="I51" s="25">
        <f t="shared" si="0"/>
        <v>0</v>
      </c>
      <c r="J51" s="12"/>
      <c r="K51" s="12"/>
      <c r="L51" s="12"/>
      <c r="M51" s="12"/>
      <c r="N51" s="13">
        <f>G51*(IF(C51=0,0,VLOOKUP(C51,ПРАЙС!$C$2:$D$17,2,FALSE)))</f>
        <v>0</v>
      </c>
    </row>
    <row r="52" spans="1:18" ht="20" thickBot="1" x14ac:dyDescent="0.25">
      <c r="A52" s="46">
        <v>46</v>
      </c>
      <c r="B52" s="34"/>
      <c r="C52" s="34"/>
      <c r="D52" s="53"/>
      <c r="E52" s="53"/>
      <c r="F52" s="57"/>
      <c r="G52" s="49">
        <f t="shared" si="1"/>
        <v>0</v>
      </c>
      <c r="H52" s="16">
        <f>IF(C52=0,0,VLOOKUP(C52,ПРАЙС!$A$2:$B$17,2,FALSE))</f>
        <v>0</v>
      </c>
      <c r="I52" s="25">
        <f t="shared" si="0"/>
        <v>0</v>
      </c>
      <c r="J52" s="12"/>
      <c r="K52" s="12"/>
      <c r="L52" s="12"/>
      <c r="M52" s="12"/>
      <c r="N52" s="13">
        <f>G52*(IF(C52=0,0,VLOOKUP(C52,ПРАЙС!$C$2:$D$17,2,FALSE)))</f>
        <v>0</v>
      </c>
    </row>
    <row r="53" spans="1:18" ht="20" thickBot="1" x14ac:dyDescent="0.25">
      <c r="A53" s="18"/>
      <c r="B53" s="47" t="s">
        <v>18</v>
      </c>
      <c r="C53" s="75" t="s">
        <v>22</v>
      </c>
      <c r="D53" s="76"/>
      <c r="E53" s="19" t="s">
        <v>19</v>
      </c>
      <c r="F53" s="20">
        <f>SUM(F7:F52)</f>
        <v>0</v>
      </c>
      <c r="G53" s="50">
        <f>SUM(G7:G52)</f>
        <v>0</v>
      </c>
      <c r="H53" s="77">
        <f>SUM(I7:I52)</f>
        <v>0</v>
      </c>
      <c r="I53" s="78"/>
      <c r="J53" s="3">
        <f>SUM(J7:J52)</f>
        <v>0</v>
      </c>
      <c r="K53" s="3">
        <f>SUM(K7:K52)</f>
        <v>0</v>
      </c>
      <c r="L53" s="3">
        <f>SUM(L7:L52)</f>
        <v>0</v>
      </c>
      <c r="M53" s="3">
        <f>SUM(M7:M52)</f>
        <v>0</v>
      </c>
      <c r="N53" s="21">
        <f>SUM(N7:N52)</f>
        <v>0</v>
      </c>
    </row>
    <row r="54" spans="1:18" ht="22" thickBot="1" x14ac:dyDescent="0.25">
      <c r="A54" s="79"/>
      <c r="B54" s="80"/>
      <c r="C54" s="80"/>
      <c r="D54" s="80"/>
      <c r="E54" s="80"/>
      <c r="F54" s="80"/>
      <c r="G54" s="80"/>
      <c r="H54" s="22" t="s">
        <v>20</v>
      </c>
      <c r="I54" s="26">
        <f>IF(C53="нет",SUM(I7:I52),IF(C53="да",SUM(I7:I52)+2500,IF(C53="",SUM(I7:I52))))</f>
        <v>0</v>
      </c>
      <c r="J54" s="1" t="s">
        <v>21</v>
      </c>
      <c r="K54" s="1" t="s">
        <v>22</v>
      </c>
    </row>
    <row r="55" spans="1:18" ht="18.75" customHeight="1" x14ac:dyDescent="0.2">
      <c r="A55" s="84"/>
      <c r="B55" s="85"/>
      <c r="C55" s="85"/>
      <c r="D55" s="85"/>
      <c r="E55" s="85"/>
      <c r="F55" s="85"/>
      <c r="G55" s="85"/>
      <c r="H55" s="85"/>
      <c r="I55" s="86"/>
    </row>
    <row r="56" spans="1:18" x14ac:dyDescent="0.2">
      <c r="A56" s="84"/>
      <c r="B56" s="81" t="s">
        <v>23</v>
      </c>
      <c r="C56" s="82"/>
      <c r="D56" s="82"/>
      <c r="E56" s="81" t="s">
        <v>24</v>
      </c>
      <c r="F56" s="81"/>
      <c r="G56" s="81"/>
      <c r="H56" s="81"/>
      <c r="I56" s="83"/>
    </row>
    <row r="57" spans="1:18" x14ac:dyDescent="0.2">
      <c r="A57" s="84"/>
      <c r="B57" s="82"/>
      <c r="C57" s="82"/>
      <c r="D57" s="82"/>
      <c r="E57" s="81"/>
      <c r="F57" s="81"/>
      <c r="G57" s="81"/>
      <c r="H57" s="81"/>
      <c r="I57" s="83"/>
    </row>
    <row r="58" spans="1:18" x14ac:dyDescent="0.2">
      <c r="A58" s="84"/>
      <c r="B58" s="85"/>
      <c r="C58" s="85"/>
      <c r="D58" s="85"/>
      <c r="E58" s="85"/>
      <c r="F58" s="85"/>
      <c r="G58" s="85"/>
      <c r="H58" s="85"/>
      <c r="I58" s="86"/>
      <c r="J58" s="87"/>
      <c r="K58" s="87"/>
      <c r="L58" s="87"/>
      <c r="M58" s="87"/>
      <c r="N58" s="87"/>
      <c r="O58" s="87"/>
      <c r="P58" s="87"/>
      <c r="Q58" s="87"/>
      <c r="R58" s="87"/>
    </row>
    <row r="59" spans="1:18" x14ac:dyDescent="0.2">
      <c r="A59" s="84"/>
      <c r="B59" s="85"/>
      <c r="C59" s="85"/>
      <c r="D59" s="85"/>
      <c r="E59" s="85"/>
      <c r="F59" s="85"/>
      <c r="G59" s="85"/>
      <c r="H59" s="85"/>
      <c r="I59" s="86"/>
      <c r="J59" s="87"/>
      <c r="K59" s="87"/>
      <c r="L59" s="87"/>
      <c r="M59" s="87"/>
      <c r="N59" s="87"/>
      <c r="O59" s="87"/>
      <c r="P59" s="87"/>
      <c r="Q59" s="87"/>
      <c r="R59" s="87"/>
    </row>
    <row r="60" spans="1:18" ht="21" customHeight="1" x14ac:dyDescent="0.2">
      <c r="A60" s="84"/>
      <c r="B60" s="85"/>
      <c r="C60" s="85"/>
      <c r="D60" s="85"/>
      <c r="E60" s="85"/>
      <c r="F60" s="85"/>
      <c r="G60" s="85"/>
      <c r="H60" s="85"/>
      <c r="I60" s="86"/>
      <c r="J60" s="87"/>
      <c r="K60" s="87"/>
      <c r="L60" s="87"/>
      <c r="M60" s="87"/>
      <c r="N60" s="87"/>
      <c r="O60" s="87"/>
      <c r="P60" s="87"/>
      <c r="Q60" s="87"/>
      <c r="R60" s="87"/>
    </row>
    <row r="61" spans="1:18" ht="21" customHeight="1" x14ac:dyDescent="0.2">
      <c r="A61" s="84"/>
      <c r="B61" s="85"/>
      <c r="C61" s="85"/>
      <c r="D61" s="85"/>
      <c r="E61" s="85"/>
      <c r="F61" s="85"/>
      <c r="G61" s="85"/>
      <c r="H61" s="85"/>
      <c r="I61" s="86"/>
      <c r="J61" s="87"/>
      <c r="K61" s="87"/>
      <c r="L61" s="87"/>
      <c r="M61" s="87"/>
      <c r="N61" s="87"/>
      <c r="O61" s="87"/>
      <c r="P61" s="87"/>
      <c r="Q61" s="87"/>
      <c r="R61" s="87"/>
    </row>
    <row r="62" spans="1:18" x14ac:dyDescent="0.2">
      <c r="A62" s="88" t="s">
        <v>48</v>
      </c>
      <c r="B62" s="89"/>
      <c r="C62" s="89"/>
      <c r="D62" s="89"/>
      <c r="E62" s="89"/>
      <c r="F62" s="89"/>
      <c r="G62" s="89"/>
      <c r="H62" s="89"/>
      <c r="I62" s="90"/>
      <c r="J62" s="87"/>
      <c r="K62" s="87"/>
      <c r="L62" s="87"/>
      <c r="M62" s="87"/>
      <c r="N62" s="87"/>
      <c r="O62" s="87"/>
      <c r="P62" s="87"/>
      <c r="Q62" s="87"/>
      <c r="R62" s="87"/>
    </row>
    <row r="63" spans="1:18" x14ac:dyDescent="0.2">
      <c r="A63" s="88"/>
      <c r="B63" s="89"/>
      <c r="C63" s="89"/>
      <c r="D63" s="89"/>
      <c r="E63" s="89"/>
      <c r="F63" s="89"/>
      <c r="G63" s="89"/>
      <c r="H63" s="89"/>
      <c r="I63" s="90"/>
      <c r="J63" s="87"/>
      <c r="K63" s="87"/>
      <c r="L63" s="87"/>
      <c r="M63" s="87"/>
      <c r="N63" s="87"/>
      <c r="O63" s="87"/>
      <c r="P63" s="87"/>
      <c r="Q63" s="87"/>
      <c r="R63" s="87"/>
    </row>
    <row r="64" spans="1:18" x14ac:dyDescent="0.2">
      <c r="A64" s="88"/>
      <c r="B64" s="89"/>
      <c r="C64" s="89"/>
      <c r="D64" s="89"/>
      <c r="E64" s="89"/>
      <c r="F64" s="89"/>
      <c r="G64" s="89"/>
      <c r="H64" s="89"/>
      <c r="I64" s="90"/>
    </row>
    <row r="65" spans="1:9" x14ac:dyDescent="0.2">
      <c r="A65" s="88"/>
      <c r="B65" s="89"/>
      <c r="C65" s="89"/>
      <c r="D65" s="89"/>
      <c r="E65" s="89"/>
      <c r="F65" s="89"/>
      <c r="G65" s="89"/>
      <c r="H65" s="89"/>
      <c r="I65" s="90"/>
    </row>
    <row r="66" spans="1:9" ht="21" customHeight="1" x14ac:dyDescent="0.2">
      <c r="A66" s="88"/>
      <c r="B66" s="89"/>
      <c r="C66" s="89"/>
      <c r="D66" s="89"/>
      <c r="E66" s="89"/>
      <c r="F66" s="89"/>
      <c r="G66" s="89"/>
      <c r="H66" s="89"/>
      <c r="I66" s="90"/>
    </row>
    <row r="67" spans="1:9" x14ac:dyDescent="0.2">
      <c r="A67" s="91" t="s">
        <v>25</v>
      </c>
      <c r="B67" s="92"/>
      <c r="C67" s="93" t="s">
        <v>26</v>
      </c>
      <c r="D67" s="94"/>
      <c r="E67" s="94"/>
      <c r="F67" s="94"/>
      <c r="G67" s="96" t="s">
        <v>27</v>
      </c>
      <c r="H67" s="96"/>
      <c r="I67" s="97"/>
    </row>
    <row r="68" spans="1:9" x14ac:dyDescent="0.2">
      <c r="A68" s="91"/>
      <c r="B68" s="92"/>
      <c r="C68" s="94"/>
      <c r="D68" s="94"/>
      <c r="E68" s="94"/>
      <c r="F68" s="94"/>
      <c r="G68" s="96"/>
      <c r="H68" s="96"/>
      <c r="I68" s="97"/>
    </row>
    <row r="69" spans="1:9" x14ac:dyDescent="0.2">
      <c r="A69" s="91" t="s">
        <v>28</v>
      </c>
      <c r="B69" s="98"/>
      <c r="C69" s="94"/>
      <c r="D69" s="94"/>
      <c r="E69" s="94"/>
      <c r="F69" s="94"/>
      <c r="G69" s="96" t="s">
        <v>29</v>
      </c>
      <c r="H69" s="96"/>
      <c r="I69" s="97"/>
    </row>
    <row r="70" spans="1:9" ht="16" thickBot="1" x14ac:dyDescent="0.25">
      <c r="A70" s="99"/>
      <c r="B70" s="100"/>
      <c r="C70" s="95"/>
      <c r="D70" s="95"/>
      <c r="E70" s="95"/>
      <c r="F70" s="95"/>
      <c r="G70" s="101"/>
      <c r="H70" s="101"/>
      <c r="I70" s="102"/>
    </row>
  </sheetData>
  <sheetProtection password="E388" sheet="1" objects="1" scenarios="1" selectLockedCells="1"/>
  <mergeCells count="22">
    <mergeCell ref="J58:R63"/>
    <mergeCell ref="A62:I66"/>
    <mergeCell ref="A67:B68"/>
    <mergeCell ref="C67:F70"/>
    <mergeCell ref="G67:I68"/>
    <mergeCell ref="A69:B70"/>
    <mergeCell ref="G69:I70"/>
    <mergeCell ref="A58:I61"/>
    <mergeCell ref="C53:D53"/>
    <mergeCell ref="H53:I53"/>
    <mergeCell ref="A54:G54"/>
    <mergeCell ref="B56:D57"/>
    <mergeCell ref="E56:I57"/>
    <mergeCell ref="A55:I55"/>
    <mergeCell ref="A56:A57"/>
    <mergeCell ref="J4:M4"/>
    <mergeCell ref="A5:I5"/>
    <mergeCell ref="A1:I2"/>
    <mergeCell ref="A3:B3"/>
    <mergeCell ref="C3:I3"/>
    <mergeCell ref="A4:B4"/>
    <mergeCell ref="C4:I4"/>
  </mergeCells>
  <dataValidations count="4">
    <dataValidation type="whole" allowBlank="1" showErrorMessage="1" errorTitle="100-3200" error="Максимальные габариты изделия 3200*2200_x000a_Минимальные габариты изделия 300*100" promptTitle="100-3200" prompt="100-3200" sqref="D7:E52" xr:uid="{00000000-0002-0000-0000-000000000000}">
      <formula1>100</formula1>
      <formula2>3200</formula2>
    </dataValidation>
    <dataValidation type="list" showInputMessage="1" showErrorMessage="1" errorTitle="Выбрать из списка" error="Да/Нет" promptTitle="Обязательный выбор" prompt="Да/Нет" sqref="C53:D53" xr:uid="{00000000-0002-0000-0000-000001000000}">
      <formula1>$J$54:$K$54</formula1>
    </dataValidation>
    <dataValidation allowBlank="1" showErrorMessage="1" error="от 170 до 3000_x000a_" sqref="N7:N52 H7:H52" xr:uid="{00000000-0002-0000-0000-000002000000}"/>
    <dataValidation type="whole" allowBlank="1" showErrorMessage="1" errorTitle="от1 до 1000" error="от1 до 1000" sqref="M9:M25 J7:J25 L7:L25 F7:F52" xr:uid="{00000000-0002-0000-0000-000003000000}">
      <formula1>1</formula1>
      <formula2>1000</formula2>
    </dataValidation>
  </dataValidations>
  <hyperlinks>
    <hyperlink ref="G67:I68" r:id="rId1" display="Whatsapp: https://wa.me/79100003456" xr:uid="{00000000-0004-0000-0000-000000000000}"/>
    <hyperlink ref="G69:I70" r:id="rId2" display="Telegram: https://t.me/AstraGlassBot" xr:uid="{00000000-0004-0000-0000-000001000000}"/>
    <hyperlink ref="A69" r:id="rId3" display="k@astraglass.ru" xr:uid="{00000000-0004-0000-0000-000002000000}"/>
    <hyperlink ref="A67:B68" r:id="rId4" display="8(495)5454221" xr:uid="{00000000-0004-0000-0000-000003000000}"/>
    <hyperlink ref="C67" r:id="rId5" display="www.astraglass.ru" xr:uid="{00000000-0004-0000-0000-000004000000}"/>
  </hyperlinks>
  <printOptions horizontalCentered="1" verticalCentered="1"/>
  <pageMargins left="3.937007874015748E-2" right="3.937007874015748E-2" top="0.19685039370078741" bottom="0.19685039370078741" header="0.11811023622047245" footer="0.11811023622047245"/>
  <pageSetup paperSize="9" scale="68" orientation="portrait" horizontalDpi="203" verticalDpi="203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толщина" error="4,5,6,8,10,12,15,19 мм" promptTitle="толщина" prompt="4,5,6,8,10,12,15,19 мм" xr:uid="{00000000-0002-0000-0000-000004000000}">
          <x14:formula1>
            <xm:f>ПРАЙС!$A$2:$A$17</xm:f>
          </x14:formula1>
          <xm:sqref>C7:C52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view="pageBreakPreview" topLeftCell="A2" zoomScaleNormal="100" zoomScaleSheetLayoutView="100" workbookViewId="0">
      <selection activeCell="B18" sqref="B18"/>
    </sheetView>
  </sheetViews>
  <sheetFormatPr baseColWidth="10" defaultColWidth="8.83203125" defaultRowHeight="19" x14ac:dyDescent="0.25"/>
  <cols>
    <col min="1" max="1" width="43.5" style="38" bestFit="1" customWidth="1"/>
    <col min="2" max="2" width="7.33203125" style="38" bestFit="1" customWidth="1"/>
    <col min="3" max="3" width="37.6640625" style="38" hidden="1" customWidth="1"/>
    <col min="4" max="4" width="11.6640625" style="38" hidden="1" customWidth="1"/>
    <col min="5" max="16384" width="8.83203125" style="38"/>
  </cols>
  <sheetData>
    <row r="1" spans="1:4" x14ac:dyDescent="0.25">
      <c r="A1" s="35" t="s">
        <v>11</v>
      </c>
      <c r="B1" s="36" t="s">
        <v>31</v>
      </c>
      <c r="C1" s="37" t="s">
        <v>11</v>
      </c>
      <c r="D1" s="37" t="s">
        <v>32</v>
      </c>
    </row>
    <row r="2" spans="1:4" x14ac:dyDescent="0.25">
      <c r="A2" s="39" t="s">
        <v>33</v>
      </c>
      <c r="B2" s="40">
        <v>360</v>
      </c>
      <c r="C2" s="41" t="s">
        <v>33</v>
      </c>
      <c r="D2" s="42">
        <v>12.5</v>
      </c>
    </row>
    <row r="3" spans="1:4" x14ac:dyDescent="0.25">
      <c r="A3" s="39" t="s">
        <v>34</v>
      </c>
      <c r="B3" s="40">
        <v>460</v>
      </c>
      <c r="C3" s="41" t="s">
        <v>34</v>
      </c>
      <c r="D3" s="42">
        <v>15</v>
      </c>
    </row>
    <row r="4" spans="1:4" x14ac:dyDescent="0.25">
      <c r="A4" s="39" t="s">
        <v>30</v>
      </c>
      <c r="B4" s="40">
        <v>660</v>
      </c>
      <c r="C4" s="41" t="s">
        <v>30</v>
      </c>
      <c r="D4" s="42">
        <v>20</v>
      </c>
    </row>
    <row r="5" spans="1:4" x14ac:dyDescent="0.25">
      <c r="A5" s="39" t="s">
        <v>35</v>
      </c>
      <c r="B5" s="40">
        <v>860</v>
      </c>
      <c r="C5" s="41" t="s">
        <v>35</v>
      </c>
      <c r="D5" s="42">
        <v>25</v>
      </c>
    </row>
    <row r="6" spans="1:4" x14ac:dyDescent="0.25">
      <c r="A6" s="39" t="s">
        <v>36</v>
      </c>
      <c r="B6" s="40">
        <v>1250</v>
      </c>
      <c r="C6" s="41" t="s">
        <v>36</v>
      </c>
      <c r="D6" s="42">
        <v>30</v>
      </c>
    </row>
    <row r="7" spans="1:4" x14ac:dyDescent="0.25">
      <c r="A7" s="39" t="s">
        <v>37</v>
      </c>
      <c r="B7" s="40">
        <v>2350</v>
      </c>
      <c r="C7" s="41" t="s">
        <v>37</v>
      </c>
      <c r="D7" s="42">
        <v>37.5</v>
      </c>
    </row>
    <row r="8" spans="1:4" x14ac:dyDescent="0.25">
      <c r="A8" s="39" t="s">
        <v>38</v>
      </c>
      <c r="B8" s="40">
        <v>3750</v>
      </c>
      <c r="C8" s="41" t="s">
        <v>38</v>
      </c>
      <c r="D8" s="42">
        <v>47.5</v>
      </c>
    </row>
    <row r="9" spans="1:4" x14ac:dyDescent="0.25">
      <c r="A9" s="39" t="s">
        <v>39</v>
      </c>
      <c r="B9" s="40">
        <v>395</v>
      </c>
      <c r="C9" s="41" t="s">
        <v>39</v>
      </c>
      <c r="D9" s="42">
        <v>12.5</v>
      </c>
    </row>
    <row r="10" spans="1:4" x14ac:dyDescent="0.25">
      <c r="A10" s="39" t="s">
        <v>40</v>
      </c>
      <c r="B10" s="40">
        <v>510</v>
      </c>
      <c r="C10" s="41" t="s">
        <v>40</v>
      </c>
      <c r="D10" s="42">
        <v>15</v>
      </c>
    </row>
    <row r="11" spans="1:4" x14ac:dyDescent="0.25">
      <c r="A11" s="39" t="s">
        <v>41</v>
      </c>
      <c r="B11" s="40">
        <v>730</v>
      </c>
      <c r="C11" s="41" t="s">
        <v>41</v>
      </c>
      <c r="D11" s="42">
        <v>20</v>
      </c>
    </row>
    <row r="12" spans="1:4" x14ac:dyDescent="0.25">
      <c r="A12" s="39" t="s">
        <v>42</v>
      </c>
      <c r="B12" s="40">
        <v>950</v>
      </c>
      <c r="C12" s="41" t="s">
        <v>42</v>
      </c>
      <c r="D12" s="42">
        <v>25</v>
      </c>
    </row>
    <row r="13" spans="1:4" x14ac:dyDescent="0.25">
      <c r="A13" s="39" t="s">
        <v>43</v>
      </c>
      <c r="B13" s="40">
        <v>1370</v>
      </c>
      <c r="C13" s="41" t="s">
        <v>43</v>
      </c>
      <c r="D13" s="42">
        <v>30</v>
      </c>
    </row>
    <row r="14" spans="1:4" x14ac:dyDescent="0.25">
      <c r="A14" s="39" t="s">
        <v>44</v>
      </c>
      <c r="B14" s="40">
        <v>2580</v>
      </c>
      <c r="C14" s="41" t="s">
        <v>44</v>
      </c>
      <c r="D14" s="42">
        <v>37.5</v>
      </c>
    </row>
    <row r="15" spans="1:4" x14ac:dyDescent="0.25">
      <c r="A15" s="39" t="s">
        <v>45</v>
      </c>
      <c r="B15" s="40">
        <v>4050</v>
      </c>
      <c r="C15" s="41" t="s">
        <v>45</v>
      </c>
      <c r="D15" s="42">
        <v>47.5</v>
      </c>
    </row>
    <row r="16" spans="1:4" x14ac:dyDescent="0.25">
      <c r="A16" s="39" t="s">
        <v>46</v>
      </c>
      <c r="B16" s="40">
        <v>400</v>
      </c>
      <c r="C16" s="41" t="s">
        <v>46</v>
      </c>
      <c r="D16" s="42">
        <v>10</v>
      </c>
    </row>
    <row r="17" spans="1:4" ht="20" thickBot="1" x14ac:dyDescent="0.3">
      <c r="A17" s="43" t="s">
        <v>47</v>
      </c>
      <c r="B17" s="44">
        <v>440</v>
      </c>
      <c r="C17" s="41" t="s">
        <v>47</v>
      </c>
      <c r="D17" s="42">
        <v>10</v>
      </c>
    </row>
    <row r="33" spans="1:3" x14ac:dyDescent="0.25">
      <c r="A33" s="45"/>
      <c r="C33" s="45"/>
    </row>
    <row r="34" spans="1:3" x14ac:dyDescent="0.25">
      <c r="A34" s="45"/>
      <c r="C34" s="45"/>
    </row>
  </sheetData>
  <sheetProtection algorithmName="SHA-512" hashValue="fHq+qsI0Ey/rCDhHunLu5ebgEOC1nZ9E0BZnYu67m2Q6RkTezADdooL89PXQzrV53v3DQ4vIthdOhmI62D5+mw==" saltValue="j2aLKNj87mw17PUVciI/+w==" spinCount="100000" sheet="1" objects="1" scenarios="1" selectLockedCells="1" selectUnlockedCells="1"/>
  <pageMargins left="0.25" right="0.25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ЗАЯВКА</vt:lpstr>
      <vt:lpstr>ПРАЙС</vt:lpstr>
      <vt:lpstr>ЗАЯВКА!Область_печати</vt:lpstr>
      <vt:lpstr>ПРАЙС!Область_печати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astra</dc:creator>
  <cp:lastModifiedBy>Eugene</cp:lastModifiedBy>
  <cp:lastPrinted>2023-10-08T23:42:50Z</cp:lastPrinted>
  <dcterms:created xsi:type="dcterms:W3CDTF">2023-10-08T22:40:23Z</dcterms:created>
  <dcterms:modified xsi:type="dcterms:W3CDTF">2025-02-25T19:50:35Z</dcterms:modified>
</cp:coreProperties>
</file>