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Sheet1" sheetId="1" r:id="rId4"/>
  </sheets>
  <definedNames/>
  <calcPr/>
</workbook>
</file>

<file path=xl/sharedStrings.xml><?xml version="1.0" encoding="utf-8"?>
<sst xmlns="http://schemas.openxmlformats.org/spreadsheetml/2006/main"/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3">
    <font>
      <sz val="10.0"/>
      <color rgb="FF000000"/>
      <name val="Arial"/>
      <scheme val="minor"/>
    </font>
    <font>
      <color theme="1"/>
      <name val="Arial"/>
      <scheme val="minor"/>
    </font>
    <font>
      <sz val="9.0"/>
      <color rgb="FF000000"/>
      <name val="&quot;Google Sans Mono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4">
    <xf borderId="0" fillId="0" fontId="0" numFmtId="0" xfId="0" applyAlignment="1" applyFont="1">
      <alignment readingOrder="0" shrinkToFit="0" vertical="bottom" wrapText="0"/>
    </xf>
    <xf borderId="0" fillId="0" fontId="1" numFmtId="0" xfId="0" applyFont="1"/>
    <xf borderId="0" fillId="0" fontId="1" numFmtId="41" xfId="0" applyFont="1" applyNumberFormat="1"/>
    <xf borderId="0" fillId="2" fontId="2" numFmtId="0" xfId="0" applyFill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0" max="10" width="19.0"/>
  </cols>
  <sheetData>
    <row r="1">
      <c r="A1" s="1" t="str">
        <f>IFERROR(__xludf.DUMMYFUNCTION("importrange(""https://docs.google.com/spreadsheets/d/16etMiCSq41Rn7DWKSWghqLgxoy8HpI5jFaJL1EOScpg/edit?usp=sharing"",""Inf-Kepemilikan Tanah!A1:f12"")"),"Jumlah Sertipikat Tanah yang Diterbitkan di Kelurahan Pantai Amal Tahun 2021-2024")</f>
        <v>Jumlah Sertipikat Tanah yang Diterbitkan di Kelurahan Pantai Amal Tahun 2021-2024</v>
      </c>
      <c r="B1" s="1"/>
      <c r="C1" s="1"/>
      <c r="D1" s="1"/>
      <c r="E1" s="1"/>
      <c r="F1" s="1"/>
    </row>
    <row r="2">
      <c r="A2" s="1" t="str">
        <f>IFERROR(__xludf.DUMMYFUNCTION("""COMPUTED_VALUE"""),"Jenis Hak")</f>
        <v>Jenis Hak</v>
      </c>
      <c r="B2" s="1" t="str">
        <f>IFERROR(__xludf.DUMMYFUNCTION("""COMPUTED_VALUE"""),"Jumlah Sertipikat Tanah yang Diterbitkan")</f>
        <v>Jumlah Sertipikat Tanah yang Diterbitkan</v>
      </c>
      <c r="C2" s="1"/>
      <c r="D2" s="1"/>
      <c r="E2" s="1"/>
      <c r="F2" s="1" t="str">
        <f>IFERROR(__xludf.DUMMYFUNCTION("""COMPUTED_VALUE"""),"Jumlah")</f>
        <v>Jumlah</v>
      </c>
    </row>
    <row r="3">
      <c r="A3" s="1"/>
      <c r="B3" s="1">
        <f>IFERROR(__xludf.DUMMYFUNCTION("""COMPUTED_VALUE"""),2021.0)</f>
        <v>2021</v>
      </c>
      <c r="C3" s="1">
        <f>IFERROR(__xludf.DUMMYFUNCTION("""COMPUTED_VALUE"""),2022.0)</f>
        <v>2022</v>
      </c>
      <c r="D3" s="1">
        <f>IFERROR(__xludf.DUMMYFUNCTION("""COMPUTED_VALUE"""),2023.0)</f>
        <v>2023</v>
      </c>
      <c r="E3" s="1" t="str">
        <f>IFERROR(__xludf.DUMMYFUNCTION("""COMPUTED_VALUE"""),"2024*")</f>
        <v>2024*</v>
      </c>
      <c r="F3" s="1"/>
    </row>
    <row r="4">
      <c r="A4" s="1" t="str">
        <f>IFERROR(__xludf.DUMMYFUNCTION("""COMPUTED_VALUE"""),"(1)")</f>
        <v>(1)</v>
      </c>
      <c r="B4" s="1" t="str">
        <f>IFERROR(__xludf.DUMMYFUNCTION("""COMPUTED_VALUE"""),"(2)")</f>
        <v>(2)</v>
      </c>
      <c r="C4" s="1" t="str">
        <f>IFERROR(__xludf.DUMMYFUNCTION("""COMPUTED_VALUE"""),"(3)")</f>
        <v>(3)</v>
      </c>
      <c r="D4" s="1" t="str">
        <f>IFERROR(__xludf.DUMMYFUNCTION("""COMPUTED_VALUE"""),"(4)")</f>
        <v>(4)</v>
      </c>
      <c r="E4" s="1" t="str">
        <f>IFERROR(__xludf.DUMMYFUNCTION("""COMPUTED_VALUE"""),"(5)")</f>
        <v>(5)</v>
      </c>
      <c r="F4" s="1" t="str">
        <f>IFERROR(__xludf.DUMMYFUNCTION("""COMPUTED_VALUE"""),"(6)")</f>
        <v>(6)</v>
      </c>
    </row>
    <row r="5">
      <c r="A5" s="1" t="str">
        <f>IFERROR(__xludf.DUMMYFUNCTION("""COMPUTED_VALUE"""),"Hak Milik (HM)")</f>
        <v>Hak Milik (HM)</v>
      </c>
      <c r="B5" s="2">
        <f>IFERROR(__xludf.DUMMYFUNCTION("""COMPUTED_VALUE"""),28.0)</f>
        <v>28</v>
      </c>
      <c r="C5" s="2">
        <f>IFERROR(__xludf.DUMMYFUNCTION("""COMPUTED_VALUE"""),1143.0)</f>
        <v>1143</v>
      </c>
      <c r="D5" s="2">
        <f>IFERROR(__xludf.DUMMYFUNCTION("""COMPUTED_VALUE"""),267.0)</f>
        <v>267</v>
      </c>
      <c r="E5" s="2">
        <f>IFERROR(__xludf.DUMMYFUNCTION("""COMPUTED_VALUE"""),612.0)</f>
        <v>612</v>
      </c>
      <c r="F5" s="2">
        <f>IFERROR(__xludf.DUMMYFUNCTION("""COMPUTED_VALUE"""),2050.0)</f>
        <v>2050</v>
      </c>
    </row>
    <row r="6">
      <c r="A6" s="1" t="str">
        <f>IFERROR(__xludf.DUMMYFUNCTION("""COMPUTED_VALUE"""),"Hak Guna Usaha (HGU)")</f>
        <v>Hak Guna Usaha (HGU)</v>
      </c>
      <c r="B6" s="2">
        <f>IFERROR(__xludf.DUMMYFUNCTION("""COMPUTED_VALUE"""),0.0)</f>
        <v>0</v>
      </c>
      <c r="C6" s="2">
        <f>IFERROR(__xludf.DUMMYFUNCTION("""COMPUTED_VALUE"""),0.0)</f>
        <v>0</v>
      </c>
      <c r="D6" s="2">
        <f>IFERROR(__xludf.DUMMYFUNCTION("""COMPUTED_VALUE"""),0.0)</f>
        <v>0</v>
      </c>
      <c r="E6" s="2">
        <f>IFERROR(__xludf.DUMMYFUNCTION("""COMPUTED_VALUE"""),0.0)</f>
        <v>0</v>
      </c>
      <c r="F6" s="2">
        <f>IFERROR(__xludf.DUMMYFUNCTION("""COMPUTED_VALUE"""),0.0)</f>
        <v>0</v>
      </c>
    </row>
    <row r="7">
      <c r="A7" s="1" t="str">
        <f>IFERROR(__xludf.DUMMYFUNCTION("""COMPUTED_VALUE"""),"Hak Guna Bangunan (HGB)")</f>
        <v>Hak Guna Bangunan (HGB)</v>
      </c>
      <c r="B7" s="2">
        <f>IFERROR(__xludf.DUMMYFUNCTION("""COMPUTED_VALUE"""),11.0)</f>
        <v>11</v>
      </c>
      <c r="C7" s="2">
        <f>IFERROR(__xludf.DUMMYFUNCTION("""COMPUTED_VALUE"""),78.0)</f>
        <v>78</v>
      </c>
      <c r="D7" s="2">
        <f>IFERROR(__xludf.DUMMYFUNCTION("""COMPUTED_VALUE"""),28.0)</f>
        <v>28</v>
      </c>
      <c r="E7" s="2">
        <f>IFERROR(__xludf.DUMMYFUNCTION("""COMPUTED_VALUE"""),16.0)</f>
        <v>16</v>
      </c>
      <c r="F7" s="2">
        <f>IFERROR(__xludf.DUMMYFUNCTION("""COMPUTED_VALUE"""),133.0)</f>
        <v>133</v>
      </c>
    </row>
    <row r="8">
      <c r="A8" s="1" t="str">
        <f>IFERROR(__xludf.DUMMYFUNCTION("""COMPUTED_VALUE"""),"Hak Pakai")</f>
        <v>Hak Pakai</v>
      </c>
      <c r="B8" s="2">
        <f>IFERROR(__xludf.DUMMYFUNCTION("""COMPUTED_VALUE"""),11.0)</f>
        <v>11</v>
      </c>
      <c r="C8" s="2">
        <f>IFERROR(__xludf.DUMMYFUNCTION("""COMPUTED_VALUE"""),98.0)</f>
        <v>98</v>
      </c>
      <c r="D8" s="2">
        <f>IFERROR(__xludf.DUMMYFUNCTION("""COMPUTED_VALUE"""),31.0)</f>
        <v>31</v>
      </c>
      <c r="E8" s="2">
        <f>IFERROR(__xludf.DUMMYFUNCTION("""COMPUTED_VALUE"""),3.0)</f>
        <v>3</v>
      </c>
      <c r="F8" s="2">
        <f>IFERROR(__xludf.DUMMYFUNCTION("""COMPUTED_VALUE"""),143.0)</f>
        <v>143</v>
      </c>
    </row>
    <row r="9">
      <c r="A9" s="1" t="str">
        <f>IFERROR(__xludf.DUMMYFUNCTION("""COMPUTED_VALUE"""),"Hak Wakaf")</f>
        <v>Hak Wakaf</v>
      </c>
      <c r="B9" s="2">
        <f>IFERROR(__xludf.DUMMYFUNCTION("""COMPUTED_VALUE"""),0.0)</f>
        <v>0</v>
      </c>
      <c r="C9" s="2">
        <f>IFERROR(__xludf.DUMMYFUNCTION("""COMPUTED_VALUE"""),0.0)</f>
        <v>0</v>
      </c>
      <c r="D9" s="2">
        <f>IFERROR(__xludf.DUMMYFUNCTION("""COMPUTED_VALUE"""),1.0)</f>
        <v>1</v>
      </c>
      <c r="E9" s="2">
        <f>IFERROR(__xludf.DUMMYFUNCTION("""COMPUTED_VALUE"""),0.0)</f>
        <v>0</v>
      </c>
      <c r="F9" s="2">
        <f>IFERROR(__xludf.DUMMYFUNCTION("""COMPUTED_VALUE"""),1.0)</f>
        <v>1</v>
      </c>
    </row>
    <row r="10">
      <c r="A10" s="1" t="str">
        <f>IFERROR(__xludf.DUMMYFUNCTION("""COMPUTED_VALUE"""),"Jumlah")</f>
        <v>Jumlah</v>
      </c>
      <c r="B10" s="2">
        <f>IFERROR(__xludf.DUMMYFUNCTION("""COMPUTED_VALUE"""),50.0)</f>
        <v>50</v>
      </c>
      <c r="C10" s="2">
        <f>IFERROR(__xludf.DUMMYFUNCTION("""COMPUTED_VALUE"""),1319.0)</f>
        <v>1319</v>
      </c>
      <c r="D10" s="2">
        <f>IFERROR(__xludf.DUMMYFUNCTION("""COMPUTED_VALUE"""),327.0)</f>
        <v>327</v>
      </c>
      <c r="E10" s="2">
        <f>IFERROR(__xludf.DUMMYFUNCTION("""COMPUTED_VALUE"""),631.0)</f>
        <v>631</v>
      </c>
      <c r="F10" s="2">
        <f>IFERROR(__xludf.DUMMYFUNCTION("""COMPUTED_VALUE"""),2327.0)</f>
        <v>2327</v>
      </c>
    </row>
    <row r="11">
      <c r="A11" s="1" t="str">
        <f>IFERROR(__xludf.DUMMYFUNCTION("""COMPUTED_VALUE"""),"Catatan: 
*Data sampai tanggal 8 Oktober 2024
")</f>
        <v>Catatan: 
*Data sampai tanggal 8 Oktober 2024
</v>
      </c>
      <c r="B11" s="1"/>
      <c r="C11" s="1"/>
      <c r="D11" s="1"/>
      <c r="E11" s="1"/>
      <c r="F11" s="1"/>
    </row>
    <row r="12">
      <c r="A12" s="1" t="str">
        <f>IFERROR(__xludf.DUMMYFUNCTION("""COMPUTED_VALUE"""),"Sumber: Badan Pertanahan Nasional Kota Tarakan, 2024")</f>
        <v>Sumber: Badan Pertanahan Nasional Kota Tarakan, 2024</v>
      </c>
      <c r="B12" s="1"/>
      <c r="C12" s="1"/>
      <c r="D12" s="1"/>
      <c r="E12" s="1"/>
      <c r="F12" s="1"/>
    </row>
    <row r="25">
      <c r="A25" s="3"/>
    </row>
  </sheetData>
  <drawing r:id="rId1"/>
</worksheet>
</file>