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水分とろみの基準・水分ゼリーウェブ出力" sheetId="11" r:id="rId15"/>
    <sheet state="visible" name="主食一覧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<sst xmlns="http://schemas.openxmlformats.org/spreadsheetml/2006/main" count="228" uniqueCount="69">
  <si>
    <t>〒959-2037 阿賀野市百津88</t>
  </si>
  <si>
    <t>昭和52年8月に設立 平成21年4月移転改築定員：特別養護老人ホーム120名•ショートステイ20名お客様のご状態に合わせ食事を提供しています。又、滝れたてのコーヒーでお茶の時間を楽しんでいただいたり、季節を感じられる行事食を提供しております。</t>
  </si>
  <si>
    <t>常食</t>
  </si>
  <si>
    <t>庶務課</t>
  </si>
  <si>
    <t>一口大刻み</t>
  </si>
  <si>
    <t>刻み</t>
  </si>
  <si>
    <t>極刻み</t>
  </si>
  <si>
    <t>ミキサー</t>
  </si>
  <si>
    <t>飯</t>
  </si>
  <si>
    <t>蒸し鶏の梅肉ソース</t>
  </si>
  <si>
    <t>0250 (62) 0333（代）</t>
  </si>
  <si>
    <t>軟飯</t>
  </si>
  <si>
    <t>全粥</t>
  </si>
  <si>
    <t>刻み粥</t>
  </si>
  <si>
    <t>ミキサー粥</t>
  </si>
  <si>
    <t>ゼリー粥</t>
  </si>
  <si>
    <t>0250 (62) 0332</t>
  </si>
  <si>
    <t>通常のごはん</t>
  </si>
  <si>
    <t>飯＋全粥</t>
  </si>
  <si>
    <t>通常の全粥</t>
  </si>
  <si>
    <t>カッターで刻む</t>
  </si>
  <si>
    <t>ペースト状</t>
  </si>
  <si>
    <t>ゼリー状</t>
  </si>
  <si>
    <t>イオンゼリー</t>
  </si>
  <si>
    <t>さわらのレモン焼き</t>
  </si>
  <si>
    <t>蓮根のきんぴら</t>
  </si>
  <si>
    <t>トロミナールplus</t>
  </si>
  <si>
    <t>一般的な食事</t>
  </si>
  <si>
    <t>食べやすい大きさにカットしたもの</t>
  </si>
  <si>
    <t>１ｃｍ角包丁でカット</t>
  </si>
  <si>
    <t>米粒状カッター使用</t>
  </si>
  <si>
    <t>調理後ミキサーで撹拌</t>
  </si>
  <si>
    <t>通常の大きさ</t>
  </si>
  <si>
    <t>一口大</t>
  </si>
  <si>
    <t>１ｃｍ</t>
  </si>
  <si>
    <t>米粒状</t>
  </si>
  <si>
    <t>噛まなくてよい</t>
  </si>
  <si>
    <t>3</t>
  </si>
  <si>
    <t>2-2</t>
  </si>
  <si>
    <t>2-2 / 2-1</t>
  </si>
  <si>
    <t>小さじ</t>
  </si>
  <si>
    <t>**</t>
  </si>
  <si>
    <t>米飯140</t>
  </si>
  <si>
    <t>全粥210</t>
  </si>
  <si>
    <t>刻み粥210</t>
  </si>
  <si>
    <t>ゼリー粥210</t>
  </si>
  <si>
    <t>メイバランス</t>
  </si>
  <si>
    <t>アイソカル・サポート</t>
  </si>
  <si>
    <t>０ｊ・１ｊ対応：可</t>
  </si>
  <si>
    <t>メイバランスミニ•アイソカル100•アイソカルゼリー・ソフトリッチ•ブリックゼリー•ステックゼリーカロリータイプ・メイバランスソフトJerry</t>
  </si>
  <si>
    <t>介護老人福祉施設</t>
  </si>
  <si>
    <t>白鳥荘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</si>
  <si>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</si>
  <si>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</si>
  <si>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</si>
  <si>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</si>
  <si>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</si>
  <si>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作業記録</t>
  </si>
  <si>
    <t>日時</t>
  </si>
  <si>
    <t>名前</t>
  </si>
  <si>
    <t>伊藤涼子</t>
  </si>
  <si>
    <t>氏名</t>
  </si>
  <si>
    <t>itouryouko</t>
  </si>
  <si>
    <t>トロミコンパクト</t>
  </si>
  <si>
    <t xml:space="preserve"> </t>
  </si>
  <si>
    <t>栄養量目安</t>
  </si>
  <si>
    <t>メイバランスミニ•アイソカル100•アイソカルゼリー・ソフトリッチ•ブリックゼリー•スライスゼリー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</si>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</sst>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0.0 &quot;g&quot;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sz val="9.0"/>
      <color rgb="FFFFFFFF"/>
      <name val="Arial"/>
      <scheme val="minor"/>
    </font>
    <font/>
    <font>
      <b/>
      <sz val="10.0"/>
      <color theme="1"/>
      <name val="Arial"/>
      <scheme val="minor"/>
    </font>
    <font>
      <b/>
      <sz val="10.0"/>
      <color rgb="FF000000"/>
      <name val="Arial"/>
      <scheme val="minor"/>
    </font>
    <font>
      <sz val="9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FF3300"/>
      <name val="Arial"/>
      <scheme val="minor"/>
    </font>
    <font>
      <b/>
      <sz val="12.0"/>
      <color rgb="FF00AF5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00AF50"/>
        <bgColor rgb="FF00AF50"/>
      </patternFill>
    </fill>
    <fill>
      <patternFill patternType="solid">
        <fgColor rgb="FFFFCCA6"/>
        <bgColor rgb="FFFFCCA6"/>
      </patternFill>
    </fill>
    <fill>
      <patternFill patternType="solid">
        <fgColor rgb="FF0033CC"/>
        <bgColor rgb="FF0033CC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medium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1" numFmtId="0" xfId="0" applyAlignment="1" applyBorder="1" applyFill="1" applyFont="1">
      <alignment vertical="center"/>
    </xf>
    <xf borderId="1" fillId="0" fontId="3" numFmtId="0" xfId="0" applyAlignment="1" applyBorder="1" applyFont="1">
      <alignment readingOrder="0" shrinkToFit="0" vertical="center" wrapText="0"/>
    </xf>
    <xf borderId="4" fillId="6" fontId="2" numFmtId="0" xfId="0" applyAlignment="1" applyBorder="1" applyFill="1" applyFont="1">
      <alignment horizontal="center" vertical="center"/>
    </xf>
    <xf borderId="5" fillId="0" fontId="3" numFmtId="0" xfId="0" applyAlignment="1" applyBorder="1" applyFont="1">
      <alignment readingOrder="0" shrinkToFit="0" vertical="center" wrapText="1"/>
    </xf>
    <xf borderId="6" fillId="7" fontId="4" numFmtId="0" xfId="0" applyAlignment="1" applyBorder="1" applyFill="1" applyFont="1">
      <alignment shrinkToFit="0" vertical="center" wrapText="0"/>
    </xf>
    <xf borderId="2" fillId="0" fontId="3" numFmtId="0" xfId="0" applyAlignment="1" applyBorder="1" applyFont="1">
      <alignment horizontal="center" readingOrder="0" shrinkToFit="0" vertical="center" wrapText="0"/>
    </xf>
    <xf borderId="3" fillId="8" fontId="2" numFmtId="0" xfId="0" applyAlignment="1" applyBorder="1" applyFill="1" applyFont="1">
      <alignment horizontal="center" vertical="center"/>
    </xf>
    <xf borderId="7" fillId="0" fontId="5" numFmtId="0" xfId="0" applyBorder="1" applyFont="1"/>
    <xf borderId="4" fillId="6" fontId="6" numFmtId="0" xfId="0" applyAlignment="1" applyBorder="1" applyFill="1" applyFont="1">
      <alignment horizontal="center" vertical="center"/>
    </xf>
    <xf borderId="6" fillId="7" fontId="1" numFmtId="0" xfId="0" applyAlignment="1" applyBorder="1" applyFill="1" applyFont="1">
      <alignment vertical="center"/>
    </xf>
    <xf borderId="3" fillId="0" fontId="3" numFmtId="0" xfId="0" applyAlignment="1" applyBorder="1" applyFont="1">
      <alignment horizontal="center" readingOrder="0" shrinkToFit="0" vertical="center" wrapText="0"/>
    </xf>
    <xf borderId="8" fillId="9" fontId="7" numFmtId="0" xfId="0" applyAlignment="1" applyBorder="1" applyFill="1" applyFont="1">
      <alignment horizontal="center" vertical="center"/>
    </xf>
    <xf borderId="3" fillId="0" fontId="3" numFmtId="0" xfId="0" applyAlignment="1" applyBorder="1" applyFont="1">
      <alignment horizontal="center" shrinkToFit="0" vertical="center" wrapText="0"/>
    </xf>
    <xf borderId="4" fillId="0" fontId="8" numFmtId="0" xfId="0" applyAlignment="1" applyBorder="1" applyFont="1">
      <alignment horizontal="center" readingOrder="0" shrinkToFit="0" vertical="center" wrapText="0"/>
    </xf>
    <xf borderId="3" fillId="0" fontId="3" numFmtId="0" xfId="0" applyAlignment="1" applyBorder="1" applyFont="1">
      <alignment horizontal="center" vertical="center"/>
    </xf>
    <xf borderId="8" fillId="9" fontId="3" numFmtId="0" xfId="0" applyAlignment="1" applyBorder="1" applyFill="1" applyFont="1">
      <alignment horizontal="center" vertical="center"/>
    </xf>
    <xf borderId="3" fillId="0" fontId="8" numFmtId="0" xfId="0" applyAlignment="1" applyBorder="1" applyFont="1">
      <alignment readingOrder="0" shrinkToFit="0" vertical="center" wrapText="1"/>
    </xf>
    <xf borderId="1" fillId="4" fontId="2" numFmtId="0" xfId="0" applyAlignment="1" applyBorder="1" applyFill="1" applyFont="1">
      <alignment horizontal="center" readingOrder="0" vertical="center"/>
    </xf>
    <xf borderId="9" fillId="6" fontId="2" numFmtId="0" xfId="0" applyAlignment="1" applyBorder="1" applyFill="1" applyFont="1">
      <alignment horizontal="center" vertical="center"/>
    </xf>
    <xf borderId="8" fillId="9" fontId="2" numFmtId="0" xfId="0" applyAlignment="1" applyBorder="1" applyFill="1" applyFont="1">
      <alignment horizontal="center" vertical="center"/>
    </xf>
    <xf borderId="1" fillId="10" fontId="3" numFmtId="164" xfId="0" applyAlignment="1" applyBorder="1" applyFill="1" applyFont="1" applyNumberFormat="1">
      <alignment horizontal="left" readingOrder="0" shrinkToFit="0" vertical="center" wrapText="0"/>
    </xf>
    <xf borderId="9" fillId="0" fontId="3" numFmtId="0" xfId="0" applyAlignment="1" applyBorder="1" applyFont="1">
      <alignment horizontal="center" vertical="center"/>
    </xf>
    <xf borderId="10" fillId="0" fontId="5" numFmtId="0" xfId="0" applyBorder="1" applyFont="1"/>
    <xf borderId="3" fillId="0" fontId="8" numFmtId="0" xfId="0" applyAlignment="1" applyBorder="1" applyFont="1">
      <alignment shrinkToFit="0" vertical="center" wrapText="1"/>
    </xf>
    <xf borderId="8" fillId="0" fontId="8" numFmtId="0" xfId="0" applyAlignment="1" applyBorder="1" applyFont="1">
      <alignment horizontal="center" readingOrder="0" shrinkToFit="0" vertical="center" wrapText="1"/>
    </xf>
    <xf borderId="3" fillId="0" fontId="9" numFmtId="49" xfId="0" applyAlignment="1" applyBorder="1" applyFont="1" applyNumberFormat="1">
      <alignment horizontal="center" readingOrder="0" shrinkToFit="0" vertical="center" wrapText="0"/>
    </xf>
    <xf borderId="11" fillId="0" fontId="3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12" fillId="6" fontId="2" numFmtId="0" xfId="0" applyAlignment="1" applyBorder="1" applyFill="1" applyFont="1">
      <alignment horizontal="center" vertical="center"/>
    </xf>
    <xf borderId="13" fillId="9" fontId="2" numFmtId="0" xfId="0" applyAlignment="1" applyBorder="1" applyFill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readingOrder="0" shrinkToFit="0" vertical="center" wrapText="0"/>
    </xf>
    <xf borderId="12" fillId="0" fontId="3" numFmtId="0" xfId="0" applyAlignment="1" applyBorder="1" applyFont="1">
      <alignment horizontal="center" vertical="center"/>
    </xf>
    <xf borderId="13" fillId="0" fontId="8" numFmtId="0" xfId="0" applyAlignment="1" applyBorder="1" applyFont="1">
      <alignment horizontal="center" shrinkToFit="0" vertical="center" wrapText="0"/>
    </xf>
    <xf borderId="2" fillId="0" fontId="8" numFmtId="0" xfId="0" applyAlignment="1" applyBorder="1" applyFont="1">
      <alignment readingOrder="0" shrinkToFit="0" vertical="center" wrapText="1"/>
    </xf>
    <xf borderId="13" fillId="9" fontId="2" numFmtId="0" xfId="0" applyAlignment="1" applyBorder="1" applyFill="1" applyFont="1">
      <alignment horizontal="center" readingOrder="0" vertical="center"/>
    </xf>
    <xf borderId="2" fillId="6" fontId="2" numFmtId="0" xfId="0" applyAlignment="1" applyBorder="1" applyFill="1" applyFont="1">
      <alignment horizontal="center" vertical="center"/>
    </xf>
    <xf borderId="13" fillId="0" fontId="3" numFmtId="165" xfId="0" applyAlignment="1" applyBorder="1" applyFont="1" applyNumberFormat="1">
      <alignment horizontal="center" readingOrder="0" shrinkToFit="0" vertical="center" wrapText="0"/>
    </xf>
    <xf borderId="2" fillId="0" fontId="3" numFmtId="0" xfId="0" applyAlignment="1" applyBorder="1" applyFont="1">
      <alignment horizontal="center" readingOrder="0" shrinkToFit="0" vertical="center" wrapText="1"/>
    </xf>
    <xf borderId="13" fillId="0" fontId="3" numFmtId="165" xfId="0" applyAlignment="1" applyBorder="1" applyFont="1" applyNumberFormat="1">
      <alignment horizontal="center" shrinkToFit="0" vertical="center" wrapText="0"/>
    </xf>
    <xf borderId="2" fillId="0" fontId="3" numFmtId="0" xfId="0" applyAlignment="1" applyBorder="1" applyFont="1">
      <alignment horizontal="center" shrinkToFit="0" vertical="center" wrapText="1"/>
    </xf>
    <xf borderId="13" fillId="0" fontId="3" numFmtId="165" xfId="0" applyAlignment="1" applyBorder="1" applyFont="1" applyNumberFormat="1">
      <alignment horizontal="center" readingOrder="0" shrinkToFit="0" vertical="center" wrapText="0"/>
    </xf>
    <xf borderId="13" fillId="0" fontId="3" numFmtId="165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shrinkToFit="0" vertical="center" wrapText="0"/>
    </xf>
    <xf borderId="8" fillId="9" fontId="2" numFmtId="0" xfId="0" applyAlignment="1" applyBorder="1" applyFill="1" applyFont="1">
      <alignment horizontal="center" readingOrder="0" vertical="center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8" fillId="0" fontId="3" numFmtId="166" xfId="0" applyAlignment="1" applyBorder="1" applyFont="1" applyNumberFormat="1">
      <alignment horizontal="center" readingOrder="0" shrinkToFit="0" vertical="center" wrapText="0"/>
    </xf>
    <xf borderId="8" fillId="0" fontId="3" numFmtId="166" xfId="0" applyAlignment="1" applyBorder="1" applyFont="1" applyNumberFormat="1">
      <alignment horizontal="center" shrinkToFit="0" vertical="center" wrapText="0"/>
    </xf>
    <xf borderId="0" fillId="0" fontId="3" numFmtId="0" xfId="0" applyAlignment="1" applyFont="1">
      <alignment readingOrder="0"/>
    </xf>
    <xf borderId="15" fillId="6" fontId="2" numFmtId="0" xfId="0" applyAlignment="1" applyBorder="1" applyFill="1" applyFont="1">
      <alignment horizontal="center" vertical="center"/>
    </xf>
    <xf borderId="4" fillId="0" fontId="3" numFmtId="167" xfId="0" applyAlignment="1" applyBorder="1" applyFont="1" applyNumberFormat="1">
      <alignment horizontal="center" readingOrder="0" shrinkToFit="0" vertical="center" wrapText="0"/>
    </xf>
    <xf borderId="16" fillId="0" fontId="5" numFmtId="0" xfId="0" applyBorder="1" applyFont="1"/>
    <xf borderId="12" fillId="0" fontId="3" numFmtId="168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13" fontId="3" numFmtId="0" xfId="0" applyAlignment="1" applyBorder="1" applyFill="1" applyFont="1">
      <alignment horizontal="center" vertical="center"/>
    </xf>
    <xf borderId="17" fillId="0" fontId="11" numFmtId="0" xfId="0" applyAlignment="1" applyBorder="1" applyFont="1">
      <alignment horizontal="center" readingOrder="0" shrinkToFit="0" vertical="center" wrapText="1"/>
    </xf>
    <xf borderId="20" fillId="0" fontId="11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readingOrder="0" vertical="center"/>
    </xf>
    <xf borderId="18" fillId="0" fontId="8" numFmtId="0" xfId="0" applyAlignment="1" applyBorder="1" applyFont="1">
      <alignment horizontal="left" readingOrder="0" vertical="center"/>
    </xf>
    <xf borderId="22" fillId="0" fontId="5" numFmtId="0" xfId="0" applyBorder="1" applyFont="1"/>
    <xf borderId="21" fillId="0" fontId="8" numFmtId="0" xfId="0" applyAlignment="1" applyBorder="1" applyFont="1">
      <alignment horizontal="left" readingOrder="0" shrinkToFit="0" vertical="center" wrapText="1"/>
    </xf>
    <xf borderId="23" fillId="0" fontId="5" numFmtId="0" xfId="0" applyBorder="1" applyFont="1"/>
    <xf borderId="24" fillId="0" fontId="5" numFmtId="0" xfId="0" applyBorder="1" applyFont="1"/>
    <xf borderId="17" fillId="0" fontId="11" numFmtId="0" xfId="0" applyAlignment="1" applyBorder="1" applyFont="1">
      <alignment horizontal="center" shrinkToFit="0" vertical="center" wrapText="1"/>
    </xf>
    <xf borderId="25" fillId="0" fontId="5" numFmtId="0" xfId="0" applyBorder="1" applyFont="1"/>
    <xf borderId="26" fillId="0" fontId="5" numFmtId="0" xfId="0" applyBorder="1" applyFont="1"/>
    <xf borderId="27" fillId="0" fontId="12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bottom"/>
    </xf>
    <xf borderId="27" fillId="0" fontId="13" numFmtId="0" xfId="0" applyAlignment="1" applyBorder="1" applyFont="1">
      <alignment horizontal="left" readingOrder="0" vertical="center"/>
    </xf>
    <xf borderId="27" fillId="0" fontId="14" numFmtId="0" xfId="0" applyAlignment="1" applyBorder="1" applyFont="1">
      <alignment horizontal="left" vertical="center"/>
    </xf>
    <xf borderId="0" fillId="0" fontId="15" numFmtId="0" xfId="0" applyAlignment="1" applyFont="1">
      <alignment horizontal="left" vertical="center"/>
    </xf>
    <xf borderId="28" fillId="3" fontId="1" numFmtId="0" xfId="0" applyAlignment="1" applyBorder="1" applyFill="1" applyFont="1">
      <alignment vertical="center"/>
    </xf>
    <xf borderId="29" fillId="3" fontId="3" numFmtId="0" xfId="0" applyBorder="1" applyFill="1" applyFont="1"/>
    <xf borderId="4" fillId="0" fontId="3" numFmtId="0" xfId="0" applyAlignment="1" applyBorder="1" applyFont="1">
      <alignment horizontal="center" shrinkToFit="0" vertical="center" wrapText="0"/>
    </xf>
    <xf borderId="4" fillId="0" fontId="8" numFmtId="0" xfId="0" applyAlignment="1" applyBorder="1" applyFont="1">
      <alignment horizontal="center" shrinkToFit="0" vertical="center" wrapText="1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ill="1" applyFont="1">
      <alignment vertical="bottom"/>
    </xf>
    <xf borderId="32" fillId="14" fontId="17" numFmtId="0" xfId="0" applyAlignment="1" applyBorder="1" applyFill="1" applyFont="1">
      <alignment horizontal="center" vertical="bottom"/>
    </xf>
    <xf borderId="32" fillId="14" fontId="17" numFmtId="0" xfId="0" applyAlignment="1" applyBorder="1" applyFill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32" fillId="0" fontId="16" numFmtId="0" xfId="0" applyAlignment="1" applyBorder="1" applyFont="1">
      <alignment horizontal="center" readingOrder="0"/>
    </xf>
    <xf borderId="0" fillId="0" fontId="16" numFmtId="0" xfId="0" applyAlignment="1" applyFont="1">
      <alignment vertical="bottom"/>
    </xf>
    <xf borderId="32" fillId="0" fontId="16" numFmtId="0" xfId="0" applyAlignment="1" applyBorder="1" applyFont="1">
      <alignment readingOrder="0" vertical="bottom"/>
    </xf>
    <xf borderId="0" fillId="0" fontId="3" numFmtId="169" xfId="0" applyAlignment="1" applyFont="1" applyNumberFormat="1">
      <alignment readingOrder="0"/>
    </xf>
    <xf borderId="0" fillId="0" fontId="16" numFmtId="0" xfId="0" applyAlignment="1" applyFont="1">
      <alignment horizontal="center" vertical="bottom"/>
    </xf>
    <xf borderId="0" fillId="0" fontId="3" numFmtId="14" xfId="0" applyAlignment="1" applyFont="1" applyNumberFormat="1">
      <alignment readingOrder="0"/>
    </xf>
    <xf borderId="2" fillId="0" fontId="8" numFmtId="0" xfId="0" applyAlignment="1" applyBorder="1" applyFont="1">
      <alignment horizontal="left" shrinkToFit="0" vertical="center" wrapText="1"/>
    </xf>
    <xf borderId="1" fillId="2" fontId="1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 vertical="center"/>
    </xf>
    <xf borderId="33" fillId="4" fontId="2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readingOrder="0" shrinkToFit="0" vertical="center" wrapText="0"/>
    </xf>
    <xf borderId="4" fillId="0" fontId="3" numFmtId="0" xfId="0" applyAlignment="1" applyBorder="1" applyFont="1">
      <alignment readingOrder="0" shrinkToFit="0" vertical="center" wrapText="1"/>
    </xf>
    <xf borderId="33" fillId="0" fontId="3" numFmtId="0" xfId="0" applyAlignment="1" applyBorder="1" applyFont="1">
      <alignment readingOrder="0" shrinkToFit="0" vertical="center" wrapText="0"/>
    </xf>
    <xf borderId="9" fillId="0" fontId="5" numFmtId="0" xfId="0" applyBorder="1" applyFont="1"/>
    <xf borderId="34" fillId="0" fontId="3" numFmtId="0" xfId="0" applyAlignment="1" applyBorder="1" applyFont="1">
      <alignment readingOrder="0" shrinkToFit="0" vertical="center" wrapText="0"/>
    </xf>
    <xf borderId="5" fillId="4" fontId="2" numFmtId="0" xfId="0" applyAlignment="1" applyBorder="1" applyFill="1" applyFont="1">
      <alignment horizontal="center" vertical="center"/>
    </xf>
    <xf borderId="35" fillId="0" fontId="3" numFmtId="0" xfId="0" applyAlignment="1" applyBorder="1" applyFont="1">
      <alignment readingOrder="0" shrinkToFit="0" vertical="center" wrapText="0"/>
    </xf>
    <xf borderId="2" fillId="3" fontId="1" numFmtId="0" xfId="0" applyAlignment="1" applyBorder="1" applyFill="1" applyFont="1">
      <alignment horizontal="center" vertical="center"/>
    </xf>
    <xf borderId="2" fillId="4" fontId="2" numFmtId="0" xfId="0" applyAlignment="1" applyBorder="1" applyFill="1" applyFont="1">
      <alignment horizontal="center" readingOrder="0" vertical="center"/>
    </xf>
    <xf borderId="2" fillId="0" fontId="3" numFmtId="164" xfId="0" applyAlignment="1" applyBorder="1" applyFont="1" applyNumberFormat="1">
      <alignment horizontal="left" readingOrder="0" shrinkToFit="0" vertical="center" wrapText="0"/>
    </xf>
    <xf borderId="12" fillId="0" fontId="5" numFmtId="0" xfId="0" applyBorder="1" applyFont="1"/>
    <xf borderId="6" fillId="7" fontId="4" numFmtId="0" xfId="0" applyAlignment="1" applyBorder="1" applyFill="1" applyFont="1">
      <alignment horizontal="center" shrinkToFit="0" vertical="center" wrapText="0"/>
    </xf>
    <xf borderId="6" fillId="7" fontId="1" numFmtId="0" xfId="0" applyAlignment="1" applyBorder="1" applyFill="1" applyFont="1">
      <alignment horizontal="center" vertical="center"/>
    </xf>
    <xf borderId="4" fillId="0" fontId="3" numFmtId="167" xfId="0" applyAlignment="1" applyBorder="1" applyFont="1" applyNumberFormat="1">
      <alignment horizontal="center" shrinkToFit="0" vertical="center" wrapText="0"/>
    </xf>
    <xf borderId="4" fillId="0" fontId="19" numFmtId="0" xfId="0" applyAlignment="1" applyBorder="1" applyFont="1">
      <alignment horizontal="center" shrinkToFit="0" vertical="center" wrapText="0"/>
    </xf>
    <xf borderId="4" fillId="0" fontId="19" numFmtId="0" xfId="0" applyAlignment="1" applyBorder="1" applyFont="1">
      <alignment horizontal="center" readingOrder="0" shrinkToFit="0" vertical="center" wrapText="0"/>
    </xf>
    <xf borderId="12" fillId="0" fontId="3" numFmtId="168" xfId="0" applyAlignment="1" applyBorder="1" applyFont="1" applyNumberFormat="1">
      <alignment horizontal="center" shrinkToFit="0" vertical="center" wrapText="0"/>
    </xf>
    <xf borderId="4" fillId="0" fontId="19" numFmtId="170" xfId="0" applyAlignment="1" applyBorder="1" applyFont="1" applyNumberFormat="1">
      <alignment horizontal="center" readingOrder="0" shrinkToFit="0" vertical="center" wrapText="0"/>
    </xf>
    <xf borderId="16" fillId="6" fontId="2" numFmtId="0" xfId="0" applyAlignment="1" applyBorder="1" applyFill="1" applyFont="1">
      <alignment horizontal="center" readingOrder="0" vertical="center"/>
    </xf>
    <xf borderId="12" fillId="0" fontId="3" numFmtId="168" xfId="0" applyAlignment="1" applyBorder="1" applyFont="1" applyNumberFormat="1">
      <alignment horizontal="center" readingOrder="0" shrinkToFit="0" vertical="center" wrapText="0"/>
    </xf>
    <xf borderId="36" fillId="5" fontId="1" numFmtId="0" xfId="0" applyAlignment="1" applyBorder="1" applyFill="1" applyFont="1">
      <alignment vertical="center"/>
    </xf>
    <xf borderId="37" fillId="5" fontId="3" numFmtId="0" xfId="0" applyBorder="1" applyFill="1" applyFont="1"/>
    <xf borderId="3" fillId="5" fontId="1" numFmtId="0" xfId="0" applyAlignment="1" applyBorder="1" applyFill="1" applyFont="1">
      <alignment horizontal="center" vertical="center"/>
    </xf>
    <xf borderId="3" fillId="0" fontId="20" numFmtId="49" xfId="0" applyAlignment="1" applyBorder="1" applyFont="1" applyNumberFormat="1">
      <alignment horizontal="center" readingOrder="0" shrinkToFit="0" vertical="center" wrapText="0"/>
    </xf>
    <xf borderId="3" fillId="0" fontId="8" numFmtId="0" xfId="0" applyAlignment="1" applyBorder="1" applyFont="1">
      <alignment horizontal="left" shrinkToFit="0" vertical="center" wrapText="1"/>
    </xf>
    <xf borderId="3" fillId="0" fontId="9" numFmtId="49" xfId="0" applyAlignment="1" applyBorder="1" applyFont="1" applyNumberFormat="1">
      <alignment horizontal="center" shrinkToFit="0" vertical="center" wrapText="0"/>
    </xf>
    <xf borderId="38" fillId="7" fontId="3" numFmtId="0" xfId="0" applyBorder="1" applyFill="1" applyFont="1"/>
    <xf borderId="17" fillId="11" fontId="10" numFmtId="0" xfId="0" applyAlignment="1" applyBorder="1" applyFill="1" applyFont="1">
      <alignment horizontal="center" vertical="center"/>
    </xf>
    <xf borderId="18" fillId="12" fontId="1" numFmtId="0" xfId="0" applyAlignment="1" applyBorder="1" applyFill="1" applyFont="1">
      <alignment horizontal="center" vertical="center"/>
    </xf>
    <xf borderId="4" fillId="0" fontId="3" numFmtId="0" xfId="0" applyAlignment="1" applyBorder="1" applyFont="1">
      <alignment horizontal="center" readingOrder="0" shrinkToFit="0" vertical="center" wrapText="0"/>
    </xf>
    <xf borderId="39" fillId="0" fontId="8" numFmtId="0" xfId="0" applyAlignment="1" applyBorder="1" applyFont="1">
      <alignment horizontal="left" readingOrder="0" shrinkToFit="0" vertical="center" wrapText="1"/>
    </xf>
    <xf borderId="4" fillId="0" fontId="8" numFmtId="0" xfId="0" applyAlignment="1" applyBorder="1" applyFont="1">
      <alignment horizontal="center" readingOrder="0" shrinkToFit="0" vertical="center" wrapText="1"/>
    </xf>
    <xf borderId="20" fillId="11" fontId="1" numFmtId="0" xfId="0" applyAlignment="1" applyBorder="1" applyFill="1" applyFont="1">
      <alignment vertical="center"/>
    </xf>
    <xf borderId="40" fillId="11" fontId="3" numFmtId="0" xfId="0" applyBorder="1" applyFill="1" applyFont="1"/>
    <xf borderId="0" fillId="12" fontId="1" numFmtId="0" xfId="0" applyAlignment="1" applyFill="1" applyFont="1">
      <alignment vertical="center"/>
    </xf>
    <xf borderId="0" fillId="12" fontId="3" numFmtId="0" xfId="0" applyFill="1" applyFont="1"/>
    <xf borderId="18" fillId="0" fontId="8" numFmtId="0" xfId="0" applyAlignment="1" applyBorder="1" applyFont="1">
      <alignment horizontal="center" vertical="center"/>
    </xf>
    <xf borderId="41" fillId="0" fontId="8" numFmtId="0" xfId="0" applyAlignment="1" applyBorder="1" applyFont="1">
      <alignment horizontal="left" vertical="center"/>
    </xf>
    <xf borderId="42" fillId="0" fontId="5" numFmtId="0" xfId="0" applyBorder="1" applyFont="1"/>
    <xf borderId="2" fillId="0" fontId="8" numFmtId="0" xfId="0" applyAlignment="1" applyBorder="1" applyFont="1">
      <alignment horizontal="left" readingOrder="0" shrinkToFit="0" vertical="center" wrapText="1"/>
    </xf>
    <xf borderId="21" fillId="0" fontId="8" numFmtId="0" xfId="0" applyAlignment="1" applyBorder="1" applyFont="1">
      <alignment horizontal="left" shrinkToFit="0" vertical="center" wrapText="1"/>
    </xf>
    <xf borderId="43" fillId="0" fontId="5" numFmtId="0" xfId="0" applyBorder="1" applyFont="1"/>
    <xf borderId="44" fillId="0" fontId="5" numFmtId="0" xfId="0" applyBorder="1" applyFont="1"/>
    <xf borderId="4" fillId="0" fontId="19" numFmtId="49" xfId="0" applyAlignment="1" applyBorder="1" applyFont="1" applyNumberFormat="1">
      <alignment horizontal="center" shrinkToFit="0" vertical="center" wrapText="0"/>
    </xf>
    <xf borderId="4" fillId="0" fontId="19" numFmtId="49" xfId="0" applyAlignment="1" applyBorder="1" applyFont="1" applyNumberFormat="1">
      <alignment horizontal="center" readingOrder="0" shrinkToFit="0" vertical="center" wrapText="0"/>
    </xf>
    <xf borderId="34" fillId="2" fontId="1" numFmtId="0" xfId="0" applyAlignment="1" applyBorder="1" applyFill="1" applyFont="1">
      <alignment vertical="center"/>
    </xf>
    <xf borderId="45" fillId="2" fontId="3" numFmtId="0" xfId="0" applyBorder="1" applyFill="1" applyFont="1"/>
    <xf borderId="4" fillId="0" fontId="3" numFmtId="171" xfId="0" applyAlignment="1" applyBorder="1" applyFont="1" applyNumberFormat="1">
      <alignment horizontal="center" readingOrder="0" shrinkToFit="0" vertical="center" wrapText="0"/>
    </xf>
    <xf borderId="34" fillId="0" fontId="3" numFmtId="0" xfId="0" applyAlignment="1" applyBorder="1" applyFont="1">
      <alignment shrinkToFit="0" vertical="center" wrapText="0"/>
    </xf>
    <xf borderId="46" fillId="0" fontId="5" numFmtId="0" xfId="0" applyBorder="1" applyFont="1"/>
    <xf borderId="45" fillId="0" fontId="5" numFmtId="0" xfId="0" applyBorder="1" applyFont="1"/>
    <xf borderId="35" fillId="0" fontId="3" numFmtId="0" xfId="0" applyAlignment="1" applyBorder="1" applyFont="1">
      <alignment shrinkToFit="0" vertical="center" wrapText="1"/>
    </xf>
    <xf borderId="47" fillId="0" fontId="5" numFmtId="0" xfId="0" applyBorder="1" applyFont="1"/>
    <xf borderId="48" fillId="0" fontId="5" numFmtId="0" xfId="0" applyBorder="1" applyFont="1"/>
    <xf borderId="49" fillId="0" fontId="5" numFmtId="0" xfId="0" applyBorder="1" applyFont="1"/>
    <xf borderId="50" fillId="0" fontId="5" numFmtId="0" xfId="0" applyBorder="1" applyFont="1"/>
    <xf borderId="3" fillId="0" fontId="8" numFmtId="0" xfId="0" applyAlignment="1" applyBorder="1" applyFont="1">
      <alignment horizontal="left" readingOrder="0" shrinkToFit="0" vertical="center" wrapText="1"/>
    </xf>
    <xf borderId="34" fillId="0" fontId="3" numFmtId="164" xfId="0" applyAlignment="1" applyBorder="1" applyFont="1" applyNumberFormat="1">
      <alignment horizontal="left" shrinkToFit="0" vertical="center" wrapText="0"/>
    </xf>
    <xf borderId="33" fillId="0" fontId="5" numFmtId="0" xfId="0" applyBorder="1" applyFont="1"/>
    <xf borderId="51" fillId="0" fontId="5" numFmtId="0" xfId="0" applyBorder="1" applyFont="1"/>
    <xf borderId="52" fillId="0" fontId="5" numFmtId="0" xfId="0" applyBorder="1" applyFont="1"/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8" fillId="0" fontId="3" numFmtId="172" xfId="0" applyAlignment="1" applyBorder="1" applyFont="1" applyNumberFormat="1">
      <alignment horizontal="center" readingOrder="0" shrinkToFit="0" vertical="center" wrapText="0"/>
    </xf>
    <xf borderId="8" fillId="0" fontId="3" numFmtId="172" xfId="0" applyAlignment="1" applyBorder="1" applyFont="1" applyNumberFormat="1">
      <alignment horizontal="center" shrinkToFit="0" vertical="center" wrapText="0"/>
    </xf>
    <xf borderId="18" fillId="0" fontId="8" numFmtId="0" xfId="0" applyAlignment="1" applyBorder="1" applyFont="1">
      <alignment horizontal="center" readingOrder="0" vertical="center"/>
    </xf>
    <xf borderId="41" fillId="0" fontId="8" numFmtId="0" xfId="0" applyAlignment="1" applyBorder="1" applyFont="1">
      <alignment horizontal="left" readingOrder="0" vertical="center"/>
    </xf>
    <xf borderId="35" fillId="0" fontId="3" numFmtId="0" xfId="0" applyAlignment="1" applyBorder="1" applyFont="1">
      <alignment readingOrder="0" shrinkToFit="0" vertical="center" wrapText="1"/>
    </xf>
    <xf borderId="34" fillId="0" fontId="3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6.jpg"/><Relationship Id="rId10" Type="http://schemas.openxmlformats.org/officeDocument/2006/relationships/image" Target="../media/image14.jpg"/><Relationship Id="rId13" Type="http://schemas.openxmlformats.org/officeDocument/2006/relationships/image" Target="../media/image3.jpg"/><Relationship Id="rId12" Type="http://schemas.openxmlformats.org/officeDocument/2006/relationships/image" Target="../media/image15.jpg"/><Relationship Id="rId1" Type="http://schemas.openxmlformats.org/officeDocument/2006/relationships/image" Target="../media/image13.jpg"/><Relationship Id="rId2" Type="http://schemas.openxmlformats.org/officeDocument/2006/relationships/image" Target="../media/image8.jpg"/><Relationship Id="rId3" Type="http://schemas.openxmlformats.org/officeDocument/2006/relationships/image" Target="../media/image10.jpg"/><Relationship Id="rId4" Type="http://schemas.openxmlformats.org/officeDocument/2006/relationships/image" Target="../media/image11.jpg"/><Relationship Id="rId9" Type="http://schemas.openxmlformats.org/officeDocument/2006/relationships/image" Target="../media/image2.jpg"/><Relationship Id="rId14" Type="http://schemas.openxmlformats.org/officeDocument/2006/relationships/image" Target="../media/image1.jpg"/><Relationship Id="rId5" Type="http://schemas.openxmlformats.org/officeDocument/2006/relationships/image" Target="../media/image4.jpg"/><Relationship Id="rId6" Type="http://schemas.openxmlformats.org/officeDocument/2006/relationships/image" Target="../media/image5.jpg"/><Relationship Id="rId7" Type="http://schemas.openxmlformats.org/officeDocument/2006/relationships/image" Target="../media/image9.jpg"/><Relationship Id="rId8" Type="http://schemas.openxmlformats.org/officeDocument/2006/relationships/image" Target="../media/image12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6.jpg"/><Relationship Id="rId10" Type="http://schemas.openxmlformats.org/officeDocument/2006/relationships/image" Target="../media/image14.jpg"/><Relationship Id="rId13" Type="http://schemas.openxmlformats.org/officeDocument/2006/relationships/image" Target="../media/image3.jpg"/><Relationship Id="rId12" Type="http://schemas.openxmlformats.org/officeDocument/2006/relationships/image" Target="../media/image15.jpg"/><Relationship Id="rId1" Type="http://schemas.openxmlformats.org/officeDocument/2006/relationships/image" Target="../media/image13.jpg"/><Relationship Id="rId2" Type="http://schemas.openxmlformats.org/officeDocument/2006/relationships/image" Target="../media/image8.jpg"/><Relationship Id="rId3" Type="http://schemas.openxmlformats.org/officeDocument/2006/relationships/image" Target="../media/image10.jpg"/><Relationship Id="rId4" Type="http://schemas.openxmlformats.org/officeDocument/2006/relationships/image" Target="../media/image11.jpg"/><Relationship Id="rId9" Type="http://schemas.openxmlformats.org/officeDocument/2006/relationships/image" Target="../media/image2.jpg"/><Relationship Id="rId14" Type="http://schemas.openxmlformats.org/officeDocument/2006/relationships/image" Target="../media/image1.jpg"/><Relationship Id="rId5" Type="http://schemas.openxmlformats.org/officeDocument/2006/relationships/image" Target="../media/image4.jpg"/><Relationship Id="rId6" Type="http://schemas.openxmlformats.org/officeDocument/2006/relationships/image" Target="../media/image5.jpg"/><Relationship Id="rId7" Type="http://schemas.openxmlformats.org/officeDocument/2006/relationships/image" Target="../media/image9.jpg"/><Relationship Id="rId8" Type="http://schemas.openxmlformats.org/officeDocument/2006/relationships/image" Target="../media/image1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47725"/>
    <xdr:pic>
      <xdr:nvPicPr>
        <xdr:cNvPr id="0" name="image1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28675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742950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771525"/>
    <xdr:pic>
      <xdr:nvPicPr>
        <xdr:cNvPr id="0" name="image1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762000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781050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762000"/>
    <xdr:pic>
      <xdr:nvPicPr>
        <xdr:cNvPr id="0" name="image9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723900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19150"/>
    <xdr:pic>
      <xdr:nvPicPr>
        <xdr:cNvPr id="0" name="image14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723900"/>
    <xdr:pic>
      <xdr:nvPicPr>
        <xdr:cNvPr id="0" name="image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723900"/>
    <xdr:pic>
      <xdr:nvPicPr>
        <xdr:cNvPr id="0" name="image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714375"/>
    <xdr:pic>
      <xdr:nvPicPr>
        <xdr:cNvPr id="0" name="image1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752475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762000"/>
    <xdr:pic>
      <xdr:nvPicPr>
        <xdr:cNvPr id="0" name="image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47725"/>
    <xdr:pic>
      <xdr:nvPicPr>
        <xdr:cNvPr id="0" name="image1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28675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742950"/>
    <xdr:pic>
      <xdr:nvPicPr>
        <xdr:cNvPr id="0" name="image10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47775" cy="771525"/>
    <xdr:pic>
      <xdr:nvPicPr>
        <xdr:cNvPr id="0" name="image1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247775" cy="762000"/>
    <xdr:pic>
      <xdr:nvPicPr>
        <xdr:cNvPr id="0" name="image4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781050"/>
    <xdr:pic>
      <xdr:nvPicPr>
        <xdr:cNvPr id="0" name="image5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762000"/>
    <xdr:pic>
      <xdr:nvPicPr>
        <xdr:cNvPr id="0" name="image9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723900"/>
    <xdr:pic>
      <xdr:nvPicPr>
        <xdr:cNvPr id="0" name="image1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2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819150"/>
    <xdr:pic>
      <xdr:nvPicPr>
        <xdr:cNvPr id="0" name="image14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723900"/>
    <xdr:pic>
      <xdr:nvPicPr>
        <xdr:cNvPr id="0" name="image6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723900"/>
    <xdr:pic>
      <xdr:nvPicPr>
        <xdr:cNvPr id="0" name="image7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714375"/>
    <xdr:pic>
      <xdr:nvPicPr>
        <xdr:cNvPr id="0" name="image15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247775" cy="752475"/>
    <xdr:pic>
      <xdr:nvPicPr>
        <xdr:cNvPr id="0" name="image3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247775" cy="762000"/>
    <xdr:pic>
      <xdr:nvPicPr>
        <xdr:cNvPr id="0" name="image1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5" t="s">
        <v>0</v>
      </c>
      <c r="C2" s="7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5" t="s">
        <v>3</v>
      </c>
      <c r="C3" s="11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5" t="s">
        <v>10</v>
      </c>
      <c r="C4" s="11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5" t="s">
        <v>16</v>
      </c>
      <c r="C5" s="11"/>
    </row>
    <row r="6" ht="22.5" customHeight="1">
      <c r="A6" s="21" t="str">
        <f>IFERROR(__xludf.DUMMYFUNCTION("IMPORTRANGE(""https://docs.google.com/spreadsheets/d/1vsTcEcugRZXGU84Ng3dXvNCAOD3CAaUTEbnnM7tyUJg/edit?usp=sharing"",""施設概要!A6"")"),"更新日")</f>
        <v>更新日</v>
      </c>
      <c r="B6" s="24">
        <v>46021.73131828704</v>
      </c>
      <c r="C6" s="26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6"/>
      <c r="C1" s="96"/>
      <c r="D1" s="96"/>
      <c r="E1" s="96"/>
      <c r="F1" s="96"/>
      <c r="G1" s="96"/>
      <c r="H1" s="96"/>
    </row>
    <row r="2" ht="22.5" customHeight="1">
      <c r="A2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2</v>
      </c>
      <c r="C2" s="9" t="s">
        <v>4</v>
      </c>
      <c r="D2" s="9" t="s">
        <v>5</v>
      </c>
      <c r="E2" s="9" t="s">
        <v>6</v>
      </c>
      <c r="F2" s="9" t="s">
        <v>7</v>
      </c>
      <c r="G2" s="9"/>
      <c r="H2" s="9"/>
    </row>
    <row r="3" ht="18.75" customHeight="1">
      <c r="A3" s="12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 t="s">
        <v>9</v>
      </c>
      <c r="C3" s="17" t="s">
        <v>9</v>
      </c>
      <c r="D3" s="17" t="s">
        <v>9</v>
      </c>
      <c r="E3" s="17" t="s">
        <v>9</v>
      </c>
      <c r="F3" s="17" t="s">
        <v>9</v>
      </c>
      <c r="G3" s="17"/>
      <c r="H3" s="17"/>
    </row>
    <row r="4" ht="67.5" customHeight="1">
      <c r="A4" s="22" t="str">
        <f>IFERROR(__xludf.DUMMYFUNCTION("IMPORTRANGE(""https://docs.google.com/spreadsheets/d/1vsTcEcugRZXGU84Ng3dXvNCAOD3CAaUTEbnnM7tyUJg/edit?usp=sharing"",""おかず形態一覧表!A4"")"),"画像")</f>
        <v>画像</v>
      </c>
      <c r="B4" s="25"/>
      <c r="C4" s="25"/>
      <c r="D4" s="25"/>
      <c r="E4" s="25"/>
      <c r="F4" s="25"/>
      <c r="G4" s="25"/>
      <c r="H4" s="25"/>
    </row>
    <row r="5" ht="18.75" customHeight="1">
      <c r="A5" s="12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 t="s">
        <v>24</v>
      </c>
      <c r="C5" s="17" t="s">
        <v>24</v>
      </c>
      <c r="D5" s="17" t="s">
        <v>24</v>
      </c>
      <c r="E5" s="17" t="s">
        <v>24</v>
      </c>
      <c r="F5" s="17" t="s">
        <v>24</v>
      </c>
      <c r="G5" s="17"/>
      <c r="H5" s="17"/>
    </row>
    <row r="6" ht="67.5" customHeight="1">
      <c r="A6" s="22" t="str">
        <f>IFERROR(__xludf.DUMMYFUNCTION("IMPORTRANGE(""https://docs.google.com/spreadsheets/d/1vsTcEcugRZXGU84Ng3dXvNCAOD3CAaUTEbnnM7tyUJg/edit?usp=sharing"",""おかず形態一覧表!A6"")"),"画像")</f>
        <v>画像</v>
      </c>
      <c r="B6" s="30"/>
      <c r="C6" s="25"/>
      <c r="D6" s="25"/>
      <c r="E6" s="25"/>
      <c r="F6" s="25"/>
      <c r="G6" s="25"/>
      <c r="H6" s="25"/>
    </row>
    <row r="7" ht="18.75" customHeight="1">
      <c r="A7" s="12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 t="s">
        <v>25</v>
      </c>
      <c r="C7" s="17" t="s">
        <v>25</v>
      </c>
      <c r="D7" s="17" t="s">
        <v>25</v>
      </c>
      <c r="E7" s="17" t="s">
        <v>25</v>
      </c>
      <c r="F7" s="17" t="s">
        <v>25</v>
      </c>
      <c r="G7" s="17"/>
      <c r="H7" s="17"/>
    </row>
    <row r="8" ht="67.5" customHeight="1">
      <c r="A8" s="32" t="str">
        <f>IFERROR(__xludf.DUMMYFUNCTION("IMPORTRANGE(""https://docs.google.com/spreadsheets/d/1vsTcEcugRZXGU84Ng3dXvNCAOD3CAaUTEbnnM7tyUJg/edit?usp=sharing"",""おかず形態一覧表!A8"")"),"画像")</f>
        <v>画像</v>
      </c>
      <c r="B8" s="34"/>
      <c r="C8" s="36"/>
      <c r="D8" s="36"/>
      <c r="E8" s="36"/>
      <c r="F8" s="36"/>
      <c r="G8" s="36"/>
      <c r="H8" s="36"/>
    </row>
    <row r="9" ht="112.5" customHeight="1">
      <c r="A9" s="32" t="str">
        <f>IFERROR(__xludf.DUMMYFUNCTION("IMPORTRANGE(""https://docs.google.com/spreadsheets/d/1vsTcEcugRZXGU84Ng3dXvNCAOD3CAaUTEbnnM7tyUJg/edit?usp=sharing"",""おかず形態一覧表!A9"")"),"内容")</f>
        <v>内容</v>
      </c>
      <c r="B9" s="38" t="s">
        <v>27</v>
      </c>
      <c r="C9" s="38" t="s">
        <v>28</v>
      </c>
      <c r="D9" s="38" t="s">
        <v>29</v>
      </c>
      <c r="E9" s="38" t="s">
        <v>30</v>
      </c>
      <c r="F9" s="38" t="s">
        <v>31</v>
      </c>
      <c r="G9" s="38"/>
      <c r="H9" s="38"/>
    </row>
    <row r="10" ht="45.0" customHeight="1">
      <c r="A10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2" t="s">
        <v>32</v>
      </c>
      <c r="C10" s="42" t="s">
        <v>33</v>
      </c>
      <c r="D10" s="42" t="s">
        <v>34</v>
      </c>
      <c r="E10" s="42" t="s">
        <v>35</v>
      </c>
      <c r="F10" s="42" t="s">
        <v>21</v>
      </c>
      <c r="G10" s="42"/>
      <c r="H10" s="42"/>
    </row>
    <row r="11" ht="45.0" customHeight="1">
      <c r="A11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4"/>
      <c r="C11" s="42"/>
      <c r="D11" s="42"/>
      <c r="E11" s="42" t="s">
        <v>36</v>
      </c>
      <c r="F11" s="42" t="s">
        <v>36</v>
      </c>
      <c r="G11" s="42"/>
      <c r="H11" s="42"/>
    </row>
    <row r="12" ht="22.5" customHeight="1">
      <c r="A12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2"/>
      <c r="C12" s="113"/>
      <c r="D12" s="113">
        <v>3.0</v>
      </c>
      <c r="E12" s="115">
        <v>45690.0</v>
      </c>
      <c r="F12" s="113" t="s">
        <v>39</v>
      </c>
      <c r="G12" s="113"/>
      <c r="H12" s="115"/>
    </row>
    <row r="13" ht="22.5" customHeight="1">
      <c r="A13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4" t="s">
        <v>42</v>
      </c>
      <c r="C13" s="54" t="s">
        <v>42</v>
      </c>
      <c r="D13" s="54" t="s">
        <v>43</v>
      </c>
      <c r="E13" s="54" t="s">
        <v>44</v>
      </c>
      <c r="F13" s="54" t="s">
        <v>45</v>
      </c>
      <c r="G13" s="54"/>
      <c r="H13" s="54"/>
    </row>
    <row r="14" ht="22.5" customHeight="1">
      <c r="A14" s="116" t="s">
        <v>65</v>
      </c>
      <c r="B14" s="117">
        <v>1400.0</v>
      </c>
      <c r="C14" s="117">
        <v>1400.0</v>
      </c>
      <c r="D14" s="117">
        <v>1150.0</v>
      </c>
      <c r="E14" s="117">
        <v>1150.0</v>
      </c>
      <c r="F14" s="117">
        <v>1150.0</v>
      </c>
      <c r="G14" s="117"/>
      <c r="H14" s="117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6"/>
      <c r="C1" s="96"/>
      <c r="D1" s="96"/>
      <c r="E1" s="96"/>
      <c r="F1" s="110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6"/>
      <c r="H1" s="96"/>
    </row>
    <row r="2" ht="30.0" customHeight="1">
      <c r="A2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9" t="str">
        <f>IFERROR(__xludf.DUMMYFUNCTION("IMPORTRANGE(""https://docs.google.com/spreadsheets/d/1vsTcEcugRZXGU84Ng3dXvNCAOD3CAaUTEbnnM7tyUJg/edit?usp=sharing"",""水分とろみの基準・水分ゼリー!E2"")"),"")</f>
        <v/>
      </c>
      <c r="F2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8" t="s">
        <v>23</v>
      </c>
      <c r="H2" s="31"/>
    </row>
    <row r="3" ht="22.5" customHeight="1">
      <c r="A3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5" t="s">
        <v>63</v>
      </c>
      <c r="C3" s="35" t="s">
        <v>63</v>
      </c>
      <c r="D3" s="35" t="s">
        <v>63</v>
      </c>
      <c r="E3" s="37"/>
      <c r="F3" s="3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5"/>
      <c r="H3" s="37"/>
    </row>
    <row r="4" ht="22.5" customHeight="1">
      <c r="A4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5">
        <v>0.5</v>
      </c>
      <c r="C4" s="45">
        <v>1.0</v>
      </c>
      <c r="D4" s="45">
        <v>1.5</v>
      </c>
      <c r="E4" s="45" t="s">
        <v>64</v>
      </c>
      <c r="F4" s="3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5"/>
      <c r="H4" s="46"/>
    </row>
    <row r="5" ht="22.5" customHeight="1">
      <c r="A5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50" t="s">
        <v>64</v>
      </c>
      <c r="C5" s="50" t="s">
        <v>64</v>
      </c>
      <c r="D5" s="50" t="s">
        <v>64</v>
      </c>
      <c r="E5" s="50" t="s">
        <v>64</v>
      </c>
      <c r="F5" s="48" t="s">
        <v>40</v>
      </c>
      <c r="G5" s="50"/>
      <c r="H5" s="51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20" t="str">
        <f>IFERROR(__xludf.DUMMYFUNCTION("IMPORTRANGE(""https://docs.google.com/spreadsheets/d/1vsTcEcugRZXGU84Ng3dXvNCAOD3CAaUTEbnnM7tyUJg/edit?usp=sharing"",""主食一覧!A1"")"),"2. 主食一覧")</f>
        <v>2. 主食一覧</v>
      </c>
      <c r="B1" s="96"/>
      <c r="C1" s="96"/>
      <c r="D1" s="96"/>
      <c r="E1" s="96"/>
      <c r="F1" s="96"/>
      <c r="G1" s="96"/>
      <c r="H1" s="96"/>
    </row>
    <row r="2" ht="22.5" customHeight="1">
      <c r="A2" s="10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8</v>
      </c>
      <c r="C2" s="14" t="s">
        <v>11</v>
      </c>
      <c r="D2" s="14" t="s">
        <v>12</v>
      </c>
      <c r="E2" s="14" t="s">
        <v>13</v>
      </c>
      <c r="F2" s="14" t="s">
        <v>14</v>
      </c>
      <c r="G2" s="14" t="s">
        <v>15</v>
      </c>
      <c r="H2" s="16"/>
    </row>
    <row r="3" ht="67.5" customHeight="1">
      <c r="A3" s="10" t="str">
        <f>IFERROR(__xludf.DUMMYFUNCTION("IMPORTRANGE(""https://docs.google.com/spreadsheets/d/1vsTcEcugRZXGU84Ng3dXvNCAOD3CAaUTEbnnM7tyUJg/edit?usp=sharing"",""主食一覧!A3"")"),"画像")</f>
        <v>画像</v>
      </c>
      <c r="B3" s="18"/>
      <c r="C3" s="18"/>
      <c r="D3" s="18"/>
      <c r="E3" s="18"/>
      <c r="F3" s="18"/>
      <c r="G3" s="18"/>
      <c r="H3" s="18"/>
    </row>
    <row r="4" ht="45.0" customHeight="1">
      <c r="A4" s="10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17</v>
      </c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27"/>
    </row>
    <row r="5" ht="22.5" customHeight="1">
      <c r="A5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21"/>
      <c r="C5" s="121"/>
      <c r="D5" s="121"/>
      <c r="E5" s="121"/>
      <c r="F5" s="121"/>
      <c r="G5" s="121"/>
      <c r="H5" s="121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5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6"/>
      <c r="C1" s="96"/>
      <c r="D1" s="96"/>
      <c r="E1" s="96"/>
      <c r="F1" s="12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6"/>
    </row>
    <row r="2" ht="22.5" customHeight="1">
      <c r="A2" s="59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0" t="s">
        <v>46</v>
      </c>
      <c r="C2" s="60" t="s">
        <v>47</v>
      </c>
      <c r="D2" s="60"/>
      <c r="E2" s="61"/>
      <c r="F2" s="62" t="s">
        <v>48</v>
      </c>
      <c r="G2" s="128"/>
    </row>
    <row r="3" ht="22.5" customHeight="1">
      <c r="A3" s="64"/>
      <c r="B3" s="60"/>
      <c r="C3" s="60"/>
      <c r="D3" s="60"/>
      <c r="E3" s="61"/>
      <c r="F3" s="65" t="s">
        <v>66</v>
      </c>
      <c r="G3" s="66"/>
    </row>
    <row r="4" ht="22.5" customHeight="1">
      <c r="A4" s="67"/>
      <c r="B4" s="60"/>
      <c r="C4" s="60"/>
      <c r="D4" s="68"/>
      <c r="E4" s="61"/>
      <c r="F4" s="69"/>
      <c r="G4" s="70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1" t="s">
        <v>50</v>
      </c>
      <c r="B1" s="72"/>
      <c r="C1" s="73" t="s">
        <v>51</v>
      </c>
      <c r="D1" s="74"/>
      <c r="E1" s="74"/>
      <c r="F1" s="74"/>
      <c r="G1" s="74"/>
      <c r="H1" s="74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ht="7.5" customHeight="1"/>
    <row r="3" ht="22.5" customHeight="1">
      <c r="A3" s="76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7"/>
    </row>
    <row r="4" ht="22.5" customHeight="1">
      <c r="A4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27" t="s">
        <v>2</v>
      </c>
      <c r="C4" s="127" t="s">
        <v>4</v>
      </c>
      <c r="D4" s="127" t="s">
        <v>5</v>
      </c>
      <c r="E4" s="127" t="s">
        <v>6</v>
      </c>
      <c r="F4" s="127" t="s">
        <v>7</v>
      </c>
      <c r="G4" s="127"/>
      <c r="H4" s="127"/>
    </row>
    <row r="5" ht="22.5" customHeight="1">
      <c r="A5" s="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9" t="s">
        <v>9</v>
      </c>
      <c r="C5" s="129" t="s">
        <v>9</v>
      </c>
      <c r="D5" s="129" t="s">
        <v>9</v>
      </c>
      <c r="E5" s="129" t="s">
        <v>9</v>
      </c>
      <c r="F5" s="129" t="s">
        <v>9</v>
      </c>
      <c r="G5" s="129"/>
      <c r="H5" s="129"/>
    </row>
    <row r="6" ht="67.5" customHeight="1">
      <c r="A6" s="22" t="str">
        <f>IFERROR(__xludf.DUMMYFUNCTION("IMPORTRANGE(""https://docs.google.com/spreadsheets/d/1vsTcEcugRZXGU84Ng3dXvNCAOD3CAaUTEbnnM7tyUJg/edit?usp=sharing"",""おかず形態一覧表!A4"")"),"画像")</f>
        <v>画像</v>
      </c>
      <c r="B6" s="30" t="str">
        <f>'おかず形態一覧表'!B4</f>
        <v/>
      </c>
      <c r="C6" s="30" t="str">
        <f>'おかず形態一覧表'!C4</f>
        <v/>
      </c>
      <c r="D6" s="30" t="str">
        <f>'おかず形態一覧表'!D4</f>
        <v/>
      </c>
      <c r="E6" s="30" t="str">
        <f>'おかず形態一覧表'!E4</f>
        <v/>
      </c>
      <c r="F6" s="30" t="str">
        <f>'おかず形態一覧表'!F4</f>
        <v/>
      </c>
      <c r="G6" s="30" t="str">
        <f>'おかず形態一覧表'!G4</f>
        <v/>
      </c>
      <c r="H6" s="30" t="str">
        <f>'おかず形態一覧表'!H4</f>
        <v/>
      </c>
    </row>
    <row r="7" ht="22.5" customHeight="1">
      <c r="A7" s="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9" t="s">
        <v>24</v>
      </c>
      <c r="C7" s="129" t="s">
        <v>24</v>
      </c>
      <c r="D7" s="129" t="s">
        <v>24</v>
      </c>
      <c r="E7" s="129" t="s">
        <v>24</v>
      </c>
      <c r="F7" s="129" t="s">
        <v>24</v>
      </c>
      <c r="G7" s="129"/>
      <c r="H7" s="129"/>
    </row>
    <row r="8" ht="67.5" customHeight="1">
      <c r="A8" s="22" t="str">
        <f>IFERROR(__xludf.DUMMYFUNCTION("IMPORTRANGE(""https://docs.google.com/spreadsheets/d/1vsTcEcugRZXGU84Ng3dXvNCAOD3CAaUTEbnnM7tyUJg/edit?usp=sharing"",""おかず形態一覧表!A6"")"),"画像")</f>
        <v>画像</v>
      </c>
      <c r="B8" s="30" t="str">
        <f>'おかず形態一覧表'!B6</f>
        <v/>
      </c>
      <c r="C8" s="30" t="str">
        <f>'おかず形態一覧表'!C6</f>
        <v/>
      </c>
      <c r="D8" s="30" t="str">
        <f>'おかず形態一覧表'!D6</f>
        <v/>
      </c>
      <c r="E8" s="30" t="str">
        <f>'おかず形態一覧表'!E6</f>
        <v/>
      </c>
      <c r="F8" s="30" t="str">
        <f>'おかず形態一覧表'!F6</f>
        <v/>
      </c>
      <c r="G8" s="30" t="str">
        <f>'おかず形態一覧表'!G6</f>
        <v/>
      </c>
      <c r="H8" s="30" t="str">
        <f>'おかず形態一覧表'!H6</f>
        <v/>
      </c>
    </row>
    <row r="9" ht="22.5" customHeight="1">
      <c r="A9" s="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9" t="s">
        <v>25</v>
      </c>
      <c r="C9" s="129" t="s">
        <v>25</v>
      </c>
      <c r="D9" s="129" t="s">
        <v>25</v>
      </c>
      <c r="E9" s="129" t="s">
        <v>25</v>
      </c>
      <c r="F9" s="129" t="s">
        <v>25</v>
      </c>
      <c r="G9" s="129"/>
      <c r="H9" s="129"/>
    </row>
    <row r="10" ht="67.5" customHeight="1">
      <c r="A10" s="32" t="str">
        <f>IFERROR(__xludf.DUMMYFUNCTION("IMPORTRANGE(""https://docs.google.com/spreadsheets/d/1vsTcEcugRZXGU84Ng3dXvNCAOD3CAaUTEbnnM7tyUJg/edit?usp=sharing"",""おかず形態一覧表!A8"")"),"画像")</f>
        <v>画像</v>
      </c>
      <c r="B10" s="34" t="str">
        <f>'おかず形態一覧表'!B8</f>
        <v/>
      </c>
      <c r="C10" s="34" t="str">
        <f>'おかず形態一覧表'!C8</f>
        <v/>
      </c>
      <c r="D10" s="34" t="str">
        <f>'おかず形態一覧表'!D8</f>
        <v/>
      </c>
      <c r="E10" s="34" t="str">
        <f>'おかず形態一覧表'!E8</f>
        <v/>
      </c>
      <c r="F10" s="34" t="str">
        <f>'おかず形態一覧表'!F8</f>
        <v/>
      </c>
      <c r="G10" s="34" t="str">
        <f>'おかず形態一覧表'!G8</f>
        <v/>
      </c>
      <c r="H10" s="34" t="str">
        <f>'おかず形態一覧表'!H8</f>
        <v/>
      </c>
    </row>
    <row r="11" ht="112.5" customHeight="1">
      <c r="A11" s="32" t="str">
        <f>IFERROR(__xludf.DUMMYFUNCTION("IMPORTRANGE(""https://docs.google.com/spreadsheets/d/1vsTcEcugRZXGU84Ng3dXvNCAOD3CAaUTEbnnM7tyUJg/edit?usp=sharing"",""おかず形態一覧表!A9"")"),"内容")</f>
        <v>内容</v>
      </c>
      <c r="B11" s="137" t="s">
        <v>27</v>
      </c>
      <c r="C11" s="137" t="s">
        <v>28</v>
      </c>
      <c r="D11" s="137" t="s">
        <v>29</v>
      </c>
      <c r="E11" s="137" t="s">
        <v>30</v>
      </c>
      <c r="F11" s="137" t="s">
        <v>31</v>
      </c>
      <c r="G11" s="137"/>
      <c r="H11" s="137"/>
    </row>
    <row r="12" ht="45.0" customHeight="1">
      <c r="A12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2" t="s">
        <v>32</v>
      </c>
      <c r="C12" s="42" t="s">
        <v>33</v>
      </c>
      <c r="D12" s="42" t="s">
        <v>34</v>
      </c>
      <c r="E12" s="42" t="s">
        <v>35</v>
      </c>
      <c r="F12" s="42" t="s">
        <v>21</v>
      </c>
      <c r="G12" s="42"/>
      <c r="H12" s="42"/>
    </row>
    <row r="13" ht="45.0" customHeight="1">
      <c r="A13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4"/>
      <c r="C13" s="42"/>
      <c r="D13" s="42"/>
      <c r="E13" s="42" t="s">
        <v>36</v>
      </c>
      <c r="F13" s="42" t="s">
        <v>36</v>
      </c>
      <c r="G13" s="42"/>
      <c r="H13" s="42"/>
    </row>
    <row r="14" ht="22.5" customHeight="1">
      <c r="A14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41"/>
      <c r="C14" s="142"/>
      <c r="D14" s="142" t="s">
        <v>37</v>
      </c>
      <c r="E14" s="142" t="s">
        <v>38</v>
      </c>
      <c r="F14" s="142" t="s">
        <v>39</v>
      </c>
      <c r="G14" s="142"/>
      <c r="H14" s="142"/>
    </row>
    <row r="15" ht="22.5" customHeight="1">
      <c r="A15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45" t="s">
        <v>42</v>
      </c>
      <c r="C15" s="145" t="s">
        <v>42</v>
      </c>
      <c r="D15" s="145" t="s">
        <v>43</v>
      </c>
      <c r="E15" s="145" t="s">
        <v>44</v>
      </c>
      <c r="F15" s="145" t="s">
        <v>45</v>
      </c>
      <c r="G15" s="145"/>
      <c r="H15" s="145"/>
    </row>
    <row r="16" ht="22.5" customHeight="1">
      <c r="A16" s="55"/>
      <c r="B16" s="117">
        <v>1400.0</v>
      </c>
      <c r="C16" s="117">
        <v>1400.0</v>
      </c>
      <c r="D16" s="117">
        <v>1150.0</v>
      </c>
      <c r="E16" s="117">
        <v>1150.0</v>
      </c>
      <c r="F16" s="117">
        <v>1150.0</v>
      </c>
      <c r="G16" s="117"/>
      <c r="H16" s="117"/>
    </row>
    <row r="17" ht="7.5" customHeight="1"/>
    <row r="18" ht="22.5" customHeight="1">
      <c r="A18" s="118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9"/>
    </row>
    <row r="19" ht="22.5" customHeight="1">
      <c r="A19" s="10" t="str">
        <f>IFERROR(__xludf.DUMMYFUNCTION("IMPORTRANGE(""https://docs.google.com/spreadsheets/d/1vsTcEcugRZXGU84Ng3dXvNCAOD3CAaUTEbnnM7tyUJg/edit?usp=sharing"",""主食一覧!A2"")"),"主食名称")</f>
        <v>主食名称</v>
      </c>
      <c r="B19" s="14" t="s">
        <v>8</v>
      </c>
      <c r="C19" s="14" t="s">
        <v>11</v>
      </c>
      <c r="D19" s="14" t="s">
        <v>12</v>
      </c>
      <c r="E19" s="14" t="s">
        <v>13</v>
      </c>
      <c r="F19" s="14" t="s">
        <v>14</v>
      </c>
      <c r="G19" s="14" t="s">
        <v>15</v>
      </c>
      <c r="H19" s="16"/>
    </row>
    <row r="20" ht="67.5" customHeight="1">
      <c r="A20" s="10" t="str">
        <f>IFERROR(__xludf.DUMMYFUNCTION("IMPORTRANGE(""https://docs.google.com/spreadsheets/d/1vsTcEcugRZXGU84Ng3dXvNCAOD3CAaUTEbnnM7tyUJg/edit?usp=sharing"",""主食一覧!A3"")"),"画像")</f>
        <v>画像</v>
      </c>
      <c r="B20" s="18" t="str">
        <f>'主食一覧'!B3</f>
        <v/>
      </c>
      <c r="C20" s="18" t="str">
        <f>'主食一覧'!C3</f>
        <v/>
      </c>
      <c r="D20" s="18" t="str">
        <f>'主食一覧'!D3</f>
        <v/>
      </c>
      <c r="E20" s="18" t="str">
        <f>'主食一覧'!E3</f>
        <v/>
      </c>
      <c r="F20" s="18" t="str">
        <f>'主食一覧'!F3</f>
        <v/>
      </c>
      <c r="G20" s="18" t="str">
        <f>'主食一覧'!G3</f>
        <v/>
      </c>
      <c r="H20" s="18" t="str">
        <f>'主食一覧'!H3</f>
        <v/>
      </c>
    </row>
    <row r="21" ht="45.0" customHeight="1">
      <c r="A21" s="10" t="str">
        <f>IFERROR(__xludf.DUMMYFUNCTION("IMPORTRANGE(""https://docs.google.com/spreadsheets/d/1vsTcEcugRZXGU84Ng3dXvNCAOD3CAaUTEbnnM7tyUJg/edit?usp=sharing"",""主食一覧!A4"")"),"内容")</f>
        <v>内容</v>
      </c>
      <c r="B21" s="154" t="s">
        <v>17</v>
      </c>
      <c r="C21" s="154" t="s">
        <v>18</v>
      </c>
      <c r="D21" s="154" t="s">
        <v>19</v>
      </c>
      <c r="E21" s="154" t="s">
        <v>20</v>
      </c>
      <c r="F21" s="154" t="s">
        <v>21</v>
      </c>
      <c r="G21" s="154" t="s">
        <v>22</v>
      </c>
      <c r="H21" s="122"/>
    </row>
    <row r="22" ht="22.5" customHeight="1">
      <c r="A22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1"/>
      <c r="C22" s="121"/>
      <c r="D22" s="121"/>
      <c r="E22" s="121"/>
      <c r="F22" s="121"/>
      <c r="G22" s="121"/>
      <c r="H22" s="121"/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4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4"/>
    </row>
    <row r="25" ht="30.0" customHeight="1">
      <c r="A25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9" t="str">
        <f>IFERROR(__xludf.DUMMYFUNCTION("IMPORTRANGE(""https://docs.google.com/spreadsheets/d/1vsTcEcugRZXGU84Ng3dXvNCAOD3CAaUTEbnnM7tyUJg/edit?usp=sharing"",""水分とろみの基準・水分ゼリー!E2"")"),"")</f>
        <v/>
      </c>
      <c r="F25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8" t="s">
        <v>23</v>
      </c>
      <c r="H25" s="31"/>
    </row>
    <row r="26" ht="22.5" customHeight="1">
      <c r="A26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5" t="s">
        <v>63</v>
      </c>
      <c r="C26" s="35" t="s">
        <v>63</v>
      </c>
      <c r="D26" s="35" t="s">
        <v>63</v>
      </c>
      <c r="E26" s="37"/>
      <c r="F26" s="39" t="s">
        <v>67</v>
      </c>
      <c r="G26" s="35"/>
      <c r="H26" s="37"/>
    </row>
    <row r="27" ht="22.5" customHeight="1">
      <c r="A27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5">
        <v>0.5</v>
      </c>
      <c r="C27" s="45">
        <v>1.0</v>
      </c>
      <c r="D27" s="45">
        <v>1.5</v>
      </c>
      <c r="E27" s="46"/>
      <c r="F27" s="39" t="s">
        <v>68</v>
      </c>
      <c r="G27" s="45"/>
      <c r="H27" s="46"/>
    </row>
    <row r="28" ht="22.5" customHeight="1">
      <c r="A28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9"/>
      <c r="C28" s="160"/>
      <c r="D28" s="159"/>
      <c r="E28" s="160"/>
      <c r="F28" s="48" t="s">
        <v>40</v>
      </c>
      <c r="G28" s="161"/>
      <c r="H28" s="162"/>
    </row>
    <row r="29" ht="7.5" customHeight="1"/>
    <row r="30" ht="22.5" customHeight="1">
      <c r="A30" s="13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1"/>
      <c r="F30" s="13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3"/>
    </row>
    <row r="31" ht="22.5" customHeight="1">
      <c r="A31" s="59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0" t="s">
        <v>46</v>
      </c>
      <c r="C31" s="60" t="s">
        <v>47</v>
      </c>
      <c r="D31" s="60"/>
      <c r="E31" s="61"/>
      <c r="F31" s="163" t="s">
        <v>48</v>
      </c>
      <c r="G31" s="164"/>
      <c r="H31" s="136"/>
    </row>
    <row r="32" ht="22.5" customHeight="1">
      <c r="A32" s="64"/>
      <c r="B32" s="60"/>
      <c r="C32" s="60"/>
      <c r="D32" s="60"/>
      <c r="E32" s="68"/>
      <c r="F32" s="65" t="s">
        <v>66</v>
      </c>
      <c r="G32" s="139"/>
      <c r="H32" s="66"/>
    </row>
    <row r="33" ht="22.5" customHeight="1">
      <c r="A33" s="67"/>
      <c r="B33" s="60"/>
      <c r="C33" s="60"/>
      <c r="D33" s="68"/>
      <c r="E33" s="68"/>
      <c r="F33" s="69"/>
      <c r="G33" s="140"/>
      <c r="H33" s="70"/>
    </row>
    <row r="34" ht="7.5" customHeight="1"/>
    <row r="35" ht="22.5" customHeight="1">
      <c r="A35" s="143" t="str">
        <f>IFERROR(__xludf.DUMMYFUNCTION("IMPORTRANGE(""https://docs.google.com/spreadsheets/d/1vsTcEcugRZXGU84Ng3dXvNCAOD3CAaUTEbnnM7tyUJg/edit?usp=sharing"",""施設概要!A1"")"),"施設概要")</f>
        <v>施設概要</v>
      </c>
      <c r="B35" s="144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2" t="s">
        <v>0</v>
      </c>
      <c r="C36" s="147"/>
      <c r="D36" s="148"/>
      <c r="E36" s="165" t="s">
        <v>1</v>
      </c>
      <c r="F36" s="150"/>
      <c r="G36" s="150"/>
      <c r="H36" s="151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2" t="s">
        <v>3</v>
      </c>
      <c r="C37" s="147"/>
      <c r="D37" s="148"/>
      <c r="E37" s="152"/>
      <c r="H37" s="153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2" t="s">
        <v>10</v>
      </c>
      <c r="C38" s="147"/>
      <c r="D38" s="148"/>
      <c r="E38" s="152"/>
      <c r="H38" s="153"/>
    </row>
    <row r="39" ht="22.5" customHeight="1">
      <c r="A39" s="103" t="str">
        <f>IFERROR(__xludf.DUMMYFUNCTION("IMPORTRANGE(""https://docs.google.com/spreadsheets/d/1vsTcEcugRZXGU84Ng3dXvNCAOD3CAaUTEbnnM7tyUJg/edit?usp=sharing"",""施設概要!A5"")"),"FAX")</f>
        <v>FAX</v>
      </c>
      <c r="B39" s="102" t="s">
        <v>16</v>
      </c>
      <c r="C39" s="147"/>
      <c r="D39" s="148"/>
      <c r="E39" s="152"/>
      <c r="H39" s="153"/>
    </row>
    <row r="40" ht="22.5" customHeight="1">
      <c r="A40" s="106" t="str">
        <f>IFERROR(__xludf.DUMMYFUNCTION("IMPORTRANGE(""https://docs.google.com/spreadsheets/d/1vsTcEcugRZXGU84Ng3dXvNCAOD3CAaUTEbnnM7tyUJg/edit?usp=sharing"",""施設概要!A6"")"),"更新日")</f>
        <v>更新日</v>
      </c>
      <c r="B40" s="166">
        <v>45767.834456909724</v>
      </c>
      <c r="C40" s="147"/>
      <c r="D40" s="148"/>
      <c r="E40" s="156"/>
      <c r="F40" s="157"/>
      <c r="G40" s="157"/>
      <c r="H40" s="158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2</v>
      </c>
      <c r="C2" s="9" t="s">
        <v>4</v>
      </c>
      <c r="D2" s="9" t="s">
        <v>5</v>
      </c>
      <c r="E2" s="9" t="s">
        <v>6</v>
      </c>
      <c r="F2" s="9" t="s">
        <v>7</v>
      </c>
      <c r="G2" s="9"/>
      <c r="H2" s="9"/>
    </row>
    <row r="3" ht="18.75" customHeight="1">
      <c r="A3" s="12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7" t="s">
        <v>9</v>
      </c>
      <c r="C3" s="17" t="s">
        <v>9</v>
      </c>
      <c r="D3" s="17" t="s">
        <v>9</v>
      </c>
      <c r="E3" s="17" t="s">
        <v>9</v>
      </c>
      <c r="F3" s="17" t="s">
        <v>9</v>
      </c>
      <c r="G3" s="17"/>
      <c r="H3" s="17"/>
    </row>
    <row r="4" ht="67.5" customHeight="1">
      <c r="A4" s="22" t="str">
        <f>IFERROR(__xludf.DUMMYFUNCTION("IMPORTRANGE(""https://docs.google.com/spreadsheets/d/1vsTcEcugRZXGU84Ng3dXvNCAOD3CAaUTEbnnM7tyUJg/edit?usp=sharing"",""おかず形態一覧表!A4"")"),"画像")</f>
        <v>画像</v>
      </c>
      <c r="B4" s="25"/>
      <c r="C4" s="25"/>
      <c r="D4" s="25"/>
      <c r="E4" s="25"/>
      <c r="F4" s="25"/>
      <c r="G4" s="25"/>
      <c r="H4" s="25"/>
    </row>
    <row r="5" ht="18.75" customHeight="1">
      <c r="A5" s="12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7" t="s">
        <v>24</v>
      </c>
      <c r="C5" s="17" t="s">
        <v>24</v>
      </c>
      <c r="D5" s="17" t="s">
        <v>24</v>
      </c>
      <c r="E5" s="17" t="s">
        <v>24</v>
      </c>
      <c r="F5" s="17" t="s">
        <v>24</v>
      </c>
      <c r="G5" s="17"/>
      <c r="H5" s="17"/>
    </row>
    <row r="6" ht="67.5" customHeight="1">
      <c r="A6" s="22" t="str">
        <f>IFERROR(__xludf.DUMMYFUNCTION("IMPORTRANGE(""https://docs.google.com/spreadsheets/d/1vsTcEcugRZXGU84Ng3dXvNCAOD3CAaUTEbnnM7tyUJg/edit?usp=sharing"",""おかず形態一覧表!A6"")"),"画像")</f>
        <v>画像</v>
      </c>
      <c r="B6" s="30"/>
      <c r="C6" s="25"/>
      <c r="D6" s="25"/>
      <c r="E6" s="25"/>
      <c r="F6" s="25"/>
      <c r="G6" s="25"/>
      <c r="H6" s="25"/>
    </row>
    <row r="7" ht="18.75" customHeight="1">
      <c r="A7" s="12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7" t="s">
        <v>25</v>
      </c>
      <c r="C7" s="17" t="s">
        <v>25</v>
      </c>
      <c r="D7" s="17" t="s">
        <v>25</v>
      </c>
      <c r="E7" s="17" t="s">
        <v>25</v>
      </c>
      <c r="F7" s="17" t="s">
        <v>25</v>
      </c>
      <c r="G7" s="17"/>
      <c r="H7" s="17"/>
    </row>
    <row r="8" ht="67.5" customHeight="1">
      <c r="A8" s="32" t="str">
        <f>IFERROR(__xludf.DUMMYFUNCTION("IMPORTRANGE(""https://docs.google.com/spreadsheets/d/1vsTcEcugRZXGU84Ng3dXvNCAOD3CAaUTEbnnM7tyUJg/edit?usp=sharing"",""おかず形態一覧表!A8"")"),"画像")</f>
        <v>画像</v>
      </c>
      <c r="B8" s="34"/>
      <c r="C8" s="36"/>
      <c r="D8" s="36"/>
      <c r="E8" s="36"/>
      <c r="F8" s="36"/>
      <c r="G8" s="36"/>
      <c r="H8" s="36"/>
    </row>
    <row r="9" ht="112.5" customHeight="1">
      <c r="A9" s="32" t="str">
        <f>IFERROR(__xludf.DUMMYFUNCTION("IMPORTRANGE(""https://docs.google.com/spreadsheets/d/1vsTcEcugRZXGU84Ng3dXvNCAOD3CAaUTEbnnM7tyUJg/edit?usp=sharing"",""おかず形態一覧表!A9"")"),"内容")</f>
        <v>内容</v>
      </c>
      <c r="B9" s="38" t="s">
        <v>27</v>
      </c>
      <c r="C9" s="38" t="s">
        <v>28</v>
      </c>
      <c r="D9" s="38" t="s">
        <v>29</v>
      </c>
      <c r="E9" s="38" t="s">
        <v>30</v>
      </c>
      <c r="F9" s="38" t="s">
        <v>31</v>
      </c>
      <c r="G9" s="38"/>
      <c r="H9" s="38"/>
    </row>
    <row r="10" ht="45.0" customHeight="1">
      <c r="A10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2" t="s">
        <v>32</v>
      </c>
      <c r="C10" s="42" t="s">
        <v>33</v>
      </c>
      <c r="D10" s="42" t="s">
        <v>34</v>
      </c>
      <c r="E10" s="42" t="s">
        <v>35</v>
      </c>
      <c r="F10" s="42" t="s">
        <v>21</v>
      </c>
      <c r="G10" s="42"/>
      <c r="H10" s="42"/>
    </row>
    <row r="11" ht="45.0" customHeight="1">
      <c r="A11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4"/>
      <c r="C11" s="42"/>
      <c r="D11" s="42"/>
      <c r="E11" s="42" t="s">
        <v>36</v>
      </c>
      <c r="F11" s="42" t="s">
        <v>36</v>
      </c>
      <c r="G11" s="42"/>
      <c r="H11" s="42"/>
    </row>
    <row r="12" ht="22.5" customHeight="1">
      <c r="A12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47"/>
      <c r="C12" s="49"/>
      <c r="D12" s="49" t="s">
        <v>37</v>
      </c>
      <c r="E12" s="49" t="s">
        <v>38</v>
      </c>
      <c r="F12" s="49" t="s">
        <v>39</v>
      </c>
      <c r="G12" s="49"/>
      <c r="H12" s="49"/>
    </row>
    <row r="13" ht="22.5" customHeight="1">
      <c r="A13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54" t="s">
        <v>42</v>
      </c>
      <c r="C13" s="54" t="s">
        <v>42</v>
      </c>
      <c r="D13" s="54" t="s">
        <v>43</v>
      </c>
      <c r="E13" s="54" t="s">
        <v>44</v>
      </c>
      <c r="F13" s="54" t="s">
        <v>45</v>
      </c>
      <c r="G13" s="54"/>
      <c r="H13" s="54"/>
    </row>
    <row r="14" ht="22.5" customHeight="1">
      <c r="A14" s="55"/>
      <c r="B14" s="56">
        <v>1400.0</v>
      </c>
      <c r="C14" s="56">
        <v>1400.0</v>
      </c>
      <c r="D14" s="56">
        <v>1150.0</v>
      </c>
      <c r="E14" s="56">
        <v>1150.0</v>
      </c>
      <c r="F14" s="56">
        <v>1150.0</v>
      </c>
      <c r="G14" s="56"/>
      <c r="H14" s="56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0" t="str">
        <f>IFERROR(__xludf.DUMMYFUNCTION("IMPORTRANGE(""https://docs.google.com/spreadsheets/d/1vsTcEcugRZXGU84Ng3dXvNCAOD3CAaUTEbnnM7tyUJg/edit?usp=sharing"",""主食一覧!A2"")"),"主食名称")</f>
        <v>主食名称</v>
      </c>
      <c r="B2" s="14" t="s">
        <v>8</v>
      </c>
      <c r="C2" s="14" t="s">
        <v>11</v>
      </c>
      <c r="D2" s="14" t="s">
        <v>12</v>
      </c>
      <c r="E2" s="14" t="s">
        <v>13</v>
      </c>
      <c r="F2" s="14" t="s">
        <v>14</v>
      </c>
      <c r="G2" s="14" t="s">
        <v>15</v>
      </c>
      <c r="H2" s="16"/>
    </row>
    <row r="3" ht="67.5" customHeight="1">
      <c r="A3" s="10" t="str">
        <f>IFERROR(__xludf.DUMMYFUNCTION("IMPORTRANGE(""https://docs.google.com/spreadsheets/d/1vsTcEcugRZXGU84Ng3dXvNCAOD3CAaUTEbnnM7tyUJg/edit?usp=sharing"",""主食一覧!A3"")"),"画像")</f>
        <v>画像</v>
      </c>
      <c r="B3" s="18"/>
      <c r="C3" s="18"/>
      <c r="D3" s="18"/>
      <c r="E3" s="18"/>
      <c r="F3" s="18"/>
      <c r="G3" s="18"/>
      <c r="H3" s="18"/>
    </row>
    <row r="4" ht="45.0" customHeight="1">
      <c r="A4" s="10" t="str">
        <f>IFERROR(__xludf.DUMMYFUNCTION("IMPORTRANGE(""https://docs.google.com/spreadsheets/d/1vsTcEcugRZXGU84Ng3dXvNCAOD3CAaUTEbnnM7tyUJg/edit?usp=sharing"",""主食一覧!A4"")"),"内容")</f>
        <v>内容</v>
      </c>
      <c r="B4" s="20" t="s">
        <v>17</v>
      </c>
      <c r="C4" s="20" t="s">
        <v>18</v>
      </c>
      <c r="D4" s="20" t="s">
        <v>19</v>
      </c>
      <c r="E4" s="20" t="s">
        <v>20</v>
      </c>
      <c r="F4" s="20" t="s">
        <v>21</v>
      </c>
      <c r="G4" s="20" t="s">
        <v>22</v>
      </c>
      <c r="H4" s="27"/>
    </row>
    <row r="5" ht="22.5" customHeight="1">
      <c r="A5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9"/>
      <c r="C5" s="29"/>
      <c r="D5" s="29"/>
      <c r="E5" s="29"/>
      <c r="F5" s="29"/>
      <c r="G5" s="29"/>
      <c r="H5" s="2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9" t="str">
        <f>IFERROR(__xludf.DUMMYFUNCTION("IMPORTRANGE(""https://docs.google.com/spreadsheets/d/1vsTcEcugRZXGU84Ng3dXvNCAOD3CAaUTEbnnM7tyUJg/edit?usp=sharing"",""水分とろみの基準・水分ゼリー!E2"")"),"")</f>
        <v/>
      </c>
      <c r="F2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8" t="s">
        <v>23</v>
      </c>
      <c r="H2" s="31"/>
    </row>
    <row r="3" ht="22.5" customHeight="1">
      <c r="A3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5" t="s">
        <v>26</v>
      </c>
      <c r="C3" s="35" t="s">
        <v>26</v>
      </c>
      <c r="D3" s="35" t="s">
        <v>26</v>
      </c>
      <c r="E3" s="37"/>
      <c r="F3" s="3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5"/>
      <c r="H3" s="37"/>
    </row>
    <row r="4" ht="22.5" customHeight="1">
      <c r="A4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41">
        <v>0.5</v>
      </c>
      <c r="C4" s="41">
        <v>1.0</v>
      </c>
      <c r="D4" s="41">
        <v>1.5</v>
      </c>
      <c r="E4" s="43"/>
      <c r="F4" s="3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45"/>
      <c r="H4" s="46"/>
    </row>
    <row r="5" ht="22.5" customHeight="1">
      <c r="A5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50"/>
      <c r="C5" s="51"/>
      <c r="D5" s="50"/>
      <c r="E5" s="51"/>
      <c r="F5" s="48" t="s">
        <v>40</v>
      </c>
      <c r="G5" s="50"/>
      <c r="H5" s="51"/>
    </row>
    <row r="13">
      <c r="H13" s="52" t="s">
        <v>41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8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9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0" t="s">
        <v>46</v>
      </c>
      <c r="C2" s="60" t="s">
        <v>47</v>
      </c>
      <c r="D2" s="60"/>
      <c r="E2" s="61"/>
      <c r="F2" s="62" t="s">
        <v>48</v>
      </c>
      <c r="G2" s="63"/>
    </row>
    <row r="3" ht="22.5" customHeight="1">
      <c r="A3" s="64"/>
      <c r="B3" s="60"/>
      <c r="C3" s="60"/>
      <c r="D3" s="60"/>
      <c r="E3" s="61"/>
      <c r="F3" s="65" t="s">
        <v>49</v>
      </c>
      <c r="G3" s="66"/>
    </row>
    <row r="4" ht="22.5" customHeight="1">
      <c r="A4" s="67"/>
      <c r="B4" s="60"/>
      <c r="C4" s="60"/>
      <c r="D4" s="68"/>
      <c r="E4" s="61"/>
      <c r="F4" s="69"/>
      <c r="G4" s="70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71" t="s">
        <v>50</v>
      </c>
      <c r="B1" s="72"/>
      <c r="C1" s="73" t="s">
        <v>51</v>
      </c>
      <c r="D1" s="74"/>
      <c r="E1" s="74"/>
      <c r="F1" s="74"/>
      <c r="G1" s="74"/>
      <c r="H1" s="74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ht="7.5" customHeight="1"/>
    <row r="3" ht="22.5" customHeight="1">
      <c r="A3" s="76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7"/>
    </row>
    <row r="4" ht="22.5" customHeight="1">
      <c r="A4" s="6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8" t="str">
        <f>'おかず形態一覧表'!B2</f>
        <v>常食</v>
      </c>
      <c r="C4" s="78" t="str">
        <f>'おかず形態一覧表'!C2</f>
        <v>一口大刻み</v>
      </c>
      <c r="D4" s="78" t="str">
        <f>'おかず形態一覧表'!D2</f>
        <v>刻み</v>
      </c>
      <c r="E4" s="78" t="str">
        <f>'おかず形態一覧表'!E2</f>
        <v>極刻み</v>
      </c>
      <c r="F4" s="78" t="str">
        <f>'おかず形態一覧表'!F2</f>
        <v>ミキサー</v>
      </c>
      <c r="G4" s="78" t="str">
        <f>'おかず形態一覧表'!G2</f>
        <v/>
      </c>
      <c r="H4" s="78" t="str">
        <f>'おかず形態一覧表'!H2</f>
        <v/>
      </c>
    </row>
    <row r="5" ht="22.5" customHeight="1">
      <c r="A5" s="6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79" t="str">
        <f>'おかず形態一覧表'!B3</f>
        <v>蒸し鶏の梅肉ソース</v>
      </c>
      <c r="C5" s="79" t="str">
        <f>'おかず形態一覧表'!C3</f>
        <v>蒸し鶏の梅肉ソース</v>
      </c>
      <c r="D5" s="79" t="str">
        <f>'おかず形態一覧表'!D3</f>
        <v>蒸し鶏の梅肉ソース</v>
      </c>
      <c r="E5" s="79" t="str">
        <f>'おかず形態一覧表'!E3</f>
        <v>蒸し鶏の梅肉ソース</v>
      </c>
      <c r="F5" s="79" t="str">
        <f>'おかず形態一覧表'!F3</f>
        <v>蒸し鶏の梅肉ソース</v>
      </c>
      <c r="G5" s="79" t="str">
        <f>'おかず形態一覧表'!G3</f>
        <v/>
      </c>
      <c r="H5" s="79" t="str">
        <f>'おかず形態一覧表'!H3</f>
        <v/>
      </c>
    </row>
    <row r="6" ht="67.5" customHeight="1">
      <c r="A6" s="22" t="str">
        <f>IFERROR(__xludf.DUMMYFUNCTION("IMPORTRANGE(""https://docs.google.com/spreadsheets/d/1vsTcEcugRZXGU84Ng3dXvNCAOD3CAaUTEbnnM7tyUJg/edit?usp=sharing"",""おかず形態一覧表!A4"")"),"画像")</f>
        <v>画像</v>
      </c>
      <c r="B6" s="30" t="str">
        <f>'おかず形態一覧表'!B4</f>
        <v/>
      </c>
      <c r="C6" s="30" t="str">
        <f>'おかず形態一覧表'!C4</f>
        <v/>
      </c>
      <c r="D6" s="30" t="str">
        <f>'おかず形態一覧表'!D4</f>
        <v/>
      </c>
      <c r="E6" s="30" t="str">
        <f>'おかず形態一覧表'!E4</f>
        <v/>
      </c>
      <c r="F6" s="30" t="str">
        <f>'おかず形態一覧表'!F4</f>
        <v/>
      </c>
      <c r="G6" s="30" t="str">
        <f>'おかず形態一覧表'!G4</f>
        <v/>
      </c>
      <c r="H6" s="30" t="str">
        <f>'おかず形態一覧表'!H4</f>
        <v/>
      </c>
    </row>
    <row r="7" ht="22.5" customHeight="1">
      <c r="A7" s="6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79" t="str">
        <f>'おかず形態一覧表'!B5</f>
        <v>さわらのレモン焼き</v>
      </c>
      <c r="C7" s="79" t="str">
        <f>'おかず形態一覧表'!C5</f>
        <v>さわらのレモン焼き</v>
      </c>
      <c r="D7" s="79" t="str">
        <f>'おかず形態一覧表'!D5</f>
        <v>さわらのレモン焼き</v>
      </c>
      <c r="E7" s="79" t="str">
        <f>'おかず形態一覧表'!E5</f>
        <v>さわらのレモン焼き</v>
      </c>
      <c r="F7" s="79" t="str">
        <f>'おかず形態一覧表'!F5</f>
        <v>さわらのレモン焼き</v>
      </c>
      <c r="G7" s="79" t="str">
        <f>'おかず形態一覧表'!G5</f>
        <v/>
      </c>
      <c r="H7" s="79" t="str">
        <f>'おかず形態一覧表'!H5</f>
        <v/>
      </c>
    </row>
    <row r="8" ht="67.5" customHeight="1">
      <c r="A8" s="22" t="str">
        <f>IFERROR(__xludf.DUMMYFUNCTION("IMPORTRANGE(""https://docs.google.com/spreadsheets/d/1vsTcEcugRZXGU84Ng3dXvNCAOD3CAaUTEbnnM7tyUJg/edit?usp=sharing"",""おかず形態一覧表!A6"")"),"画像")</f>
        <v>画像</v>
      </c>
      <c r="B8" s="30" t="str">
        <f>'おかず形態一覧表'!B6</f>
        <v/>
      </c>
      <c r="C8" s="30" t="str">
        <f>'おかず形態一覧表'!C6</f>
        <v/>
      </c>
      <c r="D8" s="30" t="str">
        <f>'おかず形態一覧表'!D6</f>
        <v/>
      </c>
      <c r="E8" s="30" t="str">
        <f>'おかず形態一覧表'!E6</f>
        <v/>
      </c>
      <c r="F8" s="30" t="str">
        <f>'おかず形態一覧表'!F6</f>
        <v/>
      </c>
      <c r="G8" s="30" t="str">
        <f>'おかず形態一覧表'!G6</f>
        <v/>
      </c>
      <c r="H8" s="30" t="str">
        <f>'おかず形態一覧表'!H6</f>
        <v/>
      </c>
    </row>
    <row r="9" ht="22.5" customHeight="1">
      <c r="A9" s="6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79" t="str">
        <f>'おかず形態一覧表'!B7</f>
        <v>蓮根のきんぴら</v>
      </c>
      <c r="C9" s="79" t="str">
        <f>'おかず形態一覧表'!C7</f>
        <v>蓮根のきんぴら</v>
      </c>
      <c r="D9" s="79" t="str">
        <f>'おかず形態一覧表'!D7</f>
        <v>蓮根のきんぴら</v>
      </c>
      <c r="E9" s="79" t="str">
        <f>'おかず形態一覧表'!E7</f>
        <v>蓮根のきんぴら</v>
      </c>
      <c r="F9" s="79" t="str">
        <f>'おかず形態一覧表'!F7</f>
        <v>蓮根のきんぴら</v>
      </c>
      <c r="G9" s="79" t="str">
        <f>'おかず形態一覧表'!G7</f>
        <v/>
      </c>
      <c r="H9" s="79" t="str">
        <f>'おかず形態一覧表'!H7</f>
        <v/>
      </c>
    </row>
    <row r="10" ht="67.5" customHeight="1">
      <c r="A10" s="32" t="str">
        <f>IFERROR(__xludf.DUMMYFUNCTION("IMPORTRANGE(""https://docs.google.com/spreadsheets/d/1vsTcEcugRZXGU84Ng3dXvNCAOD3CAaUTEbnnM7tyUJg/edit?usp=sharing"",""おかず形態一覧表!A8"")"),"画像")</f>
        <v>画像</v>
      </c>
      <c r="B10" s="34" t="str">
        <f>'おかず形態一覧表'!B8</f>
        <v/>
      </c>
      <c r="C10" s="34" t="str">
        <f>'おかず形態一覧表'!C8</f>
        <v/>
      </c>
      <c r="D10" s="34" t="str">
        <f>'おかず形態一覧表'!D8</f>
        <v/>
      </c>
      <c r="E10" s="34" t="str">
        <f>'おかず形態一覧表'!E8</f>
        <v/>
      </c>
      <c r="F10" s="34" t="str">
        <f>'おかず形態一覧表'!F8</f>
        <v/>
      </c>
      <c r="G10" s="34" t="str">
        <f>'おかず形態一覧表'!G8</f>
        <v/>
      </c>
      <c r="H10" s="34" t="str">
        <f>'おかず形態一覧表'!H8</f>
        <v/>
      </c>
    </row>
    <row r="11" ht="112.5" customHeight="1">
      <c r="A11" s="32" t="str">
        <f>IFERROR(__xludf.DUMMYFUNCTION("IMPORTRANGE(""https://docs.google.com/spreadsheets/d/1vsTcEcugRZXGU84Ng3dXvNCAOD3CAaUTEbnnM7tyUJg/edit?usp=sharing"",""おかず形態一覧表!A9"")"),"内容")</f>
        <v>内容</v>
      </c>
      <c r="B11" s="94" t="str">
        <f>'おかず形態一覧表'!B9</f>
        <v>一般的な食事</v>
      </c>
      <c r="C11" s="94" t="str">
        <f>'おかず形態一覧表'!C9</f>
        <v>食べやすい大きさにカットしたもの</v>
      </c>
      <c r="D11" s="94" t="str">
        <f>'おかず形態一覧表'!D9</f>
        <v>１ｃｍ角包丁でカット</v>
      </c>
      <c r="E11" s="94" t="str">
        <f>'おかず形態一覧表'!E9</f>
        <v>米粒状カッター使用</v>
      </c>
      <c r="F11" s="94" t="str">
        <f>'おかず形態一覧表'!F9</f>
        <v>調理後ミキサーで撹拌</v>
      </c>
      <c r="G11" s="94" t="str">
        <f>'おかず形態一覧表'!G9</f>
        <v/>
      </c>
      <c r="H11" s="94" t="str">
        <f>'おかず形態一覧表'!H9</f>
        <v/>
      </c>
    </row>
    <row r="12" ht="45.0" customHeight="1">
      <c r="A12" s="40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4" t="str">
        <f>'おかず形態一覧表'!B10</f>
        <v>通常の大きさ</v>
      </c>
      <c r="C12" s="44" t="str">
        <f>'おかず形態一覧表'!C10</f>
        <v>一口大</v>
      </c>
      <c r="D12" s="44" t="str">
        <f>'おかず形態一覧表'!D10</f>
        <v>１ｃｍ</v>
      </c>
      <c r="E12" s="44" t="str">
        <f>'おかず形態一覧表'!E10</f>
        <v>米粒状</v>
      </c>
      <c r="F12" s="44" t="str">
        <f>'おかず形態一覧表'!F10</f>
        <v>ペースト状</v>
      </c>
      <c r="G12" s="44" t="str">
        <f>'おかず形態一覧表'!G10</f>
        <v/>
      </c>
      <c r="H12" s="44" t="str">
        <f>'おかず形態一覧表'!H10</f>
        <v/>
      </c>
    </row>
    <row r="13" ht="45.0" customHeight="1">
      <c r="A13" s="40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4" t="str">
        <f>'おかず形態一覧表'!B11</f>
        <v/>
      </c>
      <c r="C13" s="44" t="str">
        <f>'おかず形態一覧表'!C11</f>
        <v/>
      </c>
      <c r="D13" s="44" t="str">
        <f>'おかず形態一覧表'!D11</f>
        <v/>
      </c>
      <c r="E13" s="44" t="str">
        <f>'おかず形態一覧表'!E11</f>
        <v>噛まなくてよい</v>
      </c>
      <c r="F13" s="44" t="str">
        <f>'おかず形態一覧表'!F11</f>
        <v>噛まなくてよい</v>
      </c>
      <c r="G13" s="44" t="str">
        <f>'おかず形態一覧表'!G11</f>
        <v/>
      </c>
      <c r="H13" s="44" t="str">
        <f>'おかず形態一覧表'!H11</f>
        <v/>
      </c>
    </row>
    <row r="14" ht="22.5" customHeight="1">
      <c r="A14" s="40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47" t="str">
        <f>'おかず形態一覧表'!B12</f>
        <v/>
      </c>
      <c r="C14" s="47" t="str">
        <f>'おかず形態一覧表'!C12</f>
        <v/>
      </c>
      <c r="D14" s="47" t="str">
        <f>'おかず形態一覧表'!D12</f>
        <v>3</v>
      </c>
      <c r="E14" s="47" t="str">
        <f>'おかず形態一覧表'!E12</f>
        <v>2-2</v>
      </c>
      <c r="F14" s="47" t="str">
        <f>'おかず形態一覧表'!F12</f>
        <v>2-2 / 2-1</v>
      </c>
      <c r="G14" s="47" t="str">
        <f>'おかず形態一覧表'!G12</f>
        <v/>
      </c>
      <c r="H14" s="47" t="str">
        <f>'おかず形態一覧表'!H12</f>
        <v/>
      </c>
    </row>
    <row r="15" ht="22.5" customHeight="1">
      <c r="A15" s="53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1" t="str">
        <f>'おかず形態一覧表'!B13</f>
        <v>米飯140</v>
      </c>
      <c r="C15" s="111" t="str">
        <f>'おかず形態一覧表'!C13</f>
        <v>米飯140</v>
      </c>
      <c r="D15" s="111" t="str">
        <f>'おかず形態一覧表'!D13</f>
        <v>全粥210</v>
      </c>
      <c r="E15" s="111" t="str">
        <f>'おかず形態一覧表'!E13</f>
        <v>刻み粥210</v>
      </c>
      <c r="F15" s="111" t="str">
        <f>'おかず形態一覧表'!F13</f>
        <v>ゼリー粥210</v>
      </c>
      <c r="G15" s="111" t="str">
        <f>'おかず形態一覧表'!G13</f>
        <v/>
      </c>
      <c r="H15" s="111" t="str">
        <f>'おかず形態一覧表'!H13</f>
        <v/>
      </c>
    </row>
    <row r="16" ht="22.5" customHeight="1">
      <c r="A16" s="55"/>
      <c r="B16" s="114">
        <f>'おかず形態一覧表'!B14</f>
        <v>1400</v>
      </c>
      <c r="C16" s="114">
        <f>'おかず形態一覧表'!C14</f>
        <v>1400</v>
      </c>
      <c r="D16" s="114">
        <f>'おかず形態一覧表'!D14</f>
        <v>1150</v>
      </c>
      <c r="E16" s="114">
        <f>'おかず形態一覧表'!E14</f>
        <v>1150</v>
      </c>
      <c r="F16" s="114">
        <f>'おかず形態一覧表'!F14</f>
        <v>1150</v>
      </c>
      <c r="G16" s="114" t="str">
        <f>'おかず形態一覧表'!G14</f>
        <v/>
      </c>
      <c r="H16" s="114" t="str">
        <f>'おかず形態一覧表'!H14</f>
        <v/>
      </c>
    </row>
    <row r="17" ht="7.5" customHeight="1"/>
    <row r="18" ht="22.5" customHeight="1">
      <c r="A18" s="118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9"/>
    </row>
    <row r="19" ht="22.5" customHeight="1">
      <c r="A19" s="10" t="str">
        <f>IFERROR(__xludf.DUMMYFUNCTION("IMPORTRANGE(""https://docs.google.com/spreadsheets/d/1vsTcEcugRZXGU84Ng3dXvNCAOD3CAaUTEbnnM7tyUJg/edit?usp=sharing"",""主食一覧!A2"")"),"主食名称")</f>
        <v>主食名称</v>
      </c>
      <c r="B19" s="16" t="str">
        <f>'主食一覧'!B2</f>
        <v>飯</v>
      </c>
      <c r="C19" s="16" t="str">
        <f>'主食一覧'!C2</f>
        <v>軟飯</v>
      </c>
      <c r="D19" s="16" t="str">
        <f>'主食一覧'!D2</f>
        <v>全粥</v>
      </c>
      <c r="E19" s="16" t="str">
        <f>'主食一覧'!E2</f>
        <v>刻み粥</v>
      </c>
      <c r="F19" s="16" t="str">
        <f>'主食一覧'!F2</f>
        <v>ミキサー粥</v>
      </c>
      <c r="G19" s="16" t="str">
        <f>'主食一覧'!G2</f>
        <v>ゼリー粥</v>
      </c>
      <c r="H19" s="16" t="str">
        <f>'主食一覧'!H2</f>
        <v/>
      </c>
    </row>
    <row r="20" ht="67.5" customHeight="1">
      <c r="A20" s="10" t="str">
        <f>IFERROR(__xludf.DUMMYFUNCTION("IMPORTRANGE(""https://docs.google.com/spreadsheets/d/1vsTcEcugRZXGU84Ng3dXvNCAOD3CAaUTEbnnM7tyUJg/edit?usp=sharing"",""主食一覧!A3"")"),"画像")</f>
        <v>画像</v>
      </c>
      <c r="B20" s="18" t="str">
        <f>'主食一覧'!B3</f>
        <v/>
      </c>
      <c r="C20" s="18" t="str">
        <f>'主食一覧'!C3</f>
        <v/>
      </c>
      <c r="D20" s="18" t="str">
        <f>'主食一覧'!D3</f>
        <v/>
      </c>
      <c r="E20" s="18" t="str">
        <f>'主食一覧'!E3</f>
        <v/>
      </c>
      <c r="F20" s="18" t="str">
        <f>'主食一覧'!F3</f>
        <v/>
      </c>
      <c r="G20" s="18" t="str">
        <f>'主食一覧'!G3</f>
        <v/>
      </c>
      <c r="H20" s="18" t="str">
        <f>'主食一覧'!H3</f>
        <v/>
      </c>
    </row>
    <row r="21" ht="45.0" customHeight="1">
      <c r="A21" s="10" t="str">
        <f>IFERROR(__xludf.DUMMYFUNCTION("IMPORTRANGE(""https://docs.google.com/spreadsheets/d/1vsTcEcugRZXGU84Ng3dXvNCAOD3CAaUTEbnnM7tyUJg/edit?usp=sharing"",""主食一覧!A4"")"),"内容")</f>
        <v>内容</v>
      </c>
      <c r="B21" s="122" t="str">
        <f>'主食一覧'!B4</f>
        <v>通常のごはん</v>
      </c>
      <c r="C21" s="122" t="str">
        <f>'主食一覧'!C4</f>
        <v>飯＋全粥</v>
      </c>
      <c r="D21" s="122" t="str">
        <f>'主食一覧'!D4</f>
        <v>通常の全粥</v>
      </c>
      <c r="E21" s="122" t="str">
        <f>'主食一覧'!E4</f>
        <v>カッターで刻む</v>
      </c>
      <c r="F21" s="122" t="str">
        <f>'主食一覧'!F4</f>
        <v>ペースト状</v>
      </c>
      <c r="G21" s="122" t="str">
        <f>'主食一覧'!G4</f>
        <v>ゼリー状</v>
      </c>
      <c r="H21" s="122" t="str">
        <f>'主食一覧'!H4</f>
        <v/>
      </c>
    </row>
    <row r="22" ht="22.5" customHeight="1">
      <c r="A22" s="10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3" t="str">
        <f>'主食一覧'!B5</f>
        <v/>
      </c>
      <c r="C22" s="123" t="str">
        <f>'主食一覧'!C5</f>
        <v/>
      </c>
      <c r="D22" s="123" t="str">
        <f>'主食一覧'!D5</f>
        <v/>
      </c>
      <c r="E22" s="123" t="str">
        <f>'主食一覧'!E5</f>
        <v/>
      </c>
      <c r="F22" s="123" t="str">
        <f>'主食一覧'!F5</f>
        <v/>
      </c>
      <c r="G22" s="123" t="str">
        <f>'主食一覧'!G5</f>
        <v/>
      </c>
      <c r="H22" s="123" t="str">
        <f>'主食一覧'!H5</f>
        <v/>
      </c>
    </row>
    <row r="23" ht="7.5" customHeight="1"/>
    <row r="24" ht="22.5" customHeight="1">
      <c r="A24" s="1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4"/>
      <c r="F24" s="1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4"/>
    </row>
    <row r="25" ht="30.0" customHeight="1">
      <c r="A25" s="1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9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9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9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9" t="str">
        <f>IFERROR(__xludf.DUMMYFUNCTION("IMPORTRANGE(""https://docs.google.com/spreadsheets/d/1vsTcEcugRZXGU84Ng3dXvNCAOD3CAaUTEbnnM7tyUJg/edit?usp=sharing"",""水分とろみの基準・水分ゼリー!E2"")"),"")</f>
        <v/>
      </c>
      <c r="F25" s="23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31" t="str">
        <f>'水分とろみの基準・水分ゼリー'!G2</f>
        <v>イオンゼリー</v>
      </c>
      <c r="H25" s="31" t="str">
        <f>'水分とろみの基準・水分ゼリー'!H2</f>
        <v/>
      </c>
    </row>
    <row r="26" ht="22.5" customHeight="1">
      <c r="A26" s="3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7" t="str">
        <f>'水分とろみの基準・水分ゼリー'!B3</f>
        <v>トロミナールplus</v>
      </c>
      <c r="C26" s="37" t="str">
        <f>'水分とろみの基準・水分ゼリー'!C3</f>
        <v>トロミナールplus</v>
      </c>
      <c r="D26" s="37" t="str">
        <f>'水分とろみの基準・水分ゼリー'!D3</f>
        <v>トロミナールplus</v>
      </c>
      <c r="E26" s="37" t="str">
        <f>'水分とろみの基準・水分ゼリー'!E3</f>
        <v/>
      </c>
      <c r="F26" s="3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7" t="str">
        <f>'水分とろみの基準・水分ゼリー'!G3</f>
        <v/>
      </c>
      <c r="H26" s="37" t="str">
        <f>'水分とろみの基準・水分ゼリー'!H3</f>
        <v/>
      </c>
    </row>
    <row r="27" ht="22.5" customHeight="1">
      <c r="A27" s="3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46">
        <f>'水分とろみの基準・水分ゼリー'!B4</f>
        <v>0.5</v>
      </c>
      <c r="C27" s="46">
        <f>'水分とろみの基準・水分ゼリー'!C4</f>
        <v>1</v>
      </c>
      <c r="D27" s="46">
        <f>'水分とろみの基準・水分ゼリー'!D4</f>
        <v>1.5</v>
      </c>
      <c r="E27" s="46" t="str">
        <f>'水分とろみの基準・水分ゼリー'!E4</f>
        <v/>
      </c>
      <c r="F27" s="3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46" t="str">
        <f>'水分とろみの基準・水分ゼリー'!G4</f>
        <v/>
      </c>
      <c r="H27" s="46" t="str">
        <f>'水分とろみの基準・水分ゼリー'!H4</f>
        <v/>
      </c>
    </row>
    <row r="28" ht="22.5" customHeight="1">
      <c r="A28" s="4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51" t="str">
        <f>'水分とろみの基準・水分ゼリー'!B5</f>
        <v/>
      </c>
      <c r="C28" s="51" t="str">
        <f>'水分とろみの基準・水分ゼリー'!C5</f>
        <v/>
      </c>
      <c r="D28" s="51" t="str">
        <f>'水分とろみの基準・水分ゼリー'!D5</f>
        <v/>
      </c>
      <c r="E28" s="51" t="str">
        <f>'水分とろみの基準・水分ゼリー'!E5</f>
        <v/>
      </c>
      <c r="F28" s="48" t="s">
        <v>40</v>
      </c>
      <c r="G28" s="51" t="str">
        <f>'水分とろみの基準・水分ゼリー'!G5</f>
        <v/>
      </c>
      <c r="H28" s="51" t="str">
        <f>'水分とろみの基準・水分ゼリー'!H5</f>
        <v/>
      </c>
    </row>
    <row r="29" ht="7.5" customHeight="1"/>
    <row r="30" ht="22.5" customHeight="1">
      <c r="A30" s="13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1"/>
      <c r="F30" s="132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3"/>
    </row>
    <row r="31" ht="22.5" customHeight="1">
      <c r="A31" s="59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8" t="str">
        <f>'濃厚流動食・補助食品'!B2</f>
        <v>メイバランス</v>
      </c>
      <c r="C31" s="68" t="str">
        <f>'濃厚流動食・補助食品'!C2</f>
        <v>アイソカル・サポート</v>
      </c>
      <c r="D31" s="68" t="str">
        <f>'濃厚流動食・補助食品'!D2</f>
        <v/>
      </c>
      <c r="E31" s="61" t="str">
        <f>'濃厚流動食・補助食品'!E2</f>
        <v/>
      </c>
      <c r="F31" s="134" t="str">
        <f>'濃厚流動食・補助食品'!F2</f>
        <v>０ｊ・１ｊ対応：可</v>
      </c>
      <c r="G31" s="135" t="str">
        <f>'濃厚流動食・補助食品'!G2</f>
        <v/>
      </c>
      <c r="H31" s="136"/>
    </row>
    <row r="32" ht="22.5" customHeight="1">
      <c r="A32" s="64"/>
      <c r="B32" s="68" t="str">
        <f>'濃厚流動食・補助食品'!B3</f>
        <v/>
      </c>
      <c r="C32" s="68" t="str">
        <f>'濃厚流動食・補助食品'!C3</f>
        <v/>
      </c>
      <c r="D32" s="68" t="str">
        <f>'濃厚流動食・補助食品'!D3</f>
        <v/>
      </c>
      <c r="E32" s="68" t="str">
        <f>'濃厚流動食・補助食品'!E3</f>
        <v/>
      </c>
      <c r="F32" s="138" t="str">
        <f>'濃厚流動食・補助食品'!F3</f>
        <v>メイバランスミニ•アイソカル100•アイソカルゼリー・ソフトリッチ•ブリックゼリー•ステックゼリーカロリータイプ・メイバランスソフトJerry</v>
      </c>
      <c r="G32" s="139"/>
      <c r="H32" s="66"/>
    </row>
    <row r="33" ht="22.5" customHeight="1">
      <c r="A33" s="67"/>
      <c r="B33" s="68" t="str">
        <f>'濃厚流動食・補助食品'!B4</f>
        <v/>
      </c>
      <c r="C33" s="68" t="str">
        <f>'濃厚流動食・補助食品'!C4</f>
        <v/>
      </c>
      <c r="D33" s="68" t="str">
        <f>'濃厚流動食・補助食品'!D4</f>
        <v/>
      </c>
      <c r="E33" s="68" t="str">
        <f>'濃厚流動食・補助食品'!E4</f>
        <v/>
      </c>
      <c r="F33" s="69"/>
      <c r="G33" s="140"/>
      <c r="H33" s="70"/>
    </row>
    <row r="34" ht="7.5" customHeight="1"/>
    <row r="35" ht="22.5" customHeight="1">
      <c r="A35" s="143" t="str">
        <f>IFERROR(__xludf.DUMMYFUNCTION("IMPORTRANGE(""https://docs.google.com/spreadsheets/d/1vsTcEcugRZXGU84Ng3dXvNCAOD3CAaUTEbnnM7tyUJg/edit?usp=sharing"",""施設概要!A1"")"),"施設概要")</f>
        <v>施設概要</v>
      </c>
      <c r="B35" s="144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46" t="str">
        <f>'施設概要'!B2</f>
        <v>〒959-2037 阿賀野市百津88</v>
      </c>
      <c r="C36" s="147"/>
      <c r="D36" s="148"/>
      <c r="E36" s="149" t="str">
        <f>'施設概要'!C2</f>
        <v>昭和52年8月に設立 平成21年4月移転改築定員：特別養護老人ホーム120名•ショートステイ20名お客様のご状態に合わせ食事を提供しています。又、滝れたてのコーヒーでお茶の時間を楽しんでいただいたり、季節を感じられる行事食を提供しております。</v>
      </c>
      <c r="F36" s="150"/>
      <c r="G36" s="150"/>
      <c r="H36" s="151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6" t="str">
        <f>'施設概要'!B3</f>
        <v>庶務課</v>
      </c>
      <c r="C37" s="147"/>
      <c r="D37" s="148"/>
      <c r="E37" s="152"/>
      <c r="H37" s="153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46" t="str">
        <f>'施設概要'!B4</f>
        <v>0250 (62) 0333（代）</v>
      </c>
      <c r="C38" s="147"/>
      <c r="D38" s="148"/>
      <c r="E38" s="152"/>
      <c r="H38" s="153"/>
    </row>
    <row r="39" ht="22.5" customHeight="1">
      <c r="A39" s="103" t="str">
        <f>IFERROR(__xludf.DUMMYFUNCTION("IMPORTRANGE(""https://docs.google.com/spreadsheets/d/1vsTcEcugRZXGU84Ng3dXvNCAOD3CAaUTEbnnM7tyUJg/edit?usp=sharing"",""施設概要!A5"")"),"FAX")</f>
        <v>FAX</v>
      </c>
      <c r="B39" s="146" t="str">
        <f>'施設概要'!B5</f>
        <v>0250 (62) 0332</v>
      </c>
      <c r="C39" s="147"/>
      <c r="D39" s="148"/>
      <c r="E39" s="152"/>
      <c r="H39" s="153"/>
    </row>
    <row r="40" ht="22.5" customHeight="1">
      <c r="A40" s="106" t="str">
        <f>IFERROR(__xludf.DUMMYFUNCTION("IMPORTRANGE(""https://docs.google.com/spreadsheets/d/1vsTcEcugRZXGU84Ng3dXvNCAOD3CAaUTEbnnM7tyUJg/edit?usp=sharing"",""施設概要!A6"")"),"更新日")</f>
        <v>更新日</v>
      </c>
      <c r="B40" s="155">
        <f>'施設概要'!B6</f>
        <v>46021.73132</v>
      </c>
      <c r="C40" s="147"/>
      <c r="D40" s="148"/>
      <c r="E40" s="156"/>
      <c r="F40" s="157"/>
      <c r="G40" s="157"/>
      <c r="H40" s="158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80" t="s">
        <v>52</v>
      </c>
      <c r="B1" s="81"/>
      <c r="C1" s="81"/>
      <c r="D1" s="81"/>
    </row>
    <row r="2">
      <c r="A2" s="82" t="s">
        <v>53</v>
      </c>
      <c r="B2" s="83"/>
      <c r="C2" s="84" t="s">
        <v>54</v>
      </c>
      <c r="D2" s="85" t="s">
        <v>55</v>
      </c>
    </row>
    <row r="3">
      <c r="A3" s="86" t="s">
        <v>56</v>
      </c>
      <c r="B3" s="87"/>
      <c r="C3" s="88" t="b">
        <v>0</v>
      </c>
      <c r="D3" s="90"/>
    </row>
    <row r="4">
      <c r="A4" s="89"/>
      <c r="B4" s="89"/>
      <c r="C4" s="89"/>
      <c r="D4" s="89"/>
    </row>
    <row r="5">
      <c r="A5" s="92" t="s">
        <v>58</v>
      </c>
      <c r="B5" s="92" t="s">
        <v>61</v>
      </c>
      <c r="C5" s="89"/>
      <c r="D5" s="89"/>
    </row>
    <row r="6">
      <c r="A6" s="93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9" t="s">
        <v>57</v>
      </c>
      <c r="B1" s="89"/>
    </row>
    <row r="2">
      <c r="A2" s="89" t="s">
        <v>58</v>
      </c>
      <c r="B2" s="89" t="s">
        <v>59</v>
      </c>
    </row>
    <row r="3">
      <c r="A3" s="91">
        <v>45945.58643309028</v>
      </c>
      <c r="B3" s="52" t="s">
        <v>60</v>
      </c>
    </row>
    <row r="4">
      <c r="A4" s="91">
        <v>46006.52522236111</v>
      </c>
      <c r="B4" s="52" t="s">
        <v>60</v>
      </c>
    </row>
    <row r="5">
      <c r="A5" s="91">
        <v>46006.53463414352</v>
      </c>
      <c r="B5" s="52" t="s">
        <v>60</v>
      </c>
    </row>
    <row r="6">
      <c r="A6" s="91">
        <v>46006.54026849537</v>
      </c>
      <c r="B6" s="52" t="s">
        <v>62</v>
      </c>
    </row>
    <row r="7">
      <c r="A7" s="91">
        <v>46007.50505050926</v>
      </c>
      <c r="B7" s="52" t="s">
        <v>60</v>
      </c>
    </row>
    <row r="8">
      <c r="A8" s="91">
        <v>46021.729669594904</v>
      </c>
      <c r="B8" s="52" t="s">
        <v>60</v>
      </c>
    </row>
    <row r="9">
      <c r="A9" s="91">
        <v>46021.732518923614</v>
      </c>
      <c r="B9" s="52" t="s">
        <v>60</v>
      </c>
    </row>
    <row r="10">
      <c r="A10" s="91">
        <v>46140.476204039354</v>
      </c>
      <c r="B10" s="52" t="s">
        <v>60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5" t="str">
        <f>IFERROR(__xludf.DUMMYFUNCTION("IMPORTRANGE(""https://docs.google.com/spreadsheets/d/1vsTcEcugRZXGU84Ng3dXvNCAOD3CAaUTEbnnM7tyUJg/edit?usp=sharing"",""施設概要!A1"")"),"施設概要")</f>
        <v>施設概要</v>
      </c>
      <c r="B1" s="96"/>
      <c r="C1" s="96"/>
    </row>
    <row r="2" ht="22.5" customHeight="1">
      <c r="A2" s="97" t="str">
        <f>IFERROR(__xludf.DUMMYFUNCTION("IMPORTRANGE(""https://docs.google.com/spreadsheets/d/1vsTcEcugRZXGU84Ng3dXvNCAOD3CAaUTEbnnM7tyUJg/edit?usp=sharing"",""施設概要!A2"")"),"所在地")</f>
        <v>所在地</v>
      </c>
      <c r="B2" s="98" t="s">
        <v>0</v>
      </c>
      <c r="C2" s="99" t="s">
        <v>1</v>
      </c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100" t="s">
        <v>3</v>
      </c>
      <c r="C3" s="101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2" t="s">
        <v>10</v>
      </c>
      <c r="C4" s="101"/>
    </row>
    <row r="5" ht="22.5" customHeight="1">
      <c r="A5" s="103" t="str">
        <f>IFERROR(__xludf.DUMMYFUNCTION("IMPORTRANGE(""https://docs.google.com/spreadsheets/d/1vsTcEcugRZXGU84Ng3dXvNCAOD3CAaUTEbnnM7tyUJg/edit?usp=sharing"",""施設概要!A5"")"),"FAX")</f>
        <v>FAX</v>
      </c>
      <c r="B5" s="104" t="s">
        <v>16</v>
      </c>
      <c r="C5" s="101"/>
    </row>
    <row r="6" ht="22.5" customHeight="1">
      <c r="A6" s="106" t="str">
        <f>IFERROR(__xludf.DUMMYFUNCTION("IMPORTRANGE(""https://docs.google.com/spreadsheets/d/1vsTcEcugRZXGU84Ng3dXvNCAOD3CAaUTEbnnM7tyUJg/edit?usp=sharing"",""施設概要!A6"")"),"更新日")</f>
        <v>更新日</v>
      </c>
      <c r="B6" s="107">
        <v>45767.834456909724</v>
      </c>
      <c r="C6" s="108"/>
    </row>
  </sheetData>
  <mergeCells count="1">
    <mergeCell ref="C2:C6"/>
  </mergeCells>
  <drawing r:id="rId1"/>
</worksheet>
</file>