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<sst xmlns="http://schemas.openxmlformats.org/spreadsheetml/2006/main" count="120" uniqueCount="37">
  <si>
    <t>〒952-1313新潟県佐渡市八幡町340</t>
  </si>
  <si>
    <t>0259-51-1200</t>
  </si>
  <si>
    <t>普通食</t>
  </si>
  <si>
    <t>刻み食</t>
  </si>
  <si>
    <t>軟菜食</t>
  </si>
  <si>
    <t>刻み多目</t>
  </si>
  <si>
    <t>ミキサー食</t>
  </si>
  <si>
    <t>プリン食</t>
  </si>
  <si>
    <t>調理した物を、そのまま～刻んでいく軟菜は身がばらつかない様あんかけにする</t>
  </si>
  <si>
    <t>軟菜食をさらに細かく刻んだ物</t>
  </si>
  <si>
    <t>ミキサー・ブレンダーを使用し粒が無い状態にした物
とろみ剤でまとめた物</t>
  </si>
  <si>
    <t>ハイカロリープリン</t>
  </si>
  <si>
    <t>4</t>
  </si>
  <si>
    <t>2-1</t>
  </si>
  <si>
    <t>1j</t>
  </si>
  <si>
    <t>軟飯</t>
  </si>
  <si>
    <t>全粥</t>
  </si>
  <si>
    <t>粥ミキサー</t>
  </si>
  <si>
    <t>同釜の軟かい部分</t>
  </si>
  <si>
    <t>米に対し水5.3倍</t>
  </si>
  <si>
    <t>全粥をミキサーで粒が残らない様にした物</t>
  </si>
  <si>
    <t>小さじ</t>
  </si>
  <si>
    <t>特別養護老人ホーム</t>
  </si>
  <si>
    <t>やはたの里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</si>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</sst>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7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7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9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0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readingOrder="0" shrinkToFit="0" vertical="center" wrapText="1"/>
    </xf>
    <xf borderId="20" fillId="0" fontId="11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1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6" fillId="0" fontId="7" numFmtId="49" xfId="0" applyAlignment="1" applyBorder="1" applyFont="1" applyNumberFormat="1">
      <alignment horizontal="center" shrinkToFit="0" vertical="center" wrapText="0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7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readingOrder="0" shrinkToFit="0" vertical="center" wrapText="0"/>
    </xf>
    <xf borderId="6" fillId="0" fontId="19" numFmtId="170" xfId="0" applyAlignment="1" applyBorder="1" applyFont="1" applyNumberForma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0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1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9.jpg"/><Relationship Id="rId2" Type="http://schemas.openxmlformats.org/officeDocument/2006/relationships/image" Target="../media/image7.jpg"/><Relationship Id="rId3" Type="http://schemas.openxmlformats.org/officeDocument/2006/relationships/image" Target="../media/image8.jpg"/><Relationship Id="rId4" Type="http://schemas.openxmlformats.org/officeDocument/2006/relationships/image" Target="../media/image2.jpg"/><Relationship Id="rId5" Type="http://schemas.openxmlformats.org/officeDocument/2006/relationships/image" Target="../media/image6.jpg"/><Relationship Id="rId6" Type="http://schemas.openxmlformats.org/officeDocument/2006/relationships/image" Target="../media/image5.jp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3.jpg"/><Relationship Id="rId3" Type="http://schemas.openxmlformats.org/officeDocument/2006/relationships/image" Target="../media/image10.jpg"/><Relationship Id="rId4" Type="http://schemas.openxmlformats.org/officeDocument/2006/relationships/image" Target="../media/image5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9.jpg"/><Relationship Id="rId2" Type="http://schemas.openxmlformats.org/officeDocument/2006/relationships/image" Target="../media/image7.jpg"/><Relationship Id="rId3" Type="http://schemas.openxmlformats.org/officeDocument/2006/relationships/image" Target="../media/image8.jpg"/><Relationship Id="rId4" Type="http://schemas.openxmlformats.org/officeDocument/2006/relationships/image" Target="../media/image2.jpg"/><Relationship Id="rId5" Type="http://schemas.openxmlformats.org/officeDocument/2006/relationships/image" Target="../media/image6.jpg"/><Relationship Id="rId6" Type="http://schemas.openxmlformats.org/officeDocument/2006/relationships/image" Target="../media/image5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3.jpg"/><Relationship Id="rId3" Type="http://schemas.openxmlformats.org/officeDocument/2006/relationships/image" Target="../media/image10.jpg"/><Relationship Id="rId4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5</xdr:row>
      <xdr:rowOff>0</xdr:rowOff>
    </xdr:from>
    <xdr:ext cx="1247775" cy="695325"/>
    <xdr:pic>
      <xdr:nvPicPr>
        <xdr:cNvPr id="0" name="image9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695325"/>
    <xdr:pic>
      <xdr:nvPicPr>
        <xdr:cNvPr id="0" name="image7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695325"/>
    <xdr:pic>
      <xdr:nvPicPr>
        <xdr:cNvPr id="0" name="image8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695325"/>
    <xdr:pic>
      <xdr:nvPicPr>
        <xdr:cNvPr id="0" name="image2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0100"/>
    <xdr:pic>
      <xdr:nvPicPr>
        <xdr:cNvPr id="0" name="image6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</xdr:row>
      <xdr:rowOff>0</xdr:rowOff>
    </xdr:from>
    <xdr:ext cx="1247775" cy="838200"/>
    <xdr:pic>
      <xdr:nvPicPr>
        <xdr:cNvPr id="0" name="image5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</xdr:row>
      <xdr:rowOff>0</xdr:rowOff>
    </xdr:from>
    <xdr:ext cx="1247775" cy="6953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</xdr:row>
      <xdr:rowOff>0</xdr:rowOff>
    </xdr:from>
    <xdr:ext cx="1247775" cy="695325"/>
    <xdr:pic>
      <xdr:nvPicPr>
        <xdr:cNvPr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238250" cy="857250"/>
    <xdr:pic>
      <xdr:nvPicPr>
        <xdr:cNvPr id="0" name="image10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247775" cy="838200"/>
    <xdr:pic>
      <xdr:nvPicPr>
        <xdr:cNvPr id="0" name="image4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5</xdr:row>
      <xdr:rowOff>0</xdr:rowOff>
    </xdr:from>
    <xdr:ext cx="1247775" cy="695325"/>
    <xdr:pic>
      <xdr:nvPicPr>
        <xdr:cNvPr id="0" name="image9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47775" cy="695325"/>
    <xdr:pic>
      <xdr:nvPicPr>
        <xdr:cNvPr id="0" name="image7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247775" cy="695325"/>
    <xdr:pic>
      <xdr:nvPicPr>
        <xdr:cNvPr id="0" name="image8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247775" cy="695325"/>
    <xdr:pic>
      <xdr:nvPicPr>
        <xdr:cNvPr id="0" name="image2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247775" cy="800100"/>
    <xdr:pic>
      <xdr:nvPicPr>
        <xdr:cNvPr id="0" name="image6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5</xdr:row>
      <xdr:rowOff>0</xdr:rowOff>
    </xdr:from>
    <xdr:ext cx="1247775" cy="838200"/>
    <xdr:pic>
      <xdr:nvPicPr>
        <xdr:cNvPr id="0" name="image5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</xdr:row>
      <xdr:rowOff>0</xdr:rowOff>
    </xdr:from>
    <xdr:ext cx="1247775" cy="6953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</xdr:row>
      <xdr:rowOff>0</xdr:rowOff>
    </xdr:from>
    <xdr:ext cx="1247775" cy="695325"/>
    <xdr:pic>
      <xdr:nvPicPr>
        <xdr:cNvPr id="0" name="image3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2</xdr:row>
      <xdr:rowOff>0</xdr:rowOff>
    </xdr:from>
    <xdr:ext cx="1238250" cy="857250"/>
    <xdr:pic>
      <xdr:nvPicPr>
        <xdr:cNvPr id="0" name="image10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1247775" cy="838200"/>
    <xdr:pic>
      <xdr:nvPicPr>
        <xdr:cNvPr id="0" name="image4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 t="s">
        <v>0</v>
      </c>
      <c r="C2" s="4"/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/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 t="s">
        <v>1</v>
      </c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/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45797.4671715625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7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7"/>
      <c r="C1" s="127"/>
      <c r="D1" s="127"/>
      <c r="E1" s="127"/>
      <c r="F1" s="127"/>
      <c r="G1" s="127"/>
      <c r="H1" s="127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/>
      <c r="C3" s="13"/>
      <c r="D3" s="13"/>
      <c r="E3" s="13"/>
      <c r="F3" s="13"/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/>
      <c r="C5" s="13"/>
      <c r="D5" s="13"/>
      <c r="E5" s="13"/>
      <c r="F5" s="13"/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/>
      <c r="C7" s="13"/>
      <c r="D7" s="13"/>
      <c r="E7" s="13"/>
      <c r="F7" s="13"/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8</v>
      </c>
      <c r="C9" s="20" t="s">
        <v>8</v>
      </c>
      <c r="D9" s="20" t="s">
        <v>8</v>
      </c>
      <c r="E9" s="20" t="s">
        <v>9</v>
      </c>
      <c r="F9" s="20" t="s">
        <v>10</v>
      </c>
      <c r="G9" s="20" t="s">
        <v>11</v>
      </c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/>
      <c r="C10" s="22"/>
      <c r="D10" s="22"/>
      <c r="E10" s="22"/>
      <c r="F10" s="22"/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/>
      <c r="F11" s="22"/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8">
        <v>4.0</v>
      </c>
      <c r="C12" s="138">
        <v>4.0</v>
      </c>
      <c r="D12" s="138">
        <v>4.0</v>
      </c>
      <c r="E12" s="138">
        <v>4.0</v>
      </c>
      <c r="F12" s="139">
        <v>45689.0</v>
      </c>
      <c r="G12" s="138" t="s">
        <v>14</v>
      </c>
      <c r="H12" s="139"/>
    </row>
    <row r="13" ht="22.5" customHeight="1">
      <c r="A13" s="25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6"/>
      <c r="C13" s="26"/>
      <c r="D13" s="26"/>
      <c r="E13" s="26"/>
      <c r="F13" s="26"/>
      <c r="G13" s="26"/>
      <c r="H13" s="26"/>
    </row>
    <row r="14" ht="22.5" customHeight="1">
      <c r="A14" s="140" t="s">
        <v>33</v>
      </c>
      <c r="B14" s="141"/>
      <c r="C14" s="141"/>
      <c r="D14" s="141"/>
      <c r="E14" s="141"/>
      <c r="F14" s="141"/>
      <c r="G14" s="141"/>
      <c r="H14" s="141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2" t="str">
        <f>IFERROR(__xludf.DUMMYFUNCTION("IMPORTRANGE(""https://docs.google.com/spreadsheets/d/1vsTcEcugRZXGU84Ng3dXvNCAOD3CAaUTEbnnM7tyUJg/edit?usp=sharing"",""主食一覧!A1"")"),"2. 主食一覧")</f>
        <v>2. 主食一覧</v>
      </c>
      <c r="B1" s="127"/>
      <c r="C1" s="127"/>
      <c r="D1" s="127"/>
      <c r="E1" s="127"/>
      <c r="F1" s="127"/>
      <c r="G1" s="127"/>
      <c r="H1" s="127"/>
    </row>
    <row r="2" ht="22.5" customHeight="1">
      <c r="A2" s="30" t="str">
        <f>IFERROR(__xludf.DUMMYFUNCTION("IMPORTRANGE(""https://docs.google.com/spreadsheets/d/1vsTcEcugRZXGU84Ng3dXvNCAOD3CAaUTEbnnM7tyUJg/edit?usp=sharing"",""主食一覧!A2"")"),"主食名称")</f>
        <v>主食名称</v>
      </c>
      <c r="B2" s="31" t="s">
        <v>15</v>
      </c>
      <c r="C2" s="31" t="s">
        <v>16</v>
      </c>
      <c r="D2" s="31" t="s">
        <v>17</v>
      </c>
      <c r="E2" s="31" t="s">
        <v>7</v>
      </c>
      <c r="F2" s="31"/>
      <c r="G2" s="31"/>
      <c r="H2" s="32"/>
    </row>
    <row r="3" ht="67.5" customHeight="1">
      <c r="A3" s="30" t="str">
        <f>IFERROR(__xludf.DUMMYFUNCTION("IMPORTRANGE(""https://docs.google.com/spreadsheets/d/1vsTcEcugRZXGU84Ng3dXvNCAOD3CAaUTEbnnM7tyUJg/edit?usp=sharing"",""主食一覧!A3"")"),"画像")</f>
        <v>画像</v>
      </c>
      <c r="B3" s="33"/>
      <c r="C3" s="33"/>
      <c r="D3" s="33"/>
      <c r="E3" s="33"/>
      <c r="F3" s="33"/>
      <c r="G3" s="33"/>
      <c r="H3" s="33"/>
    </row>
    <row r="4" ht="45.0" customHeight="1">
      <c r="A4" s="30" t="str">
        <f>IFERROR(__xludf.DUMMYFUNCTION("IMPORTRANGE(""https://docs.google.com/spreadsheets/d/1vsTcEcugRZXGU84Ng3dXvNCAOD3CAaUTEbnnM7tyUJg/edit?usp=sharing"",""主食一覧!A4"")"),"内容")</f>
        <v>内容</v>
      </c>
      <c r="B4" s="34" t="s">
        <v>18</v>
      </c>
      <c r="C4" s="34" t="s">
        <v>19</v>
      </c>
      <c r="D4" s="34" t="s">
        <v>20</v>
      </c>
      <c r="E4" s="34" t="s">
        <v>11</v>
      </c>
      <c r="F4" s="34"/>
      <c r="G4" s="34"/>
      <c r="H4" s="35"/>
    </row>
    <row r="5" ht="22.5" customHeight="1">
      <c r="A5" s="30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3" t="s">
        <v>12</v>
      </c>
      <c r="C5" s="143" t="s">
        <v>12</v>
      </c>
      <c r="D5" s="143" t="s">
        <v>13</v>
      </c>
      <c r="E5" s="143" t="s">
        <v>14</v>
      </c>
      <c r="F5" s="143"/>
      <c r="G5" s="143"/>
      <c r="H5" s="143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4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7"/>
      <c r="C1" s="127"/>
      <c r="D1" s="127"/>
      <c r="E1" s="127"/>
      <c r="F1" s="145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7"/>
      <c r="H1" s="127"/>
    </row>
    <row r="2" ht="30.0" customHeight="1">
      <c r="A2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0" t="str">
        <f>IFERROR(__xludf.DUMMYFUNCTION("IMPORTRANGE(""https://docs.google.com/spreadsheets/d/1vsTcEcugRZXGU84Ng3dXvNCAOD3CAaUTEbnnM7tyUJg/edit?usp=sharing"",""水分とろみの基準・水分ゼリー!E2"")"),"")</f>
        <v/>
      </c>
      <c r="F2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2"/>
      <c r="H2" s="43"/>
    </row>
    <row r="3" ht="22.5" customHeight="1">
      <c r="A3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5"/>
      <c r="C3" s="46"/>
      <c r="D3" s="46"/>
      <c r="E3" s="46"/>
      <c r="F3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5"/>
      <c r="H3" s="46"/>
    </row>
    <row r="4" ht="22.5" customHeight="1">
      <c r="A4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0" t="s">
        <v>34</v>
      </c>
      <c r="C4" s="50" t="s">
        <v>34</v>
      </c>
      <c r="D4" s="50" t="s">
        <v>34</v>
      </c>
      <c r="E4" s="50" t="s">
        <v>34</v>
      </c>
      <c r="F4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0"/>
      <c r="H4" s="51"/>
    </row>
    <row r="5" ht="22.5" customHeight="1">
      <c r="A5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3" t="s">
        <v>34</v>
      </c>
      <c r="C5" s="53" t="s">
        <v>34</v>
      </c>
      <c r="D5" s="53" t="s">
        <v>34</v>
      </c>
      <c r="E5" s="53" t="s">
        <v>34</v>
      </c>
      <c r="F5" s="52" t="s">
        <v>21</v>
      </c>
      <c r="G5" s="53"/>
      <c r="H5" s="54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7"/>
      <c r="C1" s="127"/>
      <c r="D1" s="127"/>
      <c r="E1" s="127"/>
      <c r="F1" s="147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7"/>
    </row>
    <row r="2" ht="22.5" customHeight="1">
      <c r="A2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8"/>
      <c r="C2" s="58"/>
      <c r="D2" s="58"/>
      <c r="E2" s="59"/>
      <c r="F2" s="60"/>
      <c r="G2" s="148"/>
    </row>
    <row r="3" ht="22.5" customHeight="1">
      <c r="A3" s="62"/>
      <c r="B3" s="58"/>
      <c r="C3" s="58"/>
      <c r="D3" s="58"/>
      <c r="E3" s="59"/>
      <c r="F3" s="63"/>
      <c r="G3" s="64"/>
    </row>
    <row r="4" ht="22.5" customHeight="1">
      <c r="A4" s="65"/>
      <c r="B4" s="58"/>
      <c r="C4" s="58"/>
      <c r="D4" s="66"/>
      <c r="E4" s="59"/>
      <c r="F4" s="67"/>
      <c r="G4" s="68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69" t="s">
        <v>22</v>
      </c>
      <c r="B1" s="70"/>
      <c r="C1" s="70" t="s">
        <v>23</v>
      </c>
      <c r="D1" s="70"/>
      <c r="E1" s="70"/>
      <c r="F1" s="71"/>
      <c r="G1" s="71"/>
      <c r="H1" s="71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ht="7.5" customHeight="1"/>
    <row r="3" ht="22.5" customHeight="1">
      <c r="A3" s="73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4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49" t="s">
        <v>2</v>
      </c>
      <c r="C4" s="149" t="s">
        <v>3</v>
      </c>
      <c r="D4" s="149" t="s">
        <v>4</v>
      </c>
      <c r="E4" s="149" t="s">
        <v>5</v>
      </c>
      <c r="F4" s="149" t="s">
        <v>6</v>
      </c>
      <c r="G4" s="149" t="s">
        <v>7</v>
      </c>
      <c r="H4" s="149"/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0"/>
      <c r="C5" s="150"/>
      <c r="D5" s="150"/>
      <c r="E5" s="150"/>
      <c r="F5" s="150"/>
      <c r="G5" s="150"/>
      <c r="H5" s="150"/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0"/>
      <c r="C7" s="150"/>
      <c r="D7" s="150"/>
      <c r="E7" s="150"/>
      <c r="F7" s="150"/>
      <c r="G7" s="150"/>
      <c r="H7" s="150"/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0"/>
      <c r="C9" s="150"/>
      <c r="D9" s="150"/>
      <c r="E9" s="150"/>
      <c r="F9" s="150"/>
      <c r="G9" s="150"/>
      <c r="H9" s="150"/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151" t="s">
        <v>8</v>
      </c>
      <c r="C11" s="151" t="s">
        <v>8</v>
      </c>
      <c r="D11" s="151" t="s">
        <v>8</v>
      </c>
      <c r="E11" s="151" t="s">
        <v>9</v>
      </c>
      <c r="F11" s="151" t="s">
        <v>10</v>
      </c>
      <c r="G11" s="151" t="s">
        <v>11</v>
      </c>
      <c r="H11" s="151"/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2"/>
      <c r="C12" s="22"/>
      <c r="D12" s="22"/>
      <c r="E12" s="22"/>
      <c r="F12" s="22"/>
      <c r="G12" s="22"/>
      <c r="H12" s="22"/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/>
      <c r="C13" s="22"/>
      <c r="D13" s="22"/>
      <c r="E13" s="22"/>
      <c r="F13" s="22"/>
      <c r="G13" s="22"/>
      <c r="H13" s="22"/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2" t="s">
        <v>12</v>
      </c>
      <c r="C14" s="152" t="s">
        <v>12</v>
      </c>
      <c r="D14" s="152" t="s">
        <v>12</v>
      </c>
      <c r="E14" s="152" t="s">
        <v>12</v>
      </c>
      <c r="F14" s="152" t="s">
        <v>13</v>
      </c>
      <c r="G14" s="152" t="s">
        <v>14</v>
      </c>
      <c r="H14" s="152"/>
    </row>
    <row r="15" ht="22.5" customHeight="1">
      <c r="A15" s="25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3"/>
      <c r="C15" s="153"/>
      <c r="D15" s="153"/>
      <c r="E15" s="153"/>
      <c r="F15" s="153"/>
      <c r="G15" s="153"/>
      <c r="H15" s="153"/>
    </row>
    <row r="16" ht="22.5" customHeight="1">
      <c r="A16" s="27"/>
      <c r="B16" s="141"/>
      <c r="C16" s="141"/>
      <c r="D16" s="141"/>
      <c r="E16" s="141"/>
      <c r="F16" s="141"/>
      <c r="G16" s="141"/>
      <c r="H16" s="141"/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0" t="str">
        <f>IFERROR(__xludf.DUMMYFUNCTION("IMPORTRANGE(""https://docs.google.com/spreadsheets/d/1vsTcEcugRZXGU84Ng3dXvNCAOD3CAaUTEbnnM7tyUJg/edit?usp=sharing"",""主食一覧!A2"")"),"主食名称")</f>
        <v>主食名称</v>
      </c>
      <c r="B19" s="31" t="s">
        <v>15</v>
      </c>
      <c r="C19" s="31" t="s">
        <v>16</v>
      </c>
      <c r="D19" s="31" t="s">
        <v>17</v>
      </c>
      <c r="E19" s="31" t="s">
        <v>7</v>
      </c>
      <c r="F19" s="31"/>
      <c r="G19" s="31"/>
      <c r="H19" s="32"/>
    </row>
    <row r="20" ht="67.5" customHeight="1">
      <c r="A20" s="30" t="str">
        <f>IFERROR(__xludf.DUMMYFUNCTION("IMPORTRANGE(""https://docs.google.com/spreadsheets/d/1vsTcEcugRZXGU84Ng3dXvNCAOD3CAaUTEbnnM7tyUJg/edit?usp=sharing"",""主食一覧!A3"")"),"画像")</f>
        <v>画像</v>
      </c>
      <c r="B20" s="33" t="str">
        <f>'主食一覧'!B3</f>
        <v/>
      </c>
      <c r="C20" s="33" t="str">
        <f>'主食一覧'!C3</f>
        <v/>
      </c>
      <c r="D20" s="33" t="str">
        <f>'主食一覧'!D3</f>
        <v/>
      </c>
      <c r="E20" s="33" t="str">
        <f>'主食一覧'!E3</f>
        <v/>
      </c>
      <c r="F20" s="33" t="str">
        <f>'主食一覧'!F3</f>
        <v/>
      </c>
      <c r="G20" s="33" t="str">
        <f>'主食一覧'!G3</f>
        <v/>
      </c>
      <c r="H20" s="33" t="str">
        <f>'主食一覧'!H3</f>
        <v/>
      </c>
    </row>
    <row r="21" ht="45.0" customHeight="1">
      <c r="A21" s="30" t="str">
        <f>IFERROR(__xludf.DUMMYFUNCTION("IMPORTRANGE(""https://docs.google.com/spreadsheets/d/1vsTcEcugRZXGU84Ng3dXvNCAOD3CAaUTEbnnM7tyUJg/edit?usp=sharing"",""主食一覧!A4"")"),"内容")</f>
        <v>内容</v>
      </c>
      <c r="B21" s="154" t="s">
        <v>18</v>
      </c>
      <c r="C21" s="154" t="s">
        <v>19</v>
      </c>
      <c r="D21" s="154" t="s">
        <v>20</v>
      </c>
      <c r="E21" s="154" t="s">
        <v>11</v>
      </c>
      <c r="F21" s="154"/>
      <c r="G21" s="154"/>
      <c r="H21" s="83"/>
    </row>
    <row r="22" ht="22.5" customHeight="1">
      <c r="A22" s="30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3" t="s">
        <v>12</v>
      </c>
      <c r="C22" s="143" t="s">
        <v>12</v>
      </c>
      <c r="D22" s="143" t="s">
        <v>13</v>
      </c>
      <c r="E22" s="143" t="s">
        <v>14</v>
      </c>
      <c r="F22" s="143"/>
      <c r="G22" s="143"/>
      <c r="H22" s="143"/>
    </row>
    <row r="23" ht="7.5" customHeight="1"/>
    <row r="24" ht="22.5" customHeight="1">
      <c r="A24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38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0" t="str">
        <f>IFERROR(__xludf.DUMMYFUNCTION("IMPORTRANGE(""https://docs.google.com/spreadsheets/d/1vsTcEcugRZXGU84Ng3dXvNCAOD3CAaUTEbnnM7tyUJg/edit?usp=sharing"",""水分とろみの基準・水分ゼリー!E2"")"),"")</f>
        <v/>
      </c>
      <c r="F25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2"/>
      <c r="H25" s="43"/>
    </row>
    <row r="26" ht="22.5" customHeight="1">
      <c r="A26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5"/>
      <c r="C26" s="46"/>
      <c r="D26" s="46"/>
      <c r="E26" s="46"/>
      <c r="F26" s="47" t="s">
        <v>35</v>
      </c>
      <c r="G26" s="45"/>
      <c r="H26" s="46"/>
    </row>
    <row r="27" ht="22.5" customHeight="1">
      <c r="A27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0"/>
      <c r="C27" s="51"/>
      <c r="D27" s="50"/>
      <c r="E27" s="51"/>
      <c r="F27" s="47" t="s">
        <v>36</v>
      </c>
      <c r="G27" s="50"/>
      <c r="H27" s="51"/>
    </row>
    <row r="28" ht="22.5" customHeight="1">
      <c r="A28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5"/>
      <c r="C28" s="156"/>
      <c r="D28" s="155"/>
      <c r="E28" s="156"/>
      <c r="F28" s="52" t="s">
        <v>21</v>
      </c>
      <c r="G28" s="157"/>
      <c r="H28" s="158"/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58"/>
      <c r="C31" s="58"/>
      <c r="D31" s="58"/>
      <c r="E31" s="59"/>
      <c r="F31" s="159"/>
      <c r="G31" s="160"/>
      <c r="H31" s="92"/>
    </row>
    <row r="32" ht="22.5" customHeight="1">
      <c r="A32" s="62"/>
      <c r="B32" s="58"/>
      <c r="C32" s="58"/>
      <c r="D32" s="58"/>
      <c r="E32" s="66"/>
      <c r="F32" s="63"/>
      <c r="G32" s="94"/>
      <c r="H32" s="64"/>
    </row>
    <row r="33" ht="22.5" customHeight="1">
      <c r="A33" s="65"/>
      <c r="B33" s="58"/>
      <c r="C33" s="58"/>
      <c r="D33" s="66"/>
      <c r="E33" s="66"/>
      <c r="F33" s="67"/>
      <c r="G33" s="95"/>
      <c r="H33" s="68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3" t="s">
        <v>0</v>
      </c>
      <c r="C36" s="99"/>
      <c r="D36" s="100"/>
      <c r="E36" s="161"/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3"/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3" t="s">
        <v>1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133"/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62">
        <v>45797.466833611106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/>
      <c r="C3" s="13"/>
      <c r="D3" s="13"/>
      <c r="E3" s="13"/>
      <c r="F3" s="13"/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/>
      <c r="C5" s="13"/>
      <c r="D5" s="13"/>
      <c r="E5" s="13"/>
      <c r="F5" s="13"/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/>
      <c r="C7" s="13"/>
      <c r="D7" s="13"/>
      <c r="E7" s="13"/>
      <c r="F7" s="13"/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8</v>
      </c>
      <c r="C9" s="20" t="s">
        <v>8</v>
      </c>
      <c r="D9" s="20" t="s">
        <v>8</v>
      </c>
      <c r="E9" s="20" t="s">
        <v>9</v>
      </c>
      <c r="F9" s="20" t="s">
        <v>10</v>
      </c>
      <c r="G9" s="20" t="s">
        <v>11</v>
      </c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/>
      <c r="C10" s="22"/>
      <c r="D10" s="22"/>
      <c r="E10" s="22"/>
      <c r="F10" s="22"/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3"/>
      <c r="C11" s="22"/>
      <c r="D11" s="22"/>
      <c r="E11" s="22"/>
      <c r="F11" s="22"/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4" t="s">
        <v>12</v>
      </c>
      <c r="C12" s="24" t="s">
        <v>12</v>
      </c>
      <c r="D12" s="24" t="s">
        <v>12</v>
      </c>
      <c r="E12" s="24" t="s">
        <v>12</v>
      </c>
      <c r="F12" s="24" t="s">
        <v>13</v>
      </c>
      <c r="G12" s="24" t="s">
        <v>14</v>
      </c>
      <c r="H12" s="24"/>
    </row>
    <row r="13" ht="22.5" customHeight="1">
      <c r="A13" s="25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6"/>
      <c r="C13" s="26"/>
      <c r="D13" s="26"/>
      <c r="E13" s="26"/>
      <c r="F13" s="26"/>
      <c r="G13" s="26"/>
      <c r="H13" s="26"/>
    </row>
    <row r="14" ht="22.5" customHeight="1">
      <c r="A14" s="27"/>
      <c r="B14" s="28"/>
      <c r="C14" s="28"/>
      <c r="D14" s="28"/>
      <c r="E14" s="28"/>
      <c r="F14" s="28"/>
      <c r="G14" s="28"/>
      <c r="H14" s="28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29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0" t="str">
        <f>IFERROR(__xludf.DUMMYFUNCTION("IMPORTRANGE(""https://docs.google.com/spreadsheets/d/1vsTcEcugRZXGU84Ng3dXvNCAOD3CAaUTEbnnM7tyUJg/edit?usp=sharing"",""主食一覧!A2"")"),"主食名称")</f>
        <v>主食名称</v>
      </c>
      <c r="B2" s="31" t="s">
        <v>15</v>
      </c>
      <c r="C2" s="31" t="s">
        <v>16</v>
      </c>
      <c r="D2" s="31" t="s">
        <v>17</v>
      </c>
      <c r="E2" s="31" t="s">
        <v>7</v>
      </c>
      <c r="F2" s="31"/>
      <c r="G2" s="31"/>
      <c r="H2" s="32"/>
    </row>
    <row r="3" ht="67.5" customHeight="1">
      <c r="A3" s="30" t="str">
        <f>IFERROR(__xludf.DUMMYFUNCTION("IMPORTRANGE(""https://docs.google.com/spreadsheets/d/1vsTcEcugRZXGU84Ng3dXvNCAOD3CAaUTEbnnM7tyUJg/edit?usp=sharing"",""主食一覧!A3"")"),"画像")</f>
        <v>画像</v>
      </c>
      <c r="B3" s="33"/>
      <c r="C3" s="33"/>
      <c r="D3" s="33"/>
      <c r="E3" s="33"/>
      <c r="F3" s="33"/>
      <c r="G3" s="33"/>
      <c r="H3" s="33"/>
    </row>
    <row r="4" ht="45.0" customHeight="1">
      <c r="A4" s="30" t="str">
        <f>IFERROR(__xludf.DUMMYFUNCTION("IMPORTRANGE(""https://docs.google.com/spreadsheets/d/1vsTcEcugRZXGU84Ng3dXvNCAOD3CAaUTEbnnM7tyUJg/edit?usp=sharing"",""主食一覧!A4"")"),"内容")</f>
        <v>内容</v>
      </c>
      <c r="B4" s="34" t="s">
        <v>18</v>
      </c>
      <c r="C4" s="34" t="s">
        <v>19</v>
      </c>
      <c r="D4" s="34" t="s">
        <v>20</v>
      </c>
      <c r="E4" s="34" t="s">
        <v>11</v>
      </c>
      <c r="F4" s="34"/>
      <c r="G4" s="34"/>
      <c r="H4" s="35"/>
    </row>
    <row r="5" ht="22.5" customHeight="1">
      <c r="A5" s="30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6" t="s">
        <v>12</v>
      </c>
      <c r="C5" s="36" t="s">
        <v>12</v>
      </c>
      <c r="D5" s="36" t="s">
        <v>13</v>
      </c>
      <c r="E5" s="36" t="s">
        <v>14</v>
      </c>
      <c r="F5" s="36"/>
      <c r="G5" s="36"/>
      <c r="H5" s="3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7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38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0" t="str">
        <f>IFERROR(__xludf.DUMMYFUNCTION("IMPORTRANGE(""https://docs.google.com/spreadsheets/d/1vsTcEcugRZXGU84Ng3dXvNCAOD3CAaUTEbnnM7tyUJg/edit?usp=sharing"",""水分とろみの基準・水分ゼリー!E2"")"),"")</f>
        <v/>
      </c>
      <c r="F2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2"/>
      <c r="H2" s="43"/>
    </row>
    <row r="3" ht="22.5" customHeight="1">
      <c r="A3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5"/>
      <c r="C3" s="46"/>
      <c r="D3" s="46"/>
      <c r="E3" s="46"/>
      <c r="F3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5"/>
      <c r="H3" s="46"/>
    </row>
    <row r="4" ht="22.5" customHeight="1">
      <c r="A4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48"/>
      <c r="C4" s="48"/>
      <c r="D4" s="48"/>
      <c r="E4" s="49"/>
      <c r="F4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0"/>
      <c r="H4" s="51"/>
    </row>
    <row r="5" ht="22.5" customHeight="1">
      <c r="A5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3"/>
      <c r="C5" s="54"/>
      <c r="D5" s="53"/>
      <c r="E5" s="54"/>
      <c r="F5" s="52" t="s">
        <v>21</v>
      </c>
      <c r="G5" s="53"/>
      <c r="H5" s="5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5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6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8"/>
      <c r="C2" s="58"/>
      <c r="D2" s="58"/>
      <c r="E2" s="59"/>
      <c r="F2" s="60"/>
      <c r="G2" s="61"/>
    </row>
    <row r="3" ht="22.5" customHeight="1">
      <c r="A3" s="62"/>
      <c r="B3" s="58"/>
      <c r="C3" s="58"/>
      <c r="D3" s="58"/>
      <c r="E3" s="59"/>
      <c r="F3" s="63"/>
      <c r="G3" s="64"/>
    </row>
    <row r="4" ht="22.5" customHeight="1">
      <c r="A4" s="65"/>
      <c r="B4" s="58"/>
      <c r="C4" s="58"/>
      <c r="D4" s="66"/>
      <c r="E4" s="59"/>
      <c r="F4" s="67"/>
      <c r="G4" s="68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69" t="s">
        <v>22</v>
      </c>
      <c r="B1" s="70"/>
      <c r="C1" s="70" t="s">
        <v>23</v>
      </c>
      <c r="D1" s="70"/>
      <c r="E1" s="70"/>
      <c r="F1" s="71"/>
      <c r="G1" s="71"/>
      <c r="H1" s="71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ht="7.5" customHeight="1"/>
    <row r="3" ht="22.5" customHeight="1">
      <c r="A3" s="73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4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5" t="str">
        <f>'おかず形態一覧表'!B2</f>
        <v>普通食</v>
      </c>
      <c r="C4" s="75" t="str">
        <f>'おかず形態一覧表'!C2</f>
        <v>刻み食</v>
      </c>
      <c r="D4" s="75" t="str">
        <f>'おかず形態一覧表'!D2</f>
        <v>軟菜食</v>
      </c>
      <c r="E4" s="75" t="str">
        <f>'おかず形態一覧表'!E2</f>
        <v>刻み多目</v>
      </c>
      <c r="F4" s="75" t="str">
        <f>'おかず形態一覧表'!F2</f>
        <v>ミキサー食</v>
      </c>
      <c r="G4" s="75" t="str">
        <f>'おかず形態一覧表'!G2</f>
        <v>プリン食</v>
      </c>
      <c r="H4" s="75" t="str">
        <f>'おかず形態一覧表'!H2</f>
        <v/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6" t="str">
        <f>'おかず形態一覧表'!B3</f>
        <v/>
      </c>
      <c r="C5" s="76" t="str">
        <f>'おかず形態一覧表'!C3</f>
        <v/>
      </c>
      <c r="D5" s="76" t="str">
        <f>'おかず形態一覧表'!D3</f>
        <v/>
      </c>
      <c r="E5" s="76" t="str">
        <f>'おかず形態一覧表'!E3</f>
        <v/>
      </c>
      <c r="F5" s="76" t="str">
        <f>'おかず形態一覧表'!F3</f>
        <v/>
      </c>
      <c r="G5" s="76" t="str">
        <f>'おかず形態一覧表'!G3</f>
        <v/>
      </c>
      <c r="H5" s="76" t="str">
        <f>'おかず形態一覧表'!H3</f>
        <v/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6" t="str">
        <f>'おかず形態一覧表'!B5</f>
        <v/>
      </c>
      <c r="C7" s="76" t="str">
        <f>'おかず形態一覧表'!C5</f>
        <v/>
      </c>
      <c r="D7" s="76" t="str">
        <f>'おかず形態一覧表'!D5</f>
        <v/>
      </c>
      <c r="E7" s="76" t="str">
        <f>'おかず形態一覧表'!E5</f>
        <v/>
      </c>
      <c r="F7" s="76" t="str">
        <f>'おかず形態一覧表'!F5</f>
        <v/>
      </c>
      <c r="G7" s="76" t="str">
        <f>'おかず形態一覧表'!G5</f>
        <v/>
      </c>
      <c r="H7" s="76" t="str">
        <f>'おかず形態一覧表'!H5</f>
        <v/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6" t="str">
        <f>'おかず形態一覧表'!B7</f>
        <v/>
      </c>
      <c r="C9" s="76" t="str">
        <f>'おかず形態一覧表'!C7</f>
        <v/>
      </c>
      <c r="D9" s="76" t="str">
        <f>'おかず形態一覧表'!D7</f>
        <v/>
      </c>
      <c r="E9" s="76" t="str">
        <f>'おかず形態一覧表'!E7</f>
        <v/>
      </c>
      <c r="F9" s="76" t="str">
        <f>'おかず形態一覧表'!F7</f>
        <v/>
      </c>
      <c r="G9" s="76" t="str">
        <f>'おかず形態一覧表'!G7</f>
        <v/>
      </c>
      <c r="H9" s="76" t="str">
        <f>'おかず形態一覧表'!H7</f>
        <v/>
      </c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77" t="str">
        <f>'おかず形態一覧表'!B9</f>
        <v>調理した物を、そのまま～刻んでいく軟菜は身がばらつかない様あんかけにする</v>
      </c>
      <c r="C11" s="77" t="str">
        <f>'おかず形態一覧表'!C9</f>
        <v>調理した物を、そのまま～刻んでいく軟菜は身がばらつかない様あんかけにする</v>
      </c>
      <c r="D11" s="77" t="str">
        <f>'おかず形態一覧表'!D9</f>
        <v>調理した物を、そのまま～刻んでいく軟菜は身がばらつかない様あんかけにする</v>
      </c>
      <c r="E11" s="77" t="str">
        <f>'おかず形態一覧表'!E9</f>
        <v>軟菜食をさらに細かく刻んだ物</v>
      </c>
      <c r="F11" s="77" t="str">
        <f>'おかず形態一覧表'!F9</f>
        <v>ミキサー・ブレンダーを使用し粒が無い状態にした物
とろみ剤でまとめた物</v>
      </c>
      <c r="G11" s="77" t="str">
        <f>'おかず形態一覧表'!G9</f>
        <v>ハイカロリープリン</v>
      </c>
      <c r="H11" s="77" t="str">
        <f>'おかず形態一覧表'!H9</f>
        <v/>
      </c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3" t="str">
        <f>'おかず形態一覧表'!B10</f>
        <v/>
      </c>
      <c r="C12" s="23" t="str">
        <f>'おかず形態一覧表'!C10</f>
        <v/>
      </c>
      <c r="D12" s="23" t="str">
        <f>'おかず形態一覧表'!D10</f>
        <v/>
      </c>
      <c r="E12" s="23" t="str">
        <f>'おかず形態一覧表'!E10</f>
        <v/>
      </c>
      <c r="F12" s="23" t="str">
        <f>'おかず形態一覧表'!F10</f>
        <v/>
      </c>
      <c r="G12" s="23" t="str">
        <f>'おかず形態一覧表'!G10</f>
        <v/>
      </c>
      <c r="H12" s="23" t="str">
        <f>'おかず形態一覧表'!H10</f>
        <v/>
      </c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3" t="str">
        <f>'おかず形態一覧表'!B11</f>
        <v/>
      </c>
      <c r="C13" s="23" t="str">
        <f>'おかず形態一覧表'!C11</f>
        <v/>
      </c>
      <c r="D13" s="23" t="str">
        <f>'おかず形態一覧表'!D11</f>
        <v/>
      </c>
      <c r="E13" s="23" t="str">
        <f>'おかず形態一覧表'!E11</f>
        <v/>
      </c>
      <c r="F13" s="23" t="str">
        <f>'おかず形態一覧表'!F11</f>
        <v/>
      </c>
      <c r="G13" s="23" t="str">
        <f>'おかず形態一覧表'!G11</f>
        <v/>
      </c>
      <c r="H13" s="23" t="str">
        <f>'おかず形態一覧表'!H11</f>
        <v/>
      </c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78" t="str">
        <f>'おかず形態一覧表'!B12</f>
        <v>4</v>
      </c>
      <c r="C14" s="78" t="str">
        <f>'おかず形態一覧表'!C12</f>
        <v>4</v>
      </c>
      <c r="D14" s="78" t="str">
        <f>'おかず形態一覧表'!D12</f>
        <v>4</v>
      </c>
      <c r="E14" s="78" t="str">
        <f>'おかず形態一覧表'!E12</f>
        <v>4</v>
      </c>
      <c r="F14" s="78" t="str">
        <f>'おかず形態一覧表'!F12</f>
        <v>2-1</v>
      </c>
      <c r="G14" s="78" t="str">
        <f>'おかず形態一覧表'!G12</f>
        <v>1j</v>
      </c>
      <c r="H14" s="78" t="str">
        <f>'おかず形態一覧表'!H12</f>
        <v/>
      </c>
    </row>
    <row r="15" ht="22.5" customHeight="1">
      <c r="A15" s="25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79" t="str">
        <f>'おかず形態一覧表'!B13</f>
        <v/>
      </c>
      <c r="C15" s="79" t="str">
        <f>'おかず形態一覧表'!C13</f>
        <v/>
      </c>
      <c r="D15" s="79" t="str">
        <f>'おかず形態一覧表'!D13</f>
        <v/>
      </c>
      <c r="E15" s="79" t="str">
        <f>'おかず形態一覧表'!E13</f>
        <v/>
      </c>
      <c r="F15" s="79" t="str">
        <f>'おかず形態一覧表'!F13</f>
        <v/>
      </c>
      <c r="G15" s="79" t="str">
        <f>'おかず形態一覧表'!G13</f>
        <v/>
      </c>
      <c r="H15" s="79" t="str">
        <f>'おかず形態一覧表'!H13</f>
        <v/>
      </c>
    </row>
    <row r="16" ht="22.5" customHeight="1">
      <c r="A16" s="27"/>
      <c r="B16" s="80" t="str">
        <f>'おかず形態一覧表'!B14</f>
        <v/>
      </c>
      <c r="C16" s="80" t="str">
        <f>'おかず形態一覧表'!C14</f>
        <v/>
      </c>
      <c r="D16" s="80" t="str">
        <f>'おかず形態一覧表'!D14</f>
        <v/>
      </c>
      <c r="E16" s="80" t="str">
        <f>'おかず形態一覧表'!E14</f>
        <v/>
      </c>
      <c r="F16" s="80" t="str">
        <f>'おかず形態一覧表'!F14</f>
        <v/>
      </c>
      <c r="G16" s="80" t="str">
        <f>'おかず形態一覧表'!G14</f>
        <v/>
      </c>
      <c r="H16" s="80" t="str">
        <f>'おかず形態一覧表'!H14</f>
        <v/>
      </c>
    </row>
    <row r="17" ht="7.5" customHeight="1"/>
    <row r="18" ht="22.5" customHeight="1">
      <c r="A18" s="81" t="str">
        <f>IFERROR(__xludf.DUMMYFUNCTION("IMPORTRANGE(""https://docs.google.com/spreadsheets/d/1vsTcEcugRZXGU84Ng3dXvNCAOD3CAaUTEbnnM7tyUJg/edit?usp=sharing"",""主食一覧!A1"")"),"2. 主食一覧")</f>
        <v>2. 主食一覧</v>
      </c>
      <c r="B18" s="82"/>
    </row>
    <row r="19" ht="22.5" customHeight="1">
      <c r="A19" s="30" t="str">
        <f>IFERROR(__xludf.DUMMYFUNCTION("IMPORTRANGE(""https://docs.google.com/spreadsheets/d/1vsTcEcugRZXGU84Ng3dXvNCAOD3CAaUTEbnnM7tyUJg/edit?usp=sharing"",""主食一覧!A2"")"),"主食名称")</f>
        <v>主食名称</v>
      </c>
      <c r="B19" s="32" t="str">
        <f>'主食一覧'!B2</f>
        <v>軟飯</v>
      </c>
      <c r="C19" s="32" t="str">
        <f>'主食一覧'!C2</f>
        <v>全粥</v>
      </c>
      <c r="D19" s="32" t="str">
        <f>'主食一覧'!D2</f>
        <v>粥ミキサー</v>
      </c>
      <c r="E19" s="32" t="str">
        <f>'主食一覧'!E2</f>
        <v>プリン食</v>
      </c>
      <c r="F19" s="32" t="str">
        <f>'主食一覧'!F2</f>
        <v/>
      </c>
      <c r="G19" s="32" t="str">
        <f>'主食一覧'!G2</f>
        <v/>
      </c>
      <c r="H19" s="32" t="str">
        <f>'主食一覧'!H2</f>
        <v/>
      </c>
    </row>
    <row r="20" ht="67.5" customHeight="1">
      <c r="A20" s="30" t="str">
        <f>IFERROR(__xludf.DUMMYFUNCTION("IMPORTRANGE(""https://docs.google.com/spreadsheets/d/1vsTcEcugRZXGU84Ng3dXvNCAOD3CAaUTEbnnM7tyUJg/edit?usp=sharing"",""主食一覧!A3"")"),"画像")</f>
        <v>画像</v>
      </c>
      <c r="B20" s="33" t="str">
        <f>'主食一覧'!B3</f>
        <v/>
      </c>
      <c r="C20" s="33" t="str">
        <f>'主食一覧'!C3</f>
        <v/>
      </c>
      <c r="D20" s="33" t="str">
        <f>'主食一覧'!D3</f>
        <v/>
      </c>
      <c r="E20" s="33" t="str">
        <f>'主食一覧'!E3</f>
        <v/>
      </c>
      <c r="F20" s="33" t="str">
        <f>'主食一覧'!F3</f>
        <v/>
      </c>
      <c r="G20" s="33" t="str">
        <f>'主食一覧'!G3</f>
        <v/>
      </c>
      <c r="H20" s="33" t="str">
        <f>'主食一覧'!H3</f>
        <v/>
      </c>
    </row>
    <row r="21" ht="45.0" customHeight="1">
      <c r="A21" s="30" t="str">
        <f>IFERROR(__xludf.DUMMYFUNCTION("IMPORTRANGE(""https://docs.google.com/spreadsheets/d/1vsTcEcugRZXGU84Ng3dXvNCAOD3CAaUTEbnnM7tyUJg/edit?usp=sharing"",""主食一覧!A4"")"),"内容")</f>
        <v>内容</v>
      </c>
      <c r="B21" s="83" t="str">
        <f>'主食一覧'!B4</f>
        <v>同釜の軟かい部分</v>
      </c>
      <c r="C21" s="83" t="str">
        <f>'主食一覧'!C4</f>
        <v>米に対し水5.3倍</v>
      </c>
      <c r="D21" s="83" t="str">
        <f>'主食一覧'!D4</f>
        <v>全粥をミキサーで粒が残らない様にした物</v>
      </c>
      <c r="E21" s="83" t="str">
        <f>'主食一覧'!E4</f>
        <v>ハイカロリープリン</v>
      </c>
      <c r="F21" s="83" t="str">
        <f>'主食一覧'!F4</f>
        <v/>
      </c>
      <c r="G21" s="83" t="str">
        <f>'主食一覧'!G4</f>
        <v/>
      </c>
      <c r="H21" s="83" t="str">
        <f>'主食一覧'!H4</f>
        <v/>
      </c>
    </row>
    <row r="22" ht="22.5" customHeight="1">
      <c r="A22" s="30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4" t="str">
        <f>'主食一覧'!B5</f>
        <v>4</v>
      </c>
      <c r="C22" s="84" t="str">
        <f>'主食一覧'!C5</f>
        <v>4</v>
      </c>
      <c r="D22" s="84" t="str">
        <f>'主食一覧'!D5</f>
        <v>2-1</v>
      </c>
      <c r="E22" s="84" t="str">
        <f>'主食一覧'!E5</f>
        <v>1j</v>
      </c>
      <c r="F22" s="84" t="str">
        <f>'主食一覧'!F5</f>
        <v/>
      </c>
      <c r="G22" s="84" t="str">
        <f>'主食一覧'!G5</f>
        <v/>
      </c>
      <c r="H22" s="84" t="str">
        <f>'主食一覧'!H5</f>
        <v/>
      </c>
    </row>
    <row r="23" ht="7.5" customHeight="1"/>
    <row r="24" ht="22.5" customHeight="1">
      <c r="A24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5"/>
      <c r="F24" s="38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5"/>
    </row>
    <row r="25" ht="30.0" customHeight="1">
      <c r="A25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0" t="str">
        <f>IFERROR(__xludf.DUMMYFUNCTION("IMPORTRANGE(""https://docs.google.com/spreadsheets/d/1vsTcEcugRZXGU84Ng3dXvNCAOD3CAaUTEbnnM7tyUJg/edit?usp=sharing"",""水分とろみの基準・水分ゼリー!E2"")"),"")</f>
        <v/>
      </c>
      <c r="F25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3" t="str">
        <f>'水分とろみの基準・水分ゼリー'!G2</f>
        <v/>
      </c>
      <c r="H25" s="43" t="str">
        <f>'水分とろみの基準・水分ゼリー'!H2</f>
        <v/>
      </c>
    </row>
    <row r="26" ht="22.5" customHeight="1">
      <c r="A26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6" t="str">
        <f>'水分とろみの基準・水分ゼリー'!B3</f>
        <v/>
      </c>
      <c r="C26" s="46" t="str">
        <f>'水分とろみの基準・水分ゼリー'!C3</f>
        <v/>
      </c>
      <c r="D26" s="46" t="str">
        <f>'水分とろみの基準・水分ゼリー'!D3</f>
        <v/>
      </c>
      <c r="E26" s="46" t="str">
        <f>'水分とろみの基準・水分ゼリー'!E3</f>
        <v/>
      </c>
      <c r="F26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6" t="str">
        <f>'水分とろみの基準・水分ゼリー'!G3</f>
        <v/>
      </c>
      <c r="H26" s="46" t="str">
        <f>'水分とろみの基準・水分ゼリー'!H3</f>
        <v/>
      </c>
    </row>
    <row r="27" ht="22.5" customHeight="1">
      <c r="A27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1" t="str">
        <f>'水分とろみの基準・水分ゼリー'!B4</f>
        <v/>
      </c>
      <c r="C27" s="51" t="str">
        <f>'水分とろみの基準・水分ゼリー'!C4</f>
        <v/>
      </c>
      <c r="D27" s="51" t="str">
        <f>'水分とろみの基準・水分ゼリー'!D4</f>
        <v/>
      </c>
      <c r="E27" s="51" t="str">
        <f>'水分とろみの基準・水分ゼリー'!E4</f>
        <v/>
      </c>
      <c r="F27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1" t="str">
        <f>'水分とろみの基準・水分ゼリー'!G4</f>
        <v/>
      </c>
      <c r="H27" s="51" t="str">
        <f>'水分とろみの基準・水分ゼリー'!H4</f>
        <v/>
      </c>
    </row>
    <row r="28" ht="22.5" customHeight="1">
      <c r="A28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4" t="str">
        <f>'水分とろみの基準・水分ゼリー'!B5</f>
        <v/>
      </c>
      <c r="C28" s="54" t="str">
        <f>'水分とろみの基準・水分ゼリー'!C5</f>
        <v/>
      </c>
      <c r="D28" s="54" t="str">
        <f>'水分とろみの基準・水分ゼリー'!D5</f>
        <v/>
      </c>
      <c r="E28" s="54" t="str">
        <f>'水分とろみの基準・水分ゼリー'!E5</f>
        <v/>
      </c>
      <c r="F28" s="52" t="s">
        <v>21</v>
      </c>
      <c r="G28" s="54" t="str">
        <f>'水分とろみの基準・水分ゼリー'!G5</f>
        <v/>
      </c>
      <c r="H28" s="54" t="str">
        <f>'水分とろみの基準・水分ゼリー'!H5</f>
        <v/>
      </c>
    </row>
    <row r="29" ht="7.5" customHeight="1"/>
    <row r="30" ht="22.5" customHeight="1">
      <c r="A30" s="86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7"/>
      <c r="F30" s="88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89"/>
    </row>
    <row r="31" ht="22.5" customHeight="1">
      <c r="A31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6" t="str">
        <f>'濃厚流動食・補助食品'!B2</f>
        <v/>
      </c>
      <c r="C31" s="66" t="str">
        <f>'濃厚流動食・補助食品'!C2</f>
        <v/>
      </c>
      <c r="D31" s="66" t="str">
        <f>'濃厚流動食・補助食品'!D2</f>
        <v/>
      </c>
      <c r="E31" s="59" t="str">
        <f>'濃厚流動食・補助食品'!E2</f>
        <v/>
      </c>
      <c r="F31" s="90" t="str">
        <f>'濃厚流動食・補助食品'!F2</f>
        <v/>
      </c>
      <c r="G31" s="91" t="str">
        <f>'濃厚流動食・補助食品'!G2</f>
        <v/>
      </c>
      <c r="H31" s="92"/>
    </row>
    <row r="32" ht="22.5" customHeight="1">
      <c r="A32" s="62"/>
      <c r="B32" s="66" t="str">
        <f>'濃厚流動食・補助食品'!B3</f>
        <v/>
      </c>
      <c r="C32" s="66" t="str">
        <f>'濃厚流動食・補助食品'!C3</f>
        <v/>
      </c>
      <c r="D32" s="66" t="str">
        <f>'濃厚流動食・補助食品'!D3</f>
        <v/>
      </c>
      <c r="E32" s="66" t="str">
        <f>'濃厚流動食・補助食品'!E3</f>
        <v/>
      </c>
      <c r="F32" s="93" t="str">
        <f>'濃厚流動食・補助食品'!F3</f>
        <v/>
      </c>
      <c r="G32" s="94"/>
      <c r="H32" s="64"/>
    </row>
    <row r="33" ht="22.5" customHeight="1">
      <c r="A33" s="65"/>
      <c r="B33" s="66" t="str">
        <f>'濃厚流動食・補助食品'!B4</f>
        <v/>
      </c>
      <c r="C33" s="66" t="str">
        <f>'濃厚流動食・補助食品'!C4</f>
        <v/>
      </c>
      <c r="D33" s="66" t="str">
        <f>'濃厚流動食・補助食品'!D4</f>
        <v/>
      </c>
      <c r="E33" s="66" t="str">
        <f>'濃厚流動食・補助食品'!E4</f>
        <v/>
      </c>
      <c r="F33" s="67"/>
      <c r="G33" s="95"/>
      <c r="H33" s="68"/>
    </row>
    <row r="34" ht="7.5" customHeight="1"/>
    <row r="35" ht="22.5" customHeight="1">
      <c r="A35" s="96" t="str">
        <f>IFERROR(__xludf.DUMMYFUNCTION("IMPORTRANGE(""https://docs.google.com/spreadsheets/d/1vsTcEcugRZXGU84Ng3dXvNCAOD3CAaUTEbnnM7tyUJg/edit?usp=sharing"",""施設概要!A1"")"),"施設概要")</f>
        <v>施設概要</v>
      </c>
      <c r="B35" s="97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8" t="str">
        <f>'施設概要'!B2</f>
        <v>〒952-1313新潟県佐渡市八幡町340</v>
      </c>
      <c r="C36" s="99"/>
      <c r="D36" s="100"/>
      <c r="E36" s="101" t="str">
        <f>'施設概要'!C2</f>
        <v/>
      </c>
      <c r="F36" s="102"/>
      <c r="G36" s="102"/>
      <c r="H36" s="103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8" t="str">
        <f>'施設概要'!B3</f>
        <v/>
      </c>
      <c r="C37" s="99"/>
      <c r="D37" s="100"/>
      <c r="E37" s="104"/>
      <c r="H37" s="105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8" t="str">
        <f>'施設概要'!B4</f>
        <v>0259-51-1200</v>
      </c>
      <c r="C38" s="99"/>
      <c r="D38" s="100"/>
      <c r="E38" s="104"/>
      <c r="H38" s="105"/>
    </row>
    <row r="39" ht="22.5" customHeight="1">
      <c r="A39" s="106" t="str">
        <f>IFERROR(__xludf.DUMMYFUNCTION("IMPORTRANGE(""https://docs.google.com/spreadsheets/d/1vsTcEcugRZXGU84Ng3dXvNCAOD3CAaUTEbnnM7tyUJg/edit?usp=sharing"",""施設概要!A5"")"),"FAX")</f>
        <v>FAX</v>
      </c>
      <c r="B39" s="98" t="str">
        <f>'施設概要'!B5</f>
        <v/>
      </c>
      <c r="C39" s="99"/>
      <c r="D39" s="100"/>
      <c r="E39" s="104"/>
      <c r="H39" s="105"/>
    </row>
    <row r="40" ht="22.5" customHeight="1">
      <c r="A40" s="107" t="str">
        <f>IFERROR(__xludf.DUMMYFUNCTION("IMPORTRANGE(""https://docs.google.com/spreadsheets/d/1vsTcEcugRZXGU84Ng3dXvNCAOD3CAaUTEbnnM7tyUJg/edit?usp=sharing"",""施設概要!A6"")"),"更新日")</f>
        <v>更新日</v>
      </c>
      <c r="B40" s="108">
        <f>'施設概要'!B6</f>
        <v>45797.46717</v>
      </c>
      <c r="C40" s="99"/>
      <c r="D40" s="100"/>
      <c r="E40" s="109"/>
      <c r="F40" s="110"/>
      <c r="G40" s="110"/>
      <c r="H40" s="111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2" t="s">
        <v>24</v>
      </c>
      <c r="B1" s="113"/>
      <c r="C1" s="113"/>
      <c r="D1" s="113"/>
    </row>
    <row r="2">
      <c r="A2" s="114" t="s">
        <v>25</v>
      </c>
      <c r="B2" s="115"/>
      <c r="C2" s="116" t="s">
        <v>26</v>
      </c>
      <c r="D2" s="117" t="s">
        <v>27</v>
      </c>
    </row>
    <row r="3">
      <c r="A3" s="118" t="s">
        <v>28</v>
      </c>
      <c r="B3" s="119"/>
      <c r="C3" s="120" t="b">
        <v>0</v>
      </c>
      <c r="D3" s="121"/>
    </row>
    <row r="4">
      <c r="A4" s="122"/>
      <c r="B4" s="122"/>
      <c r="C4" s="122"/>
      <c r="D4" s="122"/>
    </row>
    <row r="5">
      <c r="A5" s="123" t="s">
        <v>29</v>
      </c>
      <c r="B5" s="123" t="s">
        <v>30</v>
      </c>
      <c r="C5" s="122"/>
      <c r="D5" s="122"/>
    </row>
    <row r="6">
      <c r="A6" s="124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2" t="s">
        <v>31</v>
      </c>
      <c r="B1" s="122"/>
    </row>
    <row r="2">
      <c r="A2" s="122" t="s">
        <v>29</v>
      </c>
      <c r="B2" s="122" t="s">
        <v>32</v>
      </c>
    </row>
    <row r="3">
      <c r="A3" s="125">
        <v>46026.44911516204</v>
      </c>
    </row>
    <row r="4">
      <c r="A4" s="125">
        <v>46026.465578159725</v>
      </c>
    </row>
    <row r="5">
      <c r="A5" s="125">
        <v>46026.46895098379</v>
      </c>
    </row>
    <row r="6">
      <c r="A6" s="125">
        <v>46026.47168019676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6" t="str">
        <f>IFERROR(__xludf.DUMMYFUNCTION("IMPORTRANGE(""https://docs.google.com/spreadsheets/d/1vsTcEcugRZXGU84Ng3dXvNCAOD3CAaUTEbnnM7tyUJg/edit?usp=sharing"",""施設概要!A1"")"),"施設概要")</f>
        <v>施設概要</v>
      </c>
      <c r="B1" s="127"/>
      <c r="C1" s="127"/>
    </row>
    <row r="2" ht="22.5" customHeight="1">
      <c r="A2" s="128" t="str">
        <f>IFERROR(__xludf.DUMMYFUNCTION("IMPORTRANGE(""https://docs.google.com/spreadsheets/d/1vsTcEcugRZXGU84Ng3dXvNCAOD3CAaUTEbnnM7tyUJg/edit?usp=sharing"",""施設概要!A2"")"),"所在地")</f>
        <v>所在地</v>
      </c>
      <c r="B2" s="129" t="s">
        <v>0</v>
      </c>
      <c r="C2" s="130"/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1"/>
      <c r="C3" s="132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3" t="s">
        <v>1</v>
      </c>
      <c r="C4" s="132"/>
    </row>
    <row r="5" ht="22.5" customHeight="1">
      <c r="A5" s="106" t="str">
        <f>IFERROR(__xludf.DUMMYFUNCTION("IMPORTRANGE(""https://docs.google.com/spreadsheets/d/1vsTcEcugRZXGU84Ng3dXvNCAOD3CAaUTEbnnM7tyUJg/edit?usp=sharing"",""施設概要!A5"")"),"FAX")</f>
        <v>FAX</v>
      </c>
      <c r="B5" s="134"/>
      <c r="C5" s="132"/>
    </row>
    <row r="6" ht="22.5" customHeight="1">
      <c r="A6" s="107" t="str">
        <f>IFERROR(__xludf.DUMMYFUNCTION("IMPORTRANGE(""https://docs.google.com/spreadsheets/d/1vsTcEcugRZXGU84Ng3dXvNCAOD3CAaUTEbnnM7tyUJg/edit?usp=sharing"",""施設概要!A6"")"),"更新日")</f>
        <v>更新日</v>
      </c>
      <c r="B6" s="135">
        <v>45797.466833611106</v>
      </c>
      <c r="C6" s="136"/>
    </row>
  </sheetData>
  <mergeCells count="1">
    <mergeCell ref="C2:C6"/>
  </mergeCells>
  <drawing r:id="rId1"/>
</worksheet>
</file>