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3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5" i="1" l="1"/>
  <c r="E16" i="1" l="1"/>
  <c r="E17" i="1" l="1"/>
  <c r="E18" i="1"/>
  <c r="E19" i="1"/>
  <c r="K34" i="9" l="1"/>
  <c r="J34" i="9"/>
  <c r="I34" i="9"/>
  <c r="H34" i="9"/>
  <c r="G34" i="9"/>
  <c r="F34" i="9"/>
  <c r="E34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 s="1"/>
  <c r="BC50" i="11" s="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H20" i="1"/>
  <c r="I20" i="1" s="1"/>
  <c r="G18" i="1"/>
  <c r="F20" i="1"/>
  <c r="G20" i="1" s="1"/>
  <c r="L20" i="1" l="1"/>
  <c r="M20" i="1" s="1"/>
  <c r="J20" i="1"/>
  <c r="K20" i="1" s="1"/>
  <c r="F21" i="1"/>
</calcChain>
</file>

<file path=xl/sharedStrings.xml><?xml version="1.0" encoding="utf-8"?>
<sst xmlns="http://schemas.openxmlformats.org/spreadsheetml/2006/main" count="520" uniqueCount="348">
  <si>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</si>
  <si>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</si>
  <si>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</si>
  <si>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</si>
  <si>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</si>
  <si>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</si>
  <si>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</si>
  <si>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</si>
  <si>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</si>
  <si>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</si>
  <si>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</si>
  <si>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</si>
  <si>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</si>
  <si>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</si>
  <si>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</si>
  <si>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</si>
  <si>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</si>
  <si>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</si>
  <si>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</si>
  <si>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</si>
  <si>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</si>
  <si>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</si>
  <si>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</si>
  <si>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</si>
  <si>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</si>
  <si>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</si>
  <si>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</si>
  <si>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</si>
  <si>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</si>
  <si>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</si>
  <si>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</si>
  <si>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</si>
  <si>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</si>
  <si>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</si>
  <si>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</si>
  <si>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</si>
  <si>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</si>
  <si>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</si>
  <si>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</si>
  <si>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</si>
  <si>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</si>
  <si>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</si>
  <si>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</si>
  <si>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</si>
  <si>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</si>
  <si>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</si>
  <si>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</si>
  <si>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</si>
  <si>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</si>
  <si>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</si>
  <si>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</si>
  <si>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</si>
  <si>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</si>
  <si>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</si>
  <si>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</si>
  <si>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</si>
  <si>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</si>
  <si>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</si>
  <si>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</si>
  <si>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</si>
  <si>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</si>
  <si>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</si>
  <si>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</si>
  <si>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</si>
  <si>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</si>
  <si>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</si>
  <si>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</si>
  <si>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</si>
  <si>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</si>
  <si>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</si>
  <si>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</si>
  <si>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</si>
  <si>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</si>
  <si>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</si>
  <si>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</si>
  <si>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</si>
  <si>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</si>
  <si>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</si>
  <si>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</si>
  <si>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</si>
  <si>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</si>
  <si>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</si>
  <si>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</si>
  <si>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</si>
  <si>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</si>
  <si>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</si>
  <si>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</si>
  <si>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</si>
  <si>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</si>
  <si>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</si>
  <si>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</si>
  <si>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</si>
  <si>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</si>
  <si>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</si>
  <si>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</si>
  <si>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</si>
  <si>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</si>
  <si>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</si>
  <si>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</si>
  <si>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</si>
  <si>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</si>
  <si>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</si>
  <si>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</si>
  <si>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</si>
  <si>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</si>
  <si>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</si>
  <si>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</si>
  <si>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</si>
  <si>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</si>
  <si>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</si>
  <si>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</si>
  <si>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</si>
  <si>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</si>
  <si>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</si>
  <si>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</si>
  <si>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</si>
  <si>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</si>
  <si>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</si>
  <si>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</si>
  <si>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</si>
  <si>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</si>
  <si>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</si>
  <si>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</si>
  <si>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</si>
  <si>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</si>
  <si>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</si>
  <si>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</si>
  <si>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</si>
  <si>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</si>
  <si>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</si>
  <si>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</si>
  <si>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</si>
  <si>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</si>
  <si>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</si>
  <si>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</si>
  <si>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</si>
  <si>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</si>
  <si>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</si>
  <si>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</si>
  <si>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</si>
  <si>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</si>
  <si>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</si>
  <si>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</si>
  <si>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</si>
  <si>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</si>
  <si>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</si>
  <si>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</si>
  <si>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</si>
  <si>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</si>
  <si>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</si>
  <si>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</si>
  <si>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</si>
  <si>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</si>
  <si>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</si>
  <si>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</si>
  <si>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</si>
  <si>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</si>
  <si>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</si>
  <si>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</si>
  <si>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</si>
  <si>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</si>
  <si>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</si>
  <si>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</si>
  <si>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</si>
  <si>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</si>
  <si>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</si>
  <si>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</si>
  <si>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</si>
  <si>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</si>
  <si>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</si>
  <si>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</si>
  <si>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</si>
  <si>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</si>
  <si>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</si>
  <si>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</si>
  <si>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</si>
  <si>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</si>
  <si>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</si>
  <si>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</si>
  <si>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</si>
  <si>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</si>
  <si>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</si>
  <si>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</si>
  <si>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</si>
  <si>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</si>
  <si>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</si>
  <si>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</si>
  <si>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</si>
  <si>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</si>
  <si>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</si>
  <si>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</si>
  <si>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</si>
  <si>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</si>
  <si>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</si>
  <si>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</si>
  <si>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</si>
  <si>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</si>
  <si>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</si>
  <si>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</si>
  <si>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</si>
  <si>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</si>
  <si>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</si>
  <si>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</si>
  <si>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</si>
  <si>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</si>
  <si>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</si>
  <si>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</si>
  <si>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</si>
  <si>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</si>
  <si>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</si>
  <si>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</si>
  <si>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</si>
  <si>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</si>
  <si>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</si>
  <si>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</si>
  <si>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</si>
  <si>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</si>
  <si>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</si>
  <si>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</si>
  <si>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</si>
  <si>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</si>
  <si>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</si>
  <si>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</si>
  <si>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</si>
  <si>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</si>
  <si>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</si>
  <si>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</si>
  <si>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</si>
  <si>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</si>
  <si>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</si>
  <si>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</si>
  <si>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</si>
  <si>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</si>
  <si>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</si>
  <si>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</si>
  <si>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</si>
  <si>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</si>
  <si>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</si>
  <si>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</si>
  <si>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</si>
  <si>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</si>
  <si>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</si>
  <si>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</si>
  <si>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</si>
  <si>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</si>
  <si>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</si>
  <si>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</si>
  <si>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</si>
  <si>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</si>
  <si>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</si>
  <si>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</si>
  <si>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</si>
  <si>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</si>
  <si>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</si>
  <si>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</si>
  <si>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</si>
  <si>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</si>
  <si>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</si>
  <si>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</si>
  <si>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</si>
  <si>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</si>
  <si>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</si>
  <si>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</si>
  <si>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</si>
  <si>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</si>
  <si>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</si>
  <si>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</si>
  <si>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</si>
  <si>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</si>
  <si>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</si>
  <si>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</si>
  <si>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</si>
  <si>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</si>
  <si>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</si>
  <si>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</si>
  <si>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</si>
  <si>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</si>
  <si>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</si>
  <si>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</si>
  <si>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</si>
  <si>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</si>
  <si>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</si>
  <si>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</si>
  <si>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</si>
  <si>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</si>
  <si>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</si>
  <si>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</si>
  <si>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</si>
  <si>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</si>
  <si>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</si>
  <si>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</si>
  <si>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</si>
  <si>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</si>
  <si>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</si>
  <si>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</si>
  <si>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</si>
  <si>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</si>
  <si>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</si>
  <si>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</si>
  <si>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</si>
  <si>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</si>
  <si>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</si>
  <si>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</si>
  <si>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</si>
  <si>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</si>
  <si>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</si>
  <si>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</si>
  <si>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</si>
  <si>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</si>
  <si>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</si>
  <si>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</si>
  <si>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</si>
  <si>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</si>
  <si>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</si>
  <si>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</si>
  <si>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</si>
  <si>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</si>
  <si>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</si>
  <si>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นางสาวสุชาดา  อุทัยบุรมย์</t>
  </si>
  <si>
    <t>เด็กชายฐิติพงศ์ ท้าวเคหะ</t>
  </si>
  <si>
    <t>เด็กชายณัฏฐชัย สำราญรส</t>
  </si>
  <si>
    <t>เด็กชายณัฐกรณ์  วิลาชัย</t>
  </si>
  <si>
    <t>เด็กชายณัฐวุฒิ พันธ์ผาด</t>
  </si>
  <si>
    <t>เด็กชายณัฐวุฒิ อาฐนาค</t>
  </si>
  <si>
    <t>เด็กชายธนวัตร  ภูสิมมา</t>
  </si>
  <si>
    <t>เด็กชายธนาโชค จำเริญสัตย์</t>
  </si>
  <si>
    <t>เด็กชายนราวิทญ์ สุขภิบาล</t>
  </si>
  <si>
    <t>เด็กชายบัณฑูร บุญยู้</t>
  </si>
  <si>
    <t>เด็กชายภูริภัทร  นันทจักร์</t>
  </si>
  <si>
    <t>เด็กชายศุรสิทธิ์ พรมมาศ</t>
  </si>
  <si>
    <t>เด็กชายเศรษฐพงศ์ ทรัพย์ผาด</t>
  </si>
  <si>
    <t>เด็กชายสัตรัตน์  ทองคำแสง</t>
  </si>
  <si>
    <t>เด็กชายอนันต์ นวลกัลยา</t>
  </si>
  <si>
    <t>เด็กชายอิสเรศ  พันธุ์จรุง</t>
  </si>
  <si>
    <t>เด็กหญิงกิตติมา พลศิริ</t>
  </si>
  <si>
    <t>เด็กหญิงจุฑามณี  ทองวิทิตย์</t>
  </si>
  <si>
    <t>เด็กหญิงชรินทร์ทิพย์  ถินแก้ว</t>
  </si>
  <si>
    <t>เด็กหญิงญาณิศา การวงษ์</t>
  </si>
  <si>
    <t>เด็กหญิงณปภา  ขัตติยวงศ์</t>
  </si>
  <si>
    <t>เด็กหญิงณัฏฐกานต์  โคตรสุข</t>
  </si>
  <si>
    <t>เด็กหญิงว​ราภรณ์​ เกื้อปัญญา​</t>
  </si>
  <si>
    <t>เด็กหญิงสุกัญญา ดอนภักดี</t>
  </si>
  <si>
    <t>เด็กหญิงอริษา ภูอุทา</t>
  </si>
  <si>
    <t>เด็กชายณัฐกรณ์  ศิลาโลห์</t>
  </si>
  <si>
    <t>เด็กชายณัฐวุฒิ  ไชยศาสตร์</t>
  </si>
  <si>
    <t>เด็กหญิงกมลลักษณ์ แสงทอง</t>
  </si>
  <si>
    <t>เด็กหญิงพรภิรมย์ การศักดิ์</t>
  </si>
  <si>
    <t>เด็กหญิงทิฆัมพร แสนกล้า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</si>
</sst>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3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wrapText="1" readingOrder="1"/>
    </xf>
    <xf numFmtId="0" fontId="8" fillId="0" borderId="7" xfId="0" applyFont="1" applyBorder="1" applyAlignment="1">
      <alignment horizontal="left" wrapText="1" readingOrder="1"/>
    </xf>
    <xf numFmtId="0" fontId="14" fillId="0" borderId="7" xfId="0" applyFont="1" applyBorder="1" applyAlignment="1">
      <alignment horizontal="left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13" workbookViewId="0">
      <selection activeCell="E16" sqref="E16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6"/>
      <c r="Q4" s="267"/>
      <c r="R4" s="267"/>
      <c r="S4" s="267"/>
      <c r="T4" s="267"/>
      <c r="U4" s="267"/>
      <c r="V4" s="267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8" t="s">
        <v>317</v>
      </c>
      <c r="G6" s="269"/>
      <c r="H6" s="269"/>
      <c r="I6" s="269"/>
      <c r="J6" s="180"/>
      <c r="K6" s="180"/>
      <c r="L6" s="180"/>
      <c r="M6" s="180"/>
      <c r="N6" s="180"/>
      <c r="O6" s="180"/>
      <c r="P6" s="177" t="s">
        <v>5</v>
      </c>
      <c r="Q6" s="253" t="s">
        <v>315</v>
      </c>
      <c r="R6" s="254"/>
      <c r="S6" s="254"/>
      <c r="T6" s="254"/>
      <c r="U6" s="254"/>
      <c r="V6" s="254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3" t="s">
        <v>316</v>
      </c>
      <c r="R7" s="254"/>
      <c r="S7" s="254"/>
      <c r="T7" s="254"/>
      <c r="U7" s="254"/>
      <c r="V7" s="254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นางสาวสุชาดา  อุทัยบุรมย์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3" t="s">
        <v>114</v>
      </c>
      <c r="R9" s="254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3">
        <v>2565</v>
      </c>
      <c r="R10" s="254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3" t="s">
        <v>318</v>
      </c>
      <c r="R11" s="254"/>
      <c r="S11" s="254"/>
      <c r="T11" s="254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3" t="s">
        <v>14</v>
      </c>
      <c r="R12" s="254"/>
      <c r="S12" s="254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5" t="s">
        <v>15</v>
      </c>
      <c r="C13" s="256"/>
      <c r="D13" s="257"/>
      <c r="E13" s="261" t="s">
        <v>16</v>
      </c>
      <c r="F13" s="263" t="s">
        <v>17</v>
      </c>
      <c r="G13" s="264"/>
      <c r="H13" s="264"/>
      <c r="I13" s="264"/>
      <c r="J13" s="264"/>
      <c r="K13" s="264"/>
      <c r="L13" s="264"/>
      <c r="M13" s="265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8"/>
      <c r="C14" s="259"/>
      <c r="D14" s="260"/>
      <c r="E14" s="262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29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29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29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29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29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70" t="s">
        <v>28</v>
      </c>
      <c r="C20" s="271"/>
      <c r="D20" s="271"/>
      <c r="E20" s="272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70" t="s">
        <v>29</v>
      </c>
      <c r="C21" s="271"/>
      <c r="D21" s="271"/>
      <c r="E21" s="272"/>
      <c r="F21" s="274" t="e">
        <f>(100*($F$20+$H$20))/($E$19*5)</f>
        <v>#VALUE!</v>
      </c>
      <c r="G21" s="271"/>
      <c r="H21" s="271"/>
      <c r="I21" s="272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73" t="str">
        <f>สรุปผลสมรรถนะ!F52&amp;สรุปผลสมรรถนะ!J52</f>
        <v>(นางสาวสุชาดา  อุทัยบุรมย์)</v>
      </c>
      <c r="F26" s="273"/>
      <c r="G26" s="273"/>
      <c r="H26" s="273"/>
      <c r="I26" s="273"/>
      <c r="J26" s="273"/>
      <c r="K26" s="273"/>
      <c r="L26" s="273"/>
      <c r="M26" s="273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73" t="str">
        <f>"ตำแหน่ง  "&amp;Q12</f>
        <v>ตำแหน่ง  ครู</v>
      </c>
      <c r="G27" s="269"/>
      <c r="H27" s="269"/>
      <c r="I27" s="269"/>
      <c r="J27" s="269"/>
      <c r="K27" s="269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73" t="s">
        <v>314</v>
      </c>
      <c r="G28" s="269"/>
      <c r="H28" s="269"/>
      <c r="I28" s="269"/>
      <c r="J28" s="269"/>
      <c r="K28" s="269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145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7" workbookViewId="0">
      <selection activeCell="B35" sqref="B35:C41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5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5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7"/>
      <c r="E4" s="276"/>
      <c r="F4" s="276"/>
      <c r="G4" s="276"/>
      <c r="H4" s="276"/>
      <c r="I4" s="277"/>
      <c r="J4" s="276"/>
      <c r="K4" s="276"/>
      <c r="L4" s="276"/>
      <c r="M4" s="276"/>
      <c r="N4" s="277"/>
      <c r="O4" s="276"/>
      <c r="P4" s="276"/>
      <c r="Q4" s="276"/>
      <c r="R4" s="276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51">
        <v>18237</v>
      </c>
      <c r="C6" s="252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51">
        <v>18238</v>
      </c>
      <c r="C7" s="252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51">
        <v>18239</v>
      </c>
      <c r="C8" s="250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51">
        <v>18240</v>
      </c>
      <c r="C9" s="252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51">
        <v>18241</v>
      </c>
      <c r="C10" s="252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51">
        <v>18242</v>
      </c>
      <c r="C11" s="250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51">
        <v>18243</v>
      </c>
      <c r="C12" s="252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51">
        <v>18244</v>
      </c>
      <c r="C13" s="252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51">
        <v>18246</v>
      </c>
      <c r="C14" s="252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51">
        <v>18247</v>
      </c>
      <c r="C15" s="252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51">
        <v>18251</v>
      </c>
      <c r="C16" s="252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51">
        <v>18252</v>
      </c>
      <c r="C17" s="252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51">
        <v>18253</v>
      </c>
      <c r="C18" s="250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51">
        <v>18254</v>
      </c>
      <c r="C19" s="252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51">
        <v>18255</v>
      </c>
      <c r="C20" s="250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51">
        <v>18256</v>
      </c>
      <c r="C21" s="252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51">
        <v>18258</v>
      </c>
      <c r="C22" s="252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51">
        <v>18260</v>
      </c>
      <c r="C23" s="250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51">
        <v>18261</v>
      </c>
      <c r="C24" s="252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51">
        <v>18262</v>
      </c>
      <c r="C25" s="250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51">
        <v>18263</v>
      </c>
      <c r="C26" s="250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51">
        <v>18266</v>
      </c>
      <c r="C27" s="252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51">
        <v>18267</v>
      </c>
      <c r="C28" s="252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51">
        <v>18268</v>
      </c>
      <c r="C29" s="252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51">
        <v>18520</v>
      </c>
      <c r="C30" s="252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51">
        <v>18524</v>
      </c>
      <c r="C31" s="250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51">
        <v>18532</v>
      </c>
      <c r="C32" s="250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19455</v>
      </c>
      <c r="C33" s="241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19522</v>
      </c>
      <c r="C34" s="241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/>
      <c r="C35" s="241"/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/>
      <c r="C36" s="241"/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/>
      <c r="C37" s="241"/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/>
      <c r="C38" s="24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/>
      <c r="C39" s="241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/>
      <c r="C40" s="241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/>
      <c r="C41" s="241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8"/>
      <c r="C42" s="249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8"/>
      <c r="C43" s="249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1" activePane="bottomRight" state="frozen"/>
      <selection pane="topRight" activeCell="D1" sqref="D1"/>
      <selection pane="bottomLeft" activeCell="A10" sqref="A10"/>
      <selection pane="bottomRight" activeCell="M48" sqref="M48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5" t="s">
        <v>32</v>
      </c>
      <c r="D1" s="354"/>
      <c r="E1" s="354"/>
      <c r="F1" s="354"/>
      <c r="G1" s="354"/>
      <c r="H1" s="354"/>
      <c r="I1" s="354"/>
      <c r="J1" s="354"/>
      <c r="K1" s="354"/>
      <c r="L1" s="124"/>
      <c r="M1" s="232"/>
      <c r="N1" s="275" t="s">
        <v>32</v>
      </c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  <c r="AM1" s="161"/>
      <c r="AN1" s="275" t="s">
        <v>32</v>
      </c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161"/>
      <c r="BC1" s="275" t="s">
        <v>32</v>
      </c>
      <c r="BD1" s="354"/>
      <c r="BE1" s="354"/>
      <c r="BF1" s="354"/>
      <c r="BG1" s="354"/>
      <c r="BH1" s="354"/>
      <c r="BI1" s="354"/>
      <c r="BJ1" s="354"/>
      <c r="BK1" s="354"/>
      <c r="BL1" s="354"/>
      <c r="BM1" s="354"/>
      <c r="BN1" s="354"/>
      <c r="BO1" s="354"/>
      <c r="BP1" s="354"/>
    </row>
    <row r="2" spans="1:68" ht="19.5" customHeight="1">
      <c r="A2" s="124"/>
      <c r="B2" s="124"/>
      <c r="C2" s="275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354"/>
      <c r="E2" s="354"/>
      <c r="F2" s="354"/>
      <c r="G2" s="354"/>
      <c r="H2" s="354"/>
      <c r="I2" s="354"/>
      <c r="J2" s="354"/>
      <c r="K2" s="354"/>
      <c r="L2" s="124"/>
      <c r="M2" s="232"/>
      <c r="N2" s="124"/>
      <c r="O2" s="124"/>
      <c r="P2" s="275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5"/>
      <c r="AK2" s="355"/>
      <c r="AL2" s="355"/>
      <c r="AM2" s="125"/>
      <c r="AN2" s="124"/>
      <c r="AO2" s="275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124"/>
      <c r="BA2" s="124"/>
      <c r="BB2" s="125"/>
      <c r="BC2" s="124"/>
      <c r="BD2" s="275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33" t="s">
        <v>2</v>
      </c>
      <c r="B4" s="334" t="str">
        <f>สรุปผลสมรรถนะ!C4</f>
        <v>เลขประจำตัวนักเรียน</v>
      </c>
      <c r="C4" s="336" t="s">
        <v>31</v>
      </c>
      <c r="D4" s="335" t="s">
        <v>33</v>
      </c>
      <c r="E4" s="319"/>
      <c r="F4" s="319"/>
      <c r="G4" s="319"/>
      <c r="H4" s="319"/>
      <c r="I4" s="319"/>
      <c r="J4" s="319"/>
      <c r="K4" s="319"/>
      <c r="L4" s="320"/>
      <c r="M4" s="343" t="s">
        <v>299</v>
      </c>
      <c r="N4" s="338" t="s">
        <v>34</v>
      </c>
      <c r="O4" s="319"/>
      <c r="P4" s="319"/>
      <c r="Q4" s="319"/>
      <c r="R4" s="319"/>
      <c r="S4" s="320"/>
      <c r="T4" s="301" t="s">
        <v>300</v>
      </c>
      <c r="U4" s="318" t="s">
        <v>35</v>
      </c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20"/>
      <c r="AM4" s="301" t="s">
        <v>304</v>
      </c>
      <c r="AN4" s="353" t="s">
        <v>36</v>
      </c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20"/>
      <c r="BB4" s="301" t="s">
        <v>307</v>
      </c>
      <c r="BC4" s="363" t="s">
        <v>37</v>
      </c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67" t="s">
        <v>308</v>
      </c>
      <c r="BO4" s="356" t="s">
        <v>38</v>
      </c>
      <c r="BP4" s="359" t="s">
        <v>39</v>
      </c>
    </row>
    <row r="5" spans="1:68" ht="22.5" customHeight="1">
      <c r="A5" s="279"/>
      <c r="B5" s="279"/>
      <c r="C5" s="285"/>
      <c r="D5" s="339" t="s">
        <v>40</v>
      </c>
      <c r="E5" s="283"/>
      <c r="F5" s="283"/>
      <c r="G5" s="292"/>
      <c r="H5" s="346" t="s">
        <v>41</v>
      </c>
      <c r="I5" s="292"/>
      <c r="J5" s="347" t="s">
        <v>42</v>
      </c>
      <c r="K5" s="292"/>
      <c r="L5" s="127" t="s">
        <v>43</v>
      </c>
      <c r="M5" s="344"/>
      <c r="N5" s="351" t="s">
        <v>40</v>
      </c>
      <c r="O5" s="283"/>
      <c r="P5" s="292"/>
      <c r="Q5" s="352" t="s">
        <v>41</v>
      </c>
      <c r="R5" s="283"/>
      <c r="S5" s="294"/>
      <c r="T5" s="302"/>
      <c r="U5" s="308" t="s">
        <v>40</v>
      </c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92"/>
      <c r="AJ5" s="327" t="s">
        <v>41</v>
      </c>
      <c r="AK5" s="328"/>
      <c r="AL5" s="329"/>
      <c r="AM5" s="302"/>
      <c r="AN5" s="128" t="s">
        <v>40</v>
      </c>
      <c r="AO5" s="304" t="s">
        <v>41</v>
      </c>
      <c r="AP5" s="283"/>
      <c r="AQ5" s="292"/>
      <c r="AR5" s="304" t="s">
        <v>42</v>
      </c>
      <c r="AS5" s="283"/>
      <c r="AT5" s="283"/>
      <c r="AU5" s="283"/>
      <c r="AV5" s="292"/>
      <c r="AW5" s="129" t="s">
        <v>43</v>
      </c>
      <c r="AX5" s="293" t="s">
        <v>44</v>
      </c>
      <c r="AY5" s="292"/>
      <c r="AZ5" s="293" t="s">
        <v>45</v>
      </c>
      <c r="BA5" s="294"/>
      <c r="BB5" s="302"/>
      <c r="BC5" s="364" t="s">
        <v>40</v>
      </c>
      <c r="BD5" s="283"/>
      <c r="BE5" s="283"/>
      <c r="BF5" s="292"/>
      <c r="BG5" s="362" t="s">
        <v>41</v>
      </c>
      <c r="BH5" s="283"/>
      <c r="BI5" s="283"/>
      <c r="BJ5" s="283"/>
      <c r="BK5" s="283"/>
      <c r="BL5" s="283"/>
      <c r="BM5" s="283"/>
      <c r="BN5" s="368"/>
      <c r="BO5" s="357"/>
      <c r="BP5" s="360"/>
    </row>
    <row r="6" spans="1:68" ht="16.5" customHeight="1">
      <c r="A6" s="279"/>
      <c r="B6" s="279"/>
      <c r="C6" s="285"/>
      <c r="D6" s="349" t="s">
        <v>46</v>
      </c>
      <c r="E6" s="283"/>
      <c r="F6" s="283"/>
      <c r="G6" s="292"/>
      <c r="H6" s="350" t="s">
        <v>46</v>
      </c>
      <c r="I6" s="292"/>
      <c r="J6" s="350" t="s">
        <v>46</v>
      </c>
      <c r="K6" s="292"/>
      <c r="L6" s="140" t="s">
        <v>46</v>
      </c>
      <c r="M6" s="344"/>
      <c r="N6" s="341" t="s">
        <v>46</v>
      </c>
      <c r="O6" s="283"/>
      <c r="P6" s="292"/>
      <c r="Q6" s="340" t="s">
        <v>46</v>
      </c>
      <c r="R6" s="283"/>
      <c r="S6" s="294"/>
      <c r="T6" s="302"/>
      <c r="U6" s="309" t="s">
        <v>46</v>
      </c>
      <c r="V6" s="283"/>
      <c r="W6" s="283"/>
      <c r="X6" s="283"/>
      <c r="Y6" s="283"/>
      <c r="Z6" s="283"/>
      <c r="AA6" s="283"/>
      <c r="AB6" s="283"/>
      <c r="AC6" s="283"/>
      <c r="AD6" s="310"/>
      <c r="AE6" s="310"/>
      <c r="AF6" s="283"/>
      <c r="AG6" s="283"/>
      <c r="AH6" s="283"/>
      <c r="AI6" s="292"/>
      <c r="AJ6" s="330" t="s">
        <v>46</v>
      </c>
      <c r="AK6" s="331"/>
      <c r="AL6" s="332"/>
      <c r="AM6" s="302"/>
      <c r="AN6" s="141" t="s">
        <v>46</v>
      </c>
      <c r="AO6" s="295" t="s">
        <v>46</v>
      </c>
      <c r="AP6" s="283"/>
      <c r="AQ6" s="292"/>
      <c r="AR6" s="295" t="s">
        <v>46</v>
      </c>
      <c r="AS6" s="283"/>
      <c r="AT6" s="283"/>
      <c r="AU6" s="283"/>
      <c r="AV6" s="292"/>
      <c r="AW6" s="142" t="s">
        <v>46</v>
      </c>
      <c r="AX6" s="295" t="s">
        <v>46</v>
      </c>
      <c r="AY6" s="292"/>
      <c r="AZ6" s="295" t="s">
        <v>46</v>
      </c>
      <c r="BA6" s="294"/>
      <c r="BB6" s="302"/>
      <c r="BC6" s="365" t="s">
        <v>46</v>
      </c>
      <c r="BD6" s="283"/>
      <c r="BE6" s="283"/>
      <c r="BF6" s="292"/>
      <c r="BG6" s="282" t="s">
        <v>46</v>
      </c>
      <c r="BH6" s="283"/>
      <c r="BI6" s="283"/>
      <c r="BJ6" s="283"/>
      <c r="BK6" s="283"/>
      <c r="BL6" s="283"/>
      <c r="BM6" s="283"/>
      <c r="BN6" s="368"/>
      <c r="BO6" s="357"/>
      <c r="BP6" s="360"/>
    </row>
    <row r="7" spans="1:68" ht="15.75" customHeight="1">
      <c r="A7" s="279"/>
      <c r="B7" s="279"/>
      <c r="C7" s="285"/>
      <c r="D7" s="337" t="s">
        <v>47</v>
      </c>
      <c r="E7" s="311" t="s">
        <v>48</v>
      </c>
      <c r="F7" s="311" t="s">
        <v>49</v>
      </c>
      <c r="G7" s="311" t="s">
        <v>50</v>
      </c>
      <c r="H7" s="311" t="s">
        <v>51</v>
      </c>
      <c r="I7" s="311" t="s">
        <v>52</v>
      </c>
      <c r="J7" s="311" t="s">
        <v>53</v>
      </c>
      <c r="K7" s="311" t="s">
        <v>54</v>
      </c>
      <c r="L7" s="348" t="s">
        <v>55</v>
      </c>
      <c r="M7" s="344"/>
      <c r="N7" s="342" t="s">
        <v>56</v>
      </c>
      <c r="O7" s="316" t="s">
        <v>57</v>
      </c>
      <c r="P7" s="316" t="s">
        <v>58</v>
      </c>
      <c r="Q7" s="316" t="s">
        <v>59</v>
      </c>
      <c r="R7" s="316" t="s">
        <v>60</v>
      </c>
      <c r="S7" s="317" t="s">
        <v>61</v>
      </c>
      <c r="T7" s="302"/>
      <c r="U7" s="323" t="s">
        <v>62</v>
      </c>
      <c r="V7" s="291"/>
      <c r="W7" s="291"/>
      <c r="X7" s="291"/>
      <c r="Y7" s="291"/>
      <c r="Z7" s="291"/>
      <c r="AA7" s="291"/>
      <c r="AB7" s="291"/>
      <c r="AC7" s="324"/>
      <c r="AD7" s="296" t="s">
        <v>63</v>
      </c>
      <c r="AE7" s="296"/>
      <c r="AF7" s="291" t="s">
        <v>64</v>
      </c>
      <c r="AG7" s="283"/>
      <c r="AH7" s="292"/>
      <c r="AI7" s="312" t="s">
        <v>65</v>
      </c>
      <c r="AJ7" s="325" t="s">
        <v>66</v>
      </c>
      <c r="AK7" s="326"/>
      <c r="AL7" s="326"/>
      <c r="AM7" s="302"/>
      <c r="AN7" s="287" t="s">
        <v>67</v>
      </c>
      <c r="AO7" s="278" t="s">
        <v>68</v>
      </c>
      <c r="AP7" s="278" t="s">
        <v>69</v>
      </c>
      <c r="AQ7" s="278" t="s">
        <v>70</v>
      </c>
      <c r="AR7" s="278" t="s">
        <v>71</v>
      </c>
      <c r="AS7" s="278" t="s">
        <v>72</v>
      </c>
      <c r="AT7" s="278" t="s">
        <v>73</v>
      </c>
      <c r="AU7" s="278" t="s">
        <v>305</v>
      </c>
      <c r="AV7" s="278" t="s">
        <v>306</v>
      </c>
      <c r="AW7" s="278" t="s">
        <v>74</v>
      </c>
      <c r="AX7" s="278" t="s">
        <v>75</v>
      </c>
      <c r="AY7" s="278" t="s">
        <v>76</v>
      </c>
      <c r="AZ7" s="278" t="s">
        <v>77</v>
      </c>
      <c r="BA7" s="305" t="s">
        <v>78</v>
      </c>
      <c r="BB7" s="302"/>
      <c r="BC7" s="366" t="s">
        <v>79</v>
      </c>
      <c r="BD7" s="290" t="s">
        <v>80</v>
      </c>
      <c r="BE7" s="290" t="s">
        <v>81</v>
      </c>
      <c r="BF7" s="290" t="s">
        <v>82</v>
      </c>
      <c r="BG7" s="290" t="s">
        <v>83</v>
      </c>
      <c r="BH7" s="290" t="s">
        <v>84</v>
      </c>
      <c r="BI7" s="290" t="s">
        <v>85</v>
      </c>
      <c r="BJ7" s="284" t="s">
        <v>86</v>
      </c>
      <c r="BK7" s="284" t="s">
        <v>310</v>
      </c>
      <c r="BL7" s="284" t="s">
        <v>311</v>
      </c>
      <c r="BM7" s="284" t="s">
        <v>312</v>
      </c>
      <c r="BN7" s="368"/>
      <c r="BO7" s="357"/>
      <c r="BP7" s="360"/>
    </row>
    <row r="8" spans="1:68" ht="15.75" customHeight="1">
      <c r="A8" s="279"/>
      <c r="B8" s="279"/>
      <c r="C8" s="285"/>
      <c r="D8" s="288"/>
      <c r="E8" s="279"/>
      <c r="F8" s="279"/>
      <c r="G8" s="279"/>
      <c r="H8" s="279"/>
      <c r="I8" s="279"/>
      <c r="J8" s="279"/>
      <c r="K8" s="279"/>
      <c r="L8" s="306"/>
      <c r="M8" s="344"/>
      <c r="N8" s="288"/>
      <c r="O8" s="279"/>
      <c r="P8" s="279"/>
      <c r="Q8" s="279"/>
      <c r="R8" s="279"/>
      <c r="S8" s="306"/>
      <c r="T8" s="302"/>
      <c r="U8" s="315" t="s">
        <v>87</v>
      </c>
      <c r="V8" s="281" t="s">
        <v>88</v>
      </c>
      <c r="W8" s="281" t="s">
        <v>89</v>
      </c>
      <c r="X8" s="321" t="s">
        <v>90</v>
      </c>
      <c r="Y8" s="283"/>
      <c r="Z8" s="292"/>
      <c r="AA8" s="281" t="s">
        <v>91</v>
      </c>
      <c r="AB8" s="281" t="s">
        <v>92</v>
      </c>
      <c r="AC8" s="322" t="s">
        <v>301</v>
      </c>
      <c r="AD8" s="297" t="s">
        <v>302</v>
      </c>
      <c r="AE8" s="299" t="s">
        <v>303</v>
      </c>
      <c r="AF8" s="281" t="s">
        <v>87</v>
      </c>
      <c r="AG8" s="281" t="s">
        <v>88</v>
      </c>
      <c r="AH8" s="281" t="s">
        <v>89</v>
      </c>
      <c r="AI8" s="313"/>
      <c r="AJ8" s="281" t="s">
        <v>87</v>
      </c>
      <c r="AK8" s="281" t="s">
        <v>88</v>
      </c>
      <c r="AL8" s="281" t="s">
        <v>89</v>
      </c>
      <c r="AM8" s="302"/>
      <c r="AN8" s="288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306"/>
      <c r="BB8" s="302"/>
      <c r="BC8" s="288"/>
      <c r="BD8" s="279"/>
      <c r="BE8" s="279"/>
      <c r="BF8" s="279"/>
      <c r="BG8" s="279"/>
      <c r="BH8" s="279"/>
      <c r="BI8" s="279"/>
      <c r="BJ8" s="285"/>
      <c r="BK8" s="285"/>
      <c r="BL8" s="285"/>
      <c r="BM8" s="285"/>
      <c r="BN8" s="368"/>
      <c r="BO8" s="357"/>
      <c r="BP8" s="360"/>
    </row>
    <row r="9" spans="1:68" ht="15.75" customHeight="1">
      <c r="A9" s="280"/>
      <c r="B9" s="280"/>
      <c r="C9" s="286"/>
      <c r="D9" s="289"/>
      <c r="E9" s="280"/>
      <c r="F9" s="280"/>
      <c r="G9" s="280"/>
      <c r="H9" s="280"/>
      <c r="I9" s="280"/>
      <c r="J9" s="280"/>
      <c r="K9" s="280"/>
      <c r="L9" s="307"/>
      <c r="M9" s="345"/>
      <c r="N9" s="289"/>
      <c r="O9" s="280"/>
      <c r="P9" s="280"/>
      <c r="Q9" s="280"/>
      <c r="R9" s="280"/>
      <c r="S9" s="307"/>
      <c r="T9" s="303"/>
      <c r="U9" s="289"/>
      <c r="V9" s="280"/>
      <c r="W9" s="280"/>
      <c r="X9" s="130">
        <v>4.0999999999999996</v>
      </c>
      <c r="Y9" s="130">
        <v>4.2</v>
      </c>
      <c r="Z9" s="130">
        <v>4.3</v>
      </c>
      <c r="AA9" s="280"/>
      <c r="AB9" s="280"/>
      <c r="AC9" s="298"/>
      <c r="AD9" s="298"/>
      <c r="AE9" s="300"/>
      <c r="AF9" s="280"/>
      <c r="AG9" s="280"/>
      <c r="AH9" s="280"/>
      <c r="AI9" s="314"/>
      <c r="AJ9" s="280"/>
      <c r="AK9" s="280"/>
      <c r="AL9" s="280"/>
      <c r="AM9" s="303"/>
      <c r="AN9" s="289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307"/>
      <c r="BB9" s="303"/>
      <c r="BC9" s="289"/>
      <c r="BD9" s="280"/>
      <c r="BE9" s="280"/>
      <c r="BF9" s="280"/>
      <c r="BG9" s="280"/>
      <c r="BH9" s="280"/>
      <c r="BI9" s="280"/>
      <c r="BJ9" s="286"/>
      <c r="BK9" s="286"/>
      <c r="BL9" s="286"/>
      <c r="BM9" s="286"/>
      <c r="BN9" s="369"/>
      <c r="BO9" s="358"/>
      <c r="BP9" s="361"/>
    </row>
    <row r="10" spans="1:68" ht="15.75" customHeight="1">
      <c r="A10" s="131">
        <v>1</v>
      </c>
      <c r="B10" s="132">
        <f>IF(นักเรียน!B6="","",นักเรียน!B6)</f>
        <v>18237</v>
      </c>
      <c r="C10" s="133" t="str">
        <f>IF(นักเรียน!C6="","",นักเรียน!C6)</f>
        <v>เด็กชายฐิติพงศ์ ท้าวเคหะ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18238</v>
      </c>
      <c r="C11" s="133" t="str">
        <f>IF(นักเรียน!C7="","",นักเรียน!C7)</f>
        <v>เด็กชายณัฏฐชัย สำราญรส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18239</v>
      </c>
      <c r="C12" s="133" t="str">
        <f>IF(นักเรียน!C8="","",นักเรียน!C8)</f>
        <v>เด็กชายณัฐกรณ์  วิลาชัย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18240</v>
      </c>
      <c r="C13" s="133" t="str">
        <f>IF(นักเรียน!C9="","",นักเรียน!C9)</f>
        <v>เด็กชายณัฐวุฒิ พันธ์ผาด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18241</v>
      </c>
      <c r="C14" s="133" t="str">
        <f>IF(นักเรียน!C10="","",นักเรียน!C10)</f>
        <v>เด็กชายณัฐวุฒิ อาฐนาค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18242</v>
      </c>
      <c r="C15" s="133" t="str">
        <f>IF(นักเรียน!C11="","",นักเรียน!C11)</f>
        <v>เด็กชายธนวัตร  ภูสิมมา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18243</v>
      </c>
      <c r="C16" s="133" t="str">
        <f>IF(นักเรียน!C12="","",นักเรียน!C12)</f>
        <v>เด็กชายธนาโชค จำเริญสัตย์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18244</v>
      </c>
      <c r="C17" s="133" t="str">
        <f>IF(นักเรียน!C13="","",นักเรียน!C13)</f>
        <v>เด็กชายนราวิทญ์ สุขภิบาล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18246</v>
      </c>
      <c r="C18" s="133" t="str">
        <f>IF(นักเรียน!C14="","",นักเรียน!C14)</f>
        <v>เด็กชายบัณฑูร บุญยู้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18247</v>
      </c>
      <c r="C19" s="133" t="str">
        <f>IF(นักเรียน!C15="","",นักเรียน!C15)</f>
        <v>เด็กชายภูริภัทร  นันทจักร์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18251</v>
      </c>
      <c r="C20" s="133" t="str">
        <f>IF(นักเรียน!C16="","",นักเรียน!C16)</f>
        <v>เด็กชายศุรสิทธิ์ พรมมาศ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18252</v>
      </c>
      <c r="C21" s="133" t="str">
        <f>IF(นักเรียน!C17="","",นักเรียน!C17)</f>
        <v>เด็กชายเศรษฐพงศ์ ทรัพย์ผาด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18253</v>
      </c>
      <c r="C22" s="133" t="str">
        <f>IF(นักเรียน!C18="","",นักเรียน!C18)</f>
        <v>เด็กชายสัตรัตน์  ทองคำแสง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18254</v>
      </c>
      <c r="C23" s="133" t="str">
        <f>IF(นักเรียน!C19="","",นักเรียน!C19)</f>
        <v>เด็กชายอนันต์ นวลกัลยา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18255</v>
      </c>
      <c r="C24" s="133" t="str">
        <f>IF(นักเรียน!C20="","",นักเรียน!C20)</f>
        <v>เด็กชายอิสเรศ  พันธุ์จรุง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18256</v>
      </c>
      <c r="C25" s="133" t="str">
        <f>IF(นักเรียน!C21="","",นักเรียน!C21)</f>
        <v>เด็กหญิงกิตติมา พลศิริ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18258</v>
      </c>
      <c r="C26" s="133" t="str">
        <f>IF(นักเรียน!C22="","",นักเรียน!C22)</f>
        <v>เด็กหญิงจุฑามณี  ทองวิทิตย์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18260</v>
      </c>
      <c r="C27" s="133" t="str">
        <f>IF(นักเรียน!C23="","",นักเรียน!C23)</f>
        <v>เด็กหญิงชรินทร์ทิพย์  ถินแก้ว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18261</v>
      </c>
      <c r="C28" s="133" t="str">
        <f>IF(นักเรียน!C24="","",นักเรียน!C24)</f>
        <v>เด็กหญิงญาณิศา การวงษ์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18262</v>
      </c>
      <c r="C29" s="133" t="str">
        <f>IF(นักเรียน!C25="","",นักเรียน!C25)</f>
        <v>เด็กหญิงณปภา  ขัตติยวงศ์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18263</v>
      </c>
      <c r="C30" s="133" t="str">
        <f>IF(นักเรียน!C26="","",นักเรียน!C26)</f>
        <v>เด็กหญิงณัฏฐกานต์  โคตรสุข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18266</v>
      </c>
      <c r="C31" s="133" t="str">
        <f>IF(นักเรียน!C27="","",นักเรียน!C27)</f>
        <v>เด็กหญิงว​ราภรณ์​ เกื้อปัญญา​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18267</v>
      </c>
      <c r="C32" s="133" t="str">
        <f>IF(นักเรียน!C28="","",นักเรียน!C28)</f>
        <v>เด็กหญิงสุกัญญา ดอนภักดี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18268</v>
      </c>
      <c r="C33" s="133" t="str">
        <f>IF(นักเรียน!C29="","",นักเรียน!C29)</f>
        <v>เด็กหญิงอริษา ภูอุทา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18520</v>
      </c>
      <c r="C34" s="133" t="str">
        <f>IF(นักเรียน!C30="","",นักเรียน!C30)</f>
        <v>เด็กชายณัฐกรณ์  ศิลาโลห์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18524</v>
      </c>
      <c r="C35" s="133" t="str">
        <f>IF(นักเรียน!C31="","",นักเรียน!C31)</f>
        <v>เด็กชายณัฐวุฒิ  ไชยศาสตร์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18532</v>
      </c>
      <c r="C36" s="133" t="str">
        <f>IF(นักเรียน!C32="","",นักเรียน!C32)</f>
        <v>เด็กหญิงกมลลักษณ์ แสงทอง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19455</v>
      </c>
      <c r="C37" s="133" t="str">
        <f>IF(นักเรียน!C33="","",นักเรียน!C33)</f>
        <v>เด็กหญิงพรภิรมย์ การศักดิ์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19522</v>
      </c>
      <c r="C38" s="133" t="str">
        <f>IF(นักเรียน!C34="","",นักเรียน!C34)</f>
        <v>เด็กหญิงทิฆัมพร แสนกล้า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/>
      </c>
      <c r="C39" s="133" t="str">
        <f>IF(นักเรียน!C35="","",นักเรียน!C35)</f>
        <v/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/>
      </c>
      <c r="C40" s="133" t="str">
        <f>IF(นักเรียน!C36="","",นักเรียน!C36)</f>
        <v/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/>
      </c>
      <c r="C41" s="133" t="str">
        <f>IF(นักเรียน!C37="","",นักเรียน!C37)</f>
        <v/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/>
      </c>
      <c r="C42" s="133" t="str">
        <f>IF(นักเรียน!C38="","",นักเรียน!C38)</f>
        <v/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/>
      </c>
      <c r="C43" s="133" t="str">
        <f>IF(นักเรียน!C39="","",นักเรียน!C39)</f>
        <v/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/>
      </c>
      <c r="C44" s="133" t="str">
        <f>IF(นักเรียน!C40="","",นักเรียน!C40)</f>
        <v/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/>
      </c>
      <c r="C45" s="133" t="str">
        <f>IF(นักเรียน!C41="","",นักเรียน!C41)</f>
        <v/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/>
      </c>
      <c r="C46" s="133" t="str">
        <f>IF(นักเรียน!C42="","",นักเรียน!C42)</f>
        <v/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/>
      </c>
      <c r="C47" s="133" t="str">
        <f>IF(นักเรียน!C43="","",นักเรียน!C43)</f>
        <v/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/>
      </c>
      <c r="C48" s="133" t="str">
        <f>IF(นักเรียน!C44="","",นักเรียน!C44)</f>
        <v/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/>
      </c>
      <c r="C49" s="133" t="str">
        <f>IF(นักเรียน!C45="","",นักเรียน!C45)</f>
        <v/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E35" sqref="E35:K41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73" t="s">
        <v>102</v>
      </c>
      <c r="C1" s="267"/>
      <c r="D1" s="267"/>
      <c r="E1" s="267"/>
      <c r="F1" s="267"/>
      <c r="G1" s="267"/>
      <c r="H1" s="267"/>
      <c r="I1" s="267"/>
      <c r="J1" s="267"/>
      <c r="K1" s="267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3" t="str">
        <f>บันทึกข้อความ!Q9&amp;" ปีการศึกษา "&amp;บันทึกข้อความ!Q10</f>
        <v>ชั้นมัธยมศึกษาปีที่ 3 ปีการศึกษา 2565</v>
      </c>
      <c r="E2" s="267"/>
      <c r="F2" s="267"/>
      <c r="G2" s="267"/>
      <c r="H2" s="267"/>
      <c r="I2" s="267"/>
      <c r="J2" s="267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5"/>
      <c r="D3" s="375"/>
      <c r="E3" s="375"/>
      <c r="F3" s="375"/>
      <c r="G3" s="375"/>
      <c r="H3" s="375"/>
      <c r="I3" s="375"/>
      <c r="J3" s="375"/>
      <c r="K3" s="375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6" t="s">
        <v>2</v>
      </c>
      <c r="C4" s="377" t="s">
        <v>103</v>
      </c>
      <c r="D4" s="376" t="s">
        <v>31</v>
      </c>
      <c r="E4" s="378" t="s">
        <v>104</v>
      </c>
      <c r="F4" s="379"/>
      <c r="G4" s="379"/>
      <c r="H4" s="379"/>
      <c r="I4" s="380"/>
      <c r="J4" s="371" t="s">
        <v>38</v>
      </c>
      <c r="K4" s="371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72"/>
      <c r="C5" s="372"/>
      <c r="D5" s="372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72"/>
      <c r="K5" s="372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18237</v>
      </c>
      <c r="D6" s="189" t="str">
        <f>IF(กรอกคะแนนประเมิน!C10="","",กรอกคะแนนประเมิน!C10)</f>
        <v>เด็กชายฐิติพงศ์ ท้าวเคหะ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34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18238</v>
      </c>
      <c r="D7" s="189" t="str">
        <f>IF(กรอกคะแนนประเมิน!C11="","",กรอกคะแนนประเมิน!C11)</f>
        <v>เด็กชายณัฏฐชัย สำราญรส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34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18239</v>
      </c>
      <c r="D8" s="189" t="str">
        <f>IF(กรอกคะแนนประเมิน!C12="","",กรอกคะแนนประเมิน!C12)</f>
        <v>เด็กชายณัฐกรณ์  วิลาชัย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18240</v>
      </c>
      <c r="D9" s="189" t="str">
        <f>IF(กรอกคะแนนประเมิน!C13="","",กรอกคะแนนประเมิน!C13)</f>
        <v>เด็กชายณัฐวุฒิ พันธ์ผาด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18241</v>
      </c>
      <c r="D10" s="189" t="str">
        <f>IF(กรอกคะแนนประเมิน!C14="","",กรอกคะแนนประเมิน!C14)</f>
        <v>เด็กชายณัฐวุฒิ อาฐนาค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18242</v>
      </c>
      <c r="D11" s="189" t="str">
        <f>IF(กรอกคะแนนประเมิน!C15="","",กรอกคะแนนประเมิน!C15)</f>
        <v>เด็กชายธนวัตร  ภูสิมมา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18243</v>
      </c>
      <c r="D12" s="189" t="str">
        <f>IF(กรอกคะแนนประเมิน!C16="","",กรอกคะแนนประเมิน!C16)</f>
        <v>เด็กชายธนาโชค จำเริญสัตย์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18244</v>
      </c>
      <c r="D13" s="189" t="str">
        <f>IF(กรอกคะแนนประเมิน!C17="","",กรอกคะแนนประเมิน!C17)</f>
        <v>เด็กชายนราวิทญ์ สุขภิบาล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18246</v>
      </c>
      <c r="D14" s="189" t="str">
        <f>IF(กรอกคะแนนประเมิน!C18="","",กรอกคะแนนประเมิน!C18)</f>
        <v>เด็กชายบัณฑูร บุญยู้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18247</v>
      </c>
      <c r="D15" s="189" t="str">
        <f>IF(กรอกคะแนนประเมิน!C19="","",กรอกคะแนนประเมิน!C19)</f>
        <v>เด็กชายภูริภัทร  นันทจักร์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18251</v>
      </c>
      <c r="D16" s="189" t="str">
        <f>IF(กรอกคะแนนประเมิน!C20="","",กรอกคะแนนประเมิน!C20)</f>
        <v>เด็กชายศุรสิทธิ์ พรมมาศ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18252</v>
      </c>
      <c r="D17" s="189" t="str">
        <f>IF(กรอกคะแนนประเมิน!C21="","",กรอกคะแนนประเมิน!C21)</f>
        <v>เด็กชายเศรษฐพงศ์ ทรัพย์ผาด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18253</v>
      </c>
      <c r="D18" s="189" t="str">
        <f>IF(กรอกคะแนนประเมิน!C22="","",กรอกคะแนนประเมิน!C22)</f>
        <v>เด็กชายสัตรัตน์  ทองคำแสง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18254</v>
      </c>
      <c r="D19" s="189" t="str">
        <f>IF(กรอกคะแนนประเมิน!C23="","",กรอกคะแนนประเมิน!C23)</f>
        <v>เด็กชายอนันต์ นวลกัลยา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18255</v>
      </c>
      <c r="D20" s="189" t="str">
        <f>IF(กรอกคะแนนประเมิน!C24="","",กรอกคะแนนประเมิน!C24)</f>
        <v>เด็กชายอิสเรศ  พันธุ์จรุง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18256</v>
      </c>
      <c r="D21" s="189" t="str">
        <f>IF(กรอกคะแนนประเมิน!C25="","",กรอกคะแนนประเมิน!C25)</f>
        <v>เด็กหญิงกิตติมา พลศิริ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18258</v>
      </c>
      <c r="D22" s="189" t="str">
        <f>IF(กรอกคะแนนประเมิน!C26="","",กรอกคะแนนประเมิน!C26)</f>
        <v>เด็กหญิงจุฑามณี  ทองวิทิตย์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18260</v>
      </c>
      <c r="D23" s="189" t="str">
        <f>IF(กรอกคะแนนประเมิน!C27="","",กรอกคะแนนประเมิน!C27)</f>
        <v>เด็กหญิงชรินทร์ทิพย์  ถินแก้ว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18261</v>
      </c>
      <c r="D24" s="189" t="str">
        <f>IF(กรอกคะแนนประเมิน!C28="","",กรอกคะแนนประเมิน!C28)</f>
        <v>เด็กหญิงญาณิศา การวงษ์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18262</v>
      </c>
      <c r="D25" s="189" t="str">
        <f>IF(กรอกคะแนนประเมิน!C29="","",กรอกคะแนนประเมิน!C29)</f>
        <v>เด็กหญิงณปภา  ขัตติยวงศ์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18263</v>
      </c>
      <c r="D26" s="189" t="str">
        <f>IF(กรอกคะแนนประเมิน!C30="","",กรอกคะแนนประเมิน!C30)</f>
        <v>เด็กหญิงณัฏฐกานต์  โคตรสุข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18266</v>
      </c>
      <c r="D27" s="189" t="str">
        <f>IF(กรอกคะแนนประเมิน!C31="","",กรอกคะแนนประเมิน!C31)</f>
        <v>เด็กหญิงว​ราภรณ์​ เกื้อปัญญา​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18267</v>
      </c>
      <c r="D28" s="189" t="str">
        <f>IF(กรอกคะแนนประเมิน!C32="","",กรอกคะแนนประเมิน!C32)</f>
        <v>เด็กหญิงสุกัญญา ดอนภักดี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18268</v>
      </c>
      <c r="D29" s="189" t="str">
        <f>IF(กรอกคะแนนประเมิน!C33="","",กรอกคะแนนประเมิน!C33)</f>
        <v>เด็กหญิงอริษา ภูอุทา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18520</v>
      </c>
      <c r="D30" s="189" t="str">
        <f>IF(กรอกคะแนนประเมิน!C34="","",กรอกคะแนนประเมิน!C34)</f>
        <v>เด็กชายณัฐกรณ์  ศิลาโลห์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18524</v>
      </c>
      <c r="D31" s="189" t="str">
        <f>IF(กรอกคะแนนประเมิน!C35="","",กรอกคะแนนประเมิน!C35)</f>
        <v>เด็กชายณัฐวุฒิ  ไชยศาสตร์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18532</v>
      </c>
      <c r="D32" s="189" t="str">
        <f>IF(กรอกคะแนนประเมิน!C36="","",กรอกคะแนนประเมิน!C36)</f>
        <v>เด็กหญิงกมลลักษณ์ แสงทอง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19455</v>
      </c>
      <c r="D33" s="189" t="str">
        <f>IF(กรอกคะแนนประเมิน!C37="","",กรอกคะแนนประเมิน!C37)</f>
        <v>เด็กหญิงพรภิรมย์ การศักดิ์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19522</v>
      </c>
      <c r="D34" s="189" t="str">
        <f>IF(กรอกคะแนนประเมิน!C38="","",กรอกคะแนนประเมิน!C38)</f>
        <v>เด็กหญิงทิฆัมพร แสนกล้า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/>
      </c>
      <c r="D35" s="189" t="str">
        <f>IF(กรอกคะแนนประเมิน!C39="","",กรอกคะแนนประเมิน!C39)</f>
        <v/>
      </c>
      <c r="E35" s="190"/>
      <c r="F35" s="190"/>
      <c r="G35" s="190"/>
      <c r="H35" s="190"/>
      <c r="I35" s="190"/>
      <c r="J35" s="191"/>
      <c r="K35" s="139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/>
      </c>
      <c r="D36" s="189" t="str">
        <f>IF(กรอกคะแนนประเมิน!C40="","",กรอกคะแนนประเมิน!C40)</f>
        <v/>
      </c>
      <c r="E36" s="190"/>
      <c r="F36" s="190"/>
      <c r="G36" s="190"/>
      <c r="H36" s="190"/>
      <c r="I36" s="190"/>
      <c r="J36" s="191"/>
      <c r="K36" s="139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/>
      </c>
      <c r="D37" s="189" t="str">
        <f>IF(กรอกคะแนนประเมิน!C41="","",กรอกคะแนนประเมิน!C41)</f>
        <v/>
      </c>
      <c r="E37" s="190"/>
      <c r="F37" s="190"/>
      <c r="G37" s="190"/>
      <c r="H37" s="190"/>
      <c r="I37" s="190"/>
      <c r="J37" s="191"/>
      <c r="K37" s="139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91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91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70" t="str">
        <f>"("&amp;บันทึกข้อความ!Q11&amp;")"</f>
        <v>(นางสาวสุชาดา  อุทัยบุรมย์)</v>
      </c>
      <c r="G52" s="370"/>
      <c r="H52" s="370"/>
      <c r="I52" s="370"/>
      <c r="J52" s="370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21" t="s">
        <v>32</v>
      </c>
      <c r="D1" s="422"/>
      <c r="E1" s="422"/>
      <c r="F1" s="422"/>
      <c r="G1" s="422"/>
      <c r="H1" s="422"/>
      <c r="I1" s="422"/>
      <c r="J1" s="422"/>
      <c r="K1" s="42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 ปีการศึกษา 2565         </v>
      </c>
      <c r="D2" s="422"/>
      <c r="E2" s="422"/>
      <c r="F2" s="422"/>
      <c r="G2" s="422"/>
      <c r="H2" s="422"/>
      <c r="I2" s="422"/>
      <c r="J2" s="422"/>
      <c r="K2" s="42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4" t="s">
        <v>2</v>
      </c>
      <c r="B4" s="407" t="str">
        <f>สรุปผลสมรรถนะ!C4</f>
        <v>เลขประจำตัวนักเรียน</v>
      </c>
      <c r="C4" s="425" t="s">
        <v>31</v>
      </c>
      <c r="D4" s="431" t="s">
        <v>33</v>
      </c>
      <c r="E4" s="403"/>
      <c r="F4" s="403"/>
      <c r="G4" s="403"/>
      <c r="H4" s="403"/>
      <c r="I4" s="403"/>
      <c r="J4" s="403"/>
      <c r="K4" s="403"/>
      <c r="L4" s="404"/>
      <c r="M4" s="434" t="s">
        <v>34</v>
      </c>
      <c r="N4" s="403"/>
      <c r="O4" s="403"/>
      <c r="P4" s="403"/>
      <c r="Q4" s="403"/>
      <c r="R4" s="404"/>
      <c r="S4" s="429" t="s">
        <v>35</v>
      </c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4"/>
      <c r="AG4" s="402" t="s">
        <v>36</v>
      </c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4"/>
      <c r="AS4" s="405" t="s">
        <v>37</v>
      </c>
      <c r="AT4" s="403"/>
      <c r="AU4" s="403"/>
      <c r="AV4" s="403"/>
      <c r="AW4" s="403"/>
      <c r="AX4" s="403"/>
      <c r="AY4" s="403"/>
      <c r="AZ4" s="403"/>
      <c r="BA4" s="406" t="s">
        <v>93</v>
      </c>
      <c r="BB4" s="407" t="s">
        <v>19</v>
      </c>
      <c r="BC4" s="407" t="s">
        <v>39</v>
      </c>
      <c r="BD4" s="407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8"/>
      <c r="B5" s="388"/>
      <c r="C5" s="419"/>
      <c r="D5" s="436" t="s">
        <v>40</v>
      </c>
      <c r="E5" s="392"/>
      <c r="F5" s="392"/>
      <c r="G5" s="393"/>
      <c r="H5" s="437" t="s">
        <v>41</v>
      </c>
      <c r="I5" s="393"/>
      <c r="J5" s="438" t="s">
        <v>42</v>
      </c>
      <c r="K5" s="393"/>
      <c r="L5" s="5" t="s">
        <v>43</v>
      </c>
      <c r="M5" s="439" t="s">
        <v>40</v>
      </c>
      <c r="N5" s="392"/>
      <c r="O5" s="393"/>
      <c r="P5" s="435" t="s">
        <v>41</v>
      </c>
      <c r="Q5" s="392"/>
      <c r="R5" s="410"/>
      <c r="S5" s="440" t="s">
        <v>40</v>
      </c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3"/>
      <c r="AF5" s="6" t="s">
        <v>41</v>
      </c>
      <c r="AG5" s="7" t="s">
        <v>40</v>
      </c>
      <c r="AH5" s="441" t="s">
        <v>41</v>
      </c>
      <c r="AI5" s="392"/>
      <c r="AJ5" s="393"/>
      <c r="AK5" s="441" t="s">
        <v>42</v>
      </c>
      <c r="AL5" s="392"/>
      <c r="AM5" s="393"/>
      <c r="AN5" s="8" t="s">
        <v>43</v>
      </c>
      <c r="AO5" s="442" t="s">
        <v>44</v>
      </c>
      <c r="AP5" s="393"/>
      <c r="AQ5" s="442" t="s">
        <v>45</v>
      </c>
      <c r="AR5" s="410"/>
      <c r="AS5" s="443" t="s">
        <v>40</v>
      </c>
      <c r="AT5" s="392"/>
      <c r="AU5" s="392"/>
      <c r="AV5" s="393"/>
      <c r="AW5" s="408" t="s">
        <v>41</v>
      </c>
      <c r="AX5" s="392"/>
      <c r="AY5" s="392"/>
      <c r="AZ5" s="392"/>
      <c r="BA5" s="385"/>
      <c r="BB5" s="388"/>
      <c r="BC5" s="388"/>
      <c r="BD5" s="388"/>
      <c r="BE5" s="18"/>
      <c r="BF5" s="18"/>
      <c r="BG5" s="18"/>
      <c r="BH5" s="18"/>
      <c r="BI5" s="18"/>
      <c r="BJ5" s="18"/>
      <c r="BK5" s="18"/>
    </row>
    <row r="6" spans="1:63" ht="16.5" customHeight="1">
      <c r="A6" s="388"/>
      <c r="B6" s="388"/>
      <c r="C6" s="419"/>
      <c r="D6" s="432" t="s">
        <v>46</v>
      </c>
      <c r="E6" s="392"/>
      <c r="F6" s="392"/>
      <c r="G6" s="393"/>
      <c r="H6" s="433" t="s">
        <v>46</v>
      </c>
      <c r="I6" s="393"/>
      <c r="J6" s="433" t="s">
        <v>46</v>
      </c>
      <c r="K6" s="393"/>
      <c r="L6" s="9" t="s">
        <v>46</v>
      </c>
      <c r="M6" s="427" t="s">
        <v>46</v>
      </c>
      <c r="N6" s="392"/>
      <c r="O6" s="393"/>
      <c r="P6" s="428" t="s">
        <v>46</v>
      </c>
      <c r="Q6" s="392"/>
      <c r="R6" s="410"/>
      <c r="S6" s="430" t="s">
        <v>46</v>
      </c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3"/>
      <c r="AF6" s="10" t="s">
        <v>46</v>
      </c>
      <c r="AG6" s="11" t="s">
        <v>46</v>
      </c>
      <c r="AH6" s="409" t="s">
        <v>46</v>
      </c>
      <c r="AI6" s="392"/>
      <c r="AJ6" s="393"/>
      <c r="AK6" s="409" t="s">
        <v>46</v>
      </c>
      <c r="AL6" s="392"/>
      <c r="AM6" s="393"/>
      <c r="AN6" s="12" t="s">
        <v>46</v>
      </c>
      <c r="AO6" s="409" t="s">
        <v>46</v>
      </c>
      <c r="AP6" s="393"/>
      <c r="AQ6" s="409" t="s">
        <v>46</v>
      </c>
      <c r="AR6" s="410"/>
      <c r="AS6" s="413" t="s">
        <v>46</v>
      </c>
      <c r="AT6" s="392"/>
      <c r="AU6" s="392"/>
      <c r="AV6" s="393"/>
      <c r="AW6" s="414" t="s">
        <v>46</v>
      </c>
      <c r="AX6" s="392"/>
      <c r="AY6" s="392"/>
      <c r="AZ6" s="392"/>
      <c r="BA6" s="385"/>
      <c r="BB6" s="388"/>
      <c r="BC6" s="388"/>
      <c r="BD6" s="388"/>
      <c r="BE6" s="18"/>
      <c r="BF6" s="18"/>
      <c r="BG6" s="18"/>
      <c r="BH6" s="18"/>
      <c r="BI6" s="18"/>
      <c r="BJ6" s="18"/>
      <c r="BK6" s="18"/>
    </row>
    <row r="7" spans="1:63" ht="15.75" customHeight="1">
      <c r="A7" s="388"/>
      <c r="B7" s="388"/>
      <c r="C7" s="419"/>
      <c r="D7" s="426" t="s">
        <v>47</v>
      </c>
      <c r="E7" s="423" t="s">
        <v>48</v>
      </c>
      <c r="F7" s="423" t="s">
        <v>49</v>
      </c>
      <c r="G7" s="423" t="s">
        <v>50</v>
      </c>
      <c r="H7" s="423" t="s">
        <v>51</v>
      </c>
      <c r="I7" s="423" t="s">
        <v>52</v>
      </c>
      <c r="J7" s="423" t="s">
        <v>53</v>
      </c>
      <c r="K7" s="423" t="s">
        <v>54</v>
      </c>
      <c r="L7" s="381" t="s">
        <v>55</v>
      </c>
      <c r="M7" s="384" t="s">
        <v>56</v>
      </c>
      <c r="N7" s="387" t="s">
        <v>57</v>
      </c>
      <c r="O7" s="387" t="s">
        <v>58</v>
      </c>
      <c r="P7" s="387" t="s">
        <v>59</v>
      </c>
      <c r="Q7" s="387" t="s">
        <v>60</v>
      </c>
      <c r="R7" s="394" t="s">
        <v>61</v>
      </c>
      <c r="S7" s="391" t="s">
        <v>62</v>
      </c>
      <c r="T7" s="392"/>
      <c r="U7" s="392"/>
      <c r="V7" s="392"/>
      <c r="W7" s="392"/>
      <c r="X7" s="392"/>
      <c r="Y7" s="392"/>
      <c r="Z7" s="393"/>
      <c r="AA7" s="397" t="s">
        <v>63</v>
      </c>
      <c r="AB7" s="399" t="s">
        <v>64</v>
      </c>
      <c r="AC7" s="392"/>
      <c r="AD7" s="393"/>
      <c r="AE7" s="397" t="s">
        <v>65</v>
      </c>
      <c r="AF7" s="398" t="s">
        <v>66</v>
      </c>
      <c r="AG7" s="411" t="s">
        <v>67</v>
      </c>
      <c r="AH7" s="412" t="s">
        <v>68</v>
      </c>
      <c r="AI7" s="412" t="s">
        <v>69</v>
      </c>
      <c r="AJ7" s="412" t="s">
        <v>70</v>
      </c>
      <c r="AK7" s="412" t="s">
        <v>71</v>
      </c>
      <c r="AL7" s="412" t="s">
        <v>72</v>
      </c>
      <c r="AM7" s="412" t="s">
        <v>73</v>
      </c>
      <c r="AN7" s="412" t="s">
        <v>74</v>
      </c>
      <c r="AO7" s="412" t="s">
        <v>75</v>
      </c>
      <c r="AP7" s="412" t="s">
        <v>76</v>
      </c>
      <c r="AQ7" s="412" t="s">
        <v>77</v>
      </c>
      <c r="AR7" s="415" t="s">
        <v>78</v>
      </c>
      <c r="AS7" s="416" t="s">
        <v>79</v>
      </c>
      <c r="AT7" s="417" t="s">
        <v>80</v>
      </c>
      <c r="AU7" s="417" t="s">
        <v>81</v>
      </c>
      <c r="AV7" s="417" t="s">
        <v>82</v>
      </c>
      <c r="AW7" s="417" t="s">
        <v>83</v>
      </c>
      <c r="AX7" s="417" t="s">
        <v>84</v>
      </c>
      <c r="AY7" s="417" t="s">
        <v>85</v>
      </c>
      <c r="AZ7" s="418" t="s">
        <v>86</v>
      </c>
      <c r="BA7" s="386"/>
      <c r="BB7" s="388"/>
      <c r="BC7" s="388"/>
      <c r="BD7" s="388"/>
      <c r="BE7" s="19"/>
      <c r="BF7" s="19"/>
      <c r="BG7" s="19"/>
      <c r="BH7" s="19"/>
      <c r="BI7" s="19"/>
      <c r="BJ7" s="19"/>
      <c r="BK7" s="19"/>
    </row>
    <row r="8" spans="1:63" ht="15.75" customHeight="1">
      <c r="A8" s="388"/>
      <c r="B8" s="388"/>
      <c r="C8" s="419"/>
      <c r="D8" s="385"/>
      <c r="E8" s="388"/>
      <c r="F8" s="388"/>
      <c r="G8" s="388"/>
      <c r="H8" s="388"/>
      <c r="I8" s="388"/>
      <c r="J8" s="388"/>
      <c r="K8" s="388"/>
      <c r="L8" s="382"/>
      <c r="M8" s="385"/>
      <c r="N8" s="388"/>
      <c r="O8" s="388"/>
      <c r="P8" s="388"/>
      <c r="Q8" s="388"/>
      <c r="R8" s="382"/>
      <c r="S8" s="390" t="s">
        <v>87</v>
      </c>
      <c r="T8" s="395" t="s">
        <v>88</v>
      </c>
      <c r="U8" s="395" t="s">
        <v>89</v>
      </c>
      <c r="V8" s="396" t="s">
        <v>90</v>
      </c>
      <c r="W8" s="392"/>
      <c r="X8" s="393"/>
      <c r="Y8" s="395" t="s">
        <v>91</v>
      </c>
      <c r="Z8" s="395" t="s">
        <v>92</v>
      </c>
      <c r="AA8" s="388"/>
      <c r="AB8" s="395" t="s">
        <v>87</v>
      </c>
      <c r="AC8" s="395" t="s">
        <v>88</v>
      </c>
      <c r="AD8" s="395" t="s">
        <v>89</v>
      </c>
      <c r="AE8" s="388"/>
      <c r="AF8" s="382"/>
      <c r="AG8" s="385"/>
      <c r="AH8" s="388"/>
      <c r="AI8" s="388"/>
      <c r="AJ8" s="388"/>
      <c r="AK8" s="388"/>
      <c r="AL8" s="388"/>
      <c r="AM8" s="388"/>
      <c r="AN8" s="388"/>
      <c r="AO8" s="388"/>
      <c r="AP8" s="388"/>
      <c r="AQ8" s="388"/>
      <c r="AR8" s="382"/>
      <c r="AS8" s="385"/>
      <c r="AT8" s="388"/>
      <c r="AU8" s="388"/>
      <c r="AV8" s="388"/>
      <c r="AW8" s="388"/>
      <c r="AX8" s="388"/>
      <c r="AY8" s="388"/>
      <c r="AZ8" s="419"/>
      <c r="BA8" s="400">
        <f>COUNT(D10:AZ10)*3</f>
        <v>0</v>
      </c>
      <c r="BB8" s="388"/>
      <c r="BC8" s="388"/>
      <c r="BD8" s="388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9"/>
      <c r="B9" s="389"/>
      <c r="C9" s="420"/>
      <c r="D9" s="386"/>
      <c r="E9" s="389"/>
      <c r="F9" s="389"/>
      <c r="G9" s="389"/>
      <c r="H9" s="389"/>
      <c r="I9" s="389"/>
      <c r="J9" s="389"/>
      <c r="K9" s="389"/>
      <c r="L9" s="383"/>
      <c r="M9" s="386"/>
      <c r="N9" s="389"/>
      <c r="O9" s="389"/>
      <c r="P9" s="389"/>
      <c r="Q9" s="389"/>
      <c r="R9" s="383"/>
      <c r="S9" s="386"/>
      <c r="T9" s="389"/>
      <c r="U9" s="389"/>
      <c r="V9" s="13">
        <v>4.0999999999999996</v>
      </c>
      <c r="W9" s="13">
        <v>4.2</v>
      </c>
      <c r="X9" s="13">
        <v>4.3</v>
      </c>
      <c r="Y9" s="389"/>
      <c r="Z9" s="389"/>
      <c r="AA9" s="389"/>
      <c r="AB9" s="389"/>
      <c r="AC9" s="389"/>
      <c r="AD9" s="389"/>
      <c r="AE9" s="389"/>
      <c r="AF9" s="383"/>
      <c r="AG9" s="386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3"/>
      <c r="AS9" s="386"/>
      <c r="AT9" s="389"/>
      <c r="AU9" s="389"/>
      <c r="AV9" s="389"/>
      <c r="AW9" s="389"/>
      <c r="AX9" s="389"/>
      <c r="AY9" s="389"/>
      <c r="AZ9" s="420"/>
      <c r="BA9" s="386"/>
      <c r="BB9" s="389"/>
      <c r="BC9" s="389"/>
      <c r="BD9" s="389"/>
      <c r="BE9" s="19"/>
      <c r="BF9" s="401" t="s">
        <v>96</v>
      </c>
      <c r="BG9" s="392"/>
      <c r="BH9" s="393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18237</v>
      </c>
      <c r="C10" s="15" t="str">
        <f>IF(นักเรียน!C6="","",นักเรียน!C6)</f>
        <v>เด็กชายฐิติพงศ์ ท้าวเคหะ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18238</v>
      </c>
      <c r="C11" s="15" t="str">
        <f>IF(นักเรียน!C7="","",นักเรียน!C7)</f>
        <v>เด็กชายณัฏฐชัย สำราญรส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18239</v>
      </c>
      <c r="C12" s="15" t="str">
        <f>IF(นักเรียน!C8="","",นักเรียน!C8)</f>
        <v>เด็กชายณัฐกรณ์  วิลาชัย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18240</v>
      </c>
      <c r="C13" s="15" t="str">
        <f>IF(นักเรียน!C9="","",นักเรียน!C9)</f>
        <v>เด็กชายณัฐวุฒิ พันธ์ผาด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18241</v>
      </c>
      <c r="C14" s="15" t="str">
        <f>IF(นักเรียน!C10="","",นักเรียน!C10)</f>
        <v>เด็กชายณัฐวุฒิ อาฐนาค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18242</v>
      </c>
      <c r="C15" s="15" t="str">
        <f>IF(นักเรียน!C11="","",นักเรียน!C11)</f>
        <v>เด็กชายธนวัตร  ภูสิมมา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18243</v>
      </c>
      <c r="C16" s="15" t="str">
        <f>IF(นักเรียน!C12="","",นักเรียน!C12)</f>
        <v>เด็กชายธนาโชค จำเริญสัตย์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18244</v>
      </c>
      <c r="C17" s="15" t="str">
        <f>IF(นักเรียน!C13="","",นักเรียน!C13)</f>
        <v>เด็กชายนราวิทญ์ สุขภิบาล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18246</v>
      </c>
      <c r="C18" s="15" t="str">
        <f>IF(นักเรียน!C14="","",นักเรียน!C14)</f>
        <v>เด็กชายบัณฑูร บุญยู้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18247</v>
      </c>
      <c r="C19" s="15" t="str">
        <f>IF(นักเรียน!C15="","",นักเรียน!C15)</f>
        <v>เด็กชายภูริภัทร  นันทจักร์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18251</v>
      </c>
      <c r="C20" s="15" t="str">
        <f>IF(นักเรียน!C16="","",นักเรียน!C16)</f>
        <v>เด็กชายศุรสิทธิ์ พรมมาศ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18252</v>
      </c>
      <c r="C21" s="15" t="str">
        <f>IF(นักเรียน!C17="","",นักเรียน!C17)</f>
        <v>เด็กชายเศรษฐพงศ์ ทรัพย์ผาด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18253</v>
      </c>
      <c r="C22" s="15" t="str">
        <f>IF(นักเรียน!C18="","",นักเรียน!C18)</f>
        <v>เด็กชายสัตรัตน์  ทองคำแสง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18254</v>
      </c>
      <c r="C23" s="15" t="str">
        <f>IF(นักเรียน!C19="","",นักเรียน!C19)</f>
        <v>เด็กชายอนันต์ นวลกัลยา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18255</v>
      </c>
      <c r="C24" s="15" t="str">
        <f>IF(นักเรียน!C20="","",นักเรียน!C20)</f>
        <v>เด็กชายอิสเรศ  พันธุ์จรุง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18256</v>
      </c>
      <c r="C25" s="15" t="str">
        <f>IF(นักเรียน!C21="","",นักเรียน!C21)</f>
        <v>เด็กหญิงกิตติมา พลศิริ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18258</v>
      </c>
      <c r="C26" s="15" t="str">
        <f>IF(นักเรียน!C22="","",นักเรียน!C22)</f>
        <v>เด็กหญิงจุฑามณี  ทองวิทิตย์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18260</v>
      </c>
      <c r="C27" s="15" t="str">
        <f>IF(นักเรียน!C23="","",นักเรียน!C23)</f>
        <v>เด็กหญิงชรินทร์ทิพย์  ถินแก้ว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18261</v>
      </c>
      <c r="C28" s="15" t="str">
        <f>IF(นักเรียน!C24="","",นักเรียน!C24)</f>
        <v>เด็กหญิงญาณิศา การวงษ์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18262</v>
      </c>
      <c r="C29" s="15" t="str">
        <f>IF(นักเรียน!C25="","",นักเรียน!C25)</f>
        <v>เด็กหญิงณปภา  ขัตติยวงศ์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18263</v>
      </c>
      <c r="C30" s="15" t="str">
        <f>IF(นักเรียน!C26="","",นักเรียน!C26)</f>
        <v>เด็กหญิงณัฏฐกานต์  โคตรสุข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18266</v>
      </c>
      <c r="C31" s="15" t="str">
        <f>IF(นักเรียน!C27="","",นักเรียน!C27)</f>
        <v>เด็กหญิงว​ราภรณ์​ เกื้อปัญญา​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18267</v>
      </c>
      <c r="C32" s="15" t="str">
        <f>IF(นักเรียน!C28="","",นักเรียน!C28)</f>
        <v>เด็กหญิงสุกัญญา ดอนภักดี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18268</v>
      </c>
      <c r="C33" s="15" t="str">
        <f>IF(นักเรียน!C29="","",นักเรียน!C29)</f>
        <v>เด็กหญิงอริษา ภูอุทา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18520</v>
      </c>
      <c r="C34" s="15" t="str">
        <f>IF(นักเรียน!C30="","",นักเรียน!C30)</f>
        <v>เด็กชายณัฐกรณ์  ศิลาโลห์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18524</v>
      </c>
      <c r="C35" s="15" t="str">
        <f>IF(นักเรียน!C31="","",นักเรียน!C31)</f>
        <v>เด็กชายณัฐวุฒิ  ไชยศาสตร์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18532</v>
      </c>
      <c r="C36" s="15" t="str">
        <f>IF(นักเรียน!C32="","",นักเรียน!C32)</f>
        <v>เด็กหญิงกมลลักษณ์ แสงทอง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19455</v>
      </c>
      <c r="C37" s="15" t="str">
        <f>IF(นักเรียน!C33="","",นักเรียน!C33)</f>
        <v>เด็กหญิงพรภิรมย์ การศักดิ์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19522</v>
      </c>
      <c r="C38" s="15" t="str">
        <f>IF(นักเรียน!C34="","",นักเรียน!C34)</f>
        <v>เด็กหญิงทิฆัมพร แสนกล้า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2"/>
      <c r="D4" s="422"/>
      <c r="E4" s="422"/>
      <c r="F4" s="422"/>
      <c r="G4" s="422"/>
      <c r="H4" s="422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5" t="str">
        <f>บันทึกข้อความ!Q9&amp;"  ปีการศึกษา "&amp;บันทึกข้อความ!Q10</f>
        <v>ชั้นมัธยมศึกษาปีที่ 3  ปีการศึกษา 2565</v>
      </c>
      <c r="C5" s="422"/>
      <c r="D5" s="422"/>
      <c r="E5" s="422"/>
      <c r="F5" s="422"/>
      <c r="G5" s="422"/>
      <c r="H5" s="422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5" t="s">
        <v>117</v>
      </c>
      <c r="C6" s="422"/>
      <c r="D6" s="422"/>
      <c r="E6" s="422"/>
      <c r="F6" s="422"/>
      <c r="G6" s="422"/>
      <c r="H6" s="42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6" t="s">
        <v>119</v>
      </c>
      <c r="C8" s="446" t="s">
        <v>120</v>
      </c>
      <c r="D8" s="447" t="s">
        <v>39</v>
      </c>
      <c r="E8" s="392"/>
      <c r="F8" s="392"/>
      <c r="G8" s="392"/>
      <c r="H8" s="393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8"/>
      <c r="C9" s="388"/>
      <c r="D9" s="39" t="s">
        <v>101</v>
      </c>
      <c r="E9" s="39" t="s">
        <v>100</v>
      </c>
      <c r="F9" s="39" t="s">
        <v>99</v>
      </c>
      <c r="G9" s="39" t="s">
        <v>98</v>
      </c>
      <c r="H9" s="448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9"/>
      <c r="C10" s="389"/>
      <c r="D10" s="40" t="s">
        <v>122</v>
      </c>
      <c r="E10" s="40" t="s">
        <v>123</v>
      </c>
      <c r="F10" s="40" t="s">
        <v>124</v>
      </c>
      <c r="G10" s="40">
        <v>0</v>
      </c>
      <c r="H10" s="389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4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8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8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8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8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9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4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88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88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88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9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4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8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8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8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8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9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4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8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8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8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8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9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4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8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8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8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9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7"/>
      <c r="D4" s="267"/>
      <c r="E4" s="267"/>
      <c r="F4" s="267"/>
      <c r="G4" s="267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9" t="str">
        <f>บันทึกข้อความ!Q9&amp;"  ปีการศึกษา "&amp;บันทึกข้อความ!Q10</f>
        <v>ชั้นมัธยมศึกษาปีที่ 3  ปีการศึกษา 2565</v>
      </c>
      <c r="C5" s="267"/>
      <c r="D5" s="267"/>
      <c r="E5" s="267"/>
      <c r="F5" s="267"/>
      <c r="G5" s="267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9" t="s">
        <v>248</v>
      </c>
      <c r="C6" s="267"/>
      <c r="D6" s="267"/>
      <c r="E6" s="267"/>
      <c r="F6" s="267"/>
      <c r="G6" s="267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50" t="s">
        <v>195</v>
      </c>
      <c r="C8" s="452" t="s">
        <v>39</v>
      </c>
      <c r="D8" s="379"/>
      <c r="E8" s="379"/>
      <c r="F8" s="379"/>
      <c r="G8" s="380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51"/>
      <c r="C9" s="85" t="s">
        <v>101</v>
      </c>
      <c r="D9" s="85" t="s">
        <v>100</v>
      </c>
      <c r="E9" s="85" t="s">
        <v>99</v>
      </c>
      <c r="F9" s="85" t="s">
        <v>98</v>
      </c>
      <c r="G9" s="450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72"/>
      <c r="C10" s="86" t="s">
        <v>122</v>
      </c>
      <c r="D10" s="86" t="s">
        <v>123</v>
      </c>
      <c r="E10" s="86" t="s">
        <v>124</v>
      </c>
      <c r="F10" s="86">
        <v>0</v>
      </c>
      <c r="G10" s="372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2024-12-26T07:24:33Z</dcterms:modified>
</cp:coreProperties>
</file>