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MASTER PENILAIAN ASESI\"/>
    </mc:Choice>
  </mc:AlternateContent>
  <xr:revisionPtr revIDLastSave="0" documentId="13_ncr:1_{5E65D7B4-58C1-4935-ADC2-EA581637EDD4}" xr6:coauthVersionLast="47" xr6:coauthVersionMax="47" xr10:uidLastSave="{00000000-0000-0000-0000-000000000000}"/>
  <bookViews>
    <workbookView xWindow="-120" yWindow="-120" windowWidth="29040" windowHeight="15720" activeTab="2" xr2:uid="{00000000-000D-0000-FFFF-FFFF00000000}"/>
  </bookViews>
  <sheets>
    <sheet name="HOME" sheetId="1" r:id="rId1"/>
    <sheet name="Instrumen" sheetId="6" r:id="rId2"/>
    <sheet name="Nilai Sementara"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2" l="1"/>
  <c r="E12" i="2"/>
  <c r="D12" i="2"/>
  <c r="A7" i="2"/>
  <c r="A8" i="2" s="1"/>
  <c r="A9" i="2" s="1"/>
  <c r="A10" i="2" s="1"/>
  <c r="A11" i="2" s="1"/>
  <c r="A3" i="2"/>
  <c r="F72" i="6"/>
  <c r="E72" i="6"/>
  <c r="F70" i="6"/>
  <c r="E70" i="6"/>
  <c r="F69" i="6"/>
  <c r="E69" i="6"/>
  <c r="F67" i="6"/>
  <c r="E67" i="6"/>
  <c r="F63" i="6"/>
  <c r="E63" i="6"/>
  <c r="F62" i="6"/>
  <c r="E62" i="6"/>
  <c r="F60" i="6"/>
  <c r="E60" i="6"/>
  <c r="F56" i="6"/>
  <c r="E56" i="6"/>
  <c r="F54" i="6"/>
  <c r="E54" i="6"/>
  <c r="F52" i="6"/>
  <c r="E52" i="6"/>
  <c r="F50" i="6"/>
  <c r="E50" i="6"/>
  <c r="F46" i="6"/>
  <c r="E46" i="6"/>
  <c r="F44" i="6"/>
  <c r="E44" i="6"/>
  <c r="F42" i="6"/>
  <c r="E42" i="6"/>
  <c r="F40" i="6"/>
  <c r="E40" i="6"/>
  <c r="F39" i="6"/>
  <c r="E39" i="6"/>
  <c r="F38" i="6"/>
  <c r="E38" i="6"/>
  <c r="F36" i="6"/>
  <c r="E36" i="6"/>
  <c r="F35" i="6"/>
  <c r="E35" i="6"/>
  <c r="F33" i="6"/>
  <c r="E33" i="6"/>
  <c r="F32" i="6"/>
  <c r="E32" i="6"/>
  <c r="F28" i="6"/>
  <c r="E28" i="6"/>
  <c r="F27" i="6"/>
  <c r="E27" i="6"/>
  <c r="F25" i="6"/>
  <c r="E25" i="6"/>
  <c r="F24" i="6"/>
  <c r="E24" i="6"/>
  <c r="F22" i="6"/>
  <c r="E22" i="6"/>
  <c r="F18" i="6"/>
  <c r="E18" i="6"/>
  <c r="F16" i="6"/>
  <c r="E16" i="6"/>
  <c r="F14" i="6"/>
  <c r="E14" i="6"/>
  <c r="F13" i="6"/>
  <c r="E13" i="6"/>
  <c r="F11" i="6"/>
  <c r="E11" i="6"/>
  <c r="F9" i="6"/>
  <c r="E9" i="6"/>
  <c r="F7" i="6"/>
  <c r="E7" i="6"/>
  <c r="F6" i="6"/>
  <c r="E6" i="6"/>
  <c r="F65" i="6" l="1"/>
  <c r="F58" i="6"/>
  <c r="F48" i="6"/>
  <c r="F30" i="6"/>
  <c r="F20" i="6"/>
  <c r="F4" i="6"/>
  <c r="E65" i="6"/>
  <c r="C11" i="2" s="1"/>
  <c r="F11" i="2" s="1"/>
  <c r="E58" i="6"/>
  <c r="C10" i="2" s="1"/>
  <c r="F10" i="2" s="1"/>
  <c r="E48" i="6"/>
  <c r="C9" i="2" s="1"/>
  <c r="F9" i="2" s="1"/>
  <c r="E30" i="6"/>
  <c r="C8" i="2" s="1"/>
  <c r="F8" i="2" s="1"/>
  <c r="E20" i="6"/>
  <c r="C7" i="2" s="1"/>
  <c r="F7" i="2" s="1"/>
  <c r="E4" i="6"/>
  <c r="C6" i="2" l="1"/>
  <c r="C12" i="2" s="1"/>
  <c r="F6" i="2" l="1"/>
  <c r="F12" i="2" s="1"/>
  <c r="B14" i="2" s="1"/>
  <c r="D13" i="2" l="1"/>
</calcChain>
</file>

<file path=xl/sharedStrings.xml><?xml version="1.0" encoding="utf-8"?>
<sst xmlns="http://schemas.openxmlformats.org/spreadsheetml/2006/main" count="201" uniqueCount="157">
  <si>
    <t>DATA PERPUSTAKAAN KHUSUS</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</si>
  <si>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</si>
  <si>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</si>
  <si>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</si>
  <si>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</si>
  <si>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</si>
  <si>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</si>
  <si>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</si>
  <si>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</si>
  <si>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</si>
  <si>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</si>
  <si>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</si>
  <si>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</si>
  <si>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</si>
  <si>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</si>
  <si>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Skor Anda</t>
  </si>
  <si>
    <t>Skor Asesor</t>
  </si>
  <si>
    <t>Komponen Koleksi Perpustakaan</t>
  </si>
  <si>
    <t>1.1</t>
  </si>
  <si>
    <t>Pengembangan Koleksi</t>
  </si>
  <si>
    <t>Jumlah koleksi keseluruhan</t>
  </si>
  <si>
    <t xml:space="preserve">a. Lebih dari 2.500 judul 
b. 1.001 - 2.500 judul 
c. 1.000 judul
d. Kurang dari 1.000 judul
</t>
  </si>
  <si>
    <t>Persentase jumlah judul koleksi subjek khusus berbanding jumlah judul seluruh koleksi</t>
  </si>
  <si>
    <t xml:space="preserve">a. Lebih dari 80%
b. 71% - 80%
c. 70% 
d. Kurang dari 70%
</t>
  </si>
  <si>
    <t>1.2</t>
  </si>
  <si>
    <t>Pengembangan Koleksi Perpustakaan</t>
  </si>
  <si>
    <t xml:space="preserve">Memiliki kebijakan pengembangan koleksi tertulis yang disahkan oleh atasan langsung penanggung jawab Perpustakaan </t>
  </si>
  <si>
    <t xml:space="preserve">a. Lebih dari 6 aspek 
b. 6 aspek 
c. 5 aspek 
d. Kurang dari 5 aspek
</t>
  </si>
  <si>
    <t>1.3</t>
  </si>
  <si>
    <t xml:space="preserve">Penambahan Koleksi </t>
  </si>
  <si>
    <t>Persentase penambahan jumlah judul koleksi dalam 3 (tiga) tahun terakhir</t>
  </si>
  <si>
    <t xml:space="preserve">a. Lebih dari 3%
b. 3%
c. 2%
d. Kurang dari 2%
</t>
  </si>
  <si>
    <t>1.4</t>
  </si>
  <si>
    <t>Pengorganisasian Bahan Perpustakaan</t>
  </si>
  <si>
    <t xml:space="preserve">Jenis acuan tertulis dalam pengorganisasian bahan perpustakaan yang dimiliki
</t>
  </si>
  <si>
    <t xml:space="preserve">a. Lebih dari 3 jenis
b. 3 jenis 
c. 2 jenis
d. Kurang dari 2 jenis
</t>
  </si>
  <si>
    <t xml:space="preserve">Perpustakaan menyediakan sarana akses koleksi </t>
  </si>
  <si>
    <t xml:space="preserve">a. Lebih dari 3 jenis
b. 3 jenis 
c. 2  jenis
d. Kurang dari 2 jenis
</t>
  </si>
  <si>
    <t>1.5</t>
  </si>
  <si>
    <t>Pelestarian Koleksi</t>
  </si>
  <si>
    <t>Kegiatan pelestarian koleksi untuk menjaga kondisi fisik dan memperpanjang usia pakai koleksi dalam 3 (tiga) tahun terakhir</t>
  </si>
  <si>
    <r>
      <rPr>
        <sz val="11"/>
        <color theme="1"/>
        <rFont val="Bookman Old Style"/>
        <charset val="134"/>
      </rPr>
      <t>a. Lebih dari 3 kegiatan 
b. 3 kegiatan 
c. 2 kegiatan
d. Kurang dari 2 kegiatan</t>
    </r>
    <r>
      <rPr>
        <b/>
        <sz val="11"/>
        <color theme="1"/>
        <rFont val="Bookman Old Style"/>
        <charset val="134"/>
      </rPr>
      <t xml:space="preserve">
</t>
    </r>
  </si>
  <si>
    <t>1.6</t>
  </si>
  <si>
    <t>Pemanfaatan Koleksi</t>
  </si>
  <si>
    <t xml:space="preserve">Persentase jumlah eksemplar koleksi yang dimanfaatkan dengan keseluruhan koleksi dalam 1 (satu) tahun terakhir
</t>
  </si>
  <si>
    <t xml:space="preserve">a. Lebih dari 15%
b. 11% - 15%
c. 10%
d. Kurang dari 10%
</t>
  </si>
  <si>
    <t>Komponen Sarana dan Prasarana Perpustakaan</t>
  </si>
  <si>
    <t>2.1</t>
  </si>
  <si>
    <t>Ruang Perpustakaan</t>
  </si>
  <si>
    <t xml:space="preserve">Area yang terdapat pada ruang perpustakaan. </t>
  </si>
  <si>
    <t xml:space="preserve">a. 4 area
b. 3 area
c. 2 area
d. Kurang dari 2 area
</t>
  </si>
  <si>
    <t>2.2</t>
  </si>
  <si>
    <t>Perabot dan Peralatan Perpustakaan</t>
  </si>
  <si>
    <t xml:space="preserve">Tersedianya perabot/peralatan perpustakaan yang mendukung kenyamanan aktivitas membaca sesuai kebutuhan pemustaka
</t>
  </si>
  <si>
    <t xml:space="preserve">a. Lebih dari 8 jenis
b. 8 jenis 
c. 7 jenis 
d. Kurang dari 7 jenis
</t>
  </si>
  <si>
    <t>Sistem informasi pengorganisasian dan akses temu kembali koleksi perpustakaan yang dimiliki</t>
  </si>
  <si>
    <t xml:space="preserve">a. Memiliki sistem informasi yang didukung fasilitas terkoneksi internet
b. Memiliki sistem informasi yang didukung fasilitas local area network (LAN) 
c. Memiliki sistem informasi dengan fasilitas stand alone
d. Tidak memiliki sistem informasi 
</t>
  </si>
  <si>
    <t>2.3</t>
  </si>
  <si>
    <t>Sarana Keamanan Gedung dan Fasilitas Perpustakaan</t>
  </si>
  <si>
    <t xml:space="preserve">Rambu-rambu perpustakaan
yang tersedia
</t>
  </si>
  <si>
    <t xml:space="preserve">a. Lebih dari 4 jenis 
b. 4 jenis 
c. 3 jenis
d. Kurang dari 3 jenis
</t>
  </si>
  <si>
    <t>Pengembangan ruang perpustakaan sesuai kebutuhan pemustaka dalam 3 (tiga) tahun terakhir</t>
  </si>
  <si>
    <t xml:space="preserve">a. Lebih dari 2 ruang
b. 2 ruang 
c. 1 ruang  
d. Tidak ada pengembangan 
</t>
  </si>
  <si>
    <t>Komponen Pelayanan Perpustakaan</t>
  </si>
  <si>
    <t>3.1</t>
  </si>
  <si>
    <t>Jenis Pelayanan Perpustakaan</t>
  </si>
  <si>
    <t xml:space="preserve">Perpustakaan menyelenggarakan pelayanan perpustakaan </t>
  </si>
  <si>
    <t xml:space="preserve">a. Lebih dari 5 jenis 
b. 5 jenis 
c. 4 jenis 
d. Kurang dari 4 jenis </t>
  </si>
  <si>
    <t xml:space="preserve">Proses bisnis/prosedur pelayanan perpustakaan </t>
  </si>
  <si>
    <t xml:space="preserve">a. Lebih dari 5 dokumen
b. 5 dokumen
c. 4 dokumen
d. Kurang dari 4 dokumen
</t>
  </si>
  <si>
    <t>3.2</t>
  </si>
  <si>
    <t>Kegiatan Peningkatan Pelayanan</t>
  </si>
  <si>
    <t>Kegiatan peningkatan pelayanan perpustakaan dalam 3 (tiga) tahun terakhir</t>
  </si>
  <si>
    <t xml:space="preserve">a. Lebih dari 3 kegiatan
b. 3 kegiatan
c. 2 kegiatan
d. Kurang dari 2 kegiatan
</t>
  </si>
  <si>
    <t>Survei kepuasan pemustaka yang dilakukan dalam 1 (satu) tahun terakhir</t>
  </si>
  <si>
    <t xml:space="preserve">a. Lebih dari 2 kali
b. 2 kali
c. 1 kali 
d. Tidak ada survei 
</t>
  </si>
  <si>
    <t>3.3</t>
  </si>
  <si>
    <t>Sistem Pelayanan Perpustakaan</t>
  </si>
  <si>
    <t xml:space="preserve">Fitur laman (website) Perpustakaan </t>
  </si>
  <si>
    <t xml:space="preserve">a. Lebih dari 4 fitur
b. 4 fitur
c. 3 fitur
d. Kurang dari 3 fitur
</t>
  </si>
  <si>
    <t>Persentase rerata pengunjung perpustakaan daring dan/atau luring dari seluruh pegawai per bulan dalam 1 (satu) tahun</t>
  </si>
  <si>
    <t xml:space="preserve">a. Lebih dari 5%
b. 3% - 5%
c. 2%
d. Kurang dari 2%
</t>
  </si>
  <si>
    <t>Rerata jumlah koleksi perpustakaan yang dimanfaatkan dalam 1 (satu) tahun terakhir</t>
  </si>
  <si>
    <t xml:space="preserve">a. Lebih dari 500 eksemplar
b. 201 - 500 eksemplar
c. 200 eksemplar
d. Kurang dari 200 eksemplar
</t>
  </si>
  <si>
    <t>3.4</t>
  </si>
  <si>
    <t>Promosi Perpustakaan</t>
  </si>
  <si>
    <t>Kegiatan promosi perpustakaan yang dilakukan secara periodik dalam 1 (satu) tahun terakhir</t>
  </si>
  <si>
    <t xml:space="preserve">a. Lebih dari 24 kali
b. 13-24 kali
c. 12 kali
d. Kurang dari 12 kali
</t>
  </si>
  <si>
    <t>3.5</t>
  </si>
  <si>
    <t xml:space="preserve">Kerja sama Perpustakaan </t>
  </si>
  <si>
    <t>Kegiatan kerja sama layanan perpustakaan yang dilakukan dalam 3 (tiga) tahun terakhir</t>
  </si>
  <si>
    <t>3.6</t>
  </si>
  <si>
    <t>Inovasi dan/atau Kreativitas Perpustakaan</t>
  </si>
  <si>
    <t>Karya inovasi dan/atau kreativitas perpustakaan yang dimiliki dalam 3 (tiga) tahun terakhir</t>
  </si>
  <si>
    <t xml:space="preserve">a. Lebih dari 4 karya
b. 4 karya
c. 3 karya
d. Kurang dari 3 karya
</t>
  </si>
  <si>
    <t>Komponen Tenaga Perpustakaan</t>
  </si>
  <si>
    <t>4.1</t>
  </si>
  <si>
    <t>Kepala Perpustakaan</t>
  </si>
  <si>
    <t xml:space="preserve">Kualifikasi pendidikan kepala/penanggung jawab perpustakaan
</t>
  </si>
  <si>
    <t>a. S-2/S-1/D-4 bidang perpustakaan atau S-2 bidang lain dan telah mengikuti diklat bidang perpustakaan.
b. S-1/D-4 atau D-3 bidang lain dan sudah mengikuti diklat bidang perpustakaan.
c. S-1/D-4 atau D-3 bidang lain dan belum mengikuti diklat bidang perpustakaan.
d. SMA sederajat dan sudah mengikuti pelatihan bidang perpustakaan.</t>
  </si>
  <si>
    <t>4.2</t>
  </si>
  <si>
    <t>Tenaga Perpustakaan</t>
  </si>
  <si>
    <t>Jumlah keseluruhan tenaga perpustakaan</t>
  </si>
  <si>
    <t xml:space="preserve">a. Lebih dari 4 orang
b. 4 orang.
c. 3 orang.
d. Kurang dari 3 orang 
</t>
  </si>
  <si>
    <t>4.3</t>
  </si>
  <si>
    <t>Pengembangan Kompetensi</t>
  </si>
  <si>
    <t>Keikutsertaan kepala/penanggung jawab perpustakaan dan tenaga perpustakaan dalam kegiatan Pengembangan Keprofesian Berkelanjutan (PKB) di bidang perpustakaan dalam 3 (tiga) tahun terakhir</t>
  </si>
  <si>
    <t xml:space="preserve">a. Lebih dari 12 kali
b. 12 kali
c. 9 kali
d. Kurang dari 9 kali
</t>
  </si>
  <si>
    <t>4.4</t>
  </si>
  <si>
    <t xml:space="preserve">Keterlibatan dalam Organisasi Profesi Perpustakaan dan/atau Kepustakawanan </t>
  </si>
  <si>
    <t>Organisasi profesi kepustakawanan yang diikuti oleh kepala perpustakaan dan/atau tenaga perpustakaan</t>
  </si>
  <si>
    <t xml:space="preserve">a. Lebih dari 2 organisasi
b. 2 organisasi
c. 1 organisasi
d. Tidak ada
</t>
  </si>
  <si>
    <t>Komponen Penyelenggaraan Perpustakaan</t>
  </si>
  <si>
    <t>5.1</t>
  </si>
  <si>
    <t>Legalitas penyelenggaraan perpustakaan</t>
  </si>
  <si>
    <t xml:space="preserve">a. Lebih dari 4 unsur
b. Memenuhi 4 unsur
c. Memenuhi 3 unsur
d. Kurang dari 3 unsur
</t>
  </si>
  <si>
    <t>5.2</t>
  </si>
  <si>
    <t>Kebijakan dan Prosedur Perpustakaan</t>
  </si>
  <si>
    <t>Perpustakaan memiliki kebijakan Penyelenggaraan Perpustakaan tertulis</t>
  </si>
  <si>
    <t xml:space="preserve">a. Lebih dari 5 aspek
b. 5 aspek
c. 4 aspek
d. Kurang dari 4 aspek
</t>
  </si>
  <si>
    <t>Prosedur Operasional Standar perpustakaan yang dimiliki</t>
  </si>
  <si>
    <t>a. Lebih dari 3 dokumen
b. 3 dokumen
c. 2 dokumen 
d. Kurang dari 2 dokumen</t>
  </si>
  <si>
    <t>Komponen Pengelolaan Perpustakaan</t>
  </si>
  <si>
    <t>6.1</t>
  </si>
  <si>
    <t>Perencanaan dan Program Kerja Perpustakaan</t>
  </si>
  <si>
    <t xml:space="preserve">Program kerja perpustakaan
</t>
  </si>
  <si>
    <t xml:space="preserve">a. Lebih dari 4 program
b. 4 program
c. 3 program 
d. Kurang dari 3 program
</t>
  </si>
  <si>
    <t>6.2</t>
  </si>
  <si>
    <t>Anggaran Perpustakaan</t>
  </si>
  <si>
    <t xml:space="preserve">Sumber anggaran
</t>
  </si>
  <si>
    <t xml:space="preserve">a. Lebih dari 3 sumber
b. 3 sumber
c. 2 sumber
d. Kurang dari 2 sumber 
</t>
  </si>
  <si>
    <t xml:space="preserve">Pemanfaatan anggaran perpustakaan 
</t>
  </si>
  <si>
    <t xml:space="preserve">a. Lebih dari 3 Kegiatan
b. 3 Kegiatan
c. 2 Kegiatan
d. Kurang dari 2 Kegiatan
</t>
  </si>
  <si>
    <t>6.3</t>
  </si>
  <si>
    <t>Pengawasan dan Pelaporan Perpustakaan</t>
  </si>
  <si>
    <t>Evaluasi dan pelaporan kinerja perpustakaan yang disahkan oleh Kepala Dinas dalam 1 (satu) tahun terakhir</t>
  </si>
  <si>
    <t xml:space="preserve">a. Lebih dari 2 laporan
b. 2 laporan
c. 1 laporan
d. Tidak Ada
</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</si>
  <si>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</si>
  <si>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</si>
  <si>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</si>
  <si>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</si>
  <si>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</si>
  <si>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</si>
  <si>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</si>
  <si>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</si>
  <si>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</si>
  <si>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</si>
  <si>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</si>
  <si>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</si>
  <si>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</si>
  <si>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r>
      <rPr>
        <b/>
        <sz val="12"/>
        <color theme="1"/>
        <rFont val="Times New Roman"/>
        <charset val="134"/>
      </rPr>
      <t xml:space="preserve">Keterangan :               </t>
    </r>
    <r>
      <rPr>
        <i/>
        <sz val="12"/>
        <color theme="1"/>
        <rFont val="Times New Roman"/>
        <charset val="134"/>
      </rPr>
      <t>Rumus Nilai= Jumlah skor : (jumlah soal X 4) X bobot</t>
    </r>
  </si>
  <si>
    <t>1. Akreditasi A (Baik Sekali), bila Jumlah Skor (91 ≤ NA ≤ 100)</t>
  </si>
  <si>
    <t>2. Akreditasi B (Baik), bila Jumlah Skor (76 ≤ NA ≤ 90)</t>
  </si>
  <si>
    <t>3. Akreditasi C (Cukup Baik), bila Jumlah Skor (60 ≤ NA ≤ 75)</t>
  </si>
  <si>
    <t>4. Belum Sesuai SNP, bila Jumlah Skor (NA &lt; 60)</t>
  </si>
  <si>
    <t>A</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</si>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</sst>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charset val="134"/>
    </font>
    <font>
      <sz val="12"/>
      <color theme="1"/>
      <name val="Times New Roman"/>
      <charset val="134"/>
    </font>
    <font>
      <b/>
      <sz val="12"/>
      <color theme="1"/>
      <name val="Times New Roman"/>
      <charset val="134"/>
    </font>
    <font>
      <sz val="10"/>
      <name val="Arial"/>
      <charset val="134"/>
    </font>
    <font>
      <b/>
      <sz val="10"/>
      <color rgb="FF000000"/>
      <name val="Arial"/>
      <charset val="134"/>
    </font>
    <font>
      <b/>
      <sz val="14"/>
      <color rgb="FF000000"/>
      <name val="Times New Roman"/>
      <charset val="134"/>
    </font>
    <font>
      <sz val="10"/>
      <color rgb="FF000000"/>
      <name val="Bookman Old Style"/>
      <charset val="134"/>
    </font>
    <font>
      <sz val="11"/>
      <color rgb="FF000000"/>
      <name val="Bookman Old Style"/>
      <charset val="134"/>
    </font>
    <font>
      <b/>
      <sz val="11"/>
      <color rgb="FF000000"/>
      <name val="Bookman Old Style"/>
      <charset val="134"/>
    </font>
    <font>
      <b/>
      <sz val="10"/>
      <color rgb="FF000000"/>
      <name val="Bookman Old Style"/>
      <charset val="134"/>
    </font>
    <font>
      <b/>
      <sz val="11"/>
      <color theme="1"/>
      <name val="Bookman Old Style"/>
      <charset val="134"/>
    </font>
    <font>
      <sz val="11"/>
      <color theme="1"/>
      <name val="Bookman Old Style"/>
      <charset val="134"/>
    </font>
    <font>
      <b/>
      <sz val="26"/>
      <color theme="1"/>
      <name val="Times New Roman"/>
      <charset val="134"/>
    </font>
    <font>
      <b/>
      <sz val="18"/>
      <color theme="1"/>
      <name val="Times New Roman"/>
      <charset val="134"/>
    </font>
    <font>
      <i/>
      <sz val="12"/>
      <color theme="1"/>
      <name val="Times New Roman"/>
      <charset val="134"/>
    </font>
    <font>
      <sz val="11"/>
      <color theme="1"/>
      <name val="Bookman Old Style"/>
      <family val="1"/>
    </font>
    <font>
      <b/>
      <sz val="10"/>
      <color rgb="FF000000"/>
      <name val="Bookman Old Style"/>
      <family val="1"/>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rgb="FFFDE9D9"/>
        <bgColor rgb="FFFDE9D9"/>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113">
    <xf numFmtId="0" fontId="0" fillId="0" borderId="0" xfId="0"/>
    <xf numFmtId="0" fontId="1" fillId="0" borderId="0" xfId="0" applyFont="1"/>
    <xf numFmtId="0" fontId="1" fillId="0" borderId="0" xfId="0" applyFont="1" applyAlignment="1">
      <alignment horizontal="left" vertical="center" wrapText="1"/>
    </xf>
    <xf numFmtId="0" fontId="1" fillId="0" borderId="3" xfId="0" applyFont="1" applyBorder="1" applyAlignment="1">
      <alignment horizontal="center"/>
    </xf>
    <xf numFmtId="0" fontId="2" fillId="0" borderId="0" xfId="0" applyFont="1"/>
    <xf numFmtId="0" fontId="1" fillId="0" borderId="0" xfId="0" applyFont="1" applyAlignment="1">
      <alignment horizontal="center" vertical="center"/>
    </xf>
    <xf numFmtId="0" fontId="5" fillId="0" borderId="0" xfId="0" applyFont="1" applyAlignment="1">
      <alignment horizontal="centerContinuous"/>
    </xf>
    <xf numFmtId="0" fontId="0" fillId="0" borderId="0" xfId="0" applyAlignment="1">
      <alignment horizontal="centerContinuous"/>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7" xfId="0" applyFont="1" applyFill="1" applyBorder="1" applyAlignment="1">
      <alignment horizontal="center"/>
    </xf>
    <xf numFmtId="0" fontId="1" fillId="0" borderId="4" xfId="0" applyFont="1" applyBorder="1" applyAlignment="1">
      <alignment horizontal="center"/>
    </xf>
    <xf numFmtId="0" fontId="1" fillId="0" borderId="4" xfId="0" applyFont="1" applyBorder="1"/>
    <xf numFmtId="0" fontId="1" fillId="0" borderId="2" xfId="0" applyFont="1" applyBorder="1" applyAlignment="1">
      <alignment horizontal="center"/>
    </xf>
    <xf numFmtId="2" fontId="1" fillId="0" borderId="8" xfId="0" applyNumberFormat="1" applyFont="1" applyBorder="1"/>
    <xf numFmtId="0" fontId="1" fillId="0" borderId="7" xfId="0" applyFont="1" applyBorder="1" applyAlignment="1">
      <alignment horizontal="center"/>
    </xf>
    <xf numFmtId="0" fontId="1" fillId="0" borderId="7" xfId="0" applyFont="1" applyBorder="1"/>
    <xf numFmtId="2" fontId="1" fillId="0" borderId="9" xfId="0" applyNumberFormat="1" applyFont="1" applyBorder="1"/>
    <xf numFmtId="0" fontId="1" fillId="0" borderId="7" xfId="0" applyFont="1" applyBorder="1" applyAlignment="1">
      <alignment wrapText="1"/>
    </xf>
    <xf numFmtId="2" fontId="1" fillId="0" borderId="10" xfId="0" applyNumberFormat="1" applyFont="1" applyBorder="1"/>
    <xf numFmtId="0" fontId="1" fillId="2" borderId="6" xfId="0" applyFont="1" applyFill="1" applyBorder="1"/>
    <xf numFmtId="0" fontId="2" fillId="2" borderId="6" xfId="0" applyFont="1" applyFill="1" applyBorder="1"/>
    <xf numFmtId="0" fontId="2" fillId="2" borderId="6" xfId="0" applyFont="1" applyFill="1" applyBorder="1" applyAlignment="1">
      <alignment horizontal="center"/>
    </xf>
    <xf numFmtId="2" fontId="2" fillId="2" borderId="5" xfId="0" applyNumberFormat="1" applyFont="1" applyFill="1" applyBorder="1"/>
    <xf numFmtId="2" fontId="1" fillId="0" borderId="0" xfId="0" applyNumberFormat="1" applyFont="1"/>
    <xf numFmtId="0" fontId="4" fillId="0" borderId="0" xfId="0" applyFont="1" applyAlignment="1">
      <alignment horizontal="center" vertical="center"/>
    </xf>
    <xf numFmtId="0" fontId="0" fillId="0" borderId="0" xfId="0" applyAlignment="1">
      <alignment vertical="center"/>
    </xf>
    <xf numFmtId="0" fontId="6" fillId="0" borderId="0" xfId="0" applyFont="1" applyAlignment="1">
      <alignment horizontal="center" vertical="top"/>
    </xf>
    <xf numFmtId="0" fontId="6" fillId="0" borderId="0" xfId="0" applyFont="1"/>
    <xf numFmtId="0" fontId="7" fillId="0" borderId="0" xfId="0" applyFont="1" applyAlignment="1" applyProtection="1">
      <alignment horizontal="center" vertical="center"/>
      <protection locked="0"/>
    </xf>
    <xf numFmtId="0" fontId="7" fillId="0" borderId="0" xfId="0" applyFont="1" applyAlignment="1">
      <alignment horizontal="center" vertical="center"/>
    </xf>
    <xf numFmtId="0" fontId="8" fillId="0" borderId="0" xfId="0" applyFont="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2" xfId="0" applyFont="1" applyBorder="1" applyAlignment="1" applyProtection="1">
      <alignment horizontal="left" vertical="center"/>
      <protection locked="0"/>
    </xf>
    <xf numFmtId="0" fontId="8" fillId="4" borderId="8" xfId="0" applyFont="1" applyFill="1" applyBorder="1" applyAlignment="1">
      <alignment horizontal="center" vertical="center"/>
    </xf>
    <xf numFmtId="0" fontId="9" fillId="0" borderId="13" xfId="0" applyFont="1" applyBorder="1" applyAlignment="1">
      <alignment horizontal="center" vertical="top"/>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4" xfId="0" applyFont="1" applyBorder="1" applyAlignment="1" applyProtection="1">
      <alignment horizontal="left" vertical="top" wrapText="1"/>
      <protection locked="0"/>
    </xf>
    <xf numFmtId="0" fontId="10" fillId="0" borderId="15" xfId="0" applyFont="1" applyBorder="1" applyAlignment="1">
      <alignment horizontal="left" vertical="top" wrapText="1"/>
    </xf>
    <xf numFmtId="0" fontId="6" fillId="0" borderId="1" xfId="0" applyFont="1" applyBorder="1" applyAlignment="1">
      <alignment horizontal="center" vertical="top"/>
    </xf>
    <xf numFmtId="0" fontId="11" fillId="0" borderId="10" xfId="0" applyFont="1" applyBorder="1" applyAlignment="1">
      <alignment horizontal="left" vertical="top" wrapText="1"/>
    </xf>
    <xf numFmtId="0" fontId="7" fillId="0" borderId="10" xfId="0" applyFont="1" applyBorder="1" applyAlignment="1" applyProtection="1">
      <alignment horizontal="center" vertical="center"/>
      <protection locked="0"/>
    </xf>
    <xf numFmtId="0" fontId="7" fillId="0" borderId="10" xfId="0" applyFont="1" applyBorder="1" applyAlignment="1">
      <alignment horizontal="center" vertical="center"/>
    </xf>
    <xf numFmtId="0" fontId="11" fillId="0" borderId="1" xfId="0" applyFont="1" applyBorder="1" applyAlignment="1">
      <alignment horizontal="left" vertical="top" wrapText="1"/>
    </xf>
    <xf numFmtId="0" fontId="7" fillId="0" borderId="1" xfId="0" applyFont="1" applyBorder="1" applyAlignment="1" applyProtection="1">
      <alignment horizontal="center" vertical="center"/>
      <protection locked="0"/>
    </xf>
    <xf numFmtId="0" fontId="9" fillId="0" borderId="1" xfId="0" applyFont="1" applyBorder="1" applyAlignment="1">
      <alignment horizontal="center" vertical="top"/>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4" xfId="0" applyFont="1" applyBorder="1" applyAlignment="1" applyProtection="1">
      <alignment vertical="top" wrapText="1"/>
      <protection locked="0"/>
    </xf>
    <xf numFmtId="0" fontId="11" fillId="0" borderId="1" xfId="0" applyFont="1" applyBorder="1" applyAlignment="1">
      <alignment vertical="top" wrapText="1"/>
    </xf>
    <xf numFmtId="0" fontId="10" fillId="0" borderId="1" xfId="0" applyFont="1" applyBorder="1" applyAlignment="1">
      <alignment vertical="top" wrapText="1"/>
    </xf>
    <xf numFmtId="0" fontId="6" fillId="0" borderId="13" xfId="0" applyFont="1" applyBorder="1" applyAlignment="1">
      <alignment horizontal="centerContinuous" vertical="top"/>
    </xf>
    <xf numFmtId="0" fontId="6" fillId="0" borderId="14" xfId="0" applyFont="1" applyBorder="1" applyAlignment="1">
      <alignment horizontal="centerContinuous" vertical="top"/>
    </xf>
    <xf numFmtId="0" fontId="6" fillId="0" borderId="14" xfId="0" applyFont="1" applyBorder="1" applyAlignment="1">
      <alignment horizontal="center" vertical="top"/>
    </xf>
    <xf numFmtId="0" fontId="6" fillId="0" borderId="14" xfId="0" applyFont="1" applyBorder="1" applyAlignment="1" applyProtection="1">
      <alignment horizontal="centerContinuous" vertical="top"/>
      <protection locked="0"/>
    </xf>
    <xf numFmtId="0" fontId="6" fillId="0" borderId="15" xfId="0" applyFont="1" applyBorder="1" applyAlignment="1">
      <alignment horizontal="centerContinuous" vertical="top"/>
    </xf>
    <xf numFmtId="0" fontId="7" fillId="0" borderId="1" xfId="0" applyFont="1" applyBorder="1" applyAlignment="1">
      <alignment horizontal="center"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4" xfId="0" applyFont="1" applyBorder="1" applyAlignment="1" applyProtection="1">
      <alignment horizontal="left" vertical="center"/>
      <protection locked="0"/>
    </xf>
    <xf numFmtId="0" fontId="8" fillId="4" borderId="1" xfId="0" applyFont="1" applyFill="1" applyBorder="1" applyAlignment="1">
      <alignment horizontal="center" vertical="center"/>
    </xf>
    <xf numFmtId="0" fontId="8" fillId="0" borderId="1" xfId="0" applyFont="1" applyBorder="1" applyAlignment="1">
      <alignment horizontal="center" vertical="top"/>
    </xf>
    <xf numFmtId="0" fontId="8" fillId="0" borderId="13" xfId="0" applyFont="1" applyBorder="1"/>
    <xf numFmtId="0" fontId="8" fillId="0" borderId="14" xfId="0" applyFont="1" applyBorder="1"/>
    <xf numFmtId="0" fontId="8" fillId="0" borderId="14" xfId="0" applyFont="1" applyBorder="1" applyProtection="1">
      <protection locked="0"/>
    </xf>
    <xf numFmtId="0" fontId="8" fillId="0" borderId="15" xfId="0" applyFont="1" applyBorder="1"/>
    <xf numFmtId="0" fontId="7" fillId="0" borderId="1" xfId="0" applyFont="1" applyBorder="1" applyAlignment="1">
      <alignment horizontal="center" vertical="top"/>
    </xf>
    <xf numFmtId="0" fontId="10" fillId="0" borderId="13" xfId="0" applyFont="1" applyBorder="1" applyAlignment="1">
      <alignment vertical="top"/>
    </xf>
    <xf numFmtId="0" fontId="7" fillId="0" borderId="13" xfId="0" applyFont="1" applyBorder="1" applyAlignment="1">
      <alignment horizontal="centerContinuous" vertical="top"/>
    </xf>
    <xf numFmtId="0" fontId="7" fillId="0" borderId="14" xfId="0" applyFont="1" applyBorder="1" applyAlignment="1">
      <alignment horizontal="centerContinuous" vertical="top"/>
    </xf>
    <xf numFmtId="0" fontId="7" fillId="0" borderId="14" xfId="0" applyFont="1" applyBorder="1" applyAlignment="1" applyProtection="1">
      <alignment horizontal="centerContinuous" vertical="top"/>
      <protection locked="0"/>
    </xf>
    <xf numFmtId="0" fontId="7" fillId="0" borderId="15" xfId="0" applyFont="1" applyBorder="1" applyAlignment="1">
      <alignment horizontal="centerContinuous" vertical="top"/>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 xfId="0" applyFont="1" applyBorder="1" applyAlignment="1">
      <alignment vertical="top"/>
    </xf>
    <xf numFmtId="0" fontId="7" fillId="0" borderId="1" xfId="0" applyFont="1" applyBorder="1" applyAlignment="1">
      <alignment wrapText="1"/>
    </xf>
    <xf numFmtId="0" fontId="11" fillId="0" borderId="14" xfId="0" applyFont="1" applyBorder="1" applyAlignment="1">
      <alignment horizontal="left" vertical="top" wrapText="1"/>
    </xf>
    <xf numFmtId="0" fontId="7" fillId="0" borderId="14" xfId="0" applyFont="1" applyBorder="1" applyAlignment="1" applyProtection="1">
      <alignment horizontal="center" vertical="center"/>
      <protection locked="0"/>
    </xf>
    <xf numFmtId="0" fontId="8" fillId="0" borderId="13" xfId="0" applyFont="1" applyBorder="1" applyAlignment="1">
      <alignment horizontal="center" vertical="top"/>
    </xf>
    <xf numFmtId="0" fontId="11" fillId="0" borderId="13" xfId="0" applyFont="1" applyBorder="1" applyAlignment="1">
      <alignment vertical="top" wrapText="1"/>
    </xf>
    <xf numFmtId="0" fontId="11" fillId="0" borderId="14" xfId="0" applyFont="1" applyBorder="1" applyAlignment="1">
      <alignment vertical="top" wrapText="1"/>
    </xf>
    <xf numFmtId="0" fontId="8" fillId="5" borderId="1" xfId="0" applyFont="1" applyFill="1" applyBorder="1" applyAlignment="1">
      <alignment horizontal="center" vertical="center"/>
    </xf>
    <xf numFmtId="0" fontId="10" fillId="0" borderId="1" xfId="0" applyFont="1" applyBorder="1" applyAlignment="1">
      <alignment horizontal="left" vertical="top" wrapText="1"/>
    </xf>
    <xf numFmtId="0" fontId="7" fillId="0" borderId="1" xfId="0" applyFont="1" applyBorder="1" applyAlignment="1">
      <alignment horizontal="centerContinuous" vertical="top"/>
    </xf>
    <xf numFmtId="0" fontId="7" fillId="0" borderId="1" xfId="0" applyFont="1" applyBorder="1" applyAlignment="1" applyProtection="1">
      <alignment horizontal="centerContinuous" vertical="top"/>
      <protection locked="0"/>
    </xf>
    <xf numFmtId="0" fontId="1" fillId="0" borderId="19" xfId="0" applyFont="1" applyBorder="1"/>
    <xf numFmtId="0" fontId="2" fillId="0" borderId="0" xfId="0" applyFont="1" applyAlignment="1">
      <alignment horizontal="left" vertical="center"/>
    </xf>
    <xf numFmtId="0" fontId="2" fillId="0" borderId="0" xfId="0" applyFont="1" applyAlignment="1">
      <alignment horizontal="left" vertical="center" wrapText="1"/>
    </xf>
    <xf numFmtId="0" fontId="1" fillId="0" borderId="21" xfId="0" applyFont="1" applyBorder="1"/>
    <xf numFmtId="0" fontId="1" fillId="0" borderId="22" xfId="0" applyFont="1" applyBorder="1" applyAlignment="1">
      <alignment horizontal="center" vertical="center"/>
    </xf>
    <xf numFmtId="0" fontId="2" fillId="0" borderId="22" xfId="0" applyFont="1" applyBorder="1" applyAlignment="1">
      <alignment horizontal="left" vertical="center" wrapText="1"/>
    </xf>
    <xf numFmtId="0" fontId="2" fillId="0" borderId="22" xfId="0" applyFont="1" applyBorder="1" applyAlignment="1">
      <alignment horizontal="left" vertical="center"/>
    </xf>
    <xf numFmtId="0" fontId="1" fillId="0" borderId="0" xfId="0" applyFont="1" applyAlignment="1">
      <alignment wrapText="1"/>
    </xf>
    <xf numFmtId="0" fontId="13" fillId="0" borderId="0" xfId="0" applyFont="1"/>
    <xf numFmtId="0" fontId="15"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xf>
    <xf numFmtId="0" fontId="1" fillId="0" borderId="0" xfId="0" applyFont="1" applyAlignment="1">
      <alignment horizontal="left" vertical="center"/>
    </xf>
    <xf numFmtId="0" fontId="0" fillId="0" borderId="0" xfId="0"/>
    <xf numFmtId="0" fontId="12" fillId="6" borderId="16" xfId="0" applyFont="1" applyFill="1" applyBorder="1" applyAlignment="1">
      <alignment horizontal="center" vertical="center"/>
    </xf>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1" fillId="0" borderId="17" xfId="0" applyFont="1" applyBorder="1" applyAlignment="1">
      <alignment horizontal="center"/>
    </xf>
    <xf numFmtId="0" fontId="0" fillId="0" borderId="2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Instrumen!A1"/><Relationship Id="rId2" Type="http://schemas.openxmlformats.org/officeDocument/2006/relationships/hyperlink" Target="#'Berita Acara dan Rekomendasi'!A1"/><Relationship Id="rId1" Type="http://schemas.openxmlformats.org/officeDocument/2006/relationships/hyperlink" Target="#HOME!A1"/><Relationship Id="rId5" Type="http://schemas.openxmlformats.org/officeDocument/2006/relationships/hyperlink" Target="#'Nilai Sementara'!A1"/><Relationship Id="rId4" Type="http://schemas.openxmlformats.org/officeDocument/2006/relationships/hyperlink" Target="#Rekomendasi!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8</xdr:col>
      <xdr:colOff>583565</xdr:colOff>
      <xdr:row>1</xdr:row>
      <xdr:rowOff>269875</xdr:rowOff>
    </xdr:from>
    <xdr:ext cx="2419350" cy="7524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9461500" y="715645"/>
          <a:ext cx="2419350" cy="75247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oneCellAnchor>
    <xdr:from>
      <xdr:col>8</xdr:col>
      <xdr:colOff>612140</xdr:colOff>
      <xdr:row>8</xdr:row>
      <xdr:rowOff>615950</xdr:rowOff>
    </xdr:from>
    <xdr:ext cx="2447925" cy="8477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490075" y="5125085"/>
          <a:ext cx="2447925" cy="847725"/>
        </a:xfrm>
        <a:prstGeom prst="roundRect">
          <a:avLst>
            <a:gd name="adj" fmla="val 16667"/>
          </a:avLst>
        </a:prstGeom>
        <a:solidFill>
          <a:srgbClr val="B6DDE7"/>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BERITA ACARA</a:t>
          </a:r>
          <a:endParaRPr lang="en-US" sz="1100"/>
        </a:p>
      </xdr:txBody>
    </xdr:sp>
    <xdr:clientData fLocksWithSheet="0"/>
  </xdr:oneCellAnchor>
  <xdr:oneCellAnchor>
    <xdr:from>
      <xdr:col>8</xdr:col>
      <xdr:colOff>606425</xdr:colOff>
      <xdr:row>3</xdr:row>
      <xdr:rowOff>441325</xdr:rowOff>
    </xdr:from>
    <xdr:ext cx="2447925" cy="809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484360" y="1778635"/>
          <a:ext cx="2447925" cy="809625"/>
        </a:xfrm>
        <a:prstGeom prst="roundRect">
          <a:avLst>
            <a:gd name="adj" fmla="val 16667"/>
          </a:avLst>
        </a:prstGeom>
        <a:solidFill>
          <a:srgbClr val="D6E3BC"/>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INSTRUMEN</a:t>
          </a:r>
          <a:endParaRPr lang="en-US" sz="1100"/>
        </a:p>
      </xdr:txBody>
    </xdr:sp>
    <xdr:clientData fLocksWithSheet="0"/>
  </xdr:oneCellAnchor>
  <xdr:oneCellAnchor>
    <xdr:from>
      <xdr:col>5</xdr:col>
      <xdr:colOff>201295</xdr:colOff>
      <xdr:row>1</xdr:row>
      <xdr:rowOff>276225</xdr:rowOff>
    </xdr:from>
    <xdr:ext cx="1809750" cy="5448300"/>
    <xdr:sp macro="" textlink="">
      <xdr:nvSpPr>
        <xdr:cNvPr id="8" name="Shape 8">
          <a:extLst>
            <a:ext uri="{FF2B5EF4-FFF2-40B4-BE49-F238E27FC236}">
              <a16:creationId xmlns:a16="http://schemas.microsoft.com/office/drawing/2014/main" id="{00000000-0008-0000-0000-000008000000}"/>
            </a:ext>
          </a:extLst>
        </xdr:cNvPr>
        <xdr:cNvSpPr/>
      </xdr:nvSpPr>
      <xdr:spPr>
        <a:xfrm>
          <a:off x="7170420" y="721995"/>
          <a:ext cx="1809750" cy="5448300"/>
        </a:xfrm>
        <a:prstGeom prst="rightArrow">
          <a:avLst>
            <a:gd name="adj1" fmla="val 50000"/>
            <a:gd name="adj2" fmla="val 50000"/>
          </a:avLst>
        </a:prstGeom>
        <a:solidFill>
          <a:srgbClr val="8CB3E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8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MENU</a:t>
          </a:r>
          <a:endParaRPr sz="1400"/>
        </a:p>
      </xdr:txBody>
    </xdr:sp>
    <xdr:clientData fLocksWithSheet="0"/>
  </xdr:oneCellAnchor>
  <xdr:oneCellAnchor>
    <xdr:from>
      <xdr:col>8</xdr:col>
      <xdr:colOff>617220</xdr:colOff>
      <xdr:row>7</xdr:row>
      <xdr:rowOff>135255</xdr:rowOff>
    </xdr:from>
    <xdr:ext cx="2447925" cy="847725"/>
    <xdr:sp macro="" textlink="">
      <xdr:nvSpPr>
        <xdr:cNvPr id="2" name="Shape 5">
          <a:hlinkClick xmlns:r="http://schemas.openxmlformats.org/officeDocument/2006/relationships" r:id="rId4"/>
          <a:extLst>
            <a:ext uri="{FF2B5EF4-FFF2-40B4-BE49-F238E27FC236}">
              <a16:creationId xmlns:a16="http://schemas.microsoft.com/office/drawing/2014/main" id="{00000000-0008-0000-0000-000002000000}"/>
            </a:ext>
          </a:extLst>
        </xdr:cNvPr>
        <xdr:cNvSpPr/>
      </xdr:nvSpPr>
      <xdr:spPr>
        <a:xfrm>
          <a:off x="9495155" y="4010025"/>
          <a:ext cx="2447925" cy="847725"/>
        </a:xfrm>
        <a:prstGeom prst="roundRect">
          <a:avLst>
            <a:gd name="adj" fmla="val 16667"/>
          </a:avLst>
        </a:prstGeom>
        <a:solidFill>
          <a:schemeClr val="accent1">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REKOMENDASI</a:t>
          </a:r>
          <a:endParaRPr lang="en-US" sz="1100"/>
        </a:p>
      </xdr:txBody>
    </xdr:sp>
    <xdr:clientData fLocksWithSheet="0"/>
  </xdr:oneCellAnchor>
  <xdr:oneCellAnchor>
    <xdr:from>
      <xdr:col>8</xdr:col>
      <xdr:colOff>625475</xdr:colOff>
      <xdr:row>5</xdr:row>
      <xdr:rowOff>261620</xdr:rowOff>
    </xdr:from>
    <xdr:ext cx="2447925" cy="847725"/>
    <xdr:sp macro="" textlink="">
      <xdr:nvSpPr>
        <xdr:cNvPr id="9" name="Shape 5">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9503410" y="2867660"/>
          <a:ext cx="2447925" cy="847725"/>
        </a:xfrm>
        <a:prstGeom prst="roundRect">
          <a:avLst>
            <a:gd name="adj" fmla="val 16667"/>
          </a:avLst>
        </a:prstGeom>
        <a:solidFill>
          <a:schemeClr val="accent4">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NILAI SEMENTARA</a:t>
          </a:r>
          <a:endParaRPr lang="en-US"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209550</xdr:colOff>
      <xdr:row>5</xdr:row>
      <xdr:rowOff>28575</xdr:rowOff>
    </xdr:from>
    <xdr:ext cx="2009775" cy="723900"/>
    <xdr:sp macro="" textlink="">
      <xdr:nvSpPr>
        <xdr:cNvPr id="9" name="Shape 9">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7698740" y="1009650"/>
          <a:ext cx="2009775" cy="723900"/>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zoomScale="70" zoomScaleNormal="70" workbookViewId="0">
      <selection sqref="A1:E3"/>
    </sheetView>
  </sheetViews>
  <sheetFormatPr defaultColWidth="14.42578125" defaultRowHeight="15" customHeight="1"/>
  <cols>
    <col min="1" max="1" width="9.140625" customWidth="1"/>
    <col min="2" max="2" width="26.7109375" customWidth="1"/>
    <col min="3" max="3" width="2" customWidth="1"/>
    <col min="4" max="4" width="3" customWidth="1"/>
    <col min="5" max="5" width="59" customWidth="1"/>
    <col min="6" max="17" width="9.140625" customWidth="1"/>
    <col min="18" max="26" width="8.7109375" customWidth="1"/>
  </cols>
  <sheetData>
    <row r="1" spans="1:26" ht="35.1" customHeight="1">
      <c r="A1" s="103" t="s">
        <v>0</v>
      </c>
      <c r="B1" s="104"/>
      <c r="C1" s="104"/>
      <c r="D1" s="104"/>
      <c r="E1" s="105"/>
      <c r="F1" s="111"/>
      <c r="G1" s="104"/>
      <c r="H1" s="104"/>
      <c r="I1" s="104"/>
      <c r="J1" s="104"/>
      <c r="K1" s="104"/>
      <c r="L1" s="104"/>
      <c r="M1" s="104"/>
      <c r="N1" s="105"/>
      <c r="O1" s="1"/>
      <c r="P1" s="1"/>
      <c r="Q1" s="1"/>
      <c r="R1" s="1"/>
      <c r="S1" s="1"/>
      <c r="T1" s="1"/>
      <c r="U1" s="1"/>
      <c r="V1" s="1"/>
      <c r="W1" s="1"/>
      <c r="X1" s="1"/>
      <c r="Y1" s="1"/>
      <c r="Z1" s="1"/>
    </row>
    <row r="2" spans="1:26" ht="35.1" customHeight="1">
      <c r="A2" s="106"/>
      <c r="B2" s="102"/>
      <c r="C2" s="102"/>
      <c r="D2" s="102"/>
      <c r="E2" s="107"/>
      <c r="F2" s="102"/>
      <c r="G2" s="102"/>
      <c r="H2" s="102"/>
      <c r="I2" s="102"/>
      <c r="J2" s="102"/>
      <c r="K2" s="102"/>
      <c r="L2" s="102"/>
      <c r="M2" s="102"/>
      <c r="N2" s="107"/>
      <c r="O2" s="1"/>
      <c r="P2" s="98"/>
      <c r="Q2" s="1"/>
      <c r="R2" s="1"/>
      <c r="S2" s="1"/>
      <c r="T2" s="1"/>
      <c r="U2" s="1"/>
      <c r="V2" s="1"/>
      <c r="W2" s="1"/>
      <c r="X2" s="1"/>
      <c r="Y2" s="1"/>
      <c r="Z2" s="1"/>
    </row>
    <row r="3" spans="1:26" ht="35.1" customHeight="1">
      <c r="A3" s="108"/>
      <c r="B3" s="109"/>
      <c r="C3" s="109"/>
      <c r="D3" s="109"/>
      <c r="E3" s="110"/>
      <c r="F3" s="102"/>
      <c r="G3" s="102"/>
      <c r="H3" s="102"/>
      <c r="I3" s="102"/>
      <c r="J3" s="102"/>
      <c r="K3" s="102"/>
      <c r="L3" s="102"/>
      <c r="M3" s="102"/>
      <c r="N3" s="107"/>
      <c r="O3" s="1"/>
      <c r="P3" s="1"/>
      <c r="Q3" s="1"/>
      <c r="R3" s="1"/>
      <c r="S3" s="1"/>
      <c r="T3" s="1"/>
      <c r="U3" s="1"/>
      <c r="V3" s="1"/>
      <c r="W3" s="1"/>
      <c r="X3" s="1"/>
      <c r="Y3" s="1"/>
      <c r="Z3" s="1"/>
    </row>
    <row r="4" spans="1:26" ht="49.9" customHeight="1">
      <c r="A4" s="90"/>
      <c r="B4" s="91" t="s">
        <v>1</v>
      </c>
      <c r="C4" s="101" t="s">
        <v>2</v>
      </c>
      <c r="D4" s="102"/>
      <c r="E4" s="2"/>
      <c r="F4" s="102"/>
      <c r="G4" s="102"/>
      <c r="H4" s="102"/>
      <c r="I4" s="102"/>
      <c r="J4" s="102"/>
      <c r="K4" s="102"/>
      <c r="L4" s="102"/>
      <c r="M4" s="102"/>
      <c r="N4" s="107"/>
      <c r="O4" s="1"/>
      <c r="P4" s="1"/>
      <c r="Q4" s="1"/>
      <c r="R4" s="1"/>
      <c r="S4" s="1"/>
      <c r="T4" s="1"/>
      <c r="U4" s="1"/>
      <c r="V4" s="1"/>
      <c r="W4" s="1"/>
      <c r="X4" s="1"/>
      <c r="Y4" s="1"/>
      <c r="Z4" s="1"/>
    </row>
    <row r="5" spans="1:26" ht="49.9" customHeight="1">
      <c r="A5" s="90"/>
      <c r="B5" s="91" t="s">
        <v>3</v>
      </c>
      <c r="C5" s="101" t="s">
        <v>2</v>
      </c>
      <c r="D5" s="102"/>
      <c r="E5" s="2"/>
      <c r="F5" s="102"/>
      <c r="G5" s="102"/>
      <c r="H5" s="102"/>
      <c r="I5" s="102"/>
      <c r="J5" s="102"/>
      <c r="K5" s="102"/>
      <c r="L5" s="102"/>
      <c r="M5" s="102"/>
      <c r="N5" s="107"/>
      <c r="O5" s="1"/>
      <c r="P5" s="1"/>
      <c r="Q5" s="1"/>
      <c r="R5" s="1"/>
      <c r="S5" s="1"/>
      <c r="T5" s="1"/>
      <c r="U5" s="1"/>
      <c r="V5" s="1"/>
      <c r="W5" s="1"/>
      <c r="X5" s="1"/>
      <c r="Y5" s="1"/>
      <c r="Z5" s="1"/>
    </row>
    <row r="6" spans="1:26" ht="49.9" customHeight="1">
      <c r="A6" s="90"/>
      <c r="B6" s="91" t="s">
        <v>4</v>
      </c>
      <c r="C6" s="101" t="s">
        <v>2</v>
      </c>
      <c r="D6" s="102"/>
      <c r="E6" s="2"/>
      <c r="F6" s="102"/>
      <c r="G6" s="102"/>
      <c r="H6" s="102"/>
      <c r="I6" s="102"/>
      <c r="J6" s="102"/>
      <c r="K6" s="102"/>
      <c r="L6" s="102"/>
      <c r="M6" s="102"/>
      <c r="N6" s="107"/>
      <c r="O6" s="1"/>
      <c r="P6" s="1"/>
      <c r="Q6" s="1"/>
      <c r="R6" s="1"/>
      <c r="S6" s="1"/>
      <c r="T6" s="1"/>
      <c r="U6" s="1"/>
      <c r="V6" s="1"/>
      <c r="W6" s="1"/>
      <c r="X6" s="1"/>
      <c r="Y6" s="1"/>
      <c r="Z6" s="1"/>
    </row>
    <row r="7" spans="1:26" ht="49.9" customHeight="1">
      <c r="A7" s="90"/>
      <c r="B7" s="91" t="s">
        <v>5</v>
      </c>
      <c r="C7" s="101" t="s">
        <v>2</v>
      </c>
      <c r="D7" s="102"/>
      <c r="E7" s="2"/>
      <c r="F7" s="102"/>
      <c r="G7" s="102"/>
      <c r="H7" s="102"/>
      <c r="I7" s="102"/>
      <c r="J7" s="102"/>
      <c r="K7" s="102"/>
      <c r="L7" s="102"/>
      <c r="M7" s="102"/>
      <c r="N7" s="107"/>
      <c r="O7" s="1"/>
      <c r="P7" s="1"/>
      <c r="Q7" s="1"/>
      <c r="R7" s="1"/>
      <c r="S7" s="1"/>
      <c r="T7" s="1"/>
      <c r="U7" s="1"/>
      <c r="V7" s="1"/>
      <c r="W7" s="1"/>
      <c r="X7" s="1"/>
      <c r="Y7" s="1"/>
      <c r="Z7" s="1"/>
    </row>
    <row r="8" spans="1:26" ht="49.9" customHeight="1">
      <c r="A8" s="90"/>
      <c r="B8" s="91" t="s">
        <v>6</v>
      </c>
      <c r="C8" s="101" t="s">
        <v>2</v>
      </c>
      <c r="D8" s="102"/>
      <c r="E8" s="2"/>
      <c r="F8" s="102"/>
      <c r="G8" s="102"/>
      <c r="H8" s="102"/>
      <c r="I8" s="102"/>
      <c r="J8" s="102"/>
      <c r="K8" s="102"/>
      <c r="L8" s="102"/>
      <c r="M8" s="102"/>
      <c r="N8" s="107"/>
      <c r="O8" s="1"/>
      <c r="P8" s="1"/>
      <c r="Q8" s="1"/>
      <c r="R8" s="1"/>
      <c r="S8" s="1"/>
      <c r="T8" s="1"/>
      <c r="U8" s="1"/>
      <c r="V8" s="1"/>
      <c r="W8" s="1"/>
      <c r="X8" s="1"/>
      <c r="Y8" s="1"/>
      <c r="Z8" s="1"/>
    </row>
    <row r="9" spans="1:26" ht="49.9" customHeight="1">
      <c r="A9" s="90"/>
      <c r="B9" s="91" t="s">
        <v>7</v>
      </c>
      <c r="C9" s="101" t="s">
        <v>2</v>
      </c>
      <c r="D9" s="102"/>
      <c r="E9" s="2"/>
      <c r="F9" s="102"/>
      <c r="G9" s="102"/>
      <c r="H9" s="102"/>
      <c r="I9" s="102"/>
      <c r="J9" s="102"/>
      <c r="K9" s="102"/>
      <c r="L9" s="102"/>
      <c r="M9" s="102"/>
      <c r="N9" s="107"/>
      <c r="O9" s="1"/>
      <c r="P9" s="1"/>
      <c r="Q9" s="1"/>
      <c r="R9" s="1"/>
      <c r="S9" s="1"/>
      <c r="T9" s="1"/>
      <c r="U9" s="1"/>
      <c r="V9" s="1"/>
      <c r="W9" s="1"/>
      <c r="X9" s="1"/>
      <c r="Y9" s="1"/>
      <c r="Z9" s="1"/>
    </row>
    <row r="10" spans="1:26" ht="49.9" customHeight="1">
      <c r="A10" s="90"/>
      <c r="B10" s="91" t="s">
        <v>8</v>
      </c>
      <c r="C10" s="5" t="s">
        <v>2</v>
      </c>
      <c r="D10" s="92" t="s">
        <v>9</v>
      </c>
      <c r="E10" s="91"/>
      <c r="F10" s="102"/>
      <c r="G10" s="102"/>
      <c r="H10" s="102"/>
      <c r="I10" s="102"/>
      <c r="J10" s="102"/>
      <c r="K10" s="102"/>
      <c r="L10" s="102"/>
      <c r="M10" s="102"/>
      <c r="N10" s="107"/>
      <c r="O10" s="1"/>
      <c r="P10" s="1"/>
      <c r="Q10" s="1"/>
      <c r="R10" s="1"/>
      <c r="S10" s="1"/>
      <c r="T10" s="1"/>
      <c r="U10" s="1"/>
      <c r="V10" s="1"/>
      <c r="W10" s="1"/>
      <c r="X10" s="1"/>
      <c r="Y10" s="1"/>
      <c r="Z10" s="1"/>
    </row>
    <row r="11" spans="1:26" ht="49.9" customHeight="1">
      <c r="A11" s="93"/>
      <c r="B11" s="94"/>
      <c r="C11" s="94" t="s">
        <v>2</v>
      </c>
      <c r="D11" s="95" t="s">
        <v>10</v>
      </c>
      <c r="E11" s="96"/>
      <c r="F11" s="112"/>
      <c r="G11" s="112"/>
      <c r="H11" s="112"/>
      <c r="I11" s="112"/>
      <c r="J11" s="112"/>
      <c r="K11" s="112"/>
      <c r="L11" s="112"/>
      <c r="M11" s="112"/>
      <c r="N11" s="110"/>
      <c r="O11" s="1"/>
      <c r="P11" s="1"/>
      <c r="Q11" s="1"/>
      <c r="R11" s="1"/>
      <c r="S11" s="1"/>
      <c r="T11" s="1"/>
      <c r="U11" s="1"/>
      <c r="V11" s="1"/>
      <c r="W11" s="1"/>
      <c r="X11" s="1"/>
      <c r="Y11" s="1"/>
      <c r="Z11" s="1"/>
    </row>
    <row r="12" spans="1:26" ht="15.75" customHeight="1">
      <c r="A12" s="1"/>
      <c r="B12" s="1"/>
      <c r="C12" s="1"/>
      <c r="D12" s="1"/>
      <c r="E12" s="97"/>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97"/>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97"/>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97"/>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97"/>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97"/>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97"/>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97"/>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97"/>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97"/>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97"/>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97"/>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97"/>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97"/>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97"/>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97"/>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97"/>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97"/>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97"/>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97"/>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97"/>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97"/>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97"/>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97"/>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97"/>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97"/>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97"/>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97"/>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97"/>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97"/>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97"/>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97"/>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97"/>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97"/>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97"/>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97"/>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97"/>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97"/>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97"/>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97"/>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97"/>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97"/>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97"/>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97"/>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97"/>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97"/>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97"/>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97"/>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97"/>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97"/>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97"/>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97"/>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97"/>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97"/>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97"/>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97"/>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97"/>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97"/>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97"/>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97"/>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97"/>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97"/>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97"/>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97"/>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97"/>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97"/>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97"/>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97"/>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97"/>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97"/>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97"/>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97"/>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97"/>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97"/>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97"/>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97"/>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97"/>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97"/>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97"/>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97"/>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97"/>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97"/>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97"/>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97"/>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97"/>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97"/>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97"/>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97"/>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97"/>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97"/>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97"/>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97"/>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97"/>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97"/>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97"/>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97"/>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97"/>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97"/>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97"/>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97"/>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97"/>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97"/>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97"/>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97"/>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97"/>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97"/>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97"/>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97"/>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97"/>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97"/>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97"/>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97"/>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97"/>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97"/>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97"/>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97"/>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97"/>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97"/>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97"/>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97"/>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97"/>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97"/>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97"/>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97"/>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97"/>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97"/>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97"/>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97"/>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97"/>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97"/>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97"/>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97"/>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97"/>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97"/>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97"/>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97"/>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97"/>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97"/>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97"/>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97"/>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97"/>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97"/>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97"/>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97"/>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97"/>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97"/>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97"/>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97"/>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97"/>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97"/>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97"/>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97"/>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97"/>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97"/>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97"/>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97"/>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97"/>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97"/>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97"/>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97"/>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97"/>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97"/>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97"/>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97"/>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97"/>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97"/>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97"/>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97"/>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97"/>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97"/>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97"/>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97"/>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97"/>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97"/>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97"/>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97"/>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97"/>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97"/>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97"/>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97"/>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97"/>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97"/>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97"/>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97"/>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97"/>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97"/>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97"/>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97"/>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97"/>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97"/>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97"/>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97"/>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97"/>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97"/>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97"/>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97"/>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97"/>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97"/>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97"/>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97"/>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97"/>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97"/>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97"/>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97"/>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97"/>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97"/>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97"/>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97"/>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97"/>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97"/>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97"/>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97"/>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97"/>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97"/>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97"/>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97"/>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97"/>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97"/>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97"/>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97"/>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97"/>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97"/>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97"/>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97"/>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97"/>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97"/>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97"/>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97"/>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97"/>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97"/>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97"/>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97"/>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97"/>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97"/>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97"/>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97"/>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97"/>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97"/>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97"/>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97"/>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97"/>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97"/>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97"/>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97"/>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97"/>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97"/>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97"/>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97"/>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97"/>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97"/>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97"/>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97"/>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97"/>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97"/>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97"/>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97"/>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97"/>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97"/>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97"/>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97"/>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97"/>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97"/>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97"/>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97"/>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97"/>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97"/>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97"/>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97"/>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97"/>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97"/>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97"/>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97"/>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97"/>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97"/>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97"/>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97"/>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97"/>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97"/>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97"/>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97"/>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97"/>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97"/>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97"/>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97"/>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97"/>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97"/>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97"/>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97"/>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97"/>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97"/>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97"/>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97"/>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97"/>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97"/>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97"/>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97"/>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97"/>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97"/>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97"/>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97"/>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97"/>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97"/>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97"/>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97"/>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97"/>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97"/>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97"/>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97"/>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97"/>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97"/>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97"/>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97"/>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97"/>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97"/>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97"/>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97"/>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97"/>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97"/>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97"/>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97"/>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97"/>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97"/>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97"/>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97"/>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97"/>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97"/>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97"/>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97"/>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97"/>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97"/>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97"/>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97"/>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97"/>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97"/>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97"/>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97"/>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97"/>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97"/>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97"/>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97"/>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97"/>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97"/>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97"/>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97"/>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97"/>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97"/>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97"/>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97"/>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97"/>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97"/>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97"/>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97"/>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97"/>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97"/>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97"/>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97"/>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97"/>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97"/>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97"/>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97"/>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97"/>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97"/>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97"/>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97"/>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97"/>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97"/>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97"/>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97"/>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97"/>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97"/>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97"/>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97"/>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97"/>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97"/>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97"/>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97"/>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97"/>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97"/>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97"/>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97"/>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97"/>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97"/>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97"/>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97"/>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97"/>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97"/>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97"/>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97"/>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97"/>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97"/>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97"/>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97"/>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97"/>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97"/>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97"/>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97"/>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97"/>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97"/>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97"/>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97"/>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97"/>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97"/>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97"/>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97"/>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97"/>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97"/>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97"/>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97"/>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97"/>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97"/>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97"/>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97"/>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97"/>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97"/>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97"/>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97"/>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97"/>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97"/>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97"/>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97"/>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97"/>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97"/>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97"/>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97"/>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97"/>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97"/>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97"/>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97"/>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97"/>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97"/>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97"/>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97"/>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97"/>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97"/>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97"/>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97"/>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97"/>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97"/>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97"/>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97"/>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97"/>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97"/>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97"/>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97"/>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97"/>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97"/>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97"/>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97"/>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97"/>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97"/>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97"/>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97"/>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97"/>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97"/>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97"/>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97"/>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97"/>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97"/>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97"/>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97"/>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97"/>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97"/>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97"/>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97"/>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97"/>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97"/>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97"/>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97"/>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97"/>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97"/>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97"/>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97"/>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97"/>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97"/>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97"/>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97"/>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97"/>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97"/>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97"/>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97"/>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97"/>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97"/>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97"/>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97"/>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97"/>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97"/>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97"/>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97"/>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97"/>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97"/>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97"/>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97"/>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97"/>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97"/>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97"/>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97"/>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97"/>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97"/>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97"/>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97"/>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97"/>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97"/>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97"/>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97"/>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97"/>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97"/>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97"/>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97"/>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97"/>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97"/>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97"/>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97"/>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97"/>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97"/>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97"/>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97"/>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97"/>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97"/>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97"/>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97"/>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97"/>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97"/>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97"/>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97"/>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97"/>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97"/>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97"/>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97"/>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97"/>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97"/>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97"/>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97"/>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97"/>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97"/>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97"/>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97"/>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97"/>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97"/>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97"/>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97"/>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97"/>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97"/>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97"/>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97"/>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97"/>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97"/>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97"/>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97"/>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97"/>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97"/>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97"/>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97"/>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97"/>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97"/>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97"/>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97"/>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97"/>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97"/>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97"/>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97"/>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97"/>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97"/>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97"/>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97"/>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97"/>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97"/>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97"/>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97"/>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97"/>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97"/>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97"/>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97"/>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97"/>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97"/>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97"/>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97"/>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97"/>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97"/>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97"/>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97"/>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97"/>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97"/>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97"/>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97"/>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97"/>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97"/>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97"/>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97"/>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97"/>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97"/>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97"/>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97"/>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97"/>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97"/>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97"/>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97"/>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97"/>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97"/>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97"/>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97"/>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97"/>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97"/>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97"/>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97"/>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97"/>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97"/>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97"/>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97"/>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97"/>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97"/>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97"/>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97"/>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97"/>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97"/>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97"/>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97"/>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97"/>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97"/>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97"/>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97"/>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97"/>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97"/>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97"/>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97"/>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97"/>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97"/>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97"/>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97"/>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97"/>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97"/>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97"/>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97"/>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97"/>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97"/>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97"/>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97"/>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97"/>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97"/>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97"/>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97"/>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97"/>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97"/>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97"/>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97"/>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97"/>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97"/>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97"/>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97"/>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97"/>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97"/>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97"/>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97"/>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97"/>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97"/>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97"/>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97"/>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97"/>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97"/>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97"/>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97"/>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97"/>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97"/>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97"/>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97"/>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97"/>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97"/>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97"/>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97"/>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97"/>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97"/>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97"/>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97"/>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97"/>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97"/>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97"/>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97"/>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97"/>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97"/>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97"/>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97"/>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97"/>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97"/>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97"/>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97"/>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97"/>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97"/>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97"/>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97"/>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97"/>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97"/>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97"/>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97"/>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97"/>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97"/>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97"/>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97"/>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97"/>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97"/>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97"/>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97"/>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97"/>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97"/>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97"/>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97"/>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97"/>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97"/>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97"/>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97"/>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97"/>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97"/>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97"/>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97"/>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97"/>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97"/>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97"/>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97"/>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97"/>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97"/>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97"/>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97"/>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97"/>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97"/>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97"/>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97"/>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97"/>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97"/>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97"/>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97"/>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97"/>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97"/>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97"/>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97"/>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97"/>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97"/>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97"/>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97"/>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97"/>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97"/>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97"/>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97"/>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97"/>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97"/>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97"/>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97"/>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97"/>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97"/>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97"/>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97"/>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97"/>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97"/>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97"/>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97"/>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97"/>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97"/>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97"/>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97"/>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97"/>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97"/>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97"/>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97"/>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97"/>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97"/>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97"/>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97"/>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97"/>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97"/>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97"/>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97"/>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97"/>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97"/>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97"/>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97"/>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97"/>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97"/>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97"/>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97"/>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97"/>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97"/>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97"/>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97"/>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97"/>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97"/>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97"/>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97"/>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97"/>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97"/>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97"/>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97"/>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97"/>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97"/>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97"/>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97"/>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97"/>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97"/>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97"/>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97"/>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97"/>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97"/>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97"/>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97"/>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97"/>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97"/>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97"/>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97"/>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97"/>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97"/>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97"/>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97"/>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97"/>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97"/>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97"/>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97"/>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97"/>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97"/>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97"/>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97"/>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97"/>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97"/>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97"/>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97"/>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97"/>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97"/>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97"/>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97"/>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97"/>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97"/>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97"/>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97"/>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97"/>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97"/>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97"/>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97"/>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97"/>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97"/>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97"/>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97"/>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97"/>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97"/>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97"/>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97"/>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97"/>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97"/>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97"/>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97"/>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97"/>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97"/>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97"/>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97"/>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97"/>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97"/>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97"/>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97"/>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97"/>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97"/>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97"/>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97"/>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97"/>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97"/>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97"/>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97"/>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97"/>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97"/>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97"/>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97"/>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97"/>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97"/>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97"/>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97"/>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97"/>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97"/>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97"/>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97"/>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97"/>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97"/>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97"/>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97"/>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97"/>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97"/>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97"/>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97"/>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97"/>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97"/>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97"/>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97"/>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97"/>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97"/>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97"/>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97"/>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97"/>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97"/>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97"/>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97"/>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97"/>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97"/>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97"/>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97"/>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97"/>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97"/>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97"/>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97"/>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97"/>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97"/>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97"/>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97"/>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97"/>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97"/>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97"/>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97"/>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97"/>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97"/>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97"/>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97"/>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97"/>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97"/>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97"/>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97"/>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97"/>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97"/>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97"/>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97"/>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97"/>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97"/>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97"/>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97"/>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97"/>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97"/>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97"/>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97"/>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97"/>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97"/>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97"/>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97"/>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97"/>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97"/>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97"/>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97"/>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97"/>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97"/>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97"/>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97"/>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97"/>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97"/>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97"/>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97"/>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97"/>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97"/>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97"/>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97"/>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97"/>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97"/>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97"/>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97"/>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97"/>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97"/>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97"/>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97"/>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97"/>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97"/>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97"/>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97"/>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97"/>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97"/>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97"/>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97"/>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97"/>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97"/>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97"/>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97"/>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97"/>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97"/>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97"/>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97"/>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97"/>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97"/>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97"/>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97"/>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97"/>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97"/>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97"/>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97"/>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97"/>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97"/>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97"/>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97"/>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97"/>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97"/>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97"/>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97"/>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97"/>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97"/>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97"/>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
    <mergeCell ref="C9:D9"/>
    <mergeCell ref="A1:E3"/>
    <mergeCell ref="F1:N11"/>
    <mergeCell ref="C4:D4"/>
    <mergeCell ref="C5:D5"/>
    <mergeCell ref="C6:D6"/>
    <mergeCell ref="C7:D7"/>
    <mergeCell ref="C8:D8"/>
  </mergeCells>
  <pageMargins left="0.7" right="0.7" top="0.75" bottom="0.75" header="0" footer="0"/>
  <pageSetup paperSize="9" scale="4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3"/>
  <sheetViews>
    <sheetView topLeftCell="A25" zoomScaleNormal="100" workbookViewId="0">
      <selection activeCell="D27" sqref="D27"/>
    </sheetView>
  </sheetViews>
  <sheetFormatPr defaultColWidth="8.7109375" defaultRowHeight="15"/>
  <cols>
    <col min="1" max="1" width="8.7109375" style="27"/>
    <col min="2" max="2" width="52.7109375" style="28" customWidth="1"/>
    <col min="3" max="3" width="53.140625" style="28" customWidth="1"/>
    <col min="4" max="4" width="14.42578125" style="29" customWidth="1"/>
    <col min="5" max="6" width="8.7109375" style="30" hidden="1" customWidth="1"/>
  </cols>
  <sheetData>
    <row r="1" spans="1:6">
      <c r="E1" s="31"/>
    </row>
    <row r="3" spans="1:6" s="25" customFormat="1" ht="30">
      <c r="A3" s="32" t="s">
        <v>11</v>
      </c>
      <c r="B3" s="32" t="s">
        <v>12</v>
      </c>
      <c r="C3" s="32" t="s">
        <v>13</v>
      </c>
      <c r="D3" s="33" t="s">
        <v>14</v>
      </c>
      <c r="E3" s="34" t="s">
        <v>15</v>
      </c>
      <c r="F3" s="34" t="s">
        <v>16</v>
      </c>
    </row>
    <row r="4" spans="1:6" s="26" customFormat="1" ht="25.15" customHeight="1">
      <c r="A4" s="100">
        <v>1</v>
      </c>
      <c r="B4" s="35" t="s">
        <v>17</v>
      </c>
      <c r="C4" s="36"/>
      <c r="D4" s="37"/>
      <c r="E4" s="38">
        <f>SUM(E6:E18)/25</f>
        <v>32</v>
      </c>
      <c r="F4" s="38" t="e">
        <f>SUM(F6:F18)/25</f>
        <v>#REF!</v>
      </c>
    </row>
    <row r="5" spans="1:6">
      <c r="A5" s="39" t="s">
        <v>18</v>
      </c>
      <c r="B5" s="40" t="s">
        <v>19</v>
      </c>
      <c r="C5" s="41"/>
      <c r="D5" s="42"/>
      <c r="E5" s="41"/>
      <c r="F5" s="43"/>
    </row>
    <row r="6" spans="1:6" ht="75">
      <c r="A6" s="44">
        <v>1</v>
      </c>
      <c r="B6" s="45" t="s">
        <v>20</v>
      </c>
      <c r="C6" s="45" t="s">
        <v>21</v>
      </c>
      <c r="D6" s="46" t="s">
        <v>155</v>
      </c>
      <c r="E6" s="47">
        <f>IF(D6="A",100,IF(D6="B",80,IF(D6="C",60,IF(D6="D",40,0))))</f>
        <v>100</v>
      </c>
      <c r="F6" s="47" t="e">
        <f>IF(#REF!="A",100,IF(#REF!="B",80,IF(#REF!="C",60,IF(#REF!="D",40,0))))</f>
        <v>#REF!</v>
      </c>
    </row>
    <row r="7" spans="1:6" ht="75">
      <c r="A7" s="44">
        <v>2</v>
      </c>
      <c r="B7" s="48" t="s">
        <v>22</v>
      </c>
      <c r="C7" s="48" t="s">
        <v>23</v>
      </c>
      <c r="D7" s="49" t="s">
        <v>155</v>
      </c>
      <c r="E7" s="47">
        <f>IF(D7="A",100,IF(D7="B",80,IF(D7="C",60,IF(D7="D",40,0))))</f>
        <v>100</v>
      </c>
      <c r="F7" s="47" t="e">
        <f>IF(#REF!="A",100,IF(#REF!="B",80,IF(#REF!="C",60,IF(#REF!="D",40,0))))</f>
        <v>#REF!</v>
      </c>
    </row>
    <row r="8" spans="1:6">
      <c r="A8" s="50" t="s">
        <v>24</v>
      </c>
      <c r="B8" s="51" t="s">
        <v>25</v>
      </c>
      <c r="C8" s="52"/>
      <c r="D8" s="53"/>
      <c r="E8" s="47"/>
      <c r="F8" s="47"/>
    </row>
    <row r="9" spans="1:6" ht="90">
      <c r="A9" s="44">
        <v>3</v>
      </c>
      <c r="B9" s="48" t="s">
        <v>26</v>
      </c>
      <c r="C9" s="54" t="s">
        <v>27</v>
      </c>
      <c r="D9" s="49" t="s">
        <v>155</v>
      </c>
      <c r="E9" s="47">
        <f>IF(D9="A",100,IF(D9="B",80,IF(D9="C",60,IF(D9="D",40,0))))</f>
        <v>100</v>
      </c>
      <c r="F9" s="47" t="e">
        <f>IF(#REF!="A",100,IF(#REF!="B",80,IF(#REF!="C",60,IF(#REF!="D",40,0))))</f>
        <v>#REF!</v>
      </c>
    </row>
    <row r="10" spans="1:6">
      <c r="A10" s="50" t="s">
        <v>28</v>
      </c>
      <c r="B10" s="51" t="s">
        <v>29</v>
      </c>
      <c r="C10" s="52"/>
      <c r="D10" s="53"/>
      <c r="E10" s="47"/>
      <c r="F10" s="47"/>
    </row>
    <row r="11" spans="1:6" ht="75">
      <c r="A11" s="44">
        <v>4</v>
      </c>
      <c r="B11" s="48" t="s">
        <v>30</v>
      </c>
      <c r="C11" s="54" t="s">
        <v>31</v>
      </c>
      <c r="D11" s="49" t="s">
        <v>155</v>
      </c>
      <c r="E11" s="47">
        <f>IF(D11="A",100,IF(D11="B",80,IF(D11="C",60,IF(D11="D",40,0))))</f>
        <v>100</v>
      </c>
      <c r="F11" s="47" t="e">
        <f>IF(#REF!="A",100,IF(#REF!="B",80,IF(#REF!="C",60,IF(#REF!="D",40,0))))</f>
        <v>#REF!</v>
      </c>
    </row>
    <row r="12" spans="1:6">
      <c r="A12" s="50" t="s">
        <v>32</v>
      </c>
      <c r="B12" s="40" t="s">
        <v>33</v>
      </c>
      <c r="C12" s="41"/>
      <c r="D12" s="42"/>
      <c r="E12" s="47"/>
      <c r="F12" s="47"/>
    </row>
    <row r="13" spans="1:6" ht="75">
      <c r="A13" s="44">
        <v>5</v>
      </c>
      <c r="B13" s="48" t="s">
        <v>34</v>
      </c>
      <c r="C13" s="54" t="s">
        <v>35</v>
      </c>
      <c r="D13" s="49" t="s">
        <v>155</v>
      </c>
      <c r="E13" s="47">
        <f>IF(D13="A",100,IF(D13="B",80,IF(D13="C",60,IF(D13="D",40,0))))</f>
        <v>100</v>
      </c>
      <c r="F13" s="47" t="e">
        <f>IF(#REF!="A",100,IF(#REF!="B",80,IF(#REF!="C",60,IF(#REF!="D",40,0))))</f>
        <v>#REF!</v>
      </c>
    </row>
    <row r="14" spans="1:6" ht="75">
      <c r="A14" s="44">
        <v>6</v>
      </c>
      <c r="B14" s="48" t="s">
        <v>36</v>
      </c>
      <c r="C14" s="54" t="s">
        <v>37</v>
      </c>
      <c r="D14" s="49" t="s">
        <v>155</v>
      </c>
      <c r="E14" s="47">
        <f>IF(D14="A",100,IF(D14="B",80,IF(D14="C",60,IF(D14="D",40,0))))</f>
        <v>100</v>
      </c>
      <c r="F14" s="47" t="e">
        <f>IF(#REF!="A",100,IF(#REF!="B",80,IF(#REF!="C",60,IF(#REF!="D",40,0))))</f>
        <v>#REF!</v>
      </c>
    </row>
    <row r="15" spans="1:6">
      <c r="A15" s="50" t="s">
        <v>38</v>
      </c>
      <c r="B15" s="51" t="s">
        <v>39</v>
      </c>
      <c r="C15" s="52"/>
      <c r="D15" s="53"/>
      <c r="E15" s="47"/>
      <c r="F15" s="47"/>
    </row>
    <row r="16" spans="1:6" ht="75">
      <c r="A16" s="50">
        <v>7</v>
      </c>
      <c r="B16" s="54" t="s">
        <v>40</v>
      </c>
      <c r="C16" s="55" t="s">
        <v>41</v>
      </c>
      <c r="D16" s="99" t="s">
        <v>155</v>
      </c>
      <c r="E16" s="47">
        <f>IF(D16="A",100,IF(D16="B",80,IF(D16="C",60,IF(D16="D",40,0))))</f>
        <v>100</v>
      </c>
      <c r="F16" s="47" t="e">
        <f>IF(#REF!="A",100,IF(#REF!="B",80,IF(#REF!="C",60,IF(#REF!="D",40,0))))</f>
        <v>#REF!</v>
      </c>
    </row>
    <row r="17" spans="1:6">
      <c r="A17" s="50" t="s">
        <v>42</v>
      </c>
      <c r="B17" s="51" t="s">
        <v>43</v>
      </c>
      <c r="C17" s="52"/>
      <c r="D17" s="53"/>
      <c r="E17" s="47"/>
      <c r="F17" s="47"/>
    </row>
    <row r="18" spans="1:6" ht="90">
      <c r="A18" s="44">
        <v>8</v>
      </c>
      <c r="B18" s="48" t="s">
        <v>44</v>
      </c>
      <c r="C18" s="54" t="s">
        <v>45</v>
      </c>
      <c r="D18" s="49" t="s">
        <v>155</v>
      </c>
      <c r="E18" s="47">
        <f>IF(D18="A",100,IF(D18="B",80,IF(D18="C",60,IF(D18="D",40,0))))</f>
        <v>100</v>
      </c>
      <c r="F18" s="47" t="e">
        <f>IF(#REF!="A",100,IF(#REF!="B",80,IF(#REF!="C",60,IF(#REF!="D",40,0))))</f>
        <v>#REF!</v>
      </c>
    </row>
    <row r="19" spans="1:6">
      <c r="A19" s="56"/>
      <c r="B19" s="57"/>
      <c r="C19" s="58"/>
      <c r="D19" s="59"/>
      <c r="E19" s="57"/>
      <c r="F19" s="60"/>
    </row>
    <row r="20" spans="1:6" s="26" customFormat="1" ht="25.15" customHeight="1">
      <c r="A20" s="61"/>
      <c r="B20" s="62" t="s">
        <v>46</v>
      </c>
      <c r="C20" s="63"/>
      <c r="D20" s="64"/>
      <c r="E20" s="65">
        <f>SUM(E22:E29)/25</f>
        <v>18.399999999999999</v>
      </c>
      <c r="F20" s="65" t="e">
        <f>SUM(F22:F29)/25</f>
        <v>#REF!</v>
      </c>
    </row>
    <row r="21" spans="1:6">
      <c r="A21" s="66" t="s">
        <v>47</v>
      </c>
      <c r="B21" s="67" t="s">
        <v>48</v>
      </c>
      <c r="C21" s="68"/>
      <c r="D21" s="69"/>
      <c r="E21" s="68"/>
      <c r="F21" s="70"/>
    </row>
    <row r="22" spans="1:6" ht="75">
      <c r="A22" s="71">
        <v>1</v>
      </c>
      <c r="B22" s="48" t="s">
        <v>49</v>
      </c>
      <c r="C22" s="54" t="s">
        <v>50</v>
      </c>
      <c r="D22" s="49" t="s">
        <v>155</v>
      </c>
      <c r="E22" s="61">
        <f>IF(D22="A",100,IF(D22="B",80,IF(D22="C",60,IF(D22="D",40,0))))</f>
        <v>100</v>
      </c>
      <c r="F22" s="61" t="e">
        <f>IF(#REF!="A",100,IF(#REF!="B",80,IF(#REF!="C",60,IF(#REF!="D",40,0))))</f>
        <v>#REF!</v>
      </c>
    </row>
    <row r="23" spans="1:6">
      <c r="A23" s="66" t="s">
        <v>51</v>
      </c>
      <c r="B23" s="51" t="s">
        <v>52</v>
      </c>
      <c r="C23" s="52"/>
      <c r="D23" s="53"/>
      <c r="E23" s="61"/>
      <c r="F23" s="61"/>
    </row>
    <row r="24" spans="1:6" ht="75">
      <c r="A24" s="71">
        <v>2</v>
      </c>
      <c r="B24" s="48" t="s">
        <v>53</v>
      </c>
      <c r="C24" s="54" t="s">
        <v>54</v>
      </c>
      <c r="D24" s="49" t="s">
        <v>155</v>
      </c>
      <c r="E24" s="61">
        <f>IF(D24="A",100,IF(D24="B",80,IF(D24="C",60,IF(D24="D",40,0))))</f>
        <v>100</v>
      </c>
      <c r="F24" s="61" t="e">
        <f>IF(#REF!="A",100,IF(#REF!="B",80,IF(#REF!="C",60,IF(#REF!="D",40,0))))</f>
        <v>#REF!</v>
      </c>
    </row>
    <row r="25" spans="1:6" ht="120">
      <c r="A25" s="71">
        <v>3</v>
      </c>
      <c r="B25" s="48" t="s">
        <v>55</v>
      </c>
      <c r="C25" s="48" t="s">
        <v>56</v>
      </c>
      <c r="D25" s="49" t="s">
        <v>155</v>
      </c>
      <c r="E25" s="61">
        <f>IF(D25="A",100,IF(D25="B",80,IF(D25="C",60,IF(D25="D",40,0))))</f>
        <v>100</v>
      </c>
      <c r="F25" s="61" t="e">
        <f>IF(#REF!="A",100,IF(#REF!="B",80,IF(#REF!="C",60,IF(#REF!="D",40,0))))</f>
        <v>#REF!</v>
      </c>
    </row>
    <row r="26" spans="1:6">
      <c r="A26" s="66" t="s">
        <v>57</v>
      </c>
      <c r="B26" s="72" t="s">
        <v>58</v>
      </c>
      <c r="C26" s="52"/>
      <c r="D26" s="53"/>
      <c r="E26" s="61"/>
      <c r="F26" s="61"/>
    </row>
    <row r="27" spans="1:6" ht="75">
      <c r="A27" s="71">
        <v>4</v>
      </c>
      <c r="B27" s="48" t="s">
        <v>59</v>
      </c>
      <c r="C27" s="48" t="s">
        <v>60</v>
      </c>
      <c r="D27" s="49" t="s">
        <v>155</v>
      </c>
      <c r="E27" s="61">
        <f>IF(D27="A",100,IF(D27="B",80,IF(D27="C",60,IF(D27="D",40,0))))</f>
        <v>100</v>
      </c>
      <c r="F27" s="61" t="e">
        <f>IF(#REF!="A",100,IF(#REF!="B",80,IF(#REF!="C",60,IF(#REF!="D",40,0))))</f>
        <v>#REF!</v>
      </c>
    </row>
    <row r="28" spans="1:6" ht="75">
      <c r="A28" s="71">
        <v>5</v>
      </c>
      <c r="B28" s="48" t="s">
        <v>61</v>
      </c>
      <c r="C28" s="48" t="s">
        <v>62</v>
      </c>
      <c r="D28" s="49" t="s">
        <v>156</v>
      </c>
      <c r="E28" s="61">
        <f>IF(D28="A",100,IF(D28="B",80,IF(D28="C",60,IF(D28="D",40,0))))</f>
        <v>60</v>
      </c>
      <c r="F28" s="61" t="e">
        <f>IF(#REF!="A",100,IF(#REF!="B",80,IF(#REF!="C",60,IF(#REF!="D",40,0))))</f>
        <v>#REF!</v>
      </c>
    </row>
    <row r="29" spans="1:6">
      <c r="A29" s="73"/>
      <c r="B29" s="74"/>
      <c r="C29" s="74"/>
      <c r="D29" s="75"/>
      <c r="E29" s="74"/>
      <c r="F29" s="76"/>
    </row>
    <row r="30" spans="1:6" s="26" customFormat="1" ht="25.15" customHeight="1">
      <c r="A30" s="61"/>
      <c r="B30" s="62" t="s">
        <v>63</v>
      </c>
      <c r="C30" s="63"/>
      <c r="D30" s="64"/>
      <c r="E30" s="65">
        <f>SUM(E32:E46)/25</f>
        <v>36.799999999999997</v>
      </c>
      <c r="F30" s="65" t="e">
        <f>SUM(F32:F46)/25</f>
        <v>#REF!</v>
      </c>
    </row>
    <row r="31" spans="1:6">
      <c r="A31" s="66" t="s">
        <v>64</v>
      </c>
      <c r="B31" s="67" t="s">
        <v>65</v>
      </c>
      <c r="C31" s="68"/>
      <c r="D31" s="69"/>
      <c r="E31" s="77"/>
      <c r="F31" s="78"/>
    </row>
    <row r="32" spans="1:6" ht="60">
      <c r="A32" s="71">
        <v>1</v>
      </c>
      <c r="B32" s="48" t="s">
        <v>66</v>
      </c>
      <c r="C32" s="54" t="s">
        <v>67</v>
      </c>
      <c r="D32" s="49" t="s">
        <v>156</v>
      </c>
      <c r="E32" s="61">
        <f>IF(D32="A",100,IF(D32="B",80,IF(D32="C",60,IF(D32="D",40,0))))</f>
        <v>60</v>
      </c>
      <c r="F32" s="61" t="e">
        <f>IF(#REF!="A",100,IF(#REF!="B",80,IF(#REF!="C",60,IF(#REF!="D",40,0))))</f>
        <v>#REF!</v>
      </c>
    </row>
    <row r="33" spans="1:6" ht="75">
      <c r="A33" s="44">
        <v>2</v>
      </c>
      <c r="B33" s="79" t="s">
        <v>68</v>
      </c>
      <c r="C33" s="80" t="s">
        <v>69</v>
      </c>
      <c r="D33" s="49" t="s">
        <v>156</v>
      </c>
      <c r="E33" s="61">
        <f>IF(D33="A",100,IF(D33="B",80,IF(D33="C",60,IF(D33="D",40,0))))</f>
        <v>60</v>
      </c>
      <c r="F33" s="61" t="e">
        <f>IF(#REF!="A",100,IF(#REF!="B",80,IF(#REF!="C",60,IF(#REF!="D",40,0))))</f>
        <v>#REF!</v>
      </c>
    </row>
    <row r="34" spans="1:6">
      <c r="A34" s="66" t="s">
        <v>70</v>
      </c>
      <c r="B34" s="51" t="s">
        <v>71</v>
      </c>
      <c r="C34" s="52"/>
      <c r="D34" s="53"/>
      <c r="E34" s="61"/>
      <c r="F34" s="61"/>
    </row>
    <row r="35" spans="1:6" ht="75">
      <c r="A35" s="71">
        <v>3</v>
      </c>
      <c r="B35" s="48" t="s">
        <v>72</v>
      </c>
      <c r="C35" s="54" t="s">
        <v>73</v>
      </c>
      <c r="D35" s="49" t="s">
        <v>155</v>
      </c>
      <c r="E35" s="61">
        <f>IF(D35="A",100,IF(D35="B",80,IF(D35="C",60,IF(D35="D",40,0))))</f>
        <v>100</v>
      </c>
      <c r="F35" s="61" t="e">
        <f>IF(#REF!="A",100,IF(#REF!="B",80,IF(#REF!="C",60,IF(#REF!="D",40,0))))</f>
        <v>#REF!</v>
      </c>
    </row>
    <row r="36" spans="1:6" ht="75">
      <c r="A36" s="71">
        <v>4</v>
      </c>
      <c r="B36" s="48" t="s">
        <v>74</v>
      </c>
      <c r="C36" s="54" t="s">
        <v>75</v>
      </c>
      <c r="D36" s="49" t="s">
        <v>155</v>
      </c>
      <c r="E36" s="61">
        <f>IF(D36="A",100,IF(D36="B",80,IF(D36="C",60,IF(D36="D",40,0))))</f>
        <v>100</v>
      </c>
      <c r="F36" s="61" t="e">
        <f>IF(#REF!="A",100,IF(#REF!="B",80,IF(#REF!="C",60,IF(#REF!="D",40,0))))</f>
        <v>#REF!</v>
      </c>
    </row>
    <row r="37" spans="1:6">
      <c r="A37" s="66" t="s">
        <v>76</v>
      </c>
      <c r="B37" s="51" t="s">
        <v>77</v>
      </c>
      <c r="C37" s="52"/>
      <c r="D37" s="53"/>
      <c r="E37" s="61"/>
      <c r="F37" s="61"/>
    </row>
    <row r="38" spans="1:6" ht="75">
      <c r="A38" s="71">
        <v>5</v>
      </c>
      <c r="B38" s="48" t="s">
        <v>78</v>
      </c>
      <c r="C38" s="54" t="s">
        <v>79</v>
      </c>
      <c r="D38" s="49" t="s">
        <v>155</v>
      </c>
      <c r="E38" s="61">
        <f>IF(D38="A",100,IF(D38="B",80,IF(D38="C",60,IF(D38="D",40,0))))</f>
        <v>100</v>
      </c>
      <c r="F38" s="61" t="e">
        <f>IF(#REF!="A",100,IF(#REF!="B",80,IF(#REF!="C",60,IF(#REF!="D",40,0))))</f>
        <v>#REF!</v>
      </c>
    </row>
    <row r="39" spans="1:6" ht="75">
      <c r="A39" s="71">
        <v>6</v>
      </c>
      <c r="B39" s="48" t="s">
        <v>80</v>
      </c>
      <c r="C39" s="48" t="s">
        <v>81</v>
      </c>
      <c r="D39" s="49" t="s">
        <v>155</v>
      </c>
      <c r="E39" s="61">
        <f>IF(D39="A",100,IF(D39="B",80,IF(D39="C",60,IF(D39="D",40,0))))</f>
        <v>100</v>
      </c>
      <c r="F39" s="61" t="e">
        <f>IF(#REF!="A",100,IF(#REF!="B",80,IF(#REF!="C",60,IF(#REF!="D",40,0))))</f>
        <v>#REF!</v>
      </c>
    </row>
    <row r="40" spans="1:6" ht="90">
      <c r="A40" s="71">
        <v>7</v>
      </c>
      <c r="B40" s="48" t="s">
        <v>82</v>
      </c>
      <c r="C40" s="48" t="s">
        <v>83</v>
      </c>
      <c r="D40" s="49" t="s">
        <v>155</v>
      </c>
      <c r="E40" s="61">
        <f>IF(D40="A",100,IF(D40="B",80,IF(D40="C",60,IF(D40="D",40,0))))</f>
        <v>100</v>
      </c>
      <c r="F40" s="61" t="e">
        <f>IF(#REF!="A",100,IF(#REF!="B",80,IF(#REF!="C",60,IF(#REF!="D",40,0))))</f>
        <v>#REF!</v>
      </c>
    </row>
    <row r="41" spans="1:6">
      <c r="A41" s="66" t="s">
        <v>84</v>
      </c>
      <c r="B41" s="51" t="s">
        <v>85</v>
      </c>
      <c r="C41" s="52"/>
      <c r="D41" s="53"/>
      <c r="E41" s="61"/>
      <c r="F41" s="61"/>
    </row>
    <row r="42" spans="1:6" ht="75">
      <c r="A42" s="71">
        <v>8</v>
      </c>
      <c r="B42" s="48" t="s">
        <v>86</v>
      </c>
      <c r="C42" s="54" t="s">
        <v>87</v>
      </c>
      <c r="D42" s="49" t="s">
        <v>155</v>
      </c>
      <c r="E42" s="61">
        <f>IF(D42="A",100,IF(D42="B",80,IF(D42="C",60,IF(D42="D",40,0))))</f>
        <v>100</v>
      </c>
      <c r="F42" s="61" t="e">
        <f>IF(#REF!="A",100,IF(#REF!="B",80,IF(#REF!="C",60,IF(#REF!="D",40,0))))</f>
        <v>#REF!</v>
      </c>
    </row>
    <row r="43" spans="1:6">
      <c r="A43" s="66" t="s">
        <v>88</v>
      </c>
      <c r="B43" s="41" t="s">
        <v>89</v>
      </c>
      <c r="C43" s="81"/>
      <c r="D43" s="82"/>
      <c r="E43" s="61"/>
      <c r="F43" s="61"/>
    </row>
    <row r="44" spans="1:6" ht="75">
      <c r="A44" s="71">
        <v>9</v>
      </c>
      <c r="B44" s="48" t="s">
        <v>90</v>
      </c>
      <c r="C44" s="48" t="s">
        <v>73</v>
      </c>
      <c r="D44" s="49" t="s">
        <v>155</v>
      </c>
      <c r="E44" s="61">
        <f>IF(D44="A",100,IF(D44="B",80,IF(D44="C",60,IF(D44="D",40,0))))</f>
        <v>100</v>
      </c>
      <c r="F44" s="61" t="e">
        <f>IF(#REF!="A",100,IF(#REF!="B",80,IF(#REF!="C",60,IF(#REF!="D",40,0))))</f>
        <v>#REF!</v>
      </c>
    </row>
    <row r="45" spans="1:6">
      <c r="A45" s="83" t="s">
        <v>91</v>
      </c>
      <c r="B45" s="41" t="s">
        <v>92</v>
      </c>
      <c r="C45" s="81"/>
      <c r="D45" s="82"/>
      <c r="E45" s="61"/>
      <c r="F45" s="61"/>
    </row>
    <row r="46" spans="1:6" ht="75">
      <c r="A46" s="71">
        <v>10</v>
      </c>
      <c r="B46" s="48" t="s">
        <v>93</v>
      </c>
      <c r="C46" s="48" t="s">
        <v>94</v>
      </c>
      <c r="D46" s="49" t="s">
        <v>155</v>
      </c>
      <c r="E46" s="61">
        <f>IF(D46="A",100,IF(D46="B",80,IF(D46="C",60,IF(D46="D",40,0))))</f>
        <v>100</v>
      </c>
      <c r="F46" s="61" t="e">
        <f>IF(#REF!="A",100,IF(#REF!="B",80,IF(#REF!="C",60,IF(#REF!="D",40,0))))</f>
        <v>#REF!</v>
      </c>
    </row>
    <row r="47" spans="1:6">
      <c r="A47" s="73"/>
      <c r="B47" s="74"/>
      <c r="C47" s="74"/>
      <c r="D47" s="75"/>
      <c r="E47" s="74"/>
      <c r="F47" s="76"/>
    </row>
    <row r="48" spans="1:6" s="26" customFormat="1" ht="25.15" customHeight="1">
      <c r="A48" s="61"/>
      <c r="B48" s="62" t="s">
        <v>95</v>
      </c>
      <c r="C48" s="63"/>
      <c r="D48" s="64"/>
      <c r="E48" s="65">
        <f>SUM(E50:E56)/25</f>
        <v>16</v>
      </c>
      <c r="F48" s="65" t="e">
        <f>SUM(F50:F56)/25</f>
        <v>#REF!</v>
      </c>
    </row>
    <row r="49" spans="1:6">
      <c r="A49" s="66" t="s">
        <v>96</v>
      </c>
      <c r="B49" s="67" t="s">
        <v>97</v>
      </c>
      <c r="C49" s="68"/>
      <c r="D49" s="69"/>
      <c r="E49" s="77"/>
      <c r="F49" s="78"/>
    </row>
    <row r="50" spans="1:6" ht="135">
      <c r="A50" s="71">
        <v>1</v>
      </c>
      <c r="B50" s="48" t="s">
        <v>98</v>
      </c>
      <c r="C50" s="54" t="s">
        <v>99</v>
      </c>
      <c r="D50" s="49" t="s">
        <v>155</v>
      </c>
      <c r="E50" s="61">
        <f>IF(D50="A",100,IF(D50="B",80,IF(D50="C",60,IF(D50="D",40,0))))</f>
        <v>100</v>
      </c>
      <c r="F50" s="61" t="e">
        <f>IF(#REF!="A",100,IF(#REF!="B",80,IF(#REF!="C",60,IF(#REF!="D",40,0))))</f>
        <v>#REF!</v>
      </c>
    </row>
    <row r="51" spans="1:6">
      <c r="A51" s="66" t="s">
        <v>100</v>
      </c>
      <c r="B51" s="51" t="s">
        <v>101</v>
      </c>
      <c r="C51" s="52"/>
      <c r="D51" s="53"/>
      <c r="E51" s="61"/>
      <c r="F51" s="61"/>
    </row>
    <row r="52" spans="1:6" ht="75">
      <c r="A52" s="71">
        <v>2</v>
      </c>
      <c r="B52" s="48" t="s">
        <v>102</v>
      </c>
      <c r="C52" s="54" t="s">
        <v>103</v>
      </c>
      <c r="D52" s="49" t="s">
        <v>155</v>
      </c>
      <c r="E52" s="61">
        <f>IF(D52="A",100,IF(D52="B",80,IF(D52="C",60,IF(D52="D",40,0))))</f>
        <v>100</v>
      </c>
      <c r="F52" s="61" t="e">
        <f>IF(#REF!="A",100,IF(#REF!="B",80,IF(#REF!="C",60,IF(#REF!="D",40,0))))</f>
        <v>#REF!</v>
      </c>
    </row>
    <row r="53" spans="1:6">
      <c r="A53" s="66" t="s">
        <v>104</v>
      </c>
      <c r="B53" s="51" t="s">
        <v>105</v>
      </c>
      <c r="C53" s="52"/>
      <c r="D53" s="53"/>
      <c r="E53" s="61"/>
      <c r="F53" s="61"/>
    </row>
    <row r="54" spans="1:6" ht="75">
      <c r="A54" s="71">
        <v>3</v>
      </c>
      <c r="B54" s="48" t="s">
        <v>106</v>
      </c>
      <c r="C54" s="54" t="s">
        <v>107</v>
      </c>
      <c r="D54" s="49" t="s">
        <v>155</v>
      </c>
      <c r="E54" s="61">
        <f>IF(D54="A",100,IF(D54="B",80,IF(D54="C",60,IF(D54="D",40,0))))</f>
        <v>100</v>
      </c>
      <c r="F54" s="61" t="e">
        <f>IF(#REF!="A",100,IF(#REF!="B",80,IF(#REF!="C",60,IF(#REF!="D",40,0))))</f>
        <v>#REF!</v>
      </c>
    </row>
    <row r="55" spans="1:6">
      <c r="A55" s="66" t="s">
        <v>108</v>
      </c>
      <c r="B55" s="72" t="s">
        <v>109</v>
      </c>
      <c r="C55" s="52"/>
      <c r="D55" s="53"/>
      <c r="E55" s="61"/>
      <c r="F55" s="61"/>
    </row>
    <row r="56" spans="1:6" ht="75">
      <c r="A56" s="71">
        <v>4</v>
      </c>
      <c r="B56" s="54" t="s">
        <v>110</v>
      </c>
      <c r="C56" s="54" t="s">
        <v>111</v>
      </c>
      <c r="D56" s="49" t="s">
        <v>155</v>
      </c>
      <c r="E56" s="61">
        <f>IF(D56="A",100,IF(D56="B",80,IF(D56="C",60,IF(D56="D",40,0))))</f>
        <v>100</v>
      </c>
      <c r="F56" s="61" t="e">
        <f>IF(#REF!="A",100,IF(#REF!="B",80,IF(#REF!="C",60,IF(#REF!="D",40,0))))</f>
        <v>#REF!</v>
      </c>
    </row>
    <row r="57" spans="1:6">
      <c r="A57" s="66"/>
      <c r="B57" s="84"/>
      <c r="C57" s="85"/>
      <c r="D57" s="53"/>
      <c r="E57" s="77"/>
      <c r="F57" s="78"/>
    </row>
    <row r="58" spans="1:6" s="26" customFormat="1" ht="25.15" customHeight="1">
      <c r="A58" s="61"/>
      <c r="B58" s="62" t="s">
        <v>112</v>
      </c>
      <c r="C58" s="63"/>
      <c r="D58" s="64"/>
      <c r="E58" s="65">
        <f>SUM(E60:E63)/25</f>
        <v>12</v>
      </c>
      <c r="F58" s="65" t="e">
        <f>SUM(F60:F63)/25</f>
        <v>#REF!</v>
      </c>
    </row>
    <row r="59" spans="1:6">
      <c r="A59" s="66" t="s">
        <v>113</v>
      </c>
      <c r="B59" s="67" t="s">
        <v>114</v>
      </c>
      <c r="C59" s="68"/>
      <c r="D59" s="69"/>
      <c r="E59" s="77"/>
      <c r="F59" s="78"/>
    </row>
    <row r="60" spans="1:6" ht="75">
      <c r="A60" s="71">
        <v>1</v>
      </c>
      <c r="B60" s="48" t="s">
        <v>114</v>
      </c>
      <c r="C60" s="54" t="s">
        <v>115</v>
      </c>
      <c r="D60" s="49" t="s">
        <v>155</v>
      </c>
      <c r="E60" s="61">
        <f>IF(D60="A",100,IF(D60="B",80,IF(D60="C",60,IF(D60="D",40,0))))</f>
        <v>100</v>
      </c>
      <c r="F60" s="61" t="e">
        <f>IF(#REF!="A",100,IF(#REF!="B",80,IF(#REF!="C",60,IF(#REF!="D",40,0))))</f>
        <v>#REF!</v>
      </c>
    </row>
    <row r="61" spans="1:6">
      <c r="A61" s="66" t="s">
        <v>116</v>
      </c>
      <c r="B61" s="51" t="s">
        <v>117</v>
      </c>
      <c r="C61" s="52"/>
      <c r="D61" s="53"/>
      <c r="E61" s="61"/>
      <c r="F61" s="61"/>
    </row>
    <row r="62" spans="1:6" ht="75">
      <c r="A62" s="71">
        <v>2</v>
      </c>
      <c r="B62" s="48" t="s">
        <v>118</v>
      </c>
      <c r="C62" s="54" t="s">
        <v>119</v>
      </c>
      <c r="D62" s="49" t="s">
        <v>155</v>
      </c>
      <c r="E62" s="61">
        <f>IF(D62="A",100,IF(D62="B",80,IF(D62="C",60,IF(D62="D",40,0))))</f>
        <v>100</v>
      </c>
      <c r="F62" s="61" t="e">
        <f>IF(#REF!="A",100,IF(#REF!="B",80,IF(#REF!="C",60,IF(#REF!="D",40,0))))</f>
        <v>#REF!</v>
      </c>
    </row>
    <row r="63" spans="1:6" ht="60">
      <c r="A63" s="71">
        <v>3</v>
      </c>
      <c r="B63" s="48" t="s">
        <v>120</v>
      </c>
      <c r="C63" s="54" t="s">
        <v>121</v>
      </c>
      <c r="D63" s="49" t="s">
        <v>155</v>
      </c>
      <c r="E63" s="61">
        <f>IF(D63="A",100,IF(D63="B",80,IF(D63="C",60,IF(D63="D",40,0))))</f>
        <v>100</v>
      </c>
      <c r="F63" s="61" t="e">
        <f>IF(#REF!="A",100,IF(#REF!="B",80,IF(#REF!="C",60,IF(#REF!="D",40,0))))</f>
        <v>#REF!</v>
      </c>
    </row>
    <row r="64" spans="1:6">
      <c r="A64" s="73"/>
      <c r="B64" s="74"/>
      <c r="C64" s="74"/>
      <c r="D64" s="75"/>
      <c r="E64" s="74"/>
      <c r="F64" s="76"/>
    </row>
    <row r="65" spans="1:6" s="26" customFormat="1" ht="25.15" customHeight="1">
      <c r="A65" s="61"/>
      <c r="B65" s="62" t="s">
        <v>122</v>
      </c>
      <c r="C65" s="63"/>
      <c r="D65" s="64"/>
      <c r="E65" s="65">
        <f>SUM(E67:E72)/25</f>
        <v>16</v>
      </c>
      <c r="F65" s="65" t="e">
        <f>SUM(F67:F72)/25</f>
        <v>#REF!</v>
      </c>
    </row>
    <row r="66" spans="1:6" s="26" customFormat="1" ht="25.15" customHeight="1">
      <c r="A66" s="61" t="s">
        <v>123</v>
      </c>
      <c r="B66" s="62" t="s">
        <v>124</v>
      </c>
      <c r="C66" s="63"/>
      <c r="D66" s="64"/>
      <c r="E66" s="86"/>
      <c r="F66" s="86"/>
    </row>
    <row r="67" spans="1:6" ht="75">
      <c r="A67" s="71">
        <v>1</v>
      </c>
      <c r="B67" s="48" t="s">
        <v>125</v>
      </c>
      <c r="C67" s="54" t="s">
        <v>126</v>
      </c>
      <c r="D67" s="49" t="s">
        <v>155</v>
      </c>
      <c r="E67" s="61">
        <f>IF(D67="A",100,IF(D67="B",80,IF(D67="C",60,IF(D67="D",40,0))))</f>
        <v>100</v>
      </c>
      <c r="F67" s="61" t="e">
        <f>IF(#REF!="A",100,IF(#REF!="B",80,IF(#REF!="C",60,IF(#REF!="D",40,0))))</f>
        <v>#REF!</v>
      </c>
    </row>
    <row r="68" spans="1:6">
      <c r="A68" s="71" t="s">
        <v>127</v>
      </c>
      <c r="B68" s="87" t="s">
        <v>128</v>
      </c>
      <c r="C68" s="48"/>
      <c r="D68" s="49"/>
      <c r="E68" s="61"/>
      <c r="F68" s="61"/>
    </row>
    <row r="69" spans="1:6" ht="75">
      <c r="A69" s="71">
        <v>2</v>
      </c>
      <c r="B69" s="48" t="s">
        <v>129</v>
      </c>
      <c r="C69" s="48" t="s">
        <v>130</v>
      </c>
      <c r="D69" s="49" t="s">
        <v>155</v>
      </c>
      <c r="E69" s="61">
        <f>IF(D69="A",100,IF(D69="B",80,IF(D69="C",60,IF(D69="D",40,0))))</f>
        <v>100</v>
      </c>
      <c r="F69" s="61" t="e">
        <f>IF(#REF!="A",100,IF(#REF!="B",80,IF(#REF!="C",60,IF(#REF!="D",40,0))))</f>
        <v>#REF!</v>
      </c>
    </row>
    <row r="70" spans="1:6" ht="75">
      <c r="A70" s="71">
        <v>3</v>
      </c>
      <c r="B70" s="48" t="s">
        <v>131</v>
      </c>
      <c r="C70" s="48" t="s">
        <v>132</v>
      </c>
      <c r="D70" s="49" t="s">
        <v>155</v>
      </c>
      <c r="E70" s="61">
        <f>IF(D70="A",100,IF(D70="B",80,IF(D70="C",60,IF(D70="D",40,0))))</f>
        <v>100</v>
      </c>
      <c r="F70" s="61" t="e">
        <f>IF(#REF!="A",100,IF(#REF!="B",80,IF(#REF!="C",60,IF(#REF!="D",40,0))))</f>
        <v>#REF!</v>
      </c>
    </row>
    <row r="71" spans="1:6">
      <c r="A71" s="66" t="s">
        <v>133</v>
      </c>
      <c r="B71" s="87" t="s">
        <v>134</v>
      </c>
      <c r="C71" s="48"/>
      <c r="D71" s="49"/>
      <c r="E71" s="61"/>
      <c r="F71" s="61"/>
    </row>
    <row r="72" spans="1:6" ht="75">
      <c r="A72" s="71">
        <v>4</v>
      </c>
      <c r="B72" s="48" t="s">
        <v>135</v>
      </c>
      <c r="C72" s="48" t="s">
        <v>136</v>
      </c>
      <c r="D72" s="49" t="s">
        <v>155</v>
      </c>
      <c r="E72" s="61">
        <f>IF(D72="A",100,IF(D72="B",80,IF(D72="C",60,IF(D72="D",40,0))))</f>
        <v>100</v>
      </c>
      <c r="F72" s="61" t="e">
        <f>IF(#REF!="A",100,IF(#REF!="B",80,IF(#REF!="C",60,IF(#REF!="D",40,0))))</f>
        <v>#REF!</v>
      </c>
    </row>
    <row r="73" spans="1:6">
      <c r="A73" s="88"/>
      <c r="B73" s="88"/>
      <c r="C73" s="88"/>
      <c r="D73" s="89"/>
      <c r="E73" s="88"/>
      <c r="F73" s="88"/>
    </row>
  </sheetData>
  <sheetProtection algorithmName="SHA-512" hashValue="YRnHww7sCpo+uJw20NAjHXl56PtBqlSOZiTPptXOZYi1H3a3OiTIlO8rB3T4o3yuZ4iITO+Mp+EP3NWKL+/eXg==" saltValue="EbbWaQLqM8OeXxB71iXWcw==" spinCount="100000" sheet="1" objects="1" selectLockedCells="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04"/>
  <sheetViews>
    <sheetView tabSelected="1" workbookViewId="0">
      <selection activeCell="F7" sqref="F7"/>
    </sheetView>
  </sheetViews>
  <sheetFormatPr defaultColWidth="14.42578125" defaultRowHeight="15" customHeight="1"/>
  <cols>
    <col min="1" max="1" width="4.28515625" customWidth="1"/>
    <col min="2" max="2" width="41.5703125" customWidth="1"/>
    <col min="3" max="3" width="15.140625" customWidth="1"/>
    <col min="4" max="4" width="12.42578125" customWidth="1"/>
    <col min="5" max="5" width="11.5703125" customWidth="1"/>
    <col min="6" max="6" width="13.140625" customWidth="1"/>
    <col min="7" max="10" width="9.140625" customWidth="1"/>
    <col min="11" max="26" width="8.7109375" customWidth="1"/>
  </cols>
  <sheetData>
    <row r="2" spans="1:26" ht="15" customHeight="1">
      <c r="A2" s="6" t="s">
        <v>137</v>
      </c>
      <c r="B2" s="7"/>
      <c r="C2" s="7"/>
      <c r="D2" s="7"/>
      <c r="E2" s="7"/>
      <c r="F2" s="7"/>
    </row>
    <row r="3" spans="1:26" ht="15.75" customHeight="1">
      <c r="A3" s="4" t="str">
        <f>"Nilai Sementara Akreditasi Perpustakaan "&amp;HOME!E4</f>
        <v xml:space="preserve">Nilai Sementara Akreditasi Perpustakaan </v>
      </c>
      <c r="B3" s="4"/>
      <c r="C3" s="4"/>
      <c r="D3" s="4"/>
      <c r="E3" s="4"/>
      <c r="F3" s="4"/>
      <c r="G3" s="4"/>
      <c r="H3" s="4"/>
      <c r="I3" s="4"/>
      <c r="J3" s="4"/>
      <c r="K3" s="1"/>
      <c r="L3" s="1"/>
      <c r="M3" s="1"/>
      <c r="N3" s="1"/>
      <c r="O3" s="1"/>
      <c r="P3" s="1"/>
      <c r="Q3" s="1"/>
      <c r="R3" s="1"/>
      <c r="S3" s="1"/>
      <c r="T3" s="1"/>
      <c r="U3" s="1"/>
      <c r="V3" s="1"/>
      <c r="W3" s="1"/>
      <c r="X3" s="1"/>
      <c r="Y3" s="1"/>
      <c r="Z3" s="1"/>
    </row>
    <row r="4" spans="1:26" ht="15.75" customHeight="1">
      <c r="A4" s="8" t="s">
        <v>11</v>
      </c>
      <c r="B4" s="8" t="s">
        <v>138</v>
      </c>
      <c r="C4" s="8" t="s">
        <v>139</v>
      </c>
      <c r="D4" s="8" t="s">
        <v>139</v>
      </c>
      <c r="E4" s="8" t="s">
        <v>140</v>
      </c>
      <c r="F4" s="8" t="s">
        <v>141</v>
      </c>
      <c r="G4" s="1"/>
      <c r="H4" s="1"/>
      <c r="I4" s="1"/>
      <c r="J4" s="1"/>
      <c r="K4" s="1"/>
      <c r="L4" s="1"/>
      <c r="M4" s="1"/>
      <c r="N4" s="1"/>
      <c r="O4" s="1"/>
      <c r="P4" s="1"/>
      <c r="Q4" s="1"/>
      <c r="R4" s="1"/>
      <c r="S4" s="1"/>
      <c r="T4" s="1"/>
      <c r="U4" s="1"/>
      <c r="V4" s="1"/>
      <c r="W4" s="1"/>
      <c r="X4" s="1"/>
      <c r="Y4" s="1"/>
      <c r="Z4" s="1"/>
    </row>
    <row r="5" spans="1:26" ht="15.75" customHeight="1">
      <c r="A5" s="9"/>
      <c r="B5" s="9"/>
      <c r="C5" s="9" t="s">
        <v>142</v>
      </c>
      <c r="D5" s="10" t="s">
        <v>143</v>
      </c>
      <c r="E5" s="9"/>
      <c r="F5" s="10"/>
      <c r="G5" s="1"/>
      <c r="H5" s="1"/>
      <c r="I5" s="1"/>
      <c r="J5" s="1"/>
      <c r="K5" s="1"/>
      <c r="L5" s="1"/>
      <c r="M5" s="1"/>
      <c r="N5" s="1"/>
      <c r="O5" s="1"/>
      <c r="P5" s="1"/>
      <c r="Q5" s="1"/>
      <c r="R5" s="1"/>
      <c r="S5" s="1"/>
      <c r="T5" s="1"/>
      <c r="U5" s="1"/>
      <c r="V5" s="1"/>
      <c r="W5" s="1"/>
      <c r="X5" s="1"/>
      <c r="Y5" s="1"/>
      <c r="Z5" s="1"/>
    </row>
    <row r="6" spans="1:26" ht="15.75" customHeight="1">
      <c r="A6" s="11">
        <v>1</v>
      </c>
      <c r="B6" s="12" t="s">
        <v>144</v>
      </c>
      <c r="C6" s="11">
        <f>Instrumen!E4</f>
        <v>32</v>
      </c>
      <c r="D6" s="11">
        <v>8</v>
      </c>
      <c r="E6" s="13">
        <v>15</v>
      </c>
      <c r="F6" s="14">
        <f>C6/(D6*4)*E6</f>
        <v>15</v>
      </c>
      <c r="G6" s="1"/>
      <c r="H6" s="1"/>
      <c r="I6" s="1"/>
      <c r="J6" s="1"/>
      <c r="K6" s="1"/>
      <c r="L6" s="1"/>
      <c r="M6" s="1"/>
      <c r="N6" s="1"/>
      <c r="O6" s="1"/>
      <c r="P6" s="1"/>
      <c r="Q6" s="1"/>
      <c r="R6" s="1"/>
      <c r="S6" s="1"/>
      <c r="T6" s="1"/>
      <c r="U6" s="1"/>
      <c r="V6" s="1"/>
      <c r="W6" s="1"/>
      <c r="X6" s="1"/>
      <c r="Y6" s="1"/>
      <c r="Z6" s="1"/>
    </row>
    <row r="7" spans="1:26" ht="15.75" customHeight="1">
      <c r="A7" s="15">
        <f t="shared" ref="A7:A11" si="0">+A6+1</f>
        <v>2</v>
      </c>
      <c r="B7" s="16" t="s">
        <v>145</v>
      </c>
      <c r="C7" s="15">
        <f>Instrumen!E20</f>
        <v>18.399999999999999</v>
      </c>
      <c r="D7" s="15">
        <v>5</v>
      </c>
      <c r="E7" s="3">
        <v>10</v>
      </c>
      <c r="F7" s="17">
        <f t="shared" ref="F7:F11" si="1">C7/(D7*4)*E7</f>
        <v>9.1999999999999993</v>
      </c>
      <c r="G7" s="1"/>
      <c r="H7" s="1"/>
      <c r="I7" s="1"/>
      <c r="J7" s="1"/>
      <c r="K7" s="1"/>
      <c r="L7" s="1"/>
      <c r="M7" s="1"/>
      <c r="N7" s="1"/>
      <c r="O7" s="1"/>
      <c r="P7" s="1"/>
      <c r="Q7" s="1"/>
      <c r="R7" s="1"/>
      <c r="S7" s="1"/>
      <c r="T7" s="1"/>
      <c r="U7" s="1"/>
      <c r="V7" s="1"/>
      <c r="W7" s="1"/>
      <c r="X7" s="1"/>
      <c r="Y7" s="1"/>
      <c r="Z7" s="1"/>
    </row>
    <row r="8" spans="1:26" ht="15.75" customHeight="1">
      <c r="A8" s="15">
        <f t="shared" si="0"/>
        <v>3</v>
      </c>
      <c r="B8" s="16" t="s">
        <v>146</v>
      </c>
      <c r="C8" s="15">
        <f>Instrumen!E30</f>
        <v>36.799999999999997</v>
      </c>
      <c r="D8" s="15">
        <v>10</v>
      </c>
      <c r="E8" s="3">
        <v>35</v>
      </c>
      <c r="F8" s="17">
        <f t="shared" si="1"/>
        <v>32.199999999999996</v>
      </c>
      <c r="G8" s="1"/>
      <c r="H8" s="1"/>
      <c r="I8" s="1"/>
      <c r="J8" s="1"/>
      <c r="K8" s="1"/>
      <c r="L8" s="1"/>
      <c r="M8" s="1"/>
      <c r="N8" s="1"/>
      <c r="O8" s="1"/>
      <c r="P8" s="1"/>
      <c r="Q8" s="1"/>
      <c r="R8" s="1"/>
      <c r="S8" s="1"/>
      <c r="T8" s="1"/>
      <c r="U8" s="1"/>
      <c r="V8" s="1"/>
      <c r="W8" s="1"/>
      <c r="X8" s="1"/>
      <c r="Y8" s="1"/>
      <c r="Z8" s="1"/>
    </row>
    <row r="9" spans="1:26" ht="15.75" customHeight="1">
      <c r="A9" s="15">
        <f t="shared" si="0"/>
        <v>4</v>
      </c>
      <c r="B9" s="16" t="s">
        <v>101</v>
      </c>
      <c r="C9" s="15">
        <f>Instrumen!E48</f>
        <v>16</v>
      </c>
      <c r="D9" s="15">
        <v>4</v>
      </c>
      <c r="E9" s="3">
        <v>15</v>
      </c>
      <c r="F9" s="17">
        <f t="shared" si="1"/>
        <v>15</v>
      </c>
      <c r="G9" s="1"/>
      <c r="H9" s="1"/>
      <c r="I9" s="1"/>
      <c r="J9" s="1"/>
      <c r="K9" s="1"/>
      <c r="L9" s="1"/>
      <c r="M9" s="1"/>
      <c r="N9" s="1"/>
      <c r="O9" s="1"/>
      <c r="P9" s="1"/>
      <c r="Q9" s="1"/>
      <c r="R9" s="1"/>
      <c r="S9" s="1"/>
      <c r="T9" s="1"/>
      <c r="U9" s="1"/>
      <c r="V9" s="1"/>
      <c r="W9" s="1"/>
      <c r="X9" s="1"/>
      <c r="Y9" s="1"/>
      <c r="Z9" s="1"/>
    </row>
    <row r="10" spans="1:26" ht="15.75" customHeight="1">
      <c r="A10" s="15">
        <f t="shared" si="0"/>
        <v>5</v>
      </c>
      <c r="B10" s="18" t="s">
        <v>147</v>
      </c>
      <c r="C10" s="15">
        <f>Instrumen!E58</f>
        <v>12</v>
      </c>
      <c r="D10" s="15">
        <v>3</v>
      </c>
      <c r="E10" s="3">
        <v>15</v>
      </c>
      <c r="F10" s="17">
        <f t="shared" si="1"/>
        <v>15</v>
      </c>
      <c r="G10" s="1"/>
      <c r="H10" s="1"/>
      <c r="I10" s="1"/>
      <c r="J10" s="1"/>
      <c r="K10" s="1"/>
      <c r="L10" s="1"/>
      <c r="M10" s="1"/>
      <c r="N10" s="1"/>
      <c r="O10" s="1"/>
      <c r="P10" s="1"/>
      <c r="Q10" s="1"/>
      <c r="R10" s="1"/>
      <c r="S10" s="1"/>
      <c r="T10" s="1"/>
      <c r="U10" s="1"/>
      <c r="V10" s="1"/>
      <c r="W10" s="1"/>
      <c r="X10" s="1"/>
      <c r="Y10" s="1"/>
      <c r="Z10" s="1"/>
    </row>
    <row r="11" spans="1:26" ht="15.75" customHeight="1">
      <c r="A11" s="15">
        <f t="shared" si="0"/>
        <v>6</v>
      </c>
      <c r="B11" s="16" t="s">
        <v>148</v>
      </c>
      <c r="C11" s="15">
        <f>Instrumen!E65</f>
        <v>16</v>
      </c>
      <c r="D11" s="15">
        <v>4</v>
      </c>
      <c r="E11" s="3">
        <v>10</v>
      </c>
      <c r="F11" s="19">
        <f t="shared" si="1"/>
        <v>10</v>
      </c>
      <c r="G11" s="1"/>
      <c r="H11" s="1"/>
      <c r="I11" s="1"/>
      <c r="J11" s="1"/>
      <c r="K11" s="1"/>
      <c r="L11" s="1"/>
      <c r="M11" s="1"/>
      <c r="N11" s="1"/>
      <c r="O11" s="1"/>
      <c r="P11" s="1"/>
      <c r="Q11" s="1"/>
      <c r="R11" s="1"/>
      <c r="S11" s="1"/>
      <c r="T11" s="1"/>
      <c r="U11" s="1"/>
      <c r="V11" s="1"/>
      <c r="W11" s="1"/>
      <c r="X11" s="1"/>
      <c r="Y11" s="1"/>
      <c r="Z11" s="1"/>
    </row>
    <row r="12" spans="1:26" ht="15.75" customHeight="1">
      <c r="A12" s="20"/>
      <c r="B12" s="21" t="s">
        <v>149</v>
      </c>
      <c r="C12" s="22">
        <f>SUM(C6:C11)</f>
        <v>131.19999999999999</v>
      </c>
      <c r="D12" s="22">
        <f>SUM(D6:D11)</f>
        <v>34</v>
      </c>
      <c r="E12" s="22">
        <f>SUM(E6:E11)</f>
        <v>100</v>
      </c>
      <c r="F12" s="23">
        <f>SUM(F6:F11)</f>
        <v>96.399999999999991</v>
      </c>
      <c r="G12" s="1"/>
      <c r="H12" s="1"/>
      <c r="I12" s="1"/>
      <c r="J12" s="1"/>
      <c r="K12" s="1"/>
      <c r="L12" s="1"/>
      <c r="M12" s="1"/>
      <c r="N12" s="1"/>
      <c r="O12" s="1"/>
      <c r="P12" s="1"/>
      <c r="Q12" s="1"/>
      <c r="R12" s="1"/>
      <c r="S12" s="1"/>
      <c r="T12" s="1"/>
      <c r="U12" s="1"/>
      <c r="V12" s="1"/>
      <c r="W12" s="1"/>
      <c r="X12" s="1"/>
      <c r="Y12" s="1"/>
      <c r="Z12" s="1"/>
    </row>
    <row r="13" spans="1:26" ht="15.75" customHeight="1">
      <c r="A13" s="1" t="str">
        <f>"Nilai Perpustakaan "&amp;HOME!E4</f>
        <v xml:space="preserve">Nilai Perpustakaan </v>
      </c>
      <c r="B13" s="1"/>
      <c r="C13" s="1"/>
      <c r="D13" s="24">
        <f>F12</f>
        <v>96.399999999999991</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4" t="str">
        <f>IF(F12&gt;=91,"Terakreditasi A",IF(F12&gt;=76,"Terakreditasi B",IF(F12&gt;=60,"Terakreditasi C","BELUM TERAKREDITASI")))</f>
        <v>Terakreditasi A</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4"/>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4"/>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4" t="s">
        <v>150</v>
      </c>
      <c r="B17" s="4"/>
      <c r="C17" s="4"/>
      <c r="D17" s="4"/>
      <c r="E17" s="4"/>
      <c r="F17" s="4"/>
      <c r="G17" s="4"/>
      <c r="H17" s="4"/>
      <c r="I17" s="4"/>
      <c r="J17" s="4"/>
      <c r="K17" s="4"/>
      <c r="L17" s="4"/>
      <c r="M17" s="4"/>
      <c r="N17" s="4"/>
      <c r="O17" s="4"/>
      <c r="P17" s="4"/>
      <c r="Q17" s="4"/>
      <c r="R17" s="4"/>
      <c r="S17" s="4"/>
      <c r="T17" s="4"/>
      <c r="U17" s="4"/>
      <c r="V17" s="4"/>
      <c r="W17" s="4"/>
      <c r="X17" s="4"/>
      <c r="Y17" s="4"/>
      <c r="Z17" s="4"/>
    </row>
    <row r="18" spans="1:26" ht="17.25" customHeight="1">
      <c r="A18" s="1" t="s">
        <v>151</v>
      </c>
      <c r="B18" s="1"/>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1" t="s">
        <v>152</v>
      </c>
      <c r="B19" s="1"/>
      <c r="C19" s="1"/>
      <c r="D19" s="1"/>
      <c r="E19" s="1"/>
      <c r="F19" s="1"/>
      <c r="G19" s="1"/>
      <c r="H19" s="1"/>
      <c r="I19" s="1"/>
      <c r="J19" s="1"/>
      <c r="K19" s="1"/>
      <c r="L19" s="1"/>
      <c r="M19" s="1"/>
      <c r="N19" s="1"/>
      <c r="O19" s="1"/>
      <c r="P19" s="1"/>
      <c r="Q19" s="1"/>
      <c r="R19" s="1"/>
      <c r="S19" s="1"/>
      <c r="T19" s="1"/>
      <c r="U19" s="1"/>
      <c r="V19" s="1"/>
      <c r="W19" s="1"/>
      <c r="X19" s="1"/>
      <c r="Y19" s="1"/>
      <c r="Z19" s="1"/>
    </row>
    <row r="20" spans="1:26" ht="19.5" customHeight="1">
      <c r="A20" s="1" t="s">
        <v>153</v>
      </c>
      <c r="B20" s="1"/>
      <c r="C20" s="1"/>
      <c r="D20" s="1"/>
      <c r="E20" s="1"/>
      <c r="F20" s="1"/>
      <c r="G20" s="1"/>
      <c r="H20" s="1"/>
      <c r="I20" s="1"/>
      <c r="J20" s="1"/>
      <c r="K20" s="1"/>
      <c r="L20" s="1"/>
      <c r="M20" s="1"/>
      <c r="N20" s="1"/>
      <c r="O20" s="1"/>
      <c r="P20" s="1"/>
      <c r="Q20" s="1"/>
      <c r="R20" s="1"/>
      <c r="S20" s="1"/>
      <c r="T20" s="1"/>
      <c r="U20" s="1"/>
      <c r="V20" s="1"/>
      <c r="W20" s="1"/>
      <c r="X20" s="1"/>
      <c r="Y20" s="1"/>
      <c r="Z20" s="1"/>
    </row>
    <row r="21" spans="1:26" ht="17.25" customHeight="1">
      <c r="A21" s="1" t="s">
        <v>154</v>
      </c>
      <c r="B21" s="1"/>
      <c r="C21" s="1"/>
      <c r="D21" s="1"/>
      <c r="E21" s="1"/>
      <c r="F21" s="1"/>
      <c r="G21" s="1"/>
      <c r="H21" s="1"/>
      <c r="I21" s="1"/>
      <c r="J21" s="1"/>
      <c r="K21" s="1"/>
      <c r="L21" s="1"/>
      <c r="M21" s="1"/>
      <c r="N21" s="1"/>
      <c r="O21" s="1"/>
      <c r="P21" s="1"/>
      <c r="Q21" s="1"/>
      <c r="R21" s="1"/>
      <c r="S21" s="1"/>
      <c r="T21" s="1"/>
      <c r="U21" s="1"/>
      <c r="V21" s="1"/>
      <c r="W21" s="1"/>
      <c r="X21" s="1"/>
      <c r="Y21" s="1"/>
      <c r="Z21" s="1"/>
    </row>
    <row r="22" spans="1:26" ht="17.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sheetProtection algorithmName="SHA-512" hashValue="rPlf0Ue20hF9K2QAG+yBU/k6w6gdCdE0Qt0Lfi8Xv/uimWJgezXiH9oOG7O4C8t0lLB7/5hG+aFZoD+1wSSDVg==" saltValue="BRYR7Ot1MfEOGQXwRiR+IA==" spinCount="100000" sheet="1" objects="1" selectLockedCells="1"/>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2"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HOME</vt:lpstr>
      <vt:lpstr>Instrumen</vt:lpstr>
      <vt:lpstr>Nilai Sementara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NPP TIGA</dc:creator>
  <cp:lastModifiedBy>pc_79</cp:lastModifiedBy>
  <cp:lastPrinted>2022-11-08T04:17:00Z</cp:lastPrinted>
  <dcterms:created xsi:type="dcterms:W3CDTF">2008-06-05T02:43:00Z</dcterms:created>
  <dcterms:modified xsi:type="dcterms:W3CDTF">2025-09-30T07:47:53Z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