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ula" sheetId="1" r:id="rId4"/>
    <sheet state="visible" name="Legend" sheetId="2" r:id="rId5"/>
    <sheet state="visible" name="Source" sheetId="3" r:id="rId6"/>
    <sheet state="visible" name="Atlas" sheetId="4" r:id="rId7"/>
    <sheet state="visible" name="Form" sheetId="5" r:id="rId8"/>
    <sheet state="visible" name="Debet" sheetId="6" r:id="rId9"/>
  </sheets>
  <definedNames>
    <definedName hidden="1" localSheetId="0" name="_xlnm._FilterDatabase">Tabula!$A$1:$X$129</definedName>
  </definedNames>
  <calcPr/>
</workbook>
</file>

<file path=xl/sharedStrings.xml><?xml version="1.0" encoding="utf-8"?>
<sst xmlns="http://schemas.openxmlformats.org/spreadsheetml/2006/main" count="2303" uniqueCount="778">
  <si>
    <t>Order</t>
  </si>
  <si>
    <t>Group</t>
  </si>
  <si>
    <t>Name</t>
  </si>
  <si>
    <t>Type</t>
  </si>
  <si>
    <t>Origin</t>
  </si>
  <si>
    <t>Info</t>
  </si>
  <si>
    <t>Stars</t>
  </si>
  <si>
    <t>Count</t>
  </si>
  <si>
    <t>Magnitude_Min</t>
  </si>
  <si>
    <t>Magnitude_Max</t>
  </si>
  <si>
    <t>Coord_RAJ2000_Beg</t>
  </si>
  <si>
    <t>Coord_RAJ2000_End</t>
  </si>
  <si>
    <t>Coord_DEJ2000_Beg</t>
  </si>
  <si>
    <t>Coord_DEJ2000_End</t>
  </si>
  <si>
    <t>Size_RA</t>
  </si>
  <si>
    <t>Size_DE</t>
  </si>
  <si>
    <t>Latitude_Full_Beg</t>
  </si>
  <si>
    <t>Latitude_Full_End</t>
  </si>
  <si>
    <t>Latitude_Part_Beg</t>
  </si>
  <si>
    <t>Latitude_Part_End</t>
  </si>
  <si>
    <t>Img_Look_Black</t>
  </si>
  <si>
    <t>Img_Look_Gray</t>
  </si>
  <si>
    <t>Img_Form_Black</t>
  </si>
  <si>
    <t>Img_Form_Gray</t>
  </si>
  <si>
    <t>001-_</t>
  </si>
  <si>
    <t>Летне-осенний треугольник, Осенне-летний треугольник, Осенний треугольник</t>
  </si>
  <si>
    <t>Сезонный</t>
  </si>
  <si>
    <t>Древнее</t>
  </si>
  <si>
    <t>Летне-осенний треугольник — наиболее заметный астеризм северного полушария небесной сферы, хорошо наблюдаемый летом и осенью в средних широтах северного полушария. Представляет собой треугольник из трёх ярких звёзд: Вега (α Лиры), Денеб (α Лебедя) и Альтаир (α Орла). В низких широтах южного полушария астеризм наблюдается зимой и весной в северной части неба низко над горизонтом. В широтах, более высоких, чем 50° южной широты, виден только Альтаир. Варианты названия: «осенне-летний», «летний», «большой летний» и «осенний треугольник».</t>
  </si>
  <si>
    <t>α Lyr, α Cyg, α Aql</t>
  </si>
  <si>
    <t>https://imgur.com/u3crH7I.png</t>
  </si>
  <si>
    <t>https://imgur.com/9Y7iDn1.png</t>
  </si>
  <si>
    <t>-</t>
  </si>
  <si>
    <t>002-a</t>
  </si>
  <si>
    <t>Зимний треугольник</t>
  </si>
  <si>
    <t>Зимний треугольник — астеризм в экваториальной части неба. В Северном полушарии лучше всего виден зимой (также практически виден всю осень под утро и ранней весной). Состоит из ярких звёзд — Сириус (α Большого Пса), Процион (α Малого Пса), Бетельгейзе (α Ориона). Иногда к астеризму добавляют ещё две звезды — Наос (ζ Кормы) и Факт (α Голубя), в этом случае получается астеризм Египетский крест.</t>
  </si>
  <si>
    <t>α CMa, α CMi, α Ori</t>
  </si>
  <si>
    <t>https://imgur.com/9amA1YJ.png</t>
  </si>
  <si>
    <t>https://imgur.com/n9FZUOE.png</t>
  </si>
  <si>
    <t>002-b</t>
  </si>
  <si>
    <t>Египетский Крест</t>
  </si>
  <si>
    <t>Сириус (α Большого Пса), Процион (α Малого Пса), Бетельгейзе (α Ориона), Наос (ζ Кормы) и Факт (α Голубя). Большой южный астеризм, образующий букву «X»: толком его видно только в низких широтах. Вероятно, поэтому назван Египетским Крестом. Похоже, из южного полушария Земли он выглядит еще лучше. Формально, астеризм можно назвать «бриллиантом», поскольку он составлен из двух равносторонних треугольников, но они соприкасаются вершинами и поэтому не составляют обычный для «бриллиантов» ромб. Кроме того, Крест слишком большой для «бриллианта».</t>
  </si>
  <si>
    <t>α CMa, α CMi, α Ori, ζ Pup, α Col</t>
  </si>
  <si>
    <t>https://imgur.com/KByrQZZ.png</t>
  </si>
  <si>
    <t>https://imgur.com/bgTaPek.png</t>
  </si>
  <si>
    <t>003-a</t>
  </si>
  <si>
    <t>Зимний круг</t>
  </si>
  <si>
    <t>Включает яркие звезды зимнего неба, расположенные дугой: Сириус (Большой Пес), Процион (Малый Пес), Поллукс и Кастор (β и α Близнецы), Капелла (α Возничего), Альдебаран (α Телеца), Ригель (β Ориона) и Бетельгейзе (α Ориона) в центре. Частично совпадает с Зимним треугольником.</t>
  </si>
  <si>
    <t>α CMa, α CMi, β Gem, α Gem, α Aur, α Tau, β Ori | α Ori</t>
  </si>
  <si>
    <t>https://imgur.com/lA8Ft8F.png</t>
  </si>
  <si>
    <t>https://imgur.com/fkHKRBQ.png</t>
  </si>
  <si>
    <t>003-b</t>
  </si>
  <si>
    <t>G-астеризм</t>
  </si>
  <si>
    <t>Вариант Зимнего круга: вместо замыкания кольца от Ригеля (β Ориона) к Альдебарану (α Телеца), в него включается Беллакрикс (γ Ориона) и Бетельгейзе (α Ориона) завершает спираль.</t>
  </si>
  <si>
    <t>α Tau, α Aur, α Gem, β Gem, α CMi, α CMa, β Ori, γ Ori, α Ori</t>
  </si>
  <si>
    <t>https://imgur.com/o83nq9F.png</t>
  </si>
  <si>
    <t>https://imgur.com/vNtRTx7.png</t>
  </si>
  <si>
    <t>004-a</t>
  </si>
  <si>
    <t>Весенний треугольник</t>
  </si>
  <si>
    <t xml:space="preserve">Включает яркие звезды весеннего неба: Арктур (α Волопаса), Спика (α Девы), Денебола (β Льва). Астериз, скорее всего существует для равновесия и противопоставляется зимнему и летне-осениему треугольнику. </t>
  </si>
  <si>
    <t>α Boo, α Vir, β Leo</t>
  </si>
  <si>
    <t>https://imgur.com/sr1EreG.png</t>
  </si>
  <si>
    <t>https://imgur.com/5JRTik0.png</t>
  </si>
  <si>
    <t>004-b</t>
  </si>
  <si>
    <t>Бриллиант Девы, Большой Бриллиант</t>
  </si>
  <si>
    <t>Добавив в Весенний треугольник звезду Сердце Карла (α Гончих Псов), дополняющую треугольник до ромба получаем Бриллиант Девы.</t>
  </si>
  <si>
    <t>α Boo, α Vir, β Leo, α CVn</t>
  </si>
  <si>
    <t>https://imgur.com/bq9kqf9.png</t>
  </si>
  <si>
    <t>https://imgur.com/BrAmd9r.png</t>
  </si>
  <si>
    <t>005-_</t>
  </si>
  <si>
    <t>Большой Квадрат, Большой квадрат Пегаса</t>
  </si>
  <si>
    <t>4 звезды, расположенные по углам воображаемого квадрата. Три звезды Пегаса и одна Андромеды, формирующие квадрат. Интересно, что Альферац (α Andromedae) раньше считалась принадлежащей одновременно двум созвездиям: Пегасу (даже обозначалась δ Peg) и Андромеде; ныне относится только к созвездию Андромеда. Навигационный астеризм: линия, соединяющая α и β Пегаса указывает на полюс Мира - Полярную звезду. Синоним Большой квадрат Пегаса — связан с тем, что в прошлом звезда Альферац считалась принадлежащей созвездию Пегас (δ Пегаса).</t>
  </si>
  <si>
    <t>α Peg, β Peg, γ Peg, α And</t>
  </si>
  <si>
    <t>https://imgur.com/o3727ee.png</t>
  </si>
  <si>
    <t>https://imgur.com/JaAQREj.png</t>
  </si>
  <si>
    <t>006-_</t>
  </si>
  <si>
    <t>W-астеризм, М-астеризм, Трон</t>
  </si>
  <si>
    <t>Формообразующий</t>
  </si>
  <si>
    <t>Античное</t>
  </si>
  <si>
    <t>Яркий астеризм северной приполярной области, формирующий созвездие Кассиопея характерной формы W. Если вы принципиально не признаете латиницу, то в перевернутом виде это будет М-астеризм, хотя «М» получается несколько раскоряченная. Можно любую из этих букв повернуть на 90 градусов, и получится астеризм Трон (потренируйте геометрическое воображение).</t>
  </si>
  <si>
    <t>α Cas, α Cas, β Cas, γ Cas, δ Cas, ε Cas</t>
  </si>
  <si>
    <t>https://imgur.com/CR4y1om.png</t>
  </si>
  <si>
    <t>https://imgur.com/aSPF4gX.png</t>
  </si>
  <si>
    <t>https://imgur.com/RQW5x1H.png</t>
  </si>
  <si>
    <t>https://imgur.com/9kBY5fW.png</t>
  </si>
  <si>
    <t>007-_</t>
  </si>
  <si>
    <t>Эскимо, Воздушный Змей, Парашют</t>
  </si>
  <si>
    <t>Формирует созвездие Волопас.</t>
  </si>
  <si>
    <t>α Boo, ε Boo, δ Boo, β Boo, γ Boo, ρ Boo</t>
  </si>
  <si>
    <t>https://imgur.com/4kF49vW.png</t>
  </si>
  <si>
    <t>https://imgur.com/DBL4EuZ.png</t>
  </si>
  <si>
    <t>https://imgur.com/WojGDxF.png</t>
  </si>
  <si>
    <t>https://imgur.com/ilP2opB.png</t>
  </si>
  <si>
    <t>008-_</t>
  </si>
  <si>
    <t>Северный крест</t>
  </si>
  <si>
    <t>Северный крест, определяющий характерную форму созвездия Лебедь, включает звёзды Денеб (α), Альбирео (β), Садр (γ), δ и Дженах (ε).</t>
  </si>
  <si>
    <t>α Cyg, β Cyg, γ Cyg, δ Cyg, ε Cyg</t>
  </si>
  <si>
    <t>https://imgur.com/wJOrey5.png</t>
  </si>
  <si>
    <t>https://imgur.com/6gMqPCX.png</t>
  </si>
  <si>
    <t>https://imgur.com/DbDeFrZ.png</t>
  </si>
  <si>
    <t>https://imgur.com/ds0tD28.png</t>
  </si>
  <si>
    <t>009-_</t>
  </si>
  <si>
    <t>Бабочка</t>
  </si>
  <si>
    <t>Астеризм из двух симметричных четырехугольников, формирует главную часть созвездия Геркулес. Действительно, смахивает на бабочку!</t>
  </si>
  <si>
    <t>ε Her, δ Her, β Her, π Her, η Her, ζ Her</t>
  </si>
  <si>
    <t>https://imgur.com/LdXYF3D.png</t>
  </si>
  <si>
    <t>https://imgur.com/YiV0sPM.png</t>
  </si>
  <si>
    <t>https://imgur.com/IfPbFKO.png</t>
  </si>
  <si>
    <t>https://imgur.com/YplxQd1.png</t>
  </si>
  <si>
    <t>010-_</t>
  </si>
  <si>
    <t>Парус</t>
  </si>
  <si>
    <t>Неправильный четырехугольник, формирующий созвездие Ворон. Может быть, даже с мачтой.</t>
  </si>
  <si>
    <t>δ Crv, γ Crv, ε Crv, β Crv, α Crv</t>
  </si>
  <si>
    <t>https://imgur.com/o2M1LeO.png</t>
  </si>
  <si>
    <t>https://imgur.com/egTir0A.png</t>
  </si>
  <si>
    <t>https://imgur.com/WG4zk8j.png</t>
  </si>
  <si>
    <t>https://imgur.com/7uNu1jn.png</t>
  </si>
  <si>
    <t>011-_</t>
  </si>
  <si>
    <t>Сноп, Бабочка</t>
  </si>
  <si>
    <t>Большой четырехугольник Ориона «перевязанный» Поясом Ориона. Считается, что эта фигура походит на сноп. Выше была Бабочка в Геркулесе. Большой астеризм Ориона иногда тоже называют Бабочкой.</t>
  </si>
  <si>
    <t>α Ori, β Ori, γ Ori, ζ Ori, η Ori, κ Ori</t>
  </si>
  <si>
    <t>https://imgur.com/RFcZ2jW.png</t>
  </si>
  <si>
    <t>https://imgur.com/1uMyXpj.png</t>
  </si>
  <si>
    <t>https://imgur.com/1O4kYnf.png</t>
  </si>
  <si>
    <t>https://imgur.com/zMJ2kK4.png</t>
  </si>
  <si>
    <t>012-a</t>
  </si>
  <si>
    <t>Плеяды</t>
  </si>
  <si>
    <t>Квази-созвездия</t>
  </si>
  <si>
    <t>Один из древнейших и известнейших астеризмов, имеет псевдоним Семь Сестер. Фактически, рассеянное звездное скопление M45, включающее большое количество звезд, однако невооруженным глазом видно около десятка. Греки считали, что астеризм включает семь звезд, при этом одна - на пределе видимости. Однако в ясную безлунную ночь при хорошей видимости число различаемых звезд больше. Греки всегда выделяли Плеяды как отдельный объект, считая их чем-то вроде самостоятельного созвездия, анклава в Тельце.</t>
  </si>
  <si>
    <t>M45</t>
  </si>
  <si>
    <t>https://imgur.com/SzywFw8.png</t>
  </si>
  <si>
    <t>https://imgur.com/EKps5aS.png</t>
  </si>
  <si>
    <t>https://imgur.com/RcV2LVr.png</t>
  </si>
  <si>
    <t>https://imgur.com/OJvOOX8.png</t>
  </si>
  <si>
    <t>012-b</t>
  </si>
  <si>
    <t>Гиады, V в Тельце</t>
  </si>
  <si>
    <t>Другой широко известный древний астеризм, тоже в Тельце и тоже - рассеянное звездное скопление. Число звезд скопления, формирующих фигуру, похожую на наклоненную латинскую V точно определить сложно; можно утверждать, что астеризм - не только V-конфигурация, но и сопутствующие звезды. В левой вершине конфигурации находится красный Альдебаран, ярчайшая звезда созвездия. Альдебаран, конечно, не является членом скопления, но в астеризм включается. Гиады, подобно Плеядам, считались греками чем-то вроде квази-созвездия.</t>
  </si>
  <si>
    <t>α Tay, θ Tay, γ Tay, δ Tay, ε Tay</t>
  </si>
  <si>
    <t>https://imgur.com/5I7wfSV.png</t>
  </si>
  <si>
    <t>https://imgur.com/7ANqcvx.png</t>
  </si>
  <si>
    <t>https://imgur.com/r6xtYw9.png</t>
  </si>
  <si>
    <t>https://imgur.com/Qy7grqL.png</t>
  </si>
  <si>
    <t>012-c</t>
  </si>
  <si>
    <t xml:space="preserve">Золотые Ворота Эклиптики </t>
  </si>
  <si>
    <t>Указатели</t>
  </si>
  <si>
    <t>Золотые Ворота Эклиптики — астеризм в созвездии Тельца , известный уже несколько тысяч лет. Созвездие состоит из двух привлекающих внимание рассеянных звездных скоплений Плеяд и Гиад , которые образуют два столба виртуальных ворот по обе стороны от линии эклиптики. Поскольку все планеты , а также Луна и Солнце всегда очень близко движутся по виртуальному кругу эклиптики, все эти семь вращающихся тел регулярно проходят через Золотые Врата Эклиптики. Поскольку Луна является ближайшим из этих небесных тел к Земле и достаточно сильно наклонена к эклиптике, в некоторых случаях Луна может закрывать звезды рассеянных звездных скоплений или даже проходить за воротами. Снизу слева направо вверх: Сириус ( Canis majoris ), созвездие Ориона , созвездие Тельца с рассеянным звездным скоплением Гиады , планета Марс точно в Золотых Воротах Эклиптики, рассеянное звездное скопление Плеяды. С 4000 по 1500 год до нашей эры точка равноденствия находилась в пределах созвездия Тельца, и поэтому этому созвездию придавалось большое значение. Считается, что 4500-летняя небесная табличка неолитического храма Тал-Кади на Мальте изображает Золотые Ворота Эклиптики.</t>
  </si>
  <si>
    <t>M45 | α Tay,  θ Tay,  γ Tay, δ Tay, ε Tay</t>
  </si>
  <si>
    <t>https://imgur.com/SWvPbHv.png</t>
  </si>
  <si>
    <t>https://imgur.com/ejW0rGI.png</t>
  </si>
  <si>
    <t>https://imgur.com/1IrVPIu.png</t>
  </si>
  <si>
    <t>https://imgur.com/CQfLN9f.png</t>
  </si>
  <si>
    <t>014-_</t>
  </si>
  <si>
    <t>Козлята</t>
  </si>
  <si>
    <t>Капелла, ярчайшая звезда Возничего, и три небольшие звездочки неподалеку. Про них есть специальный миф, в котором, впрочем, фигурируют только две козочки - Эга и Гелика. Раньше иногда трактовались как самостоятельное созвездие Козлята.</t>
  </si>
  <si>
    <t>α Aur, ε Aur, ζ Aur, η Aur</t>
  </si>
  <si>
    <t>https://imgur.com/hZrjuux.png</t>
  </si>
  <si>
    <t>https://imgur.com/l9xlAlg.png</t>
  </si>
  <si>
    <t>https://imgur.com/e3fryrF.png</t>
  </si>
  <si>
    <t>https://imgur.com/88GcrUj.png</t>
  </si>
  <si>
    <t>015-_</t>
  </si>
  <si>
    <t>Голова Горгоны</t>
  </si>
  <si>
    <t>Голова Медуза Горгоны в руке Персея (включая известный Алголь). В древности иногда выделялась как отдельное самостоятельное созвездие, Голова Медузы.</t>
  </si>
  <si>
    <t>β Per, π Per, ρ Per, ω Per</t>
  </si>
  <si>
    <t>https://imgur.com/u5jKA1E.png</t>
  </si>
  <si>
    <t>https://imgur.com/adNlCSb.png</t>
  </si>
  <si>
    <t>https://imgur.com/BFUHH0W.png</t>
  </si>
  <si>
    <t>https://imgur.com/PNnAVZ9.png</t>
  </si>
  <si>
    <t>016-_</t>
  </si>
  <si>
    <t>Северная Муха</t>
  </si>
  <si>
    <t>Средневековое</t>
  </si>
  <si>
    <t>Три звездочки в северной части созвездия Овен. Планциус предложил сформировать на этом месте созвездие Муха, которое и фигурировало в известных картах Барча. Не сохранилось как созвездие, однако как астеризм еще помнится.</t>
  </si>
  <si>
    <t>41 Ari, 39 Ari, 35 Ari</t>
  </si>
  <si>
    <t>https://imgur.com/Y8hEhB8.png</t>
  </si>
  <si>
    <t>https://imgur.com/m7TU8sX.png</t>
  </si>
  <si>
    <t>https://imgur.com/NnNgJFs.png</t>
  </si>
  <si>
    <t>https://imgur.com/jTqBsiT.png</t>
  </si>
  <si>
    <t>017-_</t>
  </si>
  <si>
    <t>Слава Фридриха</t>
  </si>
  <si>
    <t>Созвездие, предложенное Боде в 1787 году. Созвездие не прижилось, а имя закрепилось за астеризмом из четырех звезд Андромеды, похожим на зеркально отраженную кириллическую «У».</t>
  </si>
  <si>
    <t>ι And, κ And, λ And, ψ And</t>
  </si>
  <si>
    <t>https://imgur.com/vcEVLyA.png</t>
  </si>
  <si>
    <t>https://imgur.com/EAKQErT.png</t>
  </si>
  <si>
    <t>https://imgur.com/DmyfsV0.png</t>
  </si>
  <si>
    <t>https://imgur.com/9mZbbXs.png</t>
  </si>
  <si>
    <t>018-_</t>
  </si>
  <si>
    <t>Телец Понятовского</t>
  </si>
  <si>
    <t>В 1777 году литовский астроном Почобут-Одляницкий ввел новое созвездие в честь последнего польского короля Станислава Понятовского. Он усмотрел в Змееносце астеризм, похожий на Гиады в Телец, и оформил его в Тельца Понятовского. Созвездие не прижилось, но астеризм сохранился на небе. Похож ли он на Гиады, вопрос спорный.</t>
  </si>
  <si>
    <t>66 Oph, 67 Oph, 68 Oph, 70 Oph</t>
  </si>
  <si>
    <t>https://imgur.com/YEcn0MJ.png</t>
  </si>
  <si>
    <t>https://imgur.com/rHSwMEY.png</t>
  </si>
  <si>
    <t>https://imgur.com/uHEOZ4C.png</t>
  </si>
  <si>
    <t>https://imgur.com/WEnx2Az.png</t>
  </si>
  <si>
    <t>019-_</t>
  </si>
  <si>
    <t>Палица Геркулеса</t>
  </si>
  <si>
    <t>Астеризм упоминался Фламмарионом как созвездие Палица в списке созвездий в работе «История неба» 1872 года.</t>
  </si>
  <si>
    <t>r Her, κ Her, ω Her, h Her, i Her, k Her</t>
  </si>
  <si>
    <t>https://imgur.com/JrhpYkL.png</t>
  </si>
  <si>
    <t>https://imgur.com/KNU1Dqn.png</t>
  </si>
  <si>
    <t>https://imgur.com/P7kCUVP.png</t>
  </si>
  <si>
    <t>https://imgur.com/6xRVupZ.png</t>
  </si>
  <si>
    <t>020-_</t>
  </si>
  <si>
    <t>Ослята и Ясли</t>
  </si>
  <si>
    <t>Ослята — пара слабеньких звезд в созвездии Рак, Ясли — рассеянное звездное скопление: имеется в виду, конечно, кормушка с сеном для животных. Упоминались Камиль Фламмарион как два отдельных созвездия в списке 1872 года.</t>
  </si>
  <si>
    <t>γ Cnc, ε Cnc + M44, δ Cnc</t>
  </si>
  <si>
    <t>https://imgur.com/mAZauHx.png</t>
  </si>
  <si>
    <t>https://imgur.com/P4NfNBk.png</t>
  </si>
  <si>
    <t>https://imgur.com/RRyyw2C.png</t>
  </si>
  <si>
    <t>https://imgur.com/wABWvFW.png</t>
  </si>
  <si>
    <t>021-_</t>
  </si>
  <si>
    <t>Голова Дракона</t>
  </si>
  <si>
    <t>Образные</t>
  </si>
  <si>
    <t>Неправильный четырехугольник в северной приполярной области неба в созвездии Дракон. От него длинно тянется Хвост Дракона, который, однако, астеризмом обычно не считается.</t>
  </si>
  <si>
    <t>β Dra, γ Dra, ν Dra, ξ Dra</t>
  </si>
  <si>
    <t>https://imgur.com/J0sMMSZ.png</t>
  </si>
  <si>
    <t>https://imgur.com/mftFdEe.png</t>
  </si>
  <si>
    <t>https://imgur.com/XEfnXSL.png</t>
  </si>
  <si>
    <t>https://imgur.com/hOzcf7P.png</t>
  </si>
  <si>
    <t>022-_</t>
  </si>
  <si>
    <t>Кувшин, Урна, Y-астеризм</t>
  </si>
  <si>
    <t>Маленькая группа из четырех звезд: три по окружности, одна в центре; похожа на латинскую Y. В атласах в этом месте изображалась сосуд, из которого Водолей лил поток воды, устремлявшийся на юг, к Южной Рыбе. Известен как астеризм «Y» и тогда может быть отнесен к ассоциативным астеризмам.</t>
  </si>
  <si>
    <t>η Aqr, ζ Aqr, π Aqr, γ Aqr</t>
  </si>
  <si>
    <t>https://imgur.com/VfYrpvV.png</t>
  </si>
  <si>
    <t>https://imgur.com/GVfC5ag.png</t>
  </si>
  <si>
    <t>https://imgur.com/Lgl7WCA.png</t>
  </si>
  <si>
    <t>https://imgur.com/KpeliPr.png</t>
  </si>
  <si>
    <t>023-_</t>
  </si>
  <si>
    <t>Лягушачья лапка</t>
  </si>
  <si>
    <t>5 звезд напоминают куриную или лягушачью лапку.</t>
  </si>
  <si>
    <t>φ Aqr, χ Aqr, ψ1 Aqr, ψ2 Aqr, ψ3 Aqr</t>
  </si>
  <si>
    <t>https://imgur.com/2VhAJfe.png</t>
  </si>
  <si>
    <t>https://imgur.com/nOVNsRg.png</t>
  </si>
  <si>
    <t>https://imgur.com/pnvXdEy.png</t>
  </si>
  <si>
    <t>https://imgur.com/GGZsPwK.png</t>
  </si>
  <si>
    <t>024-a</t>
  </si>
  <si>
    <t>Волхвы, Три Короля, Грабли</t>
  </si>
  <si>
    <t>Ассоциативные</t>
  </si>
  <si>
    <t>Варианты для астеризма Пояс Ориона. Три звезды-близнеца, выстроенные в ряд посередине созвездия: опоясывают фигуру охотника в изображениях созвездия. В некоторых культурных традициях называется Три Короля - и тогда может быть отнесен к ассоциативным астеризмам. Аналогично - Грабли.</t>
  </si>
  <si>
    <t>δ Ori, ε Ori, ζ Ori</t>
  </si>
  <si>
    <t>https://imgur.com/kJ928gH.png</t>
  </si>
  <si>
    <t>https://imgur.com/Xfj7PSn.png</t>
  </si>
  <si>
    <t>https://imgur.com/2WYyz9K.png</t>
  </si>
  <si>
    <t>https://imgur.com/9MYbaEQ.png</t>
  </si>
  <si>
    <t>024-b</t>
  </si>
  <si>
    <t>Пояс Ориона</t>
  </si>
  <si>
    <t>Три звезды-близнеца, выстроенные в ряд посередине созвездия: опоясывают фигуру охотника в изображениях созвездия. В некоторых культурных традициях называется Три Короля или Грабли - и тогда может быть отнесен к ассоциативным астеризмам.</t>
  </si>
  <si>
    <t>025-_</t>
  </si>
  <si>
    <t>Меч Ориона</t>
  </si>
  <si>
    <t>Небольшой плохо различимый астеризм, по положению на изображениях созвездия соответствующий мечу Ориона. Включает две слабенькие звезды и знаменитую Туманность Ориона, своей размытостью делающую астеризм еще менее определенным. Не думаю, что здесь следует упоминать альтернативное название астеризма.</t>
  </si>
  <si>
    <t>θ Ori, M42,  ι Ori</t>
  </si>
  <si>
    <t>https://imgur.com/SNIz8no.png</t>
  </si>
  <si>
    <t>https://imgur.com/yf9sMs7.png</t>
  </si>
  <si>
    <t>https://imgur.com/NXsyrlm.png</t>
  </si>
  <si>
    <t>https://imgur.com/lTOMmiq.png</t>
  </si>
  <si>
    <t>026-_</t>
  </si>
  <si>
    <t>Щит Ориона, Панцирь Черепахи</t>
  </si>
  <si>
    <t>Шесть расположенных дугой звездочек. Я полагал, что это лук — зачем Ориону-охотнику щит?</t>
  </si>
  <si>
    <t>π1 Ori, π2 Ori, π3 Ori, π4 Ori, π5 Ori, π6 Ori</t>
  </si>
  <si>
    <t>https://imgur.com/FZa5aEr.png</t>
  </si>
  <si>
    <t>https://imgur.com/gUOML51.png</t>
  </si>
  <si>
    <t>https://imgur.com/JsRfSiN.png</t>
  </si>
  <si>
    <t>https://imgur.com/Eph1JRh.png</t>
  </si>
  <si>
    <t>027-_</t>
  </si>
  <si>
    <t>Дубинка Ориона</t>
  </si>
  <si>
    <t>Завершающий элемент в охотничьем обмундировании Ориона. Дубинка, занесенная над головой охотника в самой северной части созвездия.</t>
  </si>
  <si>
    <t>χ2 Ori, χ1 Ori, ν Ori, ξ Ori, 69 Ori</t>
  </si>
  <si>
    <t>https://imgur.com/My8RgoL.png</t>
  </si>
  <si>
    <t>https://imgur.com/rMiFl5H.png</t>
  </si>
  <si>
    <t>https://imgur.com/ZoPJele.png</t>
  </si>
  <si>
    <t>https://imgur.com/nfQeRBf.png</t>
  </si>
  <si>
    <t>028-a</t>
  </si>
  <si>
    <t>Северная Рыба</t>
  </si>
  <si>
    <t>Созвездие Рыбы представляет собой двух рыб — Северную и Южную (или Западную), связанных двумя - лесками, шнурами, лентами… Северная Рыба условна и достоверно включает только три звезды.</t>
  </si>
  <si>
    <t>τ Psc, υ Psc, φ Psc</t>
  </si>
  <si>
    <t>https://imgur.com/hpjhnE6.png</t>
  </si>
  <si>
    <t>https://imgur.com/wd5UxQ5.png</t>
  </si>
  <si>
    <t>https://imgur.com/sHOA4zA.png</t>
  </si>
  <si>
    <t>https://imgur.com/BStOAJf.png</t>
  </si>
  <si>
    <t>028-b</t>
  </si>
  <si>
    <t>Южная (Западная) Рыба, Колечко, Венец, Браслет</t>
  </si>
  <si>
    <t>Созвездие Рыбы представляет собой двух рыб — Северную и Южную (или Западную), связанных двумя - лесками, шнурами, лентами… Как астеризм лучше оформлена Южная Рыба (не путать с созвездием Южная Рыба) — его иногда называют Колечко.</t>
  </si>
  <si>
    <t>γ Psc, κ Psc, λ Psc, 19 Psc, ι Psc, θ Psc, 7 Psc</t>
  </si>
  <si>
    <t>https://imgur.com/LMX5Fwr.png</t>
  </si>
  <si>
    <t>https://imgur.com/0NCv6se.png</t>
  </si>
  <si>
    <t>https://imgur.com/ooLo9Uz.png</t>
  </si>
  <si>
    <t>https://imgur.com/L2EZ37t.png</t>
  </si>
  <si>
    <t>028-c</t>
  </si>
  <si>
    <t>Линь Северный</t>
  </si>
  <si>
    <t>Цепочка слабеньких звезд, соединяющая двух Рыб, Северную и Западную, в созвездии Рыбы. Иногда астеризм выделялся в отдельное созвездие, или даже в два: Линь Северный и Линь Южный. Линь (лат. Linum Piscium или лат. Lineola) — отменённое созвездие северного полушария неба, фактически астеризм в составе созвездия Рыбы. Иногда считался за два созвездия — Линь Северный (лат. Linum Boreum) и Линь Южный (лат. Linum Austrinum).Впервые как именованные созвездия Линь Северный и Линь Южный появляются на планисфере Томаса Гуда 1590 года. На рисунках изображались как лента, связывающая хвосты рыб. У Яна Гевелия Лини состоят двух линей. У Боде Северный и Южный Лини объединены в одно созвездие.</t>
  </si>
  <si>
    <t>χ Psc,  ρ Psc + Psc 94,  97 Psc,  η Psc,  π Psc, ο Psc, α Psc</t>
  </si>
  <si>
    <t>https://imgur.com/ROlrXmw.png</t>
  </si>
  <si>
    <t>https://imgur.com/3Ag5pdW.png</t>
  </si>
  <si>
    <t>https://imgur.com/wtQE7AI.png</t>
  </si>
  <si>
    <t>https://imgur.com/lCTnSmq.png</t>
  </si>
  <si>
    <t>028-d</t>
  </si>
  <si>
    <t>Линь Южный</t>
  </si>
  <si>
    <t>α Psc, ξ Psc, ν Psc, μ Psc, ζ Psc, ε Psc, δ Psc, 41 Psc, 35 Psc, ω Psc</t>
  </si>
  <si>
    <t>https://imgur.com/kOitkyC.png</t>
  </si>
  <si>
    <t>https://imgur.com/f07K88k.png</t>
  </si>
  <si>
    <t>https://imgur.com/yHLWYI4.png</t>
  </si>
  <si>
    <t>https://imgur.com/1HVjIN3.png</t>
  </si>
  <si>
    <t>029-_</t>
  </si>
  <si>
    <t>Голова Кита</t>
  </si>
  <si>
    <t>Кольцо из пяти звезд на северо-востоке созвездия Кит. Честно говоря, я раньше думал, что это хвост!..</t>
  </si>
  <si>
    <t>α Cet, λ Cet, μ Cet, ξ2 Cet, γ Cet</t>
  </si>
  <si>
    <t>https://imgur.com/JO1ZYc6.png</t>
  </si>
  <si>
    <t>https://imgur.com/w3bK2cU.png</t>
  </si>
  <si>
    <t>https://imgur.com/PL2jCec.png</t>
  </si>
  <si>
    <t>https://imgur.com/OUuCQhH.png</t>
  </si>
  <si>
    <t>030-_</t>
  </si>
  <si>
    <t>Голова Змеи</t>
  </si>
  <si>
    <t>Треугольник из слабых звезд. Возможно, в астеризм включается и одна звезда Геркулеса — тогда это ромбик (и соответственно, тип астеризма «бриллиант»). Как известно, созвездие Змея уникально тем, что состоит из двух несвязанных частей, разделенных созвездием Змееносец - Хвост Змеи восточнее и Голова Змеи северо-западнее. Астеризм Голова Змеи находится, конечно, в соименной части созвездия. К сожалению, в Астронетовском картогенераторе, которым я пользовался для построения карт-иллюстраций, названия двух частей созвездия Змея перепутаны.</t>
  </si>
  <si>
    <t>β Ser, κ Ser, γ Ser, r Her</t>
  </si>
  <si>
    <t>https://imgur.com/OqS7bMW.png</t>
  </si>
  <si>
    <t>https://imgur.com/00Ucdqi.png</t>
  </si>
  <si>
    <t>https://imgur.com/flvPrHt.png</t>
  </si>
  <si>
    <t>https://imgur.com/PwjUvgP.png</t>
  </si>
  <si>
    <t>031-a</t>
  </si>
  <si>
    <t>Голова Гидры</t>
  </si>
  <si>
    <t>Неправильный многоугольник и ρ Hya в качестве гидриного глаза.</t>
  </si>
  <si>
    <t>ζ Hya, ε Hya, δ Hya, σ Hya, η Hya + ρ Hya</t>
  </si>
  <si>
    <t>https://imgur.com/zTxUm0w.png</t>
  </si>
  <si>
    <t>https://imgur.com/eS9bTwB.png</t>
  </si>
  <si>
    <t>https://imgur.com/hF4mCHU.png</t>
  </si>
  <si>
    <t>https://imgur.com/osxgpYH.png</t>
  </si>
  <si>
    <t>031-b</t>
  </si>
  <si>
    <t>Жемчужное Ожерелье</t>
  </si>
  <si>
    <t>Арабское</t>
  </si>
  <si>
    <t>Арабский эквивалент Головы Гидры. Без глаза, конечно.</t>
  </si>
  <si>
    <t>ζ Hya, ε Hya, δ Hya, σ Hya, η Hya</t>
  </si>
  <si>
    <t>https://imgur.com/0ReXgrY.png</t>
  </si>
  <si>
    <t>https://imgur.com/UYlkM0c.png</t>
  </si>
  <si>
    <t>032-a</t>
  </si>
  <si>
    <t>Хвост Скорпиона</t>
  </si>
  <si>
    <t>Астеризм, формирующий фигуру Скорпиона от Антареса (или, при желании, даже от δ Скорпиона): то есть все созвездие без "клешней". В этом случае тянет на формообразующий астеризм. Впрочем, может усекаться до короткого хвостика произвольной длины. Так, арабский астеризм Гиртаб ("жало" или, по другим источникам, собственно, "скорпион"; такое же арабское имя носит κ Sco) включает только последние четыре из указанных звезд.</t>
  </si>
  <si>
    <t>α Sco, τ Sco, ε Sco, μ Sco, ζ Sco, η Sco, θ Sco, ι Sco, κ Sco, λ Sco, ν Sco</t>
  </si>
  <si>
    <t>https://imgur.com/ur7rEwP.png</t>
  </si>
  <si>
    <t>https://imgur.com/b2FwGa9.png</t>
  </si>
  <si>
    <t>https://imgur.com/OqLSlBp.png</t>
  </si>
  <si>
    <t>https://imgur.com/AKeBMSJ.png</t>
  </si>
  <si>
    <t>032-b</t>
  </si>
  <si>
    <t>Рыболовный Крючок</t>
  </si>
  <si>
    <t>https://imgur.com/L1W1TED.png</t>
  </si>
  <si>
    <t>https://imgur.com/3m3YfDw.png</t>
  </si>
  <si>
    <t>https://imgur.com/k1QbIvV.png</t>
  </si>
  <si>
    <t>https://imgur.com/OuLg2MH.png</t>
  </si>
  <si>
    <t>032-c</t>
  </si>
  <si>
    <t>Жало (Гиртаб)</t>
  </si>
  <si>
    <t>ι Sco, κ Sco, λ Sco, ν Sco</t>
  </si>
  <si>
    <t>https://imgur.com/pgqe6YG.png</t>
  </si>
  <si>
    <t>https://imgur.com/JheB0bX.png</t>
  </si>
  <si>
    <t>https://imgur.com/YbLfgy1.png</t>
  </si>
  <si>
    <t>https://imgur.com/lZwo2qh.png</t>
  </si>
  <si>
    <t>033-_</t>
  </si>
  <si>
    <t>Цепи Андромеды</t>
  </si>
  <si>
    <t>Астеризм в Андромеде не идентифицирован точно. Цепи которые держат Андромеду прикованой к скале.</t>
  </si>
  <si>
    <t>3 And, 5 And, 7 And, 8 And, 11 And</t>
  </si>
  <si>
    <t>https://imgur.com/clx6mqN.png</t>
  </si>
  <si>
    <t>https://imgur.com/bGQkNcI.png</t>
  </si>
  <si>
    <t>https://imgur.com/XnmIgo6.png</t>
  </si>
  <si>
    <t>https://imgur.com/GJJcolq.png</t>
  </si>
  <si>
    <t>034-a</t>
  </si>
  <si>
    <t>Большой ковш, Плуг, Лось, Повозка, Семь Мудрецов</t>
  </si>
  <si>
    <t>Большой ковш — астеризм известен с древности у многих народов под разными названиями: Плуг, Лось, Повозка, Семь Мудрецов и т. п. Все звёзды Большого ковша имеют собственные арабские имена: Дубхе (α Большой Медведицы) значит «медведь»; Мерак (β) — «поясница»; Фекда (γ) — «бедро»; Мегрец (δ) — «начало хвоста»; Алиот (ε) — курдюк или жирный хвост; Мицар (ζ) — «кушак» или «набедренная повязка». Последнюю звезду в ручке Ковша называют Бенетнаш или Алькаид (η); по-арабски «аль-каид банат наш» значит «предводитель плакальщиц». Пожалуй, астеризм, известный всем, и на небе его найдет даже ребенок. Часто его ошибочно принимают за созвездие Большая Медведица, но на самом деле созвездие гораздо больше. Имеет массу альтернативных названий: Плуг, Лось, Повозка, Семь Мудрецов и т.д.; значим едва ли не во всех культурах (северополушарных, конечно!), один из первых астрономических объектов, замеченных человеком на небе. Не смотря на оговорку выше, годную к современному положению дел, в древности, несомненно, созвездие Большая Медведица ассоциировалась именно с астеризмом Большой Ковш. Навигационный астеризм.</t>
  </si>
  <si>
    <t>α UMa, β UMa, γ UMa, δ UMa, ε UMa, ζ UMa, η UMa</t>
  </si>
  <si>
    <t>https://imgur.com/2dangSJ.png</t>
  </si>
  <si>
    <t>https://imgur.com/d9WoCjZ.png</t>
  </si>
  <si>
    <t>https://imgur.com/L3Yd6nD.png</t>
  </si>
  <si>
    <t>https://imgur.com/RjJFPQD.png</t>
  </si>
  <si>
    <t>034-b</t>
  </si>
  <si>
    <t>Катафалк и Плакальщицы</t>
  </si>
  <si>
    <t>Вариант интерпретации Большого Ковша: катафалк, а точнее, похоронная повозка (прямоугольник из четырех звезд) и цепочка трех унылых плакальщиц, ей предшествующая.</t>
  </si>
  <si>
    <t xml:space="preserve">α UMa,  β UMa,  γ UMa,  δ UMa |  ε UMa,  ζ UMa, η UMa </t>
  </si>
  <si>
    <t>https://imgur.com/CodkSI4.png</t>
  </si>
  <si>
    <t>https://imgur.com/yiPrdru.png</t>
  </si>
  <si>
    <t>035-_</t>
  </si>
  <si>
    <t>Малый Ковш</t>
  </si>
  <si>
    <t>Малый Ковш образует характерную запоминающуюся фигуру на небе. Включает семь звёзд — α (Полярная), β (Кохаб), γ (Феркад), δ, ε, ζ и η Малой Медведицы. Малый Ковш напоминает формой астеризм Большой Ковш, расположенный недалеко в созвездии Большая Медведица. Маленький дублер Большого Ковша в Малой Медледице: эти две группы звезд, расположенные на небе недалеко друг от друга, очень похожи по форме. Малый Ковш знаменит Полярной звездой, близ которой находится сейчас северный полюс Мира. Ковш не исчерпывает все звезды созвездия. Интересно: в гомеровские времена ахейцы-греки использовали для навигации Большой Ковш, а финикийцы, непревзойденные мореплаватели того времени, — более точный Малый. Соответственно, это навигационный астеризм.</t>
  </si>
  <si>
    <t>α UMi, β UMi, γ UMi, δ UMi, ε v, ζ UMi, η UMi</t>
  </si>
  <si>
    <t>https://imgur.com/bJE7xc0.png</t>
  </si>
  <si>
    <t>https://imgur.com/xbfxLOm.png</t>
  </si>
  <si>
    <t>https://imgur.com/4IW0ZyE.png</t>
  </si>
  <si>
    <t>https://imgur.com/Na33lsU.png</t>
  </si>
  <si>
    <t>036-a</t>
  </si>
  <si>
    <t xml:space="preserve">Верблюдицы и верблюжонок </t>
  </si>
  <si>
    <t>Два связанных арабских астеризма, по-другому интерпретирующих созвездие Дракон (для удобства я объединил их здесь вместе). Верблюдицы представляют собой четыре звезды, образующее кольцо (голова Дракона в традиционной интерпретации - γ Dra, ξ Dra, ν Dra и β Dra); пятая верблюдица (μ Dra) спешит встроиться между ν и β. У арабов астеризм назывался Al ʽAwāïd, позже на латыни Quinque Dromedarii - пять верблюдов. Внутри кольца - несколько верблюжат, слабых звезд.</t>
  </si>
  <si>
    <t>γ Dra, ξ Dra, ν Dra, β Dra + μ Dra</t>
  </si>
  <si>
    <t>https://imgur.com/FIRJoAE.png</t>
  </si>
  <si>
    <t>https://imgur.com/J6bjM6m.png</t>
  </si>
  <si>
    <t>https://imgur.com/agsiurQ.png</t>
  </si>
  <si>
    <t>https://imgur.com/3nN98s8.png</t>
  </si>
  <si>
    <t>036-b</t>
  </si>
  <si>
    <t>Гиены</t>
  </si>
  <si>
    <t>ι Dra, θ Dra, η Dra, ζ Dra</t>
  </si>
  <si>
    <t>https://imgur.com/c36UbxF.png</t>
  </si>
  <si>
    <t>https://imgur.com/fjAOXsB.png</t>
  </si>
  <si>
    <t>https://imgur.com/pJN2hpo.png</t>
  </si>
  <si>
    <t>https://imgur.com/1rwSwTH.png</t>
  </si>
  <si>
    <t>037-_</t>
  </si>
  <si>
    <t>Трапециевидный астеризм</t>
  </si>
  <si>
    <t>Просто четырехугольник неправильной формы в созвездии Волопас. Частично совпадает с формообразующим созвездие астеризмом Эскимо.</t>
  </si>
  <si>
    <t>μ2 Boo, β Boo, γ Boo, δ Boo</t>
  </si>
  <si>
    <t>https://imgur.com/98mQljO.png</t>
  </si>
  <si>
    <t>https://imgur.com/k3irRer.png</t>
  </si>
  <si>
    <t>https://imgur.com/tm3Zmw8.png</t>
  </si>
  <si>
    <t>https://imgur.com/xTztiFc.png</t>
  </si>
  <si>
    <t>038-_</t>
  </si>
  <si>
    <t>Три осленка</t>
  </si>
  <si>
    <t>Три маленькие звездочки в Волопасе над концом ручки Ковша Большой Медведицы. Астеризм реконструирован по названиям звезд: Первый, Второй и Третий Ослята - сейчас астеризм не упоминается в литературе.</t>
  </si>
  <si>
    <t>θ Boo, ι Boo, κ2 Boo</t>
  </si>
  <si>
    <t>https://imgur.com/v20QQVc.png</t>
  </si>
  <si>
    <t>https://imgur.com/coQ303b.png</t>
  </si>
  <si>
    <t>https://imgur.com/fl7aZZY.png</t>
  </si>
  <si>
    <t>https://imgur.com/8p1qQ2l.png</t>
  </si>
  <si>
    <t>039-_</t>
  </si>
  <si>
    <t>Сегмент Персея</t>
  </si>
  <si>
    <t>Шесть звезд Персея, вытянутых в линию примерно с юга на север.</t>
  </si>
  <si>
    <t>ξ Per, ε Per, δ Per, α Per, γ Per, η Per</t>
  </si>
  <si>
    <t>https://imgur.com/lm2q3ju.png</t>
  </si>
  <si>
    <t>https://imgur.com/JX79lB9.png</t>
  </si>
  <si>
    <t>https://imgur.com/Uzk6wEd.png</t>
  </si>
  <si>
    <t>https://imgur.com/VXXN0ud.png</t>
  </si>
  <si>
    <t>040-_</t>
  </si>
  <si>
    <t>Гроб Иова</t>
  </si>
  <si>
    <t>Созвездие Дельфин без «хвостика» — неяркий ромбик, слабенький «бриллиант».</t>
  </si>
  <si>
    <t>α Del, β Del, δ Del, γ Del</t>
  </si>
  <si>
    <t>https://imgur.com/tnXUQQJ.png</t>
  </si>
  <si>
    <t>https://imgur.com/Cx3jwZm.png</t>
  </si>
  <si>
    <t>https://imgur.com/ch1GGFz.png</t>
  </si>
  <si>
    <t>https://imgur.com/plxtUyY.png</t>
  </si>
  <si>
    <t>041-a</t>
  </si>
  <si>
    <t>Коромысло Весов</t>
  </si>
  <si>
    <t>Три яркие звезды Орла, расположенные на одной прямой на небольшом расстоянии друг от друга. Довольно красиво. У Рея это - Голова Орла, хотя на звездных атласах "с картинками" эта троица на шее и плече птицы.</t>
  </si>
  <si>
    <t>α Aql, β Aql, γ Aql</t>
  </si>
  <si>
    <t>https://imgur.com/ojkGJLE.png</t>
  </si>
  <si>
    <t>https://imgur.com/TU2IqEq.png</t>
  </si>
  <si>
    <t>https://imgur.com/zszqq2b.png</t>
  </si>
  <si>
    <t>https://imgur.com/FJfsGTK.png</t>
  </si>
  <si>
    <t>041-b</t>
  </si>
  <si>
    <t>Семья Орла</t>
  </si>
  <si>
    <t>Группа звезд в созвездии Орел, включающая три яркие звезды из описанного только что астеризма Коромысло Весов и целый ряд мелких звездочек, вьющихся вокруг. Ни какой специальной фигуры они не образуют - так, облачко.</t>
  </si>
  <si>
    <t>α Aql, β Aql, γ Aql, ο Aql, π Aql, χ Aql, γ Aql, ξ Aql, τ Aql, υ Aql</t>
  </si>
  <si>
    <t>https://imgur.com/M16fJhA.png</t>
  </si>
  <si>
    <t>https://imgur.com/41gMTbT.png</t>
  </si>
  <si>
    <t>042-_</t>
  </si>
  <si>
    <t>Краеугольный камень</t>
  </si>
  <si>
    <t>Центральная часть созвездия Геркулес , а в версии Рея - голова Геракла. Входит в астеризм Бабочку этого созвездия в качестве северного крыла.</t>
  </si>
  <si>
    <t>ε Her, π Her, η Her, ζ Her</t>
  </si>
  <si>
    <t>https://imgur.com/21eesqK.png</t>
  </si>
  <si>
    <t>https://imgur.com/6qFTKZE.png</t>
  </si>
  <si>
    <t>https://imgur.com/P7MMrIL.png</t>
  </si>
  <si>
    <t>https://imgur.com/FdXnHqo.png</t>
  </si>
  <si>
    <t>043-a</t>
  </si>
  <si>
    <t>Зеркало Венеры</t>
  </si>
  <si>
    <t>Пояс Ориона, η Ориона и "рукоять" Меча формируют зеркало в виде ромба, а сам Меч — его ручку. Этот астеризм «правильно» ориентирован при восходе созвездия в средних широтах.</t>
  </si>
  <si>
    <t>η Ori, δ Ori, ε Ori, ζ Ori, θ Ori, ι Ori</t>
  </si>
  <si>
    <t>https://imgur.com/mVs7Hnu.png</t>
  </si>
  <si>
    <t>https://imgur.com/YOh5MMW.png</t>
  </si>
  <si>
    <t>https://imgur.com/kLyiAKy.png</t>
  </si>
  <si>
    <t>https://imgur.com/3H0HYG9.png</t>
  </si>
  <si>
    <t>043-b</t>
  </si>
  <si>
    <t>Кастрюля</t>
  </si>
  <si>
    <t>Современное</t>
  </si>
  <si>
    <t>Астеризм, появившийся в среде астрономов Австралии (из зависти к астрономам северного полушария? Ковши-то в Австралии, поди, толком и не видны!) - точно те же звезды, что и в Зеркале Венеры. В южном полушарии созвездие Орион (как и все другие небесные объекты), естественно, перевернуто относительно привычного нам положения - антиподы все же! В этом формате Пояс, Меч Ориона плюс еще одна звезда, ι Ori в качестве ручки, напоминают кастрюлю - сам не видел, но верю на слово.</t>
  </si>
  <si>
    <t>https://imgur.com/Xv6XTwN.png</t>
  </si>
  <si>
    <t>https://imgur.com/TrkIjDW.png</t>
  </si>
  <si>
    <t>https://imgur.com/N9fizRD.png</t>
  </si>
  <si>
    <t>https://imgur.com/2JXeEDj.png</t>
  </si>
  <si>
    <t>044-_</t>
  </si>
  <si>
    <t>Четыре девственницы</t>
  </si>
  <si>
    <t xml:space="preserve">η Canis Majoris (латинизированное как Eta Canis Majoris ) — это обозначение звезды по Байеру. Традиционное имя Алудра происходит от арабского : العذراء al-adhraa , «девственница». Эта звезда, наряду с Эпсилон Большого Пса (Адхара), Дельта Большого Пса (Везен) и Омикрон 2 Большого Пса (Тани аль-Адзари), были Аль-Адхара ( العذاري ), «Девственницами». В 2016 году Международный астрономический союз организовал Рабочую группу по именам звезд (WGSN) для каталогизации и стандартизации имен собственных звезд. Первый бюллетень WGSN от июля 2016 г. включена таблица первых двух партий имен, утвержденных WGSN; в которую входила Алудра для этой звезды. </t>
  </si>
  <si>
    <t>ε CMa, δ CMa, σ CMa, η CMa</t>
  </si>
  <si>
    <t>https://imgur.com/nMacAbx.png</t>
  </si>
  <si>
    <t>https://imgur.com/TaamA9k.png</t>
  </si>
  <si>
    <t>https://imgur.com/aGwhj4O.png</t>
  </si>
  <si>
    <t>https://imgur.com/km002VZ.png</t>
  </si>
  <si>
    <t>046-_</t>
  </si>
  <si>
    <t>Чайник, Молочник</t>
  </si>
  <si>
    <t>Астеризм составленный из нескольких ярких звезд Стрельца. Звезды ζ, φ, δ и ε формируют собственно сам чайник, λ — его крышку, τ и σ - сбоку-ручку, а γ2 — носик чайника, из которого льется кипяток — Млечный Путь. Что символизирует η Стрельца не очень понятно, но ее тоже включают в астеризм.</t>
  </si>
  <si>
    <t>ζ Sgr, φ Sgr, δ Sgr, ε Sgr, λ Sgr, τ Sgr, σ Sgr, γ2 Sgr, η Sgr</t>
  </si>
  <si>
    <t>https://imgur.com/q0FUfEw.png</t>
  </si>
  <si>
    <t>https://imgur.com/aN4Gjcv.png</t>
  </si>
  <si>
    <t>https://imgur.com/TOXCUTb.png</t>
  </si>
  <si>
    <t>https://imgur.com/H6eVzuk.png</t>
  </si>
  <si>
    <t>047-_</t>
  </si>
  <si>
    <t>Теребеллум</t>
  </si>
  <si>
    <t>Четыре незначительные звездочки, расположенные в виде католического креста. «Теребеллум» означает просто четырехугольник.</t>
  </si>
  <si>
    <t>ω Sgr, 59 Sgr, 62 Sgr, 60 Sgr</t>
  </si>
  <si>
    <t>https://imgur.com/FG2Xsdw.png</t>
  </si>
  <si>
    <t>https://imgur.com/9pBg41E.png</t>
  </si>
  <si>
    <t>https://imgur.com/9HCLInQ.png</t>
  </si>
  <si>
    <t>https://imgur.com/T5HQfqj.png</t>
  </si>
  <si>
    <t>048-_</t>
  </si>
  <si>
    <t>Серп</t>
  </si>
  <si>
    <t>Серп состоит из шести звёзд созвездия — α (Регул), η, γ (Альгиеба), ζ, μ и ε (Альгенуби). Формой напоминает серп или зеркально отражённый вопросительный знак.</t>
  </si>
  <si>
    <t>α Leo, η Leo, γ Leo, ζ Leo, μ Leo, ε Leo</t>
  </si>
  <si>
    <t>https://imgur.com/VGEaHxI.png</t>
  </si>
  <si>
    <t>https://imgur.com/DrN1l08.png</t>
  </si>
  <si>
    <t>https://imgur.com/eKUemsy.png</t>
  </si>
  <si>
    <t>https://imgur.com/kMy3yKK.png</t>
  </si>
  <si>
    <t>049-_</t>
  </si>
  <si>
    <t>Ложный Южный Крест</t>
  </si>
  <si>
    <t>Мимикрия под Южный Крест размерами и формой, вплоть до мелкой звездочке HD 79351, подражающей ε настоящего Южного Креста. Я имел удовольствие видеть и прототип, и копию: действительно, похоже! Конечно, ни на какой южный полюс не указывает, но может быть отнесен к навигационным астеризмам, как причина навигационных ошибок.</t>
  </si>
  <si>
    <t>δ Vel, κ Vel, ι Car, ε Car</t>
  </si>
  <si>
    <t>https://imgur.com/zXA6WI7.png</t>
  </si>
  <si>
    <t>https://imgur.com/gZvU9zW.png</t>
  </si>
  <si>
    <t>https://imgur.com/9fETZEG.png</t>
  </si>
  <si>
    <t>https://imgur.com/L4956uA.png</t>
  </si>
  <si>
    <t>050-_</t>
  </si>
  <si>
    <t>Трапеция южного полюса</t>
  </si>
  <si>
    <t>Четыре звезды созвездия Октант, включающие сигму Октанта — ближайшую к южному полюсу Мира звезду. Астеризм составлен из тусклых звезд и едва различим; единственное его достоинство — это самый южный астеризм неба.</t>
  </si>
  <si>
    <t>σ Oct, χ Oct, τ Oct, υ Oct</t>
  </si>
  <si>
    <t>https://imgur.com/qkBgqZA.png</t>
  </si>
  <si>
    <t>https://imgur.com/nza7uQ7.png</t>
  </si>
  <si>
    <t>https://imgur.com/RiuOklV.png</t>
  </si>
  <si>
    <t>https://imgur.com/CdBi77M.png</t>
  </si>
  <si>
    <t>051-_</t>
  </si>
  <si>
    <t>Кисточка</t>
  </si>
  <si>
    <t>«Кисточка» на хвосте Льва - Каспар Вопеллий впервые показал в 1536 году группу звёзд древнего астеризма созвездия Льва как новое созвездие Волосы Вероники.</t>
  </si>
  <si>
    <t>γ Com,  ~15</t>
  </si>
  <si>
    <t>https://imgur.com/Aw9imOb.png</t>
  </si>
  <si>
    <t>https://imgur.com/YbENcfe.png</t>
  </si>
  <si>
    <t>https://imgur.com/4H1PVNE.png</t>
  </si>
  <si>
    <t>https://imgur.com/Tq5i76W.png</t>
  </si>
  <si>
    <t>052-_</t>
  </si>
  <si>
    <t>Северные указатели</t>
  </si>
  <si>
    <t>Всем известный способ нахождения Полярной звезды (и северного полюса Мира) - продолжить линию, соединяющую Мерак и Дубхе, две боковые звезды в Большом Ковше. Эта пара звезд и есть Указатели. Навигационный астеризм, естественно. Звезды-указатели — звезды Мерак (β Большой Медведицы) и Дубхе (α Большой Медведицы) известны т.к. помогают найти Полярную звезду, также известную как Полярная звезда. Визуально проследив линию от Мерака до Дубхе (1 единица) и продолжая 5 единиц, можно увидеть Полярную звезду, точно указывающую на истинный север.</t>
  </si>
  <si>
    <t>β UMa, α UMa</t>
  </si>
  <si>
    <t>https://imgur.com/BmJWtYH.png</t>
  </si>
  <si>
    <t>https://imgur.com/TktTY0R.png</t>
  </si>
  <si>
    <t>https://imgur.com/XVukZ65.png</t>
  </si>
  <si>
    <t>https://imgur.com/tZyPe5c.png</t>
  </si>
  <si>
    <t>053-_</t>
  </si>
  <si>
    <t>Южные Указатели</t>
  </si>
  <si>
    <t>Южные Указатели, две главные звезды Центавра, указывают вовсе не на южный полюс Мира, как хотелось бы, а всего лишь на расположенный рядом Южный Крест, помогая отличить его от Ложного. (Вообще-то красивая, помнится, конфигурация…) Тем не менее, будем считать их навигационным астеризмом.</t>
  </si>
  <si>
    <t>α Cen, β Cen</t>
  </si>
  <si>
    <t>https://imgur.com/ZdiNdo5.png</t>
  </si>
  <si>
    <t>https://imgur.com/H97fRrw.png</t>
  </si>
  <si>
    <t>https://imgur.com/k4sBdrf.png</t>
  </si>
  <si>
    <t>https://imgur.com/gJeHSxz.png</t>
  </si>
  <si>
    <t>054-_</t>
  </si>
  <si>
    <t>Стражи Полюса</t>
  </si>
  <si>
    <t>Пара</t>
  </si>
  <si>
    <t>Пара крайних звёзд Малого Ковша (Кохаб и Феркад) представляют собой астеризм Стражи Полюса.</t>
  </si>
  <si>
    <t>β UMi, γ UMi</t>
  </si>
  <si>
    <t>https://imgur.com/7zV3WyP.png</t>
  </si>
  <si>
    <t>https://imgur.com/0k0VHjX.png</t>
  </si>
  <si>
    <t>https://imgur.com/6d77LW4.png</t>
  </si>
  <si>
    <t>https://imgur.com/RCiERdu.png</t>
  </si>
  <si>
    <t>055-_</t>
  </si>
  <si>
    <t>Конь и всадник</t>
  </si>
  <si>
    <t>Самая известная оптическая двойная звезда: Мицар и Алькор в Большом Ковше. Часто считают, что названия звезд переводятся "конь" и "всадник", но это не так, это только название астеризма.</t>
  </si>
  <si>
    <t>ζ UMa, 80 UMa</t>
  </si>
  <si>
    <t>https://imgur.com/x3SWeZ5.png</t>
  </si>
  <si>
    <t>https://imgur.com/wm600qI.png</t>
  </si>
  <si>
    <t>https://imgur.com/8OW4l4o.png</t>
  </si>
  <si>
    <t>https://imgur.com/FN2Y87y.png</t>
  </si>
  <si>
    <t>056-_</t>
  </si>
  <si>
    <t>Три прыжка газели</t>
  </si>
  <si>
    <t>Арабский астеризм: три пары небольших звезд Большой Медведицы, расположенные примерно на равном расстоянии. Ассоциируются со следами копыт газели, двигающейся прыжками: Алула Северная и Южная (первый прыжок), Танийа Северная и Южная (второй прыжок), Талита Северная и Южная (третий прыжок). Три прыжка газели — астеризм арабского происхождения состоит из трёх пар близко расположенных звёзд, причём пары находятся на одной прямой и разделены равными расстояниями. Ассоциируются со следами копыт газели, двигающейся прыжками. Включает звёзды: Алула Северная и Алула Южная (ν и ξ, первый прыжок), Танийа Северная и Танийа Южная (λ и μ, второй прыжок), Талита Северная и Талита Южная (ι и κ, третий прыжок).</t>
  </si>
  <si>
    <t>ν UMa, ξ UMa | λ UMa, μ UMa | ι UMa, κ UMa</t>
  </si>
  <si>
    <t>https://imgur.com/Mnmgnua.png</t>
  </si>
  <si>
    <t>https://imgur.com/DHyzLst.png</t>
  </si>
  <si>
    <t>https://imgur.com/mzE1GJE.png</t>
  </si>
  <si>
    <t>https://imgur.com/TjlZ8yT.png</t>
  </si>
  <si>
    <t>057-_</t>
  </si>
  <si>
    <t>Кошачьи Глаза</t>
  </si>
  <si>
    <t>Пара близких звезд на самом конце Хвоста Скорпиона.</t>
  </si>
  <si>
    <t>λ Sco, υ Sco</t>
  </si>
  <si>
    <t>https://imgur.com/JTJqmu3.png</t>
  </si>
  <si>
    <t>https://imgur.com/QoDFFp5.png</t>
  </si>
  <si>
    <t>https://imgur.com/1CGdA3F.png</t>
  </si>
  <si>
    <t>https://imgur.com/fPGbqVE.png</t>
  </si>
  <si>
    <t>058-_</t>
  </si>
  <si>
    <t>Бриллиантовый крест</t>
  </si>
  <si>
    <t>Бриллиант</t>
  </si>
  <si>
    <t>Бриллиант «Бриллиант». Составлен из четырех звезд Киля. Похож формой и размером на Южный Крест и астеризм Ложный Южный Крест.</t>
  </si>
  <si>
    <t>θ Car, υ Car, β Car, ω Car</t>
  </si>
  <si>
    <t>https://imgur.com/D0gqN6F.png</t>
  </si>
  <si>
    <t>https://imgur.com/BYqMgox.png</t>
  </si>
  <si>
    <t>https://imgur.com/QvUywcU.png</t>
  </si>
  <si>
    <t>https://imgur.com/qdFzeAG.png</t>
  </si>
  <si>
    <t>059-_</t>
  </si>
  <si>
    <t>Ромб</t>
  </si>
  <si>
    <t>Астеризм, составленный из трех звезд Головы Дракона и одной — созвездия Her. Ромб, просто ромб… интертерриториальный.</t>
  </si>
  <si>
    <t>γ Dra, ξ Dra, β Dra, ι Her</t>
  </si>
  <si>
    <t>https://imgur.com/yIcBgz8.png</t>
  </si>
  <si>
    <t>https://imgur.com/JQg9nI0.png</t>
  </si>
  <si>
    <t>060-_</t>
  </si>
  <si>
    <t>Каскад Кембла</t>
  </si>
  <si>
    <t>Телескопические</t>
  </si>
  <si>
    <t>Первооткрыватель Кембeл</t>
  </si>
  <si>
    <t>Сугубо телескопический астеризм в Жирафе: длинная, в пять диаметров луны цепочка из примерно 20 звезд, различимых в лучшем случае в бинокль. Ориентироваться можно на единственную видимую невооруженным глазом HD 24479.</t>
  </si>
  <si>
    <t>[Cam HD 24479], ~20</t>
  </si>
  <si>
    <t>https://imgur.com/yr2U0x2.png</t>
  </si>
  <si>
    <t>https://imgur.com/pCj8Pef.png</t>
  </si>
  <si>
    <t>https://imgur.com/IolsIpf.png</t>
  </si>
  <si>
    <t>https://imgur.com/73ZQPSq.png</t>
  </si>
  <si>
    <t>061-_</t>
  </si>
  <si>
    <t>Вешалка</t>
  </si>
  <si>
    <t>Первооткрыватель Ас-Суфи</t>
  </si>
  <si>
    <t>Одноименное рассеянное звездное скопление (также скопление Броччи или Брокчи, также Коллиндер 399), некоторые звезды которого едва видны невооруженным глазом. Тем не менее, это все же телескопический астеризм. На вешалку, точнее вешалку-"плечики" более походит в перевернутом виде.</t>
  </si>
  <si>
    <t>[Vul 4] ?, ?, ?, ?, ?, ?, ?</t>
  </si>
  <si>
    <t>https://imgur.com/77LXeSH.png</t>
  </si>
  <si>
    <t>https://imgur.com/W2NQHek.png</t>
  </si>
  <si>
    <t>https://imgur.com/hq2UOX4.png</t>
  </si>
  <si>
    <t>https://imgur.com/zSauw2n.png</t>
  </si>
  <si>
    <t>062-_</t>
  </si>
  <si>
    <t>Бунзеновская горелка</t>
  </si>
  <si>
    <t>Первооткрыватель</t>
  </si>
  <si>
    <t>Чисто телескопический астеризм близ звезды Виндемиатрикс (ε Девы); включает 5 звезд от 8.5 до 10.3 зв.величины. Просто как пример телескопических астеризмов.</t>
  </si>
  <si>
    <t>[Vir ε] ?, ?, ?, ?</t>
  </si>
  <si>
    <t>https://imgur.com/8tmfe2i.png</t>
  </si>
  <si>
    <t>https://imgur.com/ClKpm3X.png</t>
  </si>
  <si>
    <t>https://imgur.com/AaU27I0.png</t>
  </si>
  <si>
    <t>https://imgur.com/NFmeX7D.png</t>
  </si>
  <si>
    <t>063-_</t>
  </si>
  <si>
    <t>Рыбка, Летающий Пескарь, Блесна</t>
  </si>
  <si>
    <t>Как пример телескопического астеризма.</t>
  </si>
  <si>
    <t>16 Aur, 17 Aur, 18 Aur, 19 Aur, IQ Aur</t>
  </si>
  <si>
    <t>https://imgur.com/QXkijJ0.png</t>
  </si>
  <si>
    <t>https://imgur.com/lTGUe9W.png</t>
  </si>
  <si>
    <t>https://imgur.com/UanwoiJ.png</t>
  </si>
  <si>
    <t>https://imgur.com/2UzUOFh.png</t>
  </si>
  <si>
    <t>064-_</t>
  </si>
  <si>
    <t>Арка Короля</t>
  </si>
  <si>
    <t>β Cep, 11 Cep, 24 Cep, 31 Cep, π Cep, γ Cep</t>
  </si>
  <si>
    <t>065-_</t>
  </si>
  <si>
    <t>Воздушный змей Кембла</t>
  </si>
  <si>
    <t>Первооткрыватель Камбел</t>
  </si>
  <si>
    <t>HD20425, HD20523, HD20566, HD20710, HD21179, HD21290, HD21289, HD21288, HD20831</t>
  </si>
  <si>
    <t>066-_</t>
  </si>
  <si>
    <t>Голова Кентавра</t>
  </si>
  <si>
    <t>h Cen, k Cen, g Cen, i Cen</t>
  </si>
  <si>
    <t>Колонка</t>
  </si>
  <si>
    <t>Название</t>
  </si>
  <si>
    <t>Описание</t>
  </si>
  <si>
    <t>Тип</t>
  </si>
  <si>
    <t>Значения, Диапазон или Величниа</t>
  </si>
  <si>
    <t>Образец</t>
  </si>
  <si>
    <t>Пояснения к заполнению таблицы</t>
  </si>
  <si>
    <t>Легенда для печати</t>
  </si>
  <si>
    <t>Порядковый номер</t>
  </si>
  <si>
    <t>Число</t>
  </si>
  <si>
    <t>1..N</t>
  </si>
  <si>
    <t>Сплошная нумерация, по мере заполнения.</t>
  </si>
  <si>
    <r>
      <rPr>
        <rFont val="Arial"/>
        <b/>
        <color theme="1"/>
      </rPr>
      <t>• №</t>
    </r>
    <r>
      <rPr>
        <rFont val="Arial"/>
        <color theme="1"/>
      </rPr>
      <t xml:space="preserve"> — порядковый номер.</t>
    </r>
  </si>
  <si>
    <t>Группа для обединения нескольких записей</t>
  </si>
  <si>
    <t>Текст</t>
  </si>
  <si>
    <t>001..00N-a..z_</t>
  </si>
  <si>
    <t>001-c</t>
  </si>
  <si>
    <t>Первое число из трех цифр - Группа
Вторая буква после дефиса - Порядок в группе
Если в группе только один обект, то на место буквы ставится подчеркивание</t>
  </si>
  <si>
    <t>• @ - первое число из трех цифр - Группа. Вторая буква после дефиса - Порядок в группе. Если в группе только один объект, то на место буквы ставится подчеркивание.</t>
  </si>
  <si>
    <t>Abc, Xyz</t>
  </si>
  <si>
    <t>Ваза</t>
  </si>
  <si>
    <t>Имя с большой буквы без точки.</t>
  </si>
  <si>
    <r>
      <rPr>
        <rFont val="Arial"/>
        <b/>
        <color theme="1"/>
      </rPr>
      <t>• Имя</t>
    </r>
    <r>
      <rPr>
        <rFont val="Arial"/>
        <color theme="1"/>
      </rPr>
      <t xml:space="preserve"> — названия астеризма и его синонимы через запятую, иногда один и то же астеризм находится под разными номерами в базе так как они имеют разный смысл у разных народов. Но зачастую так происходит с астеризмами состоящими из одних и тех же объектов, но объединенные в разной последовательности.</t>
    </r>
  </si>
  <si>
    <t>Происхождение</t>
  </si>
  <si>
    <t>Древнее
Античное
Арабское
Средневековое
Современное
Первооткрыватель - Аbc</t>
  </si>
  <si>
    <t xml:space="preserve">Если есть известный превооткрыватель, то пишут чеез черту имя, иначе оставляют ссылку на ресурс в разделе реесурсы. 
Если первоткрыватель не известен или не пнятен, то просто указывается Современное. </t>
  </si>
  <si>
    <r>
      <rPr>
        <rFont val="Arial"/>
        <b/>
        <color theme="1"/>
      </rPr>
      <t>• Происхождение</t>
    </r>
    <r>
      <rPr>
        <rFont val="Arial"/>
        <color theme="1"/>
      </rPr>
      <t xml:space="preserve"> — указывает на исторические корни астеризма или имя первооткрывателя. 
Древние — появившиеся до начала последовательного формирования созвездий;
Античные — упоминаемые в описаниях неба античных авторов; в частности, почти все образные астеризмы относятся к античным;
Арабские — арабы сделали очень многое для европейской астрономии и увидели целый ряд новых астеризмов;
Средневековое — астеризмы, появившиеся в эпоху возрождения. Некоторые астеризмы из этой эпохи претендовали на собственное созвездие. 
Современные — телескопические или приобретающие характерную видимую форму при наблюдении в южном полушарии;
Первооткрыватели — все телескопические астеризмы имеющие имя первооткрывателя.</t>
    </r>
  </si>
  <si>
    <t>Сезонный
Формообразующий
Квази-созвездия
Образный
Ассоциативный
Бриллиант
Пара
Указатели
Скопление
Телескопический
Фрактальный</t>
  </si>
  <si>
    <t>Телескопический</t>
  </si>
  <si>
    <t>Выбор только из этого списка.</t>
  </si>
  <si>
    <r>
      <rPr>
        <rFont val="Arial"/>
        <b/>
        <color theme="1"/>
      </rPr>
      <t>• Тип</t>
    </r>
    <r>
      <rPr>
        <rFont val="Arial"/>
        <color theme="1"/>
      </rPr>
      <t xml:space="preserve"> — условное разделение. 
"Условно" — поскольку, во-первых, многие астеризмы можно отнести к различным типам, а во-вторых, к таким группировкам звезд среди астрономов нет серьезного отношения.
</t>
    </r>
    <r>
      <rPr>
        <rFont val="Arial"/>
        <b/>
        <i/>
        <color theme="1"/>
      </rPr>
      <t>Сезонные</t>
    </r>
    <r>
      <rPr>
        <rFont val="Arial"/>
        <color theme="1"/>
      </rPr>
      <t xml:space="preserve"> — большие астеризмы, охватывающие большую часть неба и «знаковые» на целое время года.
</t>
    </r>
    <r>
      <rPr>
        <rFont val="Arial"/>
        <b/>
        <i/>
        <color theme="1"/>
      </rPr>
      <t>Формообразующие</t>
    </r>
    <r>
      <rPr>
        <rFont val="Arial"/>
        <color theme="1"/>
      </rPr>
      <t xml:space="preserve"> — большие астеризмы, формирующие абрис всего созвездия.
</t>
    </r>
    <r>
      <rPr>
        <rFont val="Arial"/>
        <b/>
        <i/>
        <color theme="1"/>
      </rPr>
      <t>Квази-созвездия</t>
    </r>
    <r>
      <rPr>
        <rFont val="Arial"/>
        <color theme="1"/>
      </rPr>
      <t xml:space="preserve"> — астеризмы, более или менее продолжительное время существовавшие как самостоятельные созвездия, позже отмененные и включенные в состав современных.
</t>
    </r>
    <r>
      <rPr>
        <rFont val="Arial"/>
        <b/>
        <i/>
        <color theme="1"/>
      </rPr>
      <t>Образные</t>
    </r>
    <r>
      <rPr>
        <rFont val="Arial"/>
        <color theme="1"/>
      </rPr>
      <t xml:space="preserve"> — астеризмы, соответствующие отдельным частям традиционных фигур созвездий; помогали в позиционировании звезд внутри созвездия. Их число было очень велико, поскольку каждое крупное созвездие включало несколько таких астеризмов, но ныне помнят только те, что имеют сколько-нибудь выраженную форму.
</t>
    </r>
    <r>
      <rPr>
        <rFont val="Arial"/>
        <b/>
        <i/>
        <color theme="1"/>
      </rPr>
      <t>Ассоциативные</t>
    </r>
    <r>
      <rPr>
        <rFont val="Arial"/>
        <color theme="1"/>
      </rPr>
      <t xml:space="preserve"> — астеризмы, напоминающие тот или иной объект, не имеющий отношения к традиционной фигуре созвездия.
</t>
    </r>
    <r>
      <rPr>
        <rFont val="Arial"/>
        <b/>
        <i/>
        <color theme="1"/>
      </rPr>
      <t>Бриллианты</t>
    </r>
    <r>
      <rPr>
        <rFont val="Arial"/>
        <i/>
        <color theme="1"/>
      </rPr>
      <t xml:space="preserve"> — а</t>
    </r>
    <r>
      <rPr>
        <rFont val="Arial"/>
        <color theme="1"/>
      </rPr>
      <t xml:space="preserve">стеризмы характерной формы бриллиантовой огранки — ромб из двух равносторонних треугольников.
</t>
    </r>
    <r>
      <rPr>
        <rFont val="Arial"/>
        <b/>
        <i/>
        <color theme="1"/>
      </rPr>
      <t>Пары</t>
    </r>
    <r>
      <rPr>
        <rFont val="Arial"/>
        <color theme="1"/>
      </rPr>
      <t xml:space="preserve"> — астеризмы всего из двух звезд.
</t>
    </r>
    <r>
      <rPr>
        <rFont val="Arial"/>
        <b/>
        <i/>
        <color theme="1"/>
      </rPr>
      <t>Указатели</t>
    </r>
    <r>
      <rPr>
        <rFont val="Arial"/>
        <color theme="1"/>
      </rPr>
      <t xml:space="preserve"> — пары звезд, задающие чем-то особенные линии на небе или указывающие на другие звезды;
</t>
    </r>
    <r>
      <rPr>
        <rFont val="Arial"/>
        <b/>
        <i/>
        <color theme="1"/>
      </rPr>
      <t>Телескопические</t>
    </r>
    <r>
      <rPr>
        <rFont val="Arial"/>
        <color theme="1"/>
      </rPr>
      <t xml:space="preserve"> — астеризмы, невидимые или едва видимые невооруженным глазом. Фактически, их число ограничено только апертурой конкретного инструмента.
</t>
    </r>
    <r>
      <rPr>
        <rFont val="Arial"/>
        <b/>
        <i/>
        <color theme="1"/>
      </rPr>
      <t>Фрактальные</t>
    </r>
    <r>
      <rPr>
        <rFont val="Arial"/>
        <color theme="1"/>
      </rPr>
      <t xml:space="preserve"> — телескопические астеризмы напоминающие другие созвездия или астеризмы.</t>
    </r>
  </si>
  <si>
    <t>Img_Lock</t>
  </si>
  <si>
    <t>Расположение астеризма</t>
  </si>
  <si>
    <r>
      <rPr>
        <rFont val="Roboto Mono"/>
        <color rgb="FF000000"/>
      </rPr>
      <t>https://imgur.com/</t>
    </r>
    <r>
      <rPr>
        <rFont val="Roboto Mono"/>
        <color theme="1"/>
      </rPr>
      <t>ххххххх.png</t>
    </r>
  </si>
  <si>
    <r>
      <rPr>
        <rFont val="Roboto Mono"/>
        <color rgb="FF000000"/>
      </rPr>
      <t>https://imgur.com/</t>
    </r>
    <r>
      <rPr>
        <rFont val="Roboto Mono"/>
        <color theme="1"/>
      </rPr>
      <t>ххххххх.png</t>
    </r>
  </si>
  <si>
    <r>
      <rPr>
        <rFont val="Arial"/>
        <b/>
        <color theme="1"/>
      </rPr>
      <t>• Расположение астеризма</t>
    </r>
    <r>
      <rPr>
        <rFont val="Arial"/>
        <color theme="1"/>
      </rPr>
      <t xml:space="preserve"> — схематичное изображение части неба в котором находится астеризм.</t>
    </r>
  </si>
  <si>
    <t>Img_Form</t>
  </si>
  <si>
    <t>Изображение астеризма</t>
  </si>
  <si>
    <r>
      <rPr>
        <rFont val="Roboto Mono"/>
        <color rgb="FF000000"/>
      </rPr>
      <t>https://imgur.com/</t>
    </r>
    <r>
      <rPr>
        <rFont val="Roboto Mono"/>
        <color theme="1"/>
      </rPr>
      <t>ххххххх.png</t>
    </r>
  </si>
  <si>
    <r>
      <rPr>
        <rFont val="Roboto Mono"/>
        <color rgb="FF000000"/>
      </rPr>
      <t>https://imgur.com/</t>
    </r>
    <r>
      <rPr>
        <rFont val="Roboto Mono"/>
        <color theme="1"/>
      </rPr>
      <t>ххххххх.png</t>
    </r>
  </si>
  <si>
    <r>
      <rPr>
        <rFont val="Arial"/>
        <b/>
        <color theme="1"/>
      </rPr>
      <t xml:space="preserve">• Изображение астеризма </t>
    </r>
    <r>
      <rPr>
        <rFont val="Arial"/>
        <color theme="1"/>
      </rPr>
      <t>—  схематичное указание на астеризм или объединение звезд и объектов в астеризме.</t>
    </r>
  </si>
  <si>
    <t>Выглядит как ваза.</t>
  </si>
  <si>
    <t>Предложение или абзац с описанием. В конце точка.</t>
  </si>
  <si>
    <r>
      <rPr>
        <rFont val="Arial"/>
        <b/>
        <color theme="1"/>
      </rPr>
      <t>• Описание</t>
    </r>
    <r>
      <rPr>
        <rFont val="Arial"/>
        <color theme="1"/>
      </rPr>
      <t xml:space="preserve"> — история появления астеризма и его описание.</t>
    </r>
  </si>
  <si>
    <t xml:space="preserve"> </t>
  </si>
  <si>
    <t>Состоит из звезд</t>
  </si>
  <si>
    <t>Код Флемстида-Байера</t>
  </si>
  <si>
    <t>1 And, 2 And + 3 And, 3 And, ?, ? | 10 And, 12 And, ~15</t>
  </si>
  <si>
    <t xml:space="preserve">  ,      - разделитель объектов в одной группе;
  |      - разделитель групп;
  +     - две близкие звезды считаемые за одну;
  [ x ] - ближайший яркий объект;
  ?     - объект без названия (вместо названия);
  ~     - примерное указание количества объектов в астеризме.</t>
  </si>
  <si>
    <t>Колличество объктов из которого состоит астеризм</t>
  </si>
  <si>
    <t>Формула</t>
  </si>
  <si>
    <t>НЕ ЗАПОЛНЯЕТСЯ</t>
  </si>
  <si>
    <t>Формула подсчитает колличество сама, опираясь на разделители. Или возьмет точное значение указаное после тильды.</t>
  </si>
  <si>
    <t>Минимальная звездная</t>
  </si>
  <si>
    <t>N,nn</t>
  </si>
  <si>
    <t>Желательно указывать с точностью до 2х знаков.</t>
  </si>
  <si>
    <r>
      <rPr>
        <rFont val="Arial"/>
        <b/>
        <color theme="1"/>
      </rPr>
      <t>• Звездные величины</t>
    </r>
    <r>
      <rPr>
        <rFont val="Arial"/>
        <color theme="1"/>
      </rPr>
      <t xml:space="preserve"> — указывает звездную величину самого тусклого и самого яркого объекта в астеризме.</t>
    </r>
  </si>
  <si>
    <t>Максимальная звездная</t>
  </si>
  <si>
    <t>Coord_a_Beg</t>
  </si>
  <si>
    <t>Координаты границы - Прямое восхождение - Левая граница</t>
  </si>
  <si>
    <t>00h00m00s.00</t>
  </si>
  <si>
    <t>00h22m00s.00</t>
  </si>
  <si>
    <t>Координаты пишутся в полной форме, как в образце.</t>
  </si>
  <si>
    <r>
      <rPr>
        <rFont val="Arial"/>
        <b/>
        <color theme="1"/>
      </rPr>
      <t xml:space="preserve">• Левая|Верхняя граница и Правая|Нижняя граница </t>
    </r>
    <r>
      <rPr>
        <rFont val="Arial"/>
        <color theme="1"/>
      </rPr>
      <t xml:space="preserve">— это координаты, которые указывает на границы астеризма по самым крайним объектам. </t>
    </r>
  </si>
  <si>
    <t>Coord_a_End</t>
  </si>
  <si>
    <t>Координаты границы - Прямое восхождение - Правая граница</t>
  </si>
  <si>
    <t>Coord_d_Beg</t>
  </si>
  <si>
    <t>Координаты границы - Склонение - Верхняя граница</t>
  </si>
  <si>
    <t>+00°00′00".00</t>
  </si>
  <si>
    <t>+45°00′33".00</t>
  </si>
  <si>
    <t>Coord_d_End</t>
  </si>
  <si>
    <t>Координаты границы - Склонение - Нижняя граница</t>
  </si>
  <si>
    <t>-00°00′00".00</t>
  </si>
  <si>
    <t>-45°00′34".00</t>
  </si>
  <si>
    <t>SizeA</t>
  </si>
  <si>
    <t>Угловой размер - Меньшая из сторон</t>
  </si>
  <si>
    <t>00°00′00".00</t>
  </si>
  <si>
    <t>Размеры пишутся в полной форме, как в образце.</t>
  </si>
  <si>
    <r>
      <rPr>
        <rFont val="Arial"/>
        <b/>
        <color theme="1"/>
      </rPr>
      <t>• Угловой размер</t>
    </r>
    <r>
      <rPr>
        <rFont val="Arial"/>
        <color theme="1"/>
      </rPr>
      <t xml:space="preserve"> — размер прямоугольной области в который можно вписать астеризм в угловых градусах.</t>
    </r>
  </si>
  <si>
    <t>SizeB</t>
  </si>
  <si>
    <t>Угловой размер - Большая из сторон</t>
  </si>
  <si>
    <t>Полностью видимо в широтах</t>
  </si>
  <si>
    <t>-90..+90</t>
  </si>
  <si>
    <t>Формула подсчитает видимость на широтах, опираясь на координаты границ.</t>
  </si>
  <si>
    <r>
      <rPr>
        <rFont val="Arial"/>
        <b/>
        <color theme="1"/>
      </rPr>
      <t>• ШВ Полностью — Полностью видимо в широтах</t>
    </r>
    <r>
      <rPr>
        <rFont val="Arial"/>
        <color theme="1"/>
      </rPr>
      <t xml:space="preserve"> — координаты широты местности, где всё объекты астеризма будут видны.</t>
    </r>
  </si>
  <si>
    <t>Частично видимо в широтах</t>
  </si>
  <si>
    <r>
      <rPr>
        <rFont val="Arial"/>
        <b/>
        <color theme="1"/>
      </rPr>
      <t>• ШВ Частично — Частично видимо в широтах</t>
    </r>
    <r>
      <rPr>
        <rFont val="Arial"/>
        <color theme="1"/>
      </rPr>
      <t xml:space="preserve"> — координаты широты местности, где минимум один объект из астеризма будет виден.</t>
    </r>
  </si>
  <si>
    <t>+00°00′00.00"</t>
  </si>
  <si>
    <t>Coord_A_Beg</t>
  </si>
  <si>
    <t>Coord_A_End</t>
  </si>
  <si>
    <t xml:space="preserve">00h00m00.00s </t>
  </si>
  <si>
    <t>Coord_D_Beg</t>
  </si>
  <si>
    <t>Coord_D_End</t>
  </si>
  <si>
    <t>00°00′00.00"</t>
  </si>
  <si>
    <t>SourseOrder</t>
  </si>
  <si>
    <t>ContributorName</t>
  </si>
  <si>
    <t>Sourse 1</t>
  </si>
  <si>
    <t>Sourse 2</t>
  </si>
  <si>
    <t>Sourse 3</t>
  </si>
  <si>
    <t>Sourse 4</t>
  </si>
  <si>
    <t>Sourse 5</t>
  </si>
  <si>
    <t>Sourse 6</t>
  </si>
  <si>
    <t>Sourse 7</t>
  </si>
  <si>
    <t>Sourse 8</t>
  </si>
  <si>
    <t>Sourse 9</t>
  </si>
  <si>
    <t>Sourse 10</t>
  </si>
  <si>
    <t>Terlekchi Seityagiya</t>
  </si>
  <si>
    <t>http://www.astromyth.ru/Astronomy/Asterisms.htm</t>
  </si>
  <si>
    <t xml:space="preserve">
</t>
  </si>
  <si>
    <t>Атлас
астеризмов</t>
  </si>
  <si>
    <t>Подготовлен в рамках проекта AstroTabula</t>
  </si>
  <si>
    <t>Аннотация</t>
  </si>
  <si>
    <t>Астеризм (от др.-греч. ἀστήρ — «звезда») — легко различимая группа звёзд, имеющая исторически устоявшееся самостоятельное название.
Астеризмом не считаются группы звёзд, включающие все значимые звёзды какого-либо созвездия, например, Дельфин, Северная Корона, Волосы Вероники или Южный Крест.  Однако в первоначальном (и доныне обыденном) понимании созвездия как группы звёзд эти понятия близки и иногда синонимичны. В частности, у ранних античных авторов семизвездие «Ковша» было синонимом созвездия Большая Медведица, а Кассиопея эквивалентна астеризму «W». 
В российской традиции к астеризмам принято относить и некоторые рассеянные звёздные скопления с различимыми невооружённым взглядом звёздами. Понятие астеризм не является строго научным, оставаясь скорее данью традиции; список астеризмов официально не ведётся. 
С развитием любительской астрономии энтузиастами формируются каталоги астеризмов, состоящих из звёзд, наблюдаемых в непрофессиональную оптику.</t>
  </si>
  <si>
    <t>Благодарности</t>
  </si>
  <si>
    <t>Выражаю благодарность сайту Астромиф и Астронет за предоставленную информация в открытом доступе.</t>
  </si>
  <si>
    <t xml:space="preserve"> Автор</t>
  </si>
  <si>
    <t>Проект</t>
  </si>
  <si>
    <t xml:space="preserve">Атлас подготовлен Терлекчи Сеитягия
Связь с автором:
Электронная почта: terlekchi.seityaya@gmail.com
ВК:                vk.com/seityaya
TG:                t.me/seityaya
</t>
  </si>
  <si>
    <r>
      <rPr>
        <rFont val="&quot;Roboto Mono&quot;, Arial"/>
        <color theme="1"/>
        <sz val="11.0"/>
      </rPr>
      <t xml:space="preserve">Подготовлено в рамках проекта AstroTabula
Официальные каналы:
Сайт: www.astrotabula.space
ВК:   vk.com/astrotabula
TG:   </t>
    </r>
    <r>
      <rPr>
        <rFont val="&quot;Roboto Mono&quot;, Arial"/>
        <color rgb="FF000000"/>
        <sz val="11.0"/>
      </rPr>
      <t>t.me/astrotabula</t>
    </r>
    <r>
      <rPr>
        <rFont val="&quot;Roboto Mono&quot;, Arial"/>
        <color theme="1"/>
        <sz val="11.0"/>
      </rPr>
      <t xml:space="preserve">
</t>
    </r>
  </si>
  <si>
    <t>Формат/Версия</t>
  </si>
  <si>
    <t>Сайт</t>
  </si>
  <si>
    <r>
      <rPr>
        <rFont val="&quot;Roboto Mono&quot;, Arial"/>
        <sz val="11.0"/>
      </rPr>
      <t xml:space="preserve">Актуальную версию данного атласа и каталога можно найти на сайте: 
</t>
    </r>
    <r>
      <rPr>
        <rFont val="&quot;Roboto Mono&quot;, Arial"/>
        <b/>
        <color rgb="FF1155CC"/>
        <sz val="11.0"/>
        <u/>
      </rPr>
      <t>www.astrotabula.space</t>
    </r>
    <r>
      <rPr>
        <rFont val="&quot;Roboto Mono&quot;, Arial"/>
        <b/>
        <sz val="11.0"/>
      </rPr>
      <t xml:space="preserve">
</t>
    </r>
    <r>
      <rPr>
        <rFont val="&quot;Roboto Mono&quot;, Arial"/>
        <sz val="11.0"/>
      </rPr>
      <t xml:space="preserve">резервный:
</t>
    </r>
    <r>
      <rPr>
        <rFont val="&quot;Roboto Mono&quot;, Arial"/>
        <b/>
        <color rgb="FF1155CC"/>
        <sz val="11.0"/>
        <u/>
      </rPr>
      <t>sites.google.com/view/astrotabula-space</t>
    </r>
  </si>
  <si>
    <t>Легенда</t>
  </si>
  <si>
    <t>Предметный указатель</t>
  </si>
  <si>
    <t>Номер</t>
  </si>
  <si>
    <t>Группа</t>
  </si>
  <si>
    <t>Левая|Верхняя граница</t>
  </si>
  <si>
    <t>ШВ Полностью</t>
  </si>
  <si>
    <t>Правая|Нижняя граница</t>
  </si>
  <si>
    <t>ШВ Частично</t>
  </si>
  <si>
    <t>Угловой размер</t>
  </si>
  <si>
    <t>Звездные величины</t>
  </si>
  <si>
    <t>Информация</t>
  </si>
  <si>
    <t>Расположение</t>
  </si>
  <si>
    <t>Изображение</t>
  </si>
  <si>
    <t>Отметка времени</t>
  </si>
  <si>
    <t>Action</t>
  </si>
  <si>
    <t>Img_Stellarium</t>
  </si>
  <si>
    <t>Source</t>
  </si>
  <si>
    <t>Contributor</t>
  </si>
  <si>
    <t>Contact</t>
  </si>
  <si>
    <t>Заполнить данные по звездным величинам</t>
  </si>
  <si>
    <t>Заполнить данные по границам астеризмов</t>
  </si>
  <si>
    <t>Заполнить данные по размерам астеризмов</t>
  </si>
  <si>
    <t>Заполнить видимость на широтах</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</si>
</sst>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quot; &quot;mmmm&quot; &quot;yyyy"/>
  </numFmts>
  <fonts count="46">
    <font>
      <sz val="10.0"/>
      <color rgb="FF000000"/>
      <name val="Arial"/>
      <scheme val="minor"/>
    </font>
    <font>
      <b/>
      <sz val="9.0"/>
      <color theme="1"/>
      <name val="Roboto Mono"/>
    </font>
    <font>
      <sz val="10.0"/>
      <color theme="1"/>
      <name val="Roboto Mono"/>
    </font>
    <font>
      <sz val="9.0"/>
      <color theme="1"/>
      <name val="Roboto Mono"/>
    </font>
    <font>
      <sz val="9.0"/>
      <name val="Roboto Mono"/>
    </font>
    <font>
      <color theme="1"/>
      <name val="Roboto Mono"/>
    </font>
    <font>
      <sz val="9.0"/>
      <color rgb="FF000000"/>
      <name val="Roboto Mono"/>
    </font>
    <font>
      <color theme="1"/>
      <name val="Arial"/>
    </font>
    <font>
      <color theme="1"/>
      <name val="Arial"/>
      <scheme val="minor"/>
    </font>
    <font>
      <color rgb="FF000000"/>
      <name val="&quot;docs-Roboto Mono&quot;"/>
    </font>
    <font>
      <color rgb="FF000000"/>
      <name val="Roboto Mono"/>
    </font>
    <font>
      <b/>
      <sz val="9.0"/>
      <color theme="1"/>
      <name val="Arial"/>
      <scheme val="minor"/>
    </font>
    <font>
      <b/>
      <sz val="10.0"/>
      <color theme="1"/>
      <name val="Roboto Mono"/>
    </font>
    <font>
      <u/>
      <color rgb="FF0000FF"/>
    </font>
    <font>
      <b/>
      <color theme="1"/>
      <name val="Arial"/>
      <scheme val="minor"/>
    </font>
    <font>
      <b/>
      <sz val="11.0"/>
      <color theme="1"/>
      <name val="Arial"/>
      <scheme val="minor"/>
    </font>
    <font>
      <b/>
      <color rgb="FFFFFFFF"/>
      <name val="Arial"/>
      <scheme val="minor"/>
    </font>
    <font>
      <b/>
      <sz val="11.0"/>
      <color theme="1"/>
      <name val="Times New Roman"/>
    </font>
    <font>
      <b/>
      <sz val="11.0"/>
      <color rgb="FFFFFFFF"/>
      <name val="Times New Roman"/>
    </font>
    <font>
      <b/>
      <sz val="43.0"/>
      <color theme="1"/>
      <name val="Times New Roman"/>
    </font>
    <font>
      <b/>
      <sz val="43.0"/>
      <color rgb="FFFFFFFF"/>
      <name val="Times New Roman"/>
    </font>
    <font>
      <b/>
      <sz val="90.0"/>
      <color theme="1"/>
      <name val="Times New Roman"/>
    </font>
    <font>
      <b/>
      <sz val="90.0"/>
      <color rgb="FFFFFFFF"/>
      <name val="Times New Roman"/>
    </font>
    <font>
      <b/>
      <sz val="11.0"/>
      <color rgb="FFFFFFFF"/>
      <name val="Arial"/>
      <scheme val="minor"/>
    </font>
    <font>
      <b/>
      <sz val="15.0"/>
      <color theme="1"/>
      <name val="&quot;Roboto Mono&quot;"/>
    </font>
    <font>
      <b/>
      <sz val="15.0"/>
      <color rgb="FFFFFFFF"/>
      <name val="&quot;Roboto Mono&quot;"/>
    </font>
    <font>
      <b/>
      <sz val="24.0"/>
      <color theme="1"/>
      <name val="Arial"/>
      <scheme val="minor"/>
    </font>
    <font>
      <b/>
      <sz val="24.0"/>
      <color rgb="FFFFFFFF"/>
      <name val="Arial"/>
      <scheme val="minor"/>
    </font>
    <font>
      <sz val="14.0"/>
      <color theme="1"/>
      <name val="Arial"/>
      <scheme val="minor"/>
    </font>
    <font>
      <sz val="14.0"/>
      <color rgb="FFFFFFFF"/>
      <name val="Arial"/>
      <scheme val="minor"/>
    </font>
    <font/>
    <font>
      <b/>
      <sz val="24.0"/>
      <color theme="1"/>
      <name val="&quot;Roboto Mono&quot;"/>
    </font>
    <font>
      <b/>
      <sz val="24.0"/>
      <color rgb="FFFFFFFF"/>
      <name val="&quot;Roboto Mono&quot;"/>
    </font>
    <font>
      <sz val="11.0"/>
      <color theme="1"/>
      <name val="&quot;Roboto Mono&quot;"/>
    </font>
    <font>
      <u/>
      <sz val="11.0"/>
      <color rgb="FF0000FF"/>
      <name val="&quot;Roboto Mono&quot;"/>
    </font>
    <font>
      <sz val="12.0"/>
      <color theme="1"/>
      <name val="Arial"/>
    </font>
    <font>
      <sz val="14.0"/>
      <color rgb="FFFFFFFF"/>
      <name val="Arial"/>
    </font>
    <font>
      <b/>
      <color theme="1"/>
      <name val="Roboto Mono"/>
    </font>
    <font>
      <b/>
      <color rgb="FFFFFFFF"/>
      <name val="Roboto Mono"/>
    </font>
    <font>
      <color rgb="FFFFFFFF"/>
      <name val="Roboto Mono"/>
    </font>
    <font>
      <sz val="12.0"/>
      <color theme="1"/>
      <name val="Roboto Mono"/>
    </font>
    <font>
      <sz val="12.0"/>
      <color rgb="FFFFFFFF"/>
      <name val="Roboto Mono"/>
    </font>
    <font>
      <b/>
      <sz val="24.0"/>
      <color theme="1"/>
      <name val="Roboto Mono"/>
    </font>
    <font>
      <sz val="11.0"/>
      <color theme="1"/>
      <name val="Roboto Mono"/>
    </font>
    <font>
      <sz val="12.0"/>
      <color rgb="FF000000"/>
      <name val="Roboto Mono"/>
    </font>
    <font>
      <b/>
      <sz val="11.0"/>
      <color rgb="FF000000"/>
      <name val="Arial"/>
      <scheme val="minor"/>
    </font>
  </fonts>
  <fills count="27">
    <fill>
      <patternFill patternType="none"/>
    </fill>
    <fill>
      <patternFill patternType="lightGray"/>
    </fill>
    <fill>
      <patternFill patternType="solid">
        <fgColor rgb="FF6AA84F"/>
        <bgColor rgb="FF6AA84F"/>
      </patternFill>
    </fill>
    <fill>
      <patternFill patternType="solid">
        <fgColor rgb="FF0000FF"/>
        <bgColor rgb="FF0000FF"/>
      </patternFill>
    </fill>
    <fill>
      <patternFill patternType="solid">
        <fgColor rgb="FFFF0000"/>
        <bgColor rgb="FFFF0000"/>
      </patternFill>
    </fill>
    <fill>
      <patternFill patternType="solid">
        <fgColor rgb="FFFFF2CC"/>
        <bgColor rgb="FFFFF2CC"/>
      </patternFill>
    </fill>
    <fill>
      <patternFill patternType="solid">
        <fgColor rgb="FFF4CCCC"/>
        <bgColor rgb="FFF4CCCC"/>
      </patternFill>
    </fill>
    <fill>
      <patternFill patternType="solid">
        <fgColor rgb="FFD0E0E3"/>
        <bgColor rgb="FFD0E0E3"/>
      </patternFill>
    </fill>
    <fill>
      <patternFill patternType="solid">
        <fgColor rgb="FFA2C4C9"/>
        <bgColor rgb="FFA2C4C9"/>
      </patternFill>
    </fill>
    <fill>
      <patternFill patternType="solid">
        <fgColor rgb="FFCFE2F3"/>
        <bgColor rgb="FFCFE2F3"/>
      </patternFill>
    </fill>
    <fill>
      <patternFill patternType="solid">
        <fgColor rgb="FFD9D2E9"/>
        <bgColor rgb="FFD9D2E9"/>
      </patternFill>
    </fill>
    <fill>
      <patternFill patternType="solid">
        <fgColor rgb="FFE6B8AF"/>
        <bgColor rgb="FFE6B8AF"/>
      </patternFill>
    </fill>
    <fill>
      <patternFill patternType="solid">
        <fgColor rgb="FFEAD1DC"/>
        <bgColor rgb="FFEAD1DC"/>
      </patternFill>
    </fill>
    <fill>
      <patternFill patternType="solid">
        <fgColor rgb="FFF9CB9C"/>
        <bgColor rgb="FFF9CB9C"/>
      </patternFill>
    </fill>
    <fill>
      <patternFill patternType="solid">
        <fgColor rgb="FF76A5AF"/>
        <bgColor rgb="FF76A5AF"/>
      </patternFill>
    </fill>
    <fill>
      <patternFill patternType="solid">
        <fgColor rgb="FFC27BA0"/>
        <bgColor rgb="FFC27BA0"/>
      </patternFill>
    </fill>
    <fill>
      <patternFill patternType="solid">
        <fgColor rgb="FFB4A7D6"/>
        <bgColor rgb="FFB4A7D6"/>
      </patternFill>
    </fill>
    <fill>
      <patternFill patternType="solid">
        <fgColor rgb="FFF6B26B"/>
        <bgColor rgb="FFF6B26B"/>
      </patternFill>
    </fill>
    <fill>
      <patternFill patternType="solid">
        <fgColor rgb="FF6D9EEB"/>
        <bgColor rgb="FF6D9EEB"/>
      </patternFill>
    </fill>
    <fill>
      <patternFill patternType="solid">
        <fgColor rgb="FFA4C2F4"/>
        <bgColor rgb="FFA4C2F4"/>
      </patternFill>
    </fill>
    <fill>
      <patternFill patternType="solid">
        <fgColor rgb="FFB7B7B7"/>
        <bgColor rgb="FFB7B7B7"/>
      </patternFill>
    </fill>
    <fill>
      <patternFill patternType="solid">
        <fgColor rgb="FFD9D9D9"/>
        <bgColor rgb="FFD9D9D9"/>
      </patternFill>
    </fill>
    <fill>
      <patternFill patternType="solid">
        <fgColor rgb="FFB6D7A8"/>
        <bgColor rgb="FFB6D7A8"/>
      </patternFill>
    </fill>
    <fill>
      <patternFill patternType="solid">
        <fgColor rgb="FFEFEFEF"/>
        <bgColor rgb="FFEFEFEF"/>
      </patternFill>
    </fill>
    <fill>
      <patternFill patternType="solid">
        <fgColor rgb="FFFFFFFF"/>
        <bgColor rgb="FFFFFFFF"/>
      </patternFill>
    </fill>
    <fill>
      <patternFill patternType="solid">
        <fgColor rgb="FFF3F3F3"/>
        <bgColor rgb="FFF3F3F3"/>
      </patternFill>
    </fill>
    <fill>
      <patternFill patternType="solid">
        <fgColor rgb="FFFBFBFB"/>
        <bgColor rgb="FFFBFBFB"/>
      </patternFill>
    </fill>
  </fills>
  <borders count="10">
    <border/>
    <border>
      <top style="hair">
        <color rgb="FF000000"/>
      </top>
    </border>
    <border>
      <right style="hair">
        <color rgb="FF000000"/>
      </right>
      <top style="hair">
        <color rgb="FF000000"/>
      </top>
    </border>
    <border>
      <right style="hair">
        <color rgb="FF000000"/>
      </right>
    </border>
    <border>
      <top style="hair">
        <color rgb="FF000000"/>
      </top>
      <bottom style="hair">
        <color rgb="FF000000"/>
      </bottom>
    </border>
    <border>
      <right style="dotted">
        <color rgb="FF000000"/>
      </right>
      <top style="hair">
        <color rgb="FF000000"/>
      </top>
      <bottom style="hair">
        <color rgb="FF000000"/>
      </bottom>
    </border>
    <border>
      <right style="dotted">
        <color rgb="FF000000"/>
      </right>
      <top style="hair">
        <color rgb="FF000000"/>
      </top>
    </border>
    <border>
      <bottom style="hair">
        <color rgb="FF000000"/>
      </bottom>
    </border>
    <border>
      <right style="dotted">
        <color rgb="FF000000"/>
      </right>
      <bottom style="hair">
        <color rgb="FF000000"/>
      </bottom>
    </border>
    <border>
      <right style="dotted">
        <color rgb="FF000000"/>
      </right>
    </border>
  </borders>
  <cellStyleXfs count="1">
    <xf borderId="0" fillId="0" fontId="0" numFmtId="0" applyAlignment="1" applyFont="1"/>
  </cellStyleXfs>
  <cellXfs count="147">
    <xf borderId="0" fillId="0" fontId="0" numFmtId="0" xfId="0" applyAlignment="1" applyFont="1">
      <alignment readingOrder="0" shrinkToFit="0" vertical="bottom" wrapText="0"/>
    </xf>
    <xf borderId="0" fillId="2" fontId="1" numFmtId="0" xfId="0" applyAlignment="1" applyFill="1" applyFont="1">
      <alignment horizontal="left" readingOrder="0" shrinkToFit="0" vertical="bottom" wrapText="0"/>
    </xf>
    <xf borderId="0" fillId="2" fontId="1" numFmtId="0" xfId="0" applyAlignment="1" applyFont="1">
      <alignment readingOrder="0" shrinkToFit="0" vertical="bottom" wrapText="0"/>
    </xf>
    <xf borderId="0" fillId="3" fontId="1" numFmtId="0" xfId="0" applyAlignment="1" applyFill="1" applyFont="1">
      <alignment readingOrder="0" shrinkToFit="0" vertical="bottom" wrapText="0"/>
    </xf>
    <xf borderId="0" fillId="4" fontId="1" numFmtId="2" xfId="0" applyAlignment="1" applyFill="1" applyFont="1" applyNumberFormat="1">
      <alignment readingOrder="0" shrinkToFit="0" vertical="bottom" wrapText="0"/>
    </xf>
    <xf borderId="0" fillId="4" fontId="1" numFmtId="0" xfId="0" applyAlignment="1" applyFont="1">
      <alignment readingOrder="0" shrinkToFit="0" vertical="bottom" wrapText="0"/>
    </xf>
    <xf borderId="0" fillId="2" fontId="1" numFmtId="0" xfId="0" applyAlignment="1" applyFont="1">
      <alignment horizontal="left" readingOrder="0" shrinkToFit="0" vertical="bottom" wrapText="0"/>
    </xf>
    <xf borderId="0" fillId="0" fontId="2" numFmtId="0" xfId="0" applyAlignment="1" applyFont="1">
      <alignment horizontal="left" readingOrder="0" shrinkToFit="0" vertical="bottom" wrapText="0"/>
    </xf>
    <xf borderId="0" fillId="0" fontId="2" numFmtId="0" xfId="0" applyAlignment="1" applyFont="1">
      <alignment readingOrder="0" shrinkToFit="0" vertical="bottom" wrapText="0"/>
    </xf>
    <xf borderId="0" fillId="5" fontId="3" numFmtId="0" xfId="0" applyAlignment="1" applyFill="1" applyFont="1">
      <alignment readingOrder="0" shrinkToFit="0" vertical="bottom" wrapText="0"/>
    </xf>
    <xf borderId="0" fillId="0" fontId="3" numFmtId="0" xfId="0" applyAlignment="1" applyFont="1">
      <alignment readingOrder="0" shrinkToFit="0" vertical="bottom" wrapText="0"/>
    </xf>
    <xf borderId="0" fillId="0" fontId="3" numFmtId="2" xfId="0" applyAlignment="1" applyFont="1" applyNumberFormat="1">
      <alignment readingOrder="0" shrinkToFit="0" vertical="bottom" wrapText="0"/>
    </xf>
    <xf borderId="0" fillId="0" fontId="3" numFmtId="0" xfId="0" applyAlignment="1" applyFont="1">
      <alignment horizontal="left" readingOrder="0" shrinkToFit="0" vertical="bottom" wrapText="0"/>
    </xf>
    <xf borderId="0" fillId="0" fontId="4" numFmtId="0" xfId="0" applyAlignment="1" applyFont="1">
      <alignment horizontal="left" readingOrder="0" shrinkToFit="0" vertical="bottom" wrapText="0"/>
    </xf>
    <xf borderId="0" fillId="0" fontId="5" numFmtId="0" xfId="0" applyAlignment="1" applyFont="1">
      <alignment readingOrder="0" shrinkToFit="0" vertical="bottom" wrapText="0"/>
    </xf>
    <xf borderId="0" fillId="6" fontId="3" numFmtId="0" xfId="0" applyAlignment="1" applyFill="1" applyFont="1">
      <alignment readingOrder="0" shrinkToFit="0" vertical="bottom" wrapText="0"/>
    </xf>
    <xf borderId="0" fillId="0" fontId="3" numFmtId="0" xfId="0" applyAlignment="1" applyFont="1">
      <alignment readingOrder="0" shrinkToFit="0" vertical="bottom" wrapText="0"/>
    </xf>
    <xf borderId="0" fillId="7" fontId="3" numFmtId="0" xfId="0" applyAlignment="1" applyFill="1" applyFont="1">
      <alignment readingOrder="0" shrinkToFit="0" vertical="bottom" wrapText="0"/>
    </xf>
    <xf borderId="0" fillId="8" fontId="3" numFmtId="0" xfId="0" applyAlignment="1" applyFill="1" applyFont="1">
      <alignment readingOrder="0" shrinkToFit="0" vertical="bottom" wrapText="0"/>
    </xf>
    <xf borderId="0" fillId="0" fontId="5" numFmtId="0" xfId="0" applyAlignment="1" applyFont="1">
      <alignment readingOrder="0" shrinkToFit="0" wrapText="0"/>
    </xf>
    <xf borderId="0" fillId="9" fontId="3" numFmtId="0" xfId="0" applyAlignment="1" applyFill="1" applyFont="1">
      <alignment readingOrder="0" shrinkToFit="0" vertical="bottom" wrapText="0"/>
    </xf>
    <xf borderId="0" fillId="10" fontId="3" numFmtId="0" xfId="0" applyAlignment="1" applyFill="1" applyFont="1">
      <alignment readingOrder="0" shrinkToFit="0" vertical="bottom" wrapText="0"/>
    </xf>
    <xf borderId="0" fillId="0" fontId="6" numFmtId="0" xfId="0" applyAlignment="1" applyFont="1">
      <alignment horizontal="left" readingOrder="0" shrinkToFit="0" vertical="bottom" wrapText="0"/>
    </xf>
    <xf borderId="0" fillId="0" fontId="4" numFmtId="0" xfId="0" applyAlignment="1" applyFont="1">
      <alignment horizontal="left" shrinkToFit="0" vertical="bottom" wrapText="0"/>
    </xf>
    <xf borderId="0" fillId="0" fontId="3" numFmtId="0" xfId="0" applyAlignment="1" applyFont="1">
      <alignment readingOrder="0" shrinkToFit="0" vertical="bottom" wrapText="0"/>
    </xf>
    <xf borderId="0" fillId="11" fontId="3" numFmtId="0" xfId="0" applyAlignment="1" applyFill="1" applyFont="1">
      <alignment readingOrder="0" shrinkToFit="0" vertical="bottom" wrapText="0"/>
    </xf>
    <xf borderId="0" fillId="0" fontId="5" numFmtId="0" xfId="0" applyAlignment="1" applyFont="1">
      <alignment shrinkToFit="0" vertical="bottom" wrapText="0"/>
    </xf>
    <xf borderId="0" fillId="12" fontId="3" numFmtId="0" xfId="0" applyAlignment="1" applyFill="1" applyFont="1">
      <alignment readingOrder="0" shrinkToFit="0" vertical="bottom" wrapText="0"/>
    </xf>
    <xf borderId="0" fillId="13" fontId="3" numFmtId="0" xfId="0" applyAlignment="1" applyFill="1" applyFont="1">
      <alignment readingOrder="0" shrinkToFit="0" vertical="bottom" wrapText="0"/>
    </xf>
    <xf borderId="0" fillId="4" fontId="2" numFmtId="0" xfId="0" applyAlignment="1" applyFont="1">
      <alignment horizontal="left" readingOrder="0" shrinkToFit="0" vertical="bottom" wrapText="0"/>
    </xf>
    <xf borderId="0" fillId="9" fontId="3" numFmtId="0" xfId="0" applyAlignment="1" applyFont="1">
      <alignment shrinkToFit="0" vertical="bottom" wrapText="0"/>
    </xf>
    <xf borderId="0" fillId="14" fontId="3" numFmtId="0" xfId="0" applyAlignment="1" applyFill="1" applyFont="1">
      <alignment shrinkToFit="0" vertical="bottom" wrapText="0"/>
    </xf>
    <xf borderId="0" fillId="0" fontId="7" numFmtId="0" xfId="0" applyAlignment="1" applyFont="1">
      <alignment vertical="bottom"/>
    </xf>
    <xf borderId="0" fillId="0" fontId="7" numFmtId="0" xfId="0" applyAlignment="1" applyFont="1">
      <alignment vertical="bottom"/>
    </xf>
    <xf borderId="0" fillId="13" fontId="3" numFmtId="0" xfId="0" applyAlignment="1" applyFont="1">
      <alignment shrinkToFit="0" vertical="bottom" wrapText="0"/>
    </xf>
    <xf borderId="0" fillId="15" fontId="3" numFmtId="0" xfId="0" applyAlignment="1" applyFill="1" applyFont="1">
      <alignment shrinkToFit="0" vertical="bottom" wrapText="0"/>
    </xf>
    <xf borderId="0" fillId="16" fontId="3" numFmtId="0" xfId="0" applyAlignment="1" applyFill="1" applyFont="1">
      <alignment shrinkToFit="0" vertical="bottom" wrapText="0"/>
    </xf>
    <xf borderId="0" fillId="0" fontId="3" numFmtId="2" xfId="0" applyAlignment="1" applyFont="1" applyNumberFormat="1">
      <alignment shrinkToFit="0" vertical="bottom" wrapText="0"/>
    </xf>
    <xf borderId="0" fillId="0" fontId="3" numFmtId="0" xfId="0" applyAlignment="1" applyFont="1">
      <alignment shrinkToFit="0" vertical="bottom" wrapText="0"/>
    </xf>
    <xf borderId="0" fillId="0" fontId="3" numFmtId="0" xfId="0" applyAlignment="1" applyFont="1">
      <alignment horizontal="left" shrinkToFit="0" vertical="bottom" wrapText="0"/>
    </xf>
    <xf borderId="0" fillId="2" fontId="5" numFmtId="0" xfId="0" applyAlignment="1" applyFont="1">
      <alignment horizontal="left" readingOrder="0" shrinkToFit="0" vertical="top" wrapText="1"/>
    </xf>
    <xf borderId="0" fillId="17" fontId="5" numFmtId="0" xfId="0" applyAlignment="1" applyFill="1" applyFont="1">
      <alignment horizontal="left" readingOrder="0" shrinkToFit="0" vertical="top" wrapText="1"/>
    </xf>
    <xf borderId="0" fillId="18" fontId="8" numFmtId="0" xfId="0" applyAlignment="1" applyFill="1" applyFont="1">
      <alignment horizontal="left" readingOrder="0" shrinkToFit="0" vertical="top" wrapText="1"/>
    </xf>
    <xf borderId="0" fillId="0" fontId="8" numFmtId="0" xfId="0" applyAlignment="1" applyFont="1">
      <alignment horizontal="left" shrinkToFit="0" vertical="top" wrapText="1"/>
    </xf>
    <xf borderId="0" fillId="2" fontId="5" numFmtId="0" xfId="0" applyAlignment="1" applyFont="1">
      <alignment horizontal="left" shrinkToFit="0" vertical="top" wrapText="1"/>
    </xf>
    <xf borderId="0" fillId="13" fontId="5" numFmtId="0" xfId="0" applyAlignment="1" applyFont="1">
      <alignment horizontal="left" shrinkToFit="0" vertical="top" wrapText="1"/>
    </xf>
    <xf borderId="0" fillId="13" fontId="5" numFmtId="0" xfId="0" applyAlignment="1" applyFont="1">
      <alignment horizontal="left" readingOrder="0" shrinkToFit="0" vertical="top" wrapText="1"/>
    </xf>
    <xf borderId="0" fillId="19" fontId="8" numFmtId="0" xfId="0" applyAlignment="1" applyFill="1" applyFont="1">
      <alignment horizontal="left" readingOrder="0" shrinkToFit="0" vertical="top" wrapText="1"/>
    </xf>
    <xf borderId="0" fillId="13" fontId="5" numFmtId="0" xfId="0" applyAlignment="1" applyFont="1">
      <alignment horizontal="left" shrinkToFit="0" vertical="top" wrapText="1"/>
    </xf>
    <xf borderId="0" fillId="13" fontId="5" numFmtId="0" xfId="0" applyAlignment="1" applyFont="1">
      <alignment horizontal="left" readingOrder="0" shrinkToFit="0" vertical="top" wrapText="1"/>
    </xf>
    <xf borderId="0" fillId="0" fontId="8" numFmtId="0" xfId="0" applyAlignment="1" applyFont="1">
      <alignment horizontal="left" readingOrder="0" shrinkToFit="0" vertical="top" wrapText="1"/>
    </xf>
    <xf borderId="0" fillId="2" fontId="5" numFmtId="2" xfId="0" applyAlignment="1" applyFont="1" applyNumberFormat="1">
      <alignment horizontal="left" shrinkToFit="0" vertical="top" wrapText="1"/>
    </xf>
    <xf borderId="0" fillId="13" fontId="5" numFmtId="0" xfId="0" applyAlignment="1" applyFont="1">
      <alignment horizontal="left" readingOrder="0" vertical="top"/>
    </xf>
    <xf borderId="0" fillId="13" fontId="9" numFmtId="0" xfId="0" applyAlignment="1" applyFont="1">
      <alignment horizontal="left" readingOrder="0"/>
    </xf>
    <xf quotePrefix="1" borderId="0" fillId="13" fontId="5" numFmtId="0" xfId="0" applyAlignment="1" applyFont="1">
      <alignment horizontal="left" readingOrder="0" shrinkToFit="0" vertical="top" wrapText="1"/>
    </xf>
    <xf borderId="0" fillId="13" fontId="10" numFmtId="0" xfId="0" applyAlignment="1" applyFont="1">
      <alignment horizontal="left" readingOrder="0" vertical="top"/>
    </xf>
    <xf borderId="0" fillId="13" fontId="10" numFmtId="0" xfId="0" applyAlignment="1" applyFont="1">
      <alignment horizontal="left" readingOrder="0"/>
    </xf>
    <xf quotePrefix="1" borderId="0" fillId="0" fontId="3" numFmtId="0" xfId="0" applyAlignment="1" applyFont="1">
      <alignment readingOrder="0" shrinkToFit="0" vertical="bottom" wrapText="0"/>
    </xf>
    <xf borderId="0" fillId="19" fontId="3" numFmtId="0" xfId="0" applyAlignment="1" applyFont="1">
      <alignment readingOrder="0" shrinkToFit="0" vertical="bottom" wrapText="0"/>
    </xf>
    <xf borderId="0" fillId="20" fontId="1" numFmtId="0" xfId="0" applyAlignment="1" applyFill="1" applyFont="1">
      <alignment horizontal="left" readingOrder="0" shrinkToFit="0" vertical="bottom" wrapText="0"/>
    </xf>
    <xf borderId="0" fillId="21" fontId="1" numFmtId="0" xfId="0" applyAlignment="1" applyFill="1" applyFont="1">
      <alignment horizontal="left" readingOrder="0" shrinkToFit="0" vertical="bottom" wrapText="0"/>
    </xf>
    <xf borderId="0" fillId="21" fontId="11" numFmtId="0" xfId="0" applyAlignment="1" applyFont="1">
      <alignment horizontal="left" readingOrder="0" shrinkToFit="0" wrapText="0"/>
    </xf>
    <xf borderId="0" fillId="22" fontId="11" numFmtId="0" xfId="0" applyAlignment="1" applyFill="1" applyFont="1">
      <alignment horizontal="left" readingOrder="0" shrinkToFit="0" wrapText="0"/>
    </xf>
    <xf borderId="0" fillId="0" fontId="11" numFmtId="0" xfId="0" applyAlignment="1" applyFont="1">
      <alignment horizontal="left" shrinkToFit="0" wrapText="0"/>
    </xf>
    <xf borderId="0" fillId="21" fontId="12" numFmtId="0" xfId="0" applyAlignment="1" applyFont="1">
      <alignment horizontal="left" readingOrder="0" shrinkToFit="0" vertical="bottom" wrapText="0"/>
    </xf>
    <xf borderId="0" fillId="21" fontId="8" numFmtId="0" xfId="0" applyAlignment="1" applyFont="1">
      <alignment horizontal="left" readingOrder="0" shrinkToFit="0" wrapText="0"/>
    </xf>
    <xf borderId="0" fillId="22" fontId="13" numFmtId="0" xfId="0" applyAlignment="1" applyFont="1">
      <alignment horizontal="left" readingOrder="0" shrinkToFit="0" wrapText="0"/>
    </xf>
    <xf borderId="0" fillId="22" fontId="8" numFmtId="0" xfId="0" applyAlignment="1" applyFont="1">
      <alignment horizontal="left" shrinkToFit="0" wrapText="0"/>
    </xf>
    <xf borderId="0" fillId="0" fontId="8" numFmtId="0" xfId="0" applyAlignment="1" applyFont="1">
      <alignment horizontal="left" shrinkToFit="0" wrapText="0"/>
    </xf>
    <xf borderId="0" fillId="21" fontId="8" numFmtId="0" xfId="0" applyAlignment="1" applyFont="1">
      <alignment horizontal="left" shrinkToFit="0" wrapText="0"/>
    </xf>
    <xf borderId="0" fillId="20" fontId="8" numFmtId="0" xfId="0" applyAlignment="1" applyFont="1">
      <alignment horizontal="left" shrinkToFit="0" wrapText="0"/>
    </xf>
    <xf borderId="0" fillId="0" fontId="14" numFmtId="0" xfId="0" applyFont="1"/>
    <xf borderId="0" fillId="0" fontId="15" numFmtId="0" xfId="0" applyFont="1"/>
    <xf borderId="0" fillId="0" fontId="16" numFmtId="0" xfId="0" applyFont="1"/>
    <xf borderId="0" fillId="0" fontId="17" numFmtId="0" xfId="0" applyAlignment="1" applyFont="1">
      <alignment horizontal="center" readingOrder="0" shrinkToFit="0" vertical="top" wrapText="1"/>
    </xf>
    <xf borderId="0" fillId="0" fontId="18" numFmtId="0" xfId="0" applyAlignment="1" applyFont="1">
      <alignment horizontal="center" readingOrder="0" shrinkToFit="0" vertical="top" wrapText="1"/>
    </xf>
    <xf borderId="0" fillId="0" fontId="19" numFmtId="0" xfId="0" applyAlignment="1" applyFont="1">
      <alignment horizontal="center" readingOrder="0" shrinkToFit="0" vertical="center" wrapText="1"/>
    </xf>
    <xf borderId="0" fillId="0" fontId="20" numFmtId="0" xfId="0" applyAlignment="1" applyFont="1">
      <alignment horizontal="center" readingOrder="0" shrinkToFit="0" vertical="center" wrapText="1"/>
    </xf>
    <xf borderId="0" fillId="0" fontId="21" numFmtId="0" xfId="0" applyAlignment="1" applyFont="1">
      <alignment horizontal="center" readingOrder="0" shrinkToFit="0" vertical="center" wrapText="1"/>
    </xf>
    <xf borderId="0" fillId="0" fontId="17" numFmtId="0" xfId="0" applyAlignment="1" applyFont="1">
      <alignment horizontal="center" readingOrder="0" shrinkToFit="0" vertical="center" wrapText="1"/>
    </xf>
    <xf borderId="0" fillId="0" fontId="22" numFmtId="0" xfId="0" applyAlignment="1" applyFont="1">
      <alignment horizontal="center" readingOrder="0" shrinkToFit="0" vertical="center" wrapText="1"/>
    </xf>
    <xf borderId="0" fillId="0" fontId="15" numFmtId="0" xfId="0" applyAlignment="1" applyFont="1">
      <alignment horizontal="center" readingOrder="0" shrinkToFit="0" vertical="top" wrapText="1"/>
    </xf>
    <xf borderId="0" fillId="0" fontId="23" numFmtId="0" xfId="0" applyAlignment="1" applyFont="1">
      <alignment horizontal="center" readingOrder="0" shrinkToFit="0" vertical="top" wrapText="1"/>
    </xf>
    <xf borderId="0" fillId="0" fontId="24" numFmtId="0" xfId="0" applyAlignment="1" applyFont="1">
      <alignment horizontal="center" readingOrder="0" shrinkToFit="0" vertical="bottom" wrapText="1"/>
    </xf>
    <xf borderId="0" fillId="0" fontId="25" numFmtId="0" xfId="0" applyAlignment="1" applyFont="1">
      <alignment horizontal="center" readingOrder="0" shrinkToFit="0" vertical="bottom" wrapText="1"/>
    </xf>
    <xf borderId="0" fillId="0" fontId="24" numFmtId="164" xfId="0" applyAlignment="1" applyFont="1" applyNumberFormat="1">
      <alignment horizontal="center" shrinkToFit="0" vertical="bottom" wrapText="1"/>
    </xf>
    <xf borderId="0" fillId="0" fontId="25" numFmtId="164" xfId="0" applyAlignment="1" applyFont="1" applyNumberFormat="1">
      <alignment horizontal="center" shrinkToFit="0" vertical="bottom" wrapText="1"/>
    </xf>
    <xf borderId="0" fillId="0" fontId="26" numFmtId="0" xfId="0" applyAlignment="1" applyFont="1">
      <alignment horizontal="center" readingOrder="0" vertical="center"/>
    </xf>
    <xf borderId="0" fillId="0" fontId="27" numFmtId="0" xfId="0" applyAlignment="1" applyFont="1">
      <alignment horizontal="center" readingOrder="0" vertical="center"/>
    </xf>
    <xf borderId="0" fillId="0" fontId="26" numFmtId="0" xfId="0" applyAlignment="1" applyFont="1">
      <alignment horizontal="center" readingOrder="0" vertical="bottom"/>
    </xf>
    <xf borderId="0" fillId="0" fontId="27" numFmtId="0" xfId="0" applyAlignment="1" applyFont="1">
      <alignment horizontal="center" readingOrder="0" vertical="bottom"/>
    </xf>
    <xf borderId="0" fillId="0" fontId="28" numFmtId="0" xfId="0" applyAlignment="1" applyFont="1">
      <alignment horizontal="left" readingOrder="0" shrinkToFit="0" vertical="top" wrapText="1"/>
    </xf>
    <xf borderId="0" fillId="0" fontId="29" numFmtId="0" xfId="0" applyAlignment="1" applyFont="1">
      <alignment horizontal="left" readingOrder="0" shrinkToFit="0" vertical="top" wrapText="1"/>
    </xf>
    <xf borderId="1" fillId="0" fontId="26" numFmtId="0" xfId="0" applyAlignment="1" applyBorder="1" applyFont="1">
      <alignment horizontal="center" readingOrder="0" vertical="bottom"/>
    </xf>
    <xf borderId="1" fillId="0" fontId="30" numFmtId="0" xfId="0" applyBorder="1" applyFont="1"/>
    <xf borderId="1" fillId="0" fontId="31" numFmtId="0" xfId="0" applyAlignment="1" applyBorder="1" applyFont="1">
      <alignment horizontal="center" shrinkToFit="0" vertical="bottom" wrapText="1"/>
    </xf>
    <xf borderId="2" fillId="0" fontId="30" numFmtId="0" xfId="0" applyBorder="1" applyFont="1"/>
    <xf borderId="0" fillId="0" fontId="32" numFmtId="0" xfId="0" applyAlignment="1" applyFont="1">
      <alignment horizontal="center" shrinkToFit="0" vertical="bottom" wrapText="1"/>
    </xf>
    <xf borderId="3" fillId="0" fontId="30" numFmtId="0" xfId="0" applyBorder="1" applyFont="1"/>
    <xf borderId="0" fillId="0" fontId="33" numFmtId="0" xfId="0" applyAlignment="1" applyFont="1">
      <alignment readingOrder="0" shrinkToFit="0" vertical="top" wrapText="1"/>
    </xf>
    <xf borderId="0" fillId="0" fontId="33" numFmtId="0" xfId="0" applyAlignment="1" applyFont="1">
      <alignment shrinkToFit="0" vertical="top" wrapText="1"/>
    </xf>
    <xf borderId="1" fillId="0" fontId="31" numFmtId="0" xfId="0" applyAlignment="1" applyBorder="1" applyFont="1">
      <alignment horizontal="center" readingOrder="0" shrinkToFit="0" vertical="bottom" wrapText="1"/>
    </xf>
    <xf borderId="0" fillId="0" fontId="33" numFmtId="0" xfId="0" applyAlignment="1" applyFont="1">
      <alignment horizontal="left" readingOrder="0" shrinkToFit="0" vertical="top" wrapText="1"/>
    </xf>
    <xf borderId="0" fillId="0" fontId="34" numFmtId="0" xfId="0" applyAlignment="1" applyFont="1">
      <alignment readingOrder="0" shrinkToFit="0" vertical="top" wrapText="1"/>
    </xf>
    <xf borderId="0" fillId="0" fontId="35" numFmtId="0" xfId="0" applyAlignment="1" applyFont="1">
      <alignment horizontal="left" shrinkToFit="0" vertical="top" wrapText="1"/>
    </xf>
    <xf borderId="0" fillId="0" fontId="36" numFmtId="0" xfId="0" applyAlignment="1" applyFont="1">
      <alignment horizontal="left" shrinkToFit="0" vertical="top" wrapText="1"/>
    </xf>
    <xf borderId="0" fillId="0" fontId="37" numFmtId="0" xfId="0" applyAlignment="1" applyFont="1">
      <alignment horizontal="left" readingOrder="0"/>
    </xf>
    <xf borderId="0" fillId="0" fontId="38" numFmtId="0" xfId="0" applyAlignment="1" applyFont="1">
      <alignment horizontal="left" readingOrder="0"/>
    </xf>
    <xf borderId="4" fillId="0" fontId="5" numFmtId="0" xfId="0" applyAlignment="1" applyBorder="1" applyFont="1">
      <alignment horizontal="left" readingOrder="0"/>
    </xf>
    <xf borderId="4" fillId="0" fontId="30" numFmtId="0" xfId="0" applyBorder="1" applyFont="1"/>
    <xf borderId="4" fillId="0" fontId="5" numFmtId="0" xfId="0" applyAlignment="1" applyBorder="1" applyFont="1">
      <alignment horizontal="left"/>
    </xf>
    <xf borderId="0" fillId="0" fontId="39" numFmtId="0" xfId="0" applyAlignment="1" applyFont="1">
      <alignment horizontal="left"/>
    </xf>
    <xf borderId="1" fillId="0" fontId="5" numFmtId="0" xfId="0" applyAlignment="1" applyBorder="1" applyFont="1">
      <alignment horizontal="left" readingOrder="0"/>
    </xf>
    <xf borderId="0" fillId="0" fontId="5" numFmtId="0" xfId="0" applyAlignment="1" applyFont="1">
      <alignment horizontal="left"/>
    </xf>
    <xf borderId="1" fillId="0" fontId="5" numFmtId="0" xfId="0" applyAlignment="1" applyBorder="1" applyFont="1">
      <alignment horizontal="left"/>
    </xf>
    <xf borderId="4" fillId="23" fontId="40" numFmtId="0" xfId="0" applyAlignment="1" applyBorder="1" applyFill="1" applyFont="1">
      <alignment readingOrder="0"/>
    </xf>
    <xf borderId="5" fillId="0" fontId="30" numFmtId="0" xfId="0" applyBorder="1" applyFont="1"/>
    <xf borderId="4" fillId="23" fontId="40" numFmtId="0" xfId="0" applyAlignment="1" applyBorder="1" applyFont="1">
      <alignment horizontal="left" readingOrder="0" shrinkToFit="0" textRotation="0" vertical="center" wrapText="1"/>
    </xf>
    <xf borderId="4" fillId="24" fontId="40" numFmtId="0" xfId="0" applyAlignment="1" applyBorder="1" applyFill="1" applyFont="1">
      <alignment horizontal="left" readingOrder="0" shrinkToFit="0" vertical="center" wrapText="1"/>
    </xf>
    <xf borderId="0" fillId="0" fontId="41" numFmtId="0" xfId="0" applyAlignment="1" applyFont="1">
      <alignment horizontal="center" shrinkToFit="0" vertical="top" wrapText="1"/>
    </xf>
    <xf borderId="1" fillId="0" fontId="42" numFmtId="0" xfId="0" applyAlignment="1" applyBorder="1" applyFont="1">
      <alignment horizontal="left" shrinkToFit="0" vertical="center" wrapText="1"/>
    </xf>
    <xf borderId="6" fillId="0" fontId="30" numFmtId="0" xfId="0" applyBorder="1" applyFont="1"/>
    <xf borderId="1" fillId="23" fontId="40" numFmtId="0" xfId="0" applyAlignment="1" applyBorder="1" applyFont="1">
      <alignment horizontal="left" shrinkToFit="0" vertical="top" wrapText="1"/>
    </xf>
    <xf borderId="4" fillId="0" fontId="2" numFmtId="0" xfId="0" applyAlignment="1" applyBorder="1" applyFont="1">
      <alignment horizontal="left" shrinkToFit="0" vertical="top" wrapText="1"/>
    </xf>
    <xf borderId="7" fillId="0" fontId="30" numFmtId="0" xfId="0" applyBorder="1" applyFont="1"/>
    <xf borderId="8" fillId="0" fontId="30" numFmtId="0" xfId="0" applyBorder="1" applyFont="1"/>
    <xf borderId="4" fillId="23" fontId="40" numFmtId="0" xfId="0" applyAlignment="1" applyBorder="1" applyFont="1">
      <alignment horizontal="left" readingOrder="0" shrinkToFit="0" vertical="center" wrapText="1"/>
    </xf>
    <xf borderId="4" fillId="0" fontId="40" numFmtId="0" xfId="0" applyAlignment="1" applyBorder="1" applyFont="1">
      <alignment horizontal="left" readingOrder="0" shrinkToFit="0" vertical="center" wrapText="1"/>
    </xf>
    <xf borderId="4" fillId="25" fontId="40" numFmtId="0" xfId="0" applyAlignment="1" applyBorder="1" applyFill="1" applyFont="1">
      <alignment readingOrder="0"/>
    </xf>
    <xf borderId="4" fillId="0" fontId="43" numFmtId="0" xfId="0" applyAlignment="1" applyBorder="1" applyFont="1">
      <alignment horizontal="left" vertical="center"/>
    </xf>
    <xf borderId="1" fillId="24" fontId="42" numFmtId="0" xfId="0" applyAlignment="1" applyBorder="1" applyFont="1">
      <alignment horizontal="left" shrinkToFit="0" vertical="center" wrapText="1"/>
    </xf>
    <xf borderId="4" fillId="23" fontId="44" numFmtId="0" xfId="0" applyAlignment="1" applyBorder="1" applyFont="1">
      <alignment horizontal="left" readingOrder="0"/>
    </xf>
    <xf borderId="4" fillId="0" fontId="43" numFmtId="0" xfId="0" applyAlignment="1" applyBorder="1" applyFont="1">
      <alignment horizontal="left" readingOrder="0" shrinkToFit="0" vertical="center" wrapText="1"/>
    </xf>
    <xf borderId="1" fillId="23" fontId="40" numFmtId="0" xfId="0" applyAlignment="1" applyBorder="1" applyFont="1">
      <alignment horizontal="left" readingOrder="0" shrinkToFit="0" textRotation="90" vertical="center" wrapText="1"/>
    </xf>
    <xf borderId="1" fillId="24" fontId="43" numFmtId="0" xfId="0" applyAlignment="1" applyBorder="1" applyFont="1">
      <alignment horizontal="left" shrinkToFit="0" vertical="top" wrapText="1"/>
    </xf>
    <xf borderId="1" fillId="23" fontId="40" numFmtId="0" xfId="0" applyAlignment="1" applyBorder="1" applyFont="1">
      <alignment horizontal="center" readingOrder="0" shrinkToFit="0" textRotation="90" vertical="center" wrapText="1"/>
    </xf>
    <xf borderId="1" fillId="26" fontId="15" numFmtId="0" xfId="0" applyAlignment="1" applyBorder="1" applyFill="1" applyFont="1">
      <alignment horizontal="center" readingOrder="0" shrinkToFit="0" vertical="center" wrapText="1"/>
    </xf>
    <xf borderId="1" fillId="23" fontId="40" numFmtId="0" xfId="0" applyAlignment="1" applyBorder="1" applyFont="1">
      <alignment horizontal="center" readingOrder="0" textRotation="90" vertical="center"/>
    </xf>
    <xf borderId="1" fillId="24" fontId="45" numFmtId="0" xfId="0" applyAlignment="1" applyBorder="1" applyFont="1">
      <alignment horizontal="center" vertical="center"/>
    </xf>
    <xf borderId="1" fillId="23" fontId="40" numFmtId="0" xfId="0" applyAlignment="1" applyBorder="1" applyFont="1">
      <alignment horizontal="left" readingOrder="0" shrinkToFit="0" textRotation="180" vertical="center" wrapText="1"/>
    </xf>
    <xf borderId="1" fillId="23" fontId="40" numFmtId="0" xfId="0" applyAlignment="1" applyBorder="1" applyFont="1">
      <alignment horizontal="center" readingOrder="0" textRotation="180" vertical="center"/>
    </xf>
    <xf borderId="1" fillId="23" fontId="40" numFmtId="0" xfId="0" applyAlignment="1" applyBorder="1" applyFont="1">
      <alignment horizontal="center" readingOrder="0" shrinkToFit="0" textRotation="180" vertical="center" wrapText="1"/>
    </xf>
    <xf borderId="1" fillId="24" fontId="40" numFmtId="0" xfId="0" applyAlignment="1" applyBorder="1" applyFont="1">
      <alignment horizontal="left" readingOrder="0" shrinkToFit="0" textRotation="0" vertical="center" wrapText="1"/>
    </xf>
    <xf borderId="9" fillId="0" fontId="30" numFmtId="0" xfId="0" applyBorder="1" applyFont="1"/>
    <xf borderId="0" fillId="0" fontId="8" numFmtId="0" xfId="0" applyFont="1"/>
    <xf borderId="0" fillId="0" fontId="8" numFmtId="0" xfId="0" applyAlignment="1" applyFont="1">
      <alignment readingOrder="0"/>
    </xf>
    <xf borderId="0" fillId="0" fontId="8" numFmtId="0" xfId="0" applyAlignment="1" applyFont="1">
      <alignment readingOrder="0"/>
    </xf>
  </cellXfs>
  <cellStyles count="1">
    <cellStyle xfId="0" name="Normal" builtinId="0"/>
  </cellStyles>
  <dxfs count="17">
    <dxf>
      <font/>
      <fill>
        <patternFill patternType="solid">
          <fgColor rgb="FFFFF2CC"/>
          <bgColor rgb="FFFFF2CC"/>
        </patternFill>
      </fill>
      <border/>
    </dxf>
    <dxf>
      <font/>
      <fill>
        <patternFill patternType="solid">
          <fgColor rgb="FFF4CCCC"/>
          <bgColor rgb="FFF4CCCC"/>
        </patternFill>
      </fill>
      <border/>
    </dxf>
    <dxf>
      <font/>
      <fill>
        <patternFill patternType="solid">
          <fgColor rgb="FFD0E0E3"/>
          <bgColor rgb="FFD0E0E3"/>
        </patternFill>
      </fill>
      <border/>
    </dxf>
    <dxf>
      <font/>
      <fill>
        <patternFill patternType="solid">
          <fgColor rgb="FFCFE2F3"/>
          <bgColor rgb="FFCFE2F3"/>
        </patternFill>
      </fill>
      <border/>
    </dxf>
    <dxf>
      <font/>
      <fill>
        <patternFill patternType="solid">
          <fgColor rgb="FFD9D2E9"/>
          <bgColor rgb="FFD9D2E9"/>
        </patternFill>
      </fill>
      <border/>
    </dxf>
    <dxf>
      <font/>
      <fill>
        <patternFill patternType="solid">
          <fgColor rgb="FFA2C4C9"/>
          <bgColor rgb="FFA2C4C9"/>
        </patternFill>
      </fill>
      <border/>
    </dxf>
    <dxf>
      <font/>
      <fill>
        <patternFill patternType="solid">
          <fgColor rgb="FFE6B8AF"/>
          <bgColor rgb="FFE6B8AF"/>
        </patternFill>
      </fill>
      <border/>
    </dxf>
    <dxf>
      <font/>
      <fill>
        <patternFill patternType="solid">
          <fgColor rgb="FFEAD1DC"/>
          <bgColor rgb="FFEAD1DC"/>
        </patternFill>
      </fill>
      <border/>
    </dxf>
    <dxf>
      <font/>
      <fill>
        <patternFill patternType="solid">
          <fgColor rgb="FFF9CB9C"/>
          <bgColor rgb="FFF9CB9C"/>
        </patternFill>
      </fill>
      <border/>
    </dxf>
    <dxf>
      <font/>
      <fill>
        <patternFill patternType="solid">
          <fgColor rgb="FFDD7E6B"/>
          <bgColor rgb="FFDD7E6B"/>
        </patternFill>
      </fill>
      <border/>
    </dxf>
    <dxf>
      <font/>
      <fill>
        <patternFill patternType="solid">
          <fgColor rgb="FF76A5AF"/>
          <bgColor rgb="FF76A5AF"/>
        </patternFill>
      </fill>
      <border/>
    </dxf>
    <dxf>
      <font/>
      <fill>
        <patternFill patternType="solid">
          <fgColor rgb="FFFFD966"/>
          <bgColor rgb="FFFFD966"/>
        </patternFill>
      </fill>
      <border/>
    </dxf>
    <dxf>
      <font/>
      <fill>
        <patternFill patternType="solid">
          <fgColor rgb="FF8E7CC3"/>
          <bgColor rgb="FF8E7CC3"/>
        </patternFill>
      </fill>
      <border/>
    </dxf>
    <dxf>
      <font/>
      <fill>
        <patternFill patternType="solid">
          <fgColor rgb="FFC27BA0"/>
          <bgColor rgb="FFC27BA0"/>
        </patternFill>
      </fill>
      <border/>
    </dxf>
    <dxf>
      <font/>
      <fill>
        <patternFill patternType="solid">
          <fgColor rgb="FF3C78D8"/>
          <bgColor rgb="FF3C78D8"/>
        </patternFill>
      </fill>
      <border/>
    </dxf>
    <dxf>
      <font/>
      <fill>
        <patternFill patternType="solid">
          <fgColor rgb="FFB4A7D6"/>
          <bgColor rgb="FFB4A7D6"/>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imgur.com/wABWvFW.png" TargetMode="External"/><Relationship Id="rId42" Type="http://schemas.openxmlformats.org/officeDocument/2006/relationships/hyperlink" Target="https://imgur.com/hOzcf7P.png" TargetMode="External"/><Relationship Id="rId41" Type="http://schemas.openxmlformats.org/officeDocument/2006/relationships/hyperlink" Target="https://imgur.com/mftFdEe.png" TargetMode="External"/><Relationship Id="rId44" Type="http://schemas.openxmlformats.org/officeDocument/2006/relationships/hyperlink" Target="https://imgur.com/KpeliPr.png" TargetMode="External"/><Relationship Id="rId43" Type="http://schemas.openxmlformats.org/officeDocument/2006/relationships/hyperlink" Target="https://imgur.com/GVfC5ag.png" TargetMode="External"/><Relationship Id="rId46" Type="http://schemas.openxmlformats.org/officeDocument/2006/relationships/hyperlink" Target="https://imgur.com/GGZsPwK.png" TargetMode="External"/><Relationship Id="rId45" Type="http://schemas.openxmlformats.org/officeDocument/2006/relationships/hyperlink" Target="https://imgur.com/nOVNsRg.png" TargetMode="External"/><Relationship Id="rId107" Type="http://schemas.openxmlformats.org/officeDocument/2006/relationships/hyperlink" Target="https://imgur.com/TrkIjDW.png" TargetMode="External"/><Relationship Id="rId106" Type="http://schemas.openxmlformats.org/officeDocument/2006/relationships/hyperlink" Target="https://imgur.com/3H0HYG9.png" TargetMode="External"/><Relationship Id="rId105" Type="http://schemas.openxmlformats.org/officeDocument/2006/relationships/hyperlink" Target="https://imgur.com/YOh5MMW.png" TargetMode="External"/><Relationship Id="rId104" Type="http://schemas.openxmlformats.org/officeDocument/2006/relationships/hyperlink" Target="https://imgur.com/FdXnHqo.png" TargetMode="External"/><Relationship Id="rId109" Type="http://schemas.openxmlformats.org/officeDocument/2006/relationships/hyperlink" Target="https://imgur.com/TaamA9k.png" TargetMode="External"/><Relationship Id="rId108" Type="http://schemas.openxmlformats.org/officeDocument/2006/relationships/hyperlink" Target="https://imgur.com/2JXeEDj.png" TargetMode="External"/><Relationship Id="rId48" Type="http://schemas.openxmlformats.org/officeDocument/2006/relationships/hyperlink" Target="https://imgur.com/9MYbaEQ.png" TargetMode="External"/><Relationship Id="rId47" Type="http://schemas.openxmlformats.org/officeDocument/2006/relationships/hyperlink" Target="https://imgur.com/Xfj7PSn.png" TargetMode="External"/><Relationship Id="rId49" Type="http://schemas.openxmlformats.org/officeDocument/2006/relationships/hyperlink" Target="https://imgur.com/Xfj7PSn.png" TargetMode="External"/><Relationship Id="rId103" Type="http://schemas.openxmlformats.org/officeDocument/2006/relationships/hyperlink" Target="https://imgur.com/6qFTKZE.png" TargetMode="External"/><Relationship Id="rId102" Type="http://schemas.openxmlformats.org/officeDocument/2006/relationships/hyperlink" Target="https://imgur.com/41gMTbT.png" TargetMode="External"/><Relationship Id="rId101" Type="http://schemas.openxmlformats.org/officeDocument/2006/relationships/hyperlink" Target="https://imgur.com/TU2IqEq.png" TargetMode="External"/><Relationship Id="rId100" Type="http://schemas.openxmlformats.org/officeDocument/2006/relationships/hyperlink" Target="https://imgur.com/FJfsGTK.png" TargetMode="External"/><Relationship Id="rId31" Type="http://schemas.openxmlformats.org/officeDocument/2006/relationships/hyperlink" Target="https://imgur.com/m7TU8sX.png" TargetMode="External"/><Relationship Id="rId30" Type="http://schemas.openxmlformats.org/officeDocument/2006/relationships/hyperlink" Target="https://imgur.com/PNnAVZ9.png" TargetMode="External"/><Relationship Id="rId33" Type="http://schemas.openxmlformats.org/officeDocument/2006/relationships/hyperlink" Target="https://imgur.com/EAKQErT.png" TargetMode="External"/><Relationship Id="rId32" Type="http://schemas.openxmlformats.org/officeDocument/2006/relationships/hyperlink" Target="https://imgur.com/jTqBsiT.png" TargetMode="External"/><Relationship Id="rId35" Type="http://schemas.openxmlformats.org/officeDocument/2006/relationships/hyperlink" Target="https://imgur.com/rHSwMEY.png" TargetMode="External"/><Relationship Id="rId34" Type="http://schemas.openxmlformats.org/officeDocument/2006/relationships/hyperlink" Target="https://imgur.com/9mZbbXs.png" TargetMode="External"/><Relationship Id="rId37" Type="http://schemas.openxmlformats.org/officeDocument/2006/relationships/hyperlink" Target="https://imgur.com/KNU1Dqn.png" TargetMode="External"/><Relationship Id="rId36" Type="http://schemas.openxmlformats.org/officeDocument/2006/relationships/hyperlink" Target="https://imgur.com/WEnx2Az.png" TargetMode="External"/><Relationship Id="rId39" Type="http://schemas.openxmlformats.org/officeDocument/2006/relationships/hyperlink" Target="https://imgur.com/P4NfNBk.png" TargetMode="External"/><Relationship Id="rId38" Type="http://schemas.openxmlformats.org/officeDocument/2006/relationships/hyperlink" Target="https://imgur.com/6xRVupZ.png" TargetMode="External"/><Relationship Id="rId20" Type="http://schemas.openxmlformats.org/officeDocument/2006/relationships/hyperlink" Target="https://imgur.com/zMJ2kK4.png" TargetMode="External"/><Relationship Id="rId22" Type="http://schemas.openxmlformats.org/officeDocument/2006/relationships/hyperlink" Target="https://imgur.com/OJvOOX8.png" TargetMode="External"/><Relationship Id="rId21" Type="http://schemas.openxmlformats.org/officeDocument/2006/relationships/hyperlink" Target="https://imgur.com/EKps5aS.png" TargetMode="External"/><Relationship Id="rId24" Type="http://schemas.openxmlformats.org/officeDocument/2006/relationships/hyperlink" Target="https://imgur.com/Qy7grqL.png" TargetMode="External"/><Relationship Id="rId23" Type="http://schemas.openxmlformats.org/officeDocument/2006/relationships/hyperlink" Target="https://imgur.com/7ANqcvx.png" TargetMode="External"/><Relationship Id="rId129" Type="http://schemas.openxmlformats.org/officeDocument/2006/relationships/hyperlink" Target="https://imgur.com/FN2Y87y.png" TargetMode="External"/><Relationship Id="rId128" Type="http://schemas.openxmlformats.org/officeDocument/2006/relationships/hyperlink" Target="https://imgur.com/wm600qI.png" TargetMode="External"/><Relationship Id="rId127" Type="http://schemas.openxmlformats.org/officeDocument/2006/relationships/hyperlink" Target="https://imgur.com/RCiERdu.png" TargetMode="External"/><Relationship Id="rId126" Type="http://schemas.openxmlformats.org/officeDocument/2006/relationships/hyperlink" Target="https://imgur.com/gJeHSxz.png" TargetMode="External"/><Relationship Id="rId26" Type="http://schemas.openxmlformats.org/officeDocument/2006/relationships/hyperlink" Target="https://imgur.com/CQfLN9f.png" TargetMode="External"/><Relationship Id="rId121" Type="http://schemas.openxmlformats.org/officeDocument/2006/relationships/hyperlink" Target="https://imgur.com/YbENcfe.png" TargetMode="External"/><Relationship Id="rId25" Type="http://schemas.openxmlformats.org/officeDocument/2006/relationships/hyperlink" Target="https://imgur.com/ejW0rGI.png" TargetMode="External"/><Relationship Id="rId120" Type="http://schemas.openxmlformats.org/officeDocument/2006/relationships/hyperlink" Target="https://imgur.com/CdBi77M.png" TargetMode="External"/><Relationship Id="rId28" Type="http://schemas.openxmlformats.org/officeDocument/2006/relationships/hyperlink" Target="https://imgur.com/88GcrUj.png" TargetMode="External"/><Relationship Id="rId27" Type="http://schemas.openxmlformats.org/officeDocument/2006/relationships/hyperlink" Target="https://imgur.com/l9xlAlg.png" TargetMode="External"/><Relationship Id="rId125" Type="http://schemas.openxmlformats.org/officeDocument/2006/relationships/hyperlink" Target="https://imgur.com/H97fRrw.png" TargetMode="External"/><Relationship Id="rId29" Type="http://schemas.openxmlformats.org/officeDocument/2006/relationships/hyperlink" Target="https://imgur.com/adNlCSb.png" TargetMode="External"/><Relationship Id="rId124" Type="http://schemas.openxmlformats.org/officeDocument/2006/relationships/hyperlink" Target="https://imgur.com/tZyPe5c.png" TargetMode="External"/><Relationship Id="rId123" Type="http://schemas.openxmlformats.org/officeDocument/2006/relationships/hyperlink" Target="https://imgur.com/TktTY0R.png" TargetMode="External"/><Relationship Id="rId122" Type="http://schemas.openxmlformats.org/officeDocument/2006/relationships/hyperlink" Target="https://imgur.com/Tq5i76W.png" TargetMode="External"/><Relationship Id="rId95" Type="http://schemas.openxmlformats.org/officeDocument/2006/relationships/hyperlink" Target="https://imgur.com/JX79lB9.png" TargetMode="External"/><Relationship Id="rId94" Type="http://schemas.openxmlformats.org/officeDocument/2006/relationships/hyperlink" Target="https://imgur.com/8p1qQ2l.png" TargetMode="External"/><Relationship Id="rId97" Type="http://schemas.openxmlformats.org/officeDocument/2006/relationships/hyperlink" Target="https://imgur.com/Cx3jwZm.png" TargetMode="External"/><Relationship Id="rId96" Type="http://schemas.openxmlformats.org/officeDocument/2006/relationships/hyperlink" Target="https://imgur.com/VXXN0ud.png" TargetMode="External"/><Relationship Id="rId11" Type="http://schemas.openxmlformats.org/officeDocument/2006/relationships/hyperlink" Target="https://imgur.com/DBL4EuZ.png" TargetMode="External"/><Relationship Id="rId99" Type="http://schemas.openxmlformats.org/officeDocument/2006/relationships/hyperlink" Target="https://imgur.com/TU2IqEq.png" TargetMode="External"/><Relationship Id="rId10" Type="http://schemas.openxmlformats.org/officeDocument/2006/relationships/hyperlink" Target="https://imgur.com/9kBY5fW.png" TargetMode="External"/><Relationship Id="rId98" Type="http://schemas.openxmlformats.org/officeDocument/2006/relationships/hyperlink" Target="https://imgur.com/plxtUyY.png" TargetMode="External"/><Relationship Id="rId13" Type="http://schemas.openxmlformats.org/officeDocument/2006/relationships/hyperlink" Target="https://imgur.com/6gMqPCX.png" TargetMode="External"/><Relationship Id="rId12" Type="http://schemas.openxmlformats.org/officeDocument/2006/relationships/hyperlink" Target="https://imgur.com/ilP2opB.png" TargetMode="External"/><Relationship Id="rId91" Type="http://schemas.openxmlformats.org/officeDocument/2006/relationships/hyperlink" Target="https://imgur.com/k3irRer.png" TargetMode="External"/><Relationship Id="rId90" Type="http://schemas.openxmlformats.org/officeDocument/2006/relationships/hyperlink" Target="https://imgur.com/1rwSwTH.png" TargetMode="External"/><Relationship Id="rId93" Type="http://schemas.openxmlformats.org/officeDocument/2006/relationships/hyperlink" Target="https://imgur.com/coQ303b.png" TargetMode="External"/><Relationship Id="rId92" Type="http://schemas.openxmlformats.org/officeDocument/2006/relationships/hyperlink" Target="https://imgur.com/xTztiFc.png" TargetMode="External"/><Relationship Id="rId118" Type="http://schemas.openxmlformats.org/officeDocument/2006/relationships/hyperlink" Target="https://imgur.com/L4956uA.png" TargetMode="External"/><Relationship Id="rId117" Type="http://schemas.openxmlformats.org/officeDocument/2006/relationships/hyperlink" Target="https://imgur.com/gZvU9zW.png" TargetMode="External"/><Relationship Id="rId116" Type="http://schemas.openxmlformats.org/officeDocument/2006/relationships/hyperlink" Target="https://imgur.com/kMy3yKK.png" TargetMode="External"/><Relationship Id="rId115" Type="http://schemas.openxmlformats.org/officeDocument/2006/relationships/hyperlink" Target="https://imgur.com/DrN1l08.png" TargetMode="External"/><Relationship Id="rId119" Type="http://schemas.openxmlformats.org/officeDocument/2006/relationships/hyperlink" Target="https://imgur.com/nza7uQ7.png" TargetMode="External"/><Relationship Id="rId15" Type="http://schemas.openxmlformats.org/officeDocument/2006/relationships/hyperlink" Target="https://imgur.com/YiV0sPM.png" TargetMode="External"/><Relationship Id="rId110" Type="http://schemas.openxmlformats.org/officeDocument/2006/relationships/hyperlink" Target="https://imgur.com/km002VZ.png" TargetMode="External"/><Relationship Id="rId14" Type="http://schemas.openxmlformats.org/officeDocument/2006/relationships/hyperlink" Target="https://imgur.com/ds0tD28.png" TargetMode="External"/><Relationship Id="rId17" Type="http://schemas.openxmlformats.org/officeDocument/2006/relationships/hyperlink" Target="https://imgur.com/egTir0A.png" TargetMode="External"/><Relationship Id="rId16" Type="http://schemas.openxmlformats.org/officeDocument/2006/relationships/hyperlink" Target="https://imgur.com/YplxQd1.png" TargetMode="External"/><Relationship Id="rId19" Type="http://schemas.openxmlformats.org/officeDocument/2006/relationships/hyperlink" Target="https://imgur.com/1uMyXpj.png" TargetMode="External"/><Relationship Id="rId114" Type="http://schemas.openxmlformats.org/officeDocument/2006/relationships/hyperlink" Target="https://imgur.com/T5HQfqj.png" TargetMode="External"/><Relationship Id="rId18" Type="http://schemas.openxmlformats.org/officeDocument/2006/relationships/hyperlink" Target="https://imgur.com/7uNu1jn.png" TargetMode="External"/><Relationship Id="rId113" Type="http://schemas.openxmlformats.org/officeDocument/2006/relationships/hyperlink" Target="https://imgur.com/9pBg41E.png" TargetMode="External"/><Relationship Id="rId112" Type="http://schemas.openxmlformats.org/officeDocument/2006/relationships/hyperlink" Target="https://imgur.com/H6eVzuk.png" TargetMode="External"/><Relationship Id="rId111" Type="http://schemas.openxmlformats.org/officeDocument/2006/relationships/hyperlink" Target="https://imgur.com/aN4Gjcv.png" TargetMode="External"/><Relationship Id="rId84" Type="http://schemas.openxmlformats.org/officeDocument/2006/relationships/hyperlink" Target="https://imgur.com/yiPrdru.png" TargetMode="External"/><Relationship Id="rId83" Type="http://schemas.openxmlformats.org/officeDocument/2006/relationships/hyperlink" Target="https://imgur.com/d9WoCjZ.png" TargetMode="External"/><Relationship Id="rId86" Type="http://schemas.openxmlformats.org/officeDocument/2006/relationships/hyperlink" Target="https://imgur.com/Na33lsU.png" TargetMode="External"/><Relationship Id="rId85" Type="http://schemas.openxmlformats.org/officeDocument/2006/relationships/hyperlink" Target="https://imgur.com/xbfxLOm.png" TargetMode="External"/><Relationship Id="rId88" Type="http://schemas.openxmlformats.org/officeDocument/2006/relationships/hyperlink" Target="https://imgur.com/3nN98s8.png" TargetMode="External"/><Relationship Id="rId87" Type="http://schemas.openxmlformats.org/officeDocument/2006/relationships/hyperlink" Target="https://imgur.com/J6bjM6m.png" TargetMode="External"/><Relationship Id="rId89" Type="http://schemas.openxmlformats.org/officeDocument/2006/relationships/hyperlink" Target="https://imgur.com/fjAOXsB.png" TargetMode="External"/><Relationship Id="rId80" Type="http://schemas.openxmlformats.org/officeDocument/2006/relationships/hyperlink" Target="https://imgur.com/GJJcolq.png" TargetMode="External"/><Relationship Id="rId82" Type="http://schemas.openxmlformats.org/officeDocument/2006/relationships/hyperlink" Target="https://imgur.com/RjJFPQD.png" TargetMode="External"/><Relationship Id="rId81" Type="http://schemas.openxmlformats.org/officeDocument/2006/relationships/hyperlink" Target="https://imgur.com/d9WoCjZ.png" TargetMode="External"/><Relationship Id="rId1" Type="http://schemas.openxmlformats.org/officeDocument/2006/relationships/hyperlink" Target="https://imgur.com/9Y7iDn1.png" TargetMode="External"/><Relationship Id="rId2" Type="http://schemas.openxmlformats.org/officeDocument/2006/relationships/hyperlink" Target="https://imgur.com/n9FZUOE.png" TargetMode="External"/><Relationship Id="rId3" Type="http://schemas.openxmlformats.org/officeDocument/2006/relationships/hyperlink" Target="https://imgur.com/bgTaPek.png" TargetMode="External"/><Relationship Id="rId4" Type="http://schemas.openxmlformats.org/officeDocument/2006/relationships/hyperlink" Target="https://imgur.com/fkHKRBQ.png" TargetMode="External"/><Relationship Id="rId9" Type="http://schemas.openxmlformats.org/officeDocument/2006/relationships/hyperlink" Target="https://imgur.com/aSPF4gX.png" TargetMode="External"/><Relationship Id="rId143" Type="http://schemas.openxmlformats.org/officeDocument/2006/relationships/hyperlink" Target="https://imgur.com/NFmeX7D.png" TargetMode="External"/><Relationship Id="rId142" Type="http://schemas.openxmlformats.org/officeDocument/2006/relationships/hyperlink" Target="https://imgur.com/ClKpm3X.png" TargetMode="External"/><Relationship Id="rId141" Type="http://schemas.openxmlformats.org/officeDocument/2006/relationships/hyperlink" Target="https://imgur.com/zSauw2n.png" TargetMode="External"/><Relationship Id="rId140" Type="http://schemas.openxmlformats.org/officeDocument/2006/relationships/hyperlink" Target="https://imgur.com/W2NQHek.png" TargetMode="External"/><Relationship Id="rId5" Type="http://schemas.openxmlformats.org/officeDocument/2006/relationships/hyperlink" Target="https://imgur.com/vNtRTx7.png" TargetMode="External"/><Relationship Id="rId6" Type="http://schemas.openxmlformats.org/officeDocument/2006/relationships/hyperlink" Target="https://imgur.com/5JRTik0.png" TargetMode="External"/><Relationship Id="rId146" Type="http://schemas.openxmlformats.org/officeDocument/2006/relationships/drawing" Target="../drawings/drawing1.xml"/><Relationship Id="rId7" Type="http://schemas.openxmlformats.org/officeDocument/2006/relationships/hyperlink" Target="https://imgur.com/BrAmd9r.png" TargetMode="External"/><Relationship Id="rId145" Type="http://schemas.openxmlformats.org/officeDocument/2006/relationships/hyperlink" Target="https://imgur.com/2UzUOFh.png" TargetMode="External"/><Relationship Id="rId8" Type="http://schemas.openxmlformats.org/officeDocument/2006/relationships/hyperlink" Target="https://imgur.com/JaAQREj.png" TargetMode="External"/><Relationship Id="rId144" Type="http://schemas.openxmlformats.org/officeDocument/2006/relationships/hyperlink" Target="https://imgur.com/lTGUe9W.png" TargetMode="External"/><Relationship Id="rId73" Type="http://schemas.openxmlformats.org/officeDocument/2006/relationships/hyperlink" Target="https://imgur.com/b2FwGa9.png" TargetMode="External"/><Relationship Id="rId72" Type="http://schemas.openxmlformats.org/officeDocument/2006/relationships/hyperlink" Target="https://imgur.com/UYlkM0c.png" TargetMode="External"/><Relationship Id="rId75" Type="http://schemas.openxmlformats.org/officeDocument/2006/relationships/hyperlink" Target="https://imgur.com/3m3YfDw.png" TargetMode="External"/><Relationship Id="rId74" Type="http://schemas.openxmlformats.org/officeDocument/2006/relationships/hyperlink" Target="https://imgur.com/AKeBMSJ.png" TargetMode="External"/><Relationship Id="rId77" Type="http://schemas.openxmlformats.org/officeDocument/2006/relationships/hyperlink" Target="https://imgur.com/JheB0bX.png" TargetMode="External"/><Relationship Id="rId76" Type="http://schemas.openxmlformats.org/officeDocument/2006/relationships/hyperlink" Target="https://imgur.com/OuLg2MH.png" TargetMode="External"/><Relationship Id="rId79" Type="http://schemas.openxmlformats.org/officeDocument/2006/relationships/hyperlink" Target="https://imgur.com/bGQkNcI.png" TargetMode="External"/><Relationship Id="rId78" Type="http://schemas.openxmlformats.org/officeDocument/2006/relationships/hyperlink" Target="https://imgur.com/lZwo2qh.png" TargetMode="External"/><Relationship Id="rId71" Type="http://schemas.openxmlformats.org/officeDocument/2006/relationships/hyperlink" Target="https://imgur.com/eS9bTwB.png" TargetMode="External"/><Relationship Id="rId70" Type="http://schemas.openxmlformats.org/officeDocument/2006/relationships/hyperlink" Target="https://imgur.com/osxgpYH.png" TargetMode="External"/><Relationship Id="rId139" Type="http://schemas.openxmlformats.org/officeDocument/2006/relationships/hyperlink" Target="https://imgur.com/73ZQPSq.png" TargetMode="External"/><Relationship Id="rId138" Type="http://schemas.openxmlformats.org/officeDocument/2006/relationships/hyperlink" Target="https://imgur.com/pCj8Pef.png" TargetMode="External"/><Relationship Id="rId137" Type="http://schemas.openxmlformats.org/officeDocument/2006/relationships/hyperlink" Target="https://imgur.com/JQg9nI0.png" TargetMode="External"/><Relationship Id="rId132" Type="http://schemas.openxmlformats.org/officeDocument/2006/relationships/hyperlink" Target="https://imgur.com/QoDFFp5.png" TargetMode="External"/><Relationship Id="rId131" Type="http://schemas.openxmlformats.org/officeDocument/2006/relationships/hyperlink" Target="https://imgur.com/TjlZ8yT.png" TargetMode="External"/><Relationship Id="rId130" Type="http://schemas.openxmlformats.org/officeDocument/2006/relationships/hyperlink" Target="https://imgur.com/DHyzLst.png" TargetMode="External"/><Relationship Id="rId136" Type="http://schemas.openxmlformats.org/officeDocument/2006/relationships/hyperlink" Target="https://imgur.com/mftFdEe.png" TargetMode="External"/><Relationship Id="rId135" Type="http://schemas.openxmlformats.org/officeDocument/2006/relationships/hyperlink" Target="https://imgur.com/qdFzeAG.png" TargetMode="External"/><Relationship Id="rId134" Type="http://schemas.openxmlformats.org/officeDocument/2006/relationships/hyperlink" Target="https://imgur.com/BYqMgox.png" TargetMode="External"/><Relationship Id="rId133" Type="http://schemas.openxmlformats.org/officeDocument/2006/relationships/hyperlink" Target="https://imgur.com/fPGbqVE.png" TargetMode="External"/><Relationship Id="rId62" Type="http://schemas.openxmlformats.org/officeDocument/2006/relationships/hyperlink" Target="https://imgur.com/lCTnSmq.png" TargetMode="External"/><Relationship Id="rId61" Type="http://schemas.openxmlformats.org/officeDocument/2006/relationships/hyperlink" Target="https://imgur.com/3Ag5pdW.png" TargetMode="External"/><Relationship Id="rId64" Type="http://schemas.openxmlformats.org/officeDocument/2006/relationships/hyperlink" Target="https://imgur.com/1HVjIN3.png" TargetMode="External"/><Relationship Id="rId63" Type="http://schemas.openxmlformats.org/officeDocument/2006/relationships/hyperlink" Target="https://imgur.com/f07K88k.png" TargetMode="External"/><Relationship Id="rId66" Type="http://schemas.openxmlformats.org/officeDocument/2006/relationships/hyperlink" Target="https://imgur.com/OUuCQhH.png" TargetMode="External"/><Relationship Id="rId65" Type="http://schemas.openxmlformats.org/officeDocument/2006/relationships/hyperlink" Target="https://imgur.com/w3bK2cU.png" TargetMode="External"/><Relationship Id="rId68" Type="http://schemas.openxmlformats.org/officeDocument/2006/relationships/hyperlink" Target="https://imgur.com/PwjUvgP.png" TargetMode="External"/><Relationship Id="rId67" Type="http://schemas.openxmlformats.org/officeDocument/2006/relationships/hyperlink" Target="https://imgur.com/00Ucdqi.png" TargetMode="External"/><Relationship Id="rId60" Type="http://schemas.openxmlformats.org/officeDocument/2006/relationships/hyperlink" Target="https://imgur.com/L2EZ37t.png" TargetMode="External"/><Relationship Id="rId69" Type="http://schemas.openxmlformats.org/officeDocument/2006/relationships/hyperlink" Target="https://imgur.com/eS9bTwB.png" TargetMode="External"/><Relationship Id="rId51" Type="http://schemas.openxmlformats.org/officeDocument/2006/relationships/hyperlink" Target="https://imgur.com/yf9sMs7.png" TargetMode="External"/><Relationship Id="rId50" Type="http://schemas.openxmlformats.org/officeDocument/2006/relationships/hyperlink" Target="https://imgur.com/9MYbaEQ.png" TargetMode="External"/><Relationship Id="rId53" Type="http://schemas.openxmlformats.org/officeDocument/2006/relationships/hyperlink" Target="https://imgur.com/gUOML51.png" TargetMode="External"/><Relationship Id="rId52" Type="http://schemas.openxmlformats.org/officeDocument/2006/relationships/hyperlink" Target="https://imgur.com/lTOMmiq.png" TargetMode="External"/><Relationship Id="rId55" Type="http://schemas.openxmlformats.org/officeDocument/2006/relationships/hyperlink" Target="https://imgur.com/rMiFl5H.png" TargetMode="External"/><Relationship Id="rId54" Type="http://schemas.openxmlformats.org/officeDocument/2006/relationships/hyperlink" Target="https://imgur.com/Eph1JRh.png" TargetMode="External"/><Relationship Id="rId57" Type="http://schemas.openxmlformats.org/officeDocument/2006/relationships/hyperlink" Target="https://imgur.com/wd5UxQ5.png" TargetMode="External"/><Relationship Id="rId56" Type="http://schemas.openxmlformats.org/officeDocument/2006/relationships/hyperlink" Target="https://imgur.com/nfQeRBf.png" TargetMode="External"/><Relationship Id="rId59" Type="http://schemas.openxmlformats.org/officeDocument/2006/relationships/hyperlink" Target="https://imgur.com/0NCv6se.png" TargetMode="External"/><Relationship Id="rId58" Type="http://schemas.openxmlformats.org/officeDocument/2006/relationships/hyperlink" Target="https://imgur.com/BStOAJf.p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www.astromyth.ru/Astronomy/Asterisms.htm" TargetMode="External"/><Relationship Id="rId42" Type="http://schemas.openxmlformats.org/officeDocument/2006/relationships/hyperlink" Target="http://www.astromyth.ru/Astronomy/Asterisms.htm" TargetMode="External"/><Relationship Id="rId41" Type="http://schemas.openxmlformats.org/officeDocument/2006/relationships/hyperlink" Target="http://www.astromyth.ru/Astronomy/Asterisms.htm" TargetMode="External"/><Relationship Id="rId44" Type="http://schemas.openxmlformats.org/officeDocument/2006/relationships/hyperlink" Target="http://www.astromyth.ru/Astronomy/Asterisms.htm" TargetMode="External"/><Relationship Id="rId43" Type="http://schemas.openxmlformats.org/officeDocument/2006/relationships/hyperlink" Target="http://www.astromyth.ru/Astronomy/Asterisms.htm" TargetMode="External"/><Relationship Id="rId46" Type="http://schemas.openxmlformats.org/officeDocument/2006/relationships/hyperlink" Target="http://www.astromyth.ru/Astronomy/Asterisms.htm" TargetMode="External"/><Relationship Id="rId45" Type="http://schemas.openxmlformats.org/officeDocument/2006/relationships/hyperlink" Target="http://www.astromyth.ru/Astronomy/Asterisms.htm" TargetMode="External"/><Relationship Id="rId48" Type="http://schemas.openxmlformats.org/officeDocument/2006/relationships/hyperlink" Target="http://www.astromyth.ru/Astronomy/Asterisms.htm" TargetMode="External"/><Relationship Id="rId47" Type="http://schemas.openxmlformats.org/officeDocument/2006/relationships/hyperlink" Target="http://www.astromyth.ru/Astronomy/Asterisms.htm" TargetMode="External"/><Relationship Id="rId49" Type="http://schemas.openxmlformats.org/officeDocument/2006/relationships/hyperlink" Target="http://www.astromyth.ru/Astronomy/Asterisms.htm" TargetMode="External"/><Relationship Id="rId31" Type="http://schemas.openxmlformats.org/officeDocument/2006/relationships/hyperlink" Target="http://www.astromyth.ru/Astronomy/Asterisms.htm" TargetMode="External"/><Relationship Id="rId30" Type="http://schemas.openxmlformats.org/officeDocument/2006/relationships/hyperlink" Target="http://www.astromyth.ru/Astronomy/Asterisms.htm" TargetMode="External"/><Relationship Id="rId33" Type="http://schemas.openxmlformats.org/officeDocument/2006/relationships/hyperlink" Target="http://www.astromyth.ru/Astronomy/Asterisms.htm" TargetMode="External"/><Relationship Id="rId32" Type="http://schemas.openxmlformats.org/officeDocument/2006/relationships/hyperlink" Target="http://www.astromyth.ru/Astronomy/Asterisms.htm" TargetMode="External"/><Relationship Id="rId35" Type="http://schemas.openxmlformats.org/officeDocument/2006/relationships/hyperlink" Target="http://www.astromyth.ru/Astronomy/Asterisms.htm" TargetMode="External"/><Relationship Id="rId34" Type="http://schemas.openxmlformats.org/officeDocument/2006/relationships/hyperlink" Target="http://www.astromyth.ru/Astronomy/Asterisms.htm" TargetMode="External"/><Relationship Id="rId37" Type="http://schemas.openxmlformats.org/officeDocument/2006/relationships/hyperlink" Target="http://www.astromyth.ru/Astronomy/Asterisms.htm" TargetMode="External"/><Relationship Id="rId36" Type="http://schemas.openxmlformats.org/officeDocument/2006/relationships/hyperlink" Target="http://www.astromyth.ru/Astronomy/Asterisms.htm" TargetMode="External"/><Relationship Id="rId39" Type="http://schemas.openxmlformats.org/officeDocument/2006/relationships/hyperlink" Target="http://www.astromyth.ru/Astronomy/Asterisms.htm" TargetMode="External"/><Relationship Id="rId38" Type="http://schemas.openxmlformats.org/officeDocument/2006/relationships/hyperlink" Target="http://www.astromyth.ru/Astronomy/Asterisms.htm" TargetMode="External"/><Relationship Id="rId20" Type="http://schemas.openxmlformats.org/officeDocument/2006/relationships/hyperlink" Target="http://www.astromyth.ru/Astronomy/Asterisms.htm" TargetMode="External"/><Relationship Id="rId22" Type="http://schemas.openxmlformats.org/officeDocument/2006/relationships/hyperlink" Target="http://www.astromyth.ru/Astronomy/Asterisms.htm" TargetMode="External"/><Relationship Id="rId21" Type="http://schemas.openxmlformats.org/officeDocument/2006/relationships/hyperlink" Target="http://www.astromyth.ru/Astronomy/Asterisms.htm" TargetMode="External"/><Relationship Id="rId24" Type="http://schemas.openxmlformats.org/officeDocument/2006/relationships/hyperlink" Target="http://www.astromyth.ru/Astronomy/Asterisms.htm" TargetMode="External"/><Relationship Id="rId23" Type="http://schemas.openxmlformats.org/officeDocument/2006/relationships/hyperlink" Target="http://www.astromyth.ru/Astronomy/Asterisms.htm" TargetMode="External"/><Relationship Id="rId26" Type="http://schemas.openxmlformats.org/officeDocument/2006/relationships/hyperlink" Target="http://www.astromyth.ru/Astronomy/Asterisms.htm" TargetMode="External"/><Relationship Id="rId25" Type="http://schemas.openxmlformats.org/officeDocument/2006/relationships/hyperlink" Target="http://www.astromyth.ru/Astronomy/Asterisms.htm" TargetMode="External"/><Relationship Id="rId28" Type="http://schemas.openxmlformats.org/officeDocument/2006/relationships/hyperlink" Target="http://www.astromyth.ru/Astronomy/Asterisms.htm" TargetMode="External"/><Relationship Id="rId27" Type="http://schemas.openxmlformats.org/officeDocument/2006/relationships/hyperlink" Target="http://www.astromyth.ru/Astronomy/Asterisms.htm" TargetMode="External"/><Relationship Id="rId29" Type="http://schemas.openxmlformats.org/officeDocument/2006/relationships/hyperlink" Target="http://www.astromyth.ru/Astronomy/Asterisms.htm" TargetMode="External"/><Relationship Id="rId11" Type="http://schemas.openxmlformats.org/officeDocument/2006/relationships/hyperlink" Target="http://www.astromyth.ru/Astronomy/Asterisms.htm" TargetMode="External"/><Relationship Id="rId10" Type="http://schemas.openxmlformats.org/officeDocument/2006/relationships/hyperlink" Target="http://www.astromyth.ru/Astronomy/Asterisms.htm" TargetMode="External"/><Relationship Id="rId13" Type="http://schemas.openxmlformats.org/officeDocument/2006/relationships/hyperlink" Target="http://www.astromyth.ru/Astronomy/Asterisms.htm" TargetMode="External"/><Relationship Id="rId12" Type="http://schemas.openxmlformats.org/officeDocument/2006/relationships/hyperlink" Target="http://www.astromyth.ru/Astronomy/Asterisms.htm" TargetMode="External"/><Relationship Id="rId15" Type="http://schemas.openxmlformats.org/officeDocument/2006/relationships/hyperlink" Target="http://www.astromyth.ru/Astronomy/Asterisms.htm" TargetMode="External"/><Relationship Id="rId14" Type="http://schemas.openxmlformats.org/officeDocument/2006/relationships/hyperlink" Target="http://www.astromyth.ru/Astronomy/Asterisms.htm" TargetMode="External"/><Relationship Id="rId17" Type="http://schemas.openxmlformats.org/officeDocument/2006/relationships/hyperlink" Target="http://www.astromyth.ru/Astronomy/Asterisms.htm" TargetMode="External"/><Relationship Id="rId16" Type="http://schemas.openxmlformats.org/officeDocument/2006/relationships/hyperlink" Target="http://www.astromyth.ru/Astronomy/Asterisms.htm" TargetMode="External"/><Relationship Id="rId19" Type="http://schemas.openxmlformats.org/officeDocument/2006/relationships/hyperlink" Target="http://www.astromyth.ru/Astronomy/Asterisms.htm" TargetMode="External"/><Relationship Id="rId18" Type="http://schemas.openxmlformats.org/officeDocument/2006/relationships/hyperlink" Target="http://www.astromyth.ru/Astronomy/Asterisms.htm" TargetMode="External"/><Relationship Id="rId1" Type="http://schemas.openxmlformats.org/officeDocument/2006/relationships/hyperlink" Target="http://www.astromyth.ru/Astronomy/Asterisms.htm" TargetMode="External"/><Relationship Id="rId2" Type="http://schemas.openxmlformats.org/officeDocument/2006/relationships/hyperlink" Target="http://www.astromyth.ru/Astronomy/Asterisms.htm" TargetMode="External"/><Relationship Id="rId3" Type="http://schemas.openxmlformats.org/officeDocument/2006/relationships/hyperlink" Target="http://www.astromyth.ru/Astronomy/Asterisms.htm" TargetMode="External"/><Relationship Id="rId4" Type="http://schemas.openxmlformats.org/officeDocument/2006/relationships/hyperlink" Target="http://www.astromyth.ru/Astronomy/Asterisms.htm" TargetMode="External"/><Relationship Id="rId9" Type="http://schemas.openxmlformats.org/officeDocument/2006/relationships/hyperlink" Target="http://www.astromyth.ru/Astronomy/Asterisms.htm" TargetMode="External"/><Relationship Id="rId5" Type="http://schemas.openxmlformats.org/officeDocument/2006/relationships/hyperlink" Target="http://www.astromyth.ru/Astronomy/Asterisms.htm" TargetMode="External"/><Relationship Id="rId6" Type="http://schemas.openxmlformats.org/officeDocument/2006/relationships/hyperlink" Target="http://www.astromyth.ru/Astronomy/Asterisms.htm" TargetMode="External"/><Relationship Id="rId7" Type="http://schemas.openxmlformats.org/officeDocument/2006/relationships/hyperlink" Target="http://www.astromyth.ru/Astronomy/Asterisms.htm" TargetMode="External"/><Relationship Id="rId8" Type="http://schemas.openxmlformats.org/officeDocument/2006/relationships/hyperlink" Target="http://www.astromyth.ru/Astronomy/Asterisms.htm" TargetMode="External"/><Relationship Id="rId73" Type="http://schemas.openxmlformats.org/officeDocument/2006/relationships/hyperlink" Target="http://www.astromyth.ru/Astronomy/Asterisms.htm" TargetMode="External"/><Relationship Id="rId72" Type="http://schemas.openxmlformats.org/officeDocument/2006/relationships/hyperlink" Target="http://www.astromyth.ru/Astronomy/Asterisms.htm" TargetMode="External"/><Relationship Id="rId75" Type="http://schemas.openxmlformats.org/officeDocument/2006/relationships/hyperlink" Target="http://www.astromyth.ru/Astronomy/Asterisms.htm" TargetMode="External"/><Relationship Id="rId74" Type="http://schemas.openxmlformats.org/officeDocument/2006/relationships/hyperlink" Target="http://www.astromyth.ru/Astronomy/Asterisms.htm" TargetMode="External"/><Relationship Id="rId77" Type="http://schemas.openxmlformats.org/officeDocument/2006/relationships/hyperlink" Target="http://www.astromyth.ru/Astronomy/Asterisms.htm" TargetMode="External"/><Relationship Id="rId76" Type="http://schemas.openxmlformats.org/officeDocument/2006/relationships/hyperlink" Target="http://www.astromyth.ru/Astronomy/Asterisms.htm" TargetMode="External"/><Relationship Id="rId78" Type="http://schemas.openxmlformats.org/officeDocument/2006/relationships/drawing" Target="../drawings/drawing3.xml"/><Relationship Id="rId71" Type="http://schemas.openxmlformats.org/officeDocument/2006/relationships/hyperlink" Target="http://www.astromyth.ru/Astronomy/Asterisms.htm" TargetMode="External"/><Relationship Id="rId70" Type="http://schemas.openxmlformats.org/officeDocument/2006/relationships/hyperlink" Target="http://www.astromyth.ru/Astronomy/Asterisms.htm" TargetMode="External"/><Relationship Id="rId62" Type="http://schemas.openxmlformats.org/officeDocument/2006/relationships/hyperlink" Target="http://www.astromyth.ru/Astronomy/Asterisms.htm" TargetMode="External"/><Relationship Id="rId61" Type="http://schemas.openxmlformats.org/officeDocument/2006/relationships/hyperlink" Target="http://www.astromyth.ru/Astronomy/Asterisms.htm" TargetMode="External"/><Relationship Id="rId64" Type="http://schemas.openxmlformats.org/officeDocument/2006/relationships/hyperlink" Target="http://www.astromyth.ru/Astronomy/Asterisms.htm" TargetMode="External"/><Relationship Id="rId63" Type="http://schemas.openxmlformats.org/officeDocument/2006/relationships/hyperlink" Target="http://www.astromyth.ru/Astronomy/Asterisms.htm" TargetMode="External"/><Relationship Id="rId66" Type="http://schemas.openxmlformats.org/officeDocument/2006/relationships/hyperlink" Target="http://www.astromyth.ru/Astronomy/Asterisms.htm" TargetMode="External"/><Relationship Id="rId65" Type="http://schemas.openxmlformats.org/officeDocument/2006/relationships/hyperlink" Target="http://www.astromyth.ru/Astronomy/Asterisms.htm" TargetMode="External"/><Relationship Id="rId68" Type="http://schemas.openxmlformats.org/officeDocument/2006/relationships/hyperlink" Target="http://www.astromyth.ru/Astronomy/Asterisms.htm" TargetMode="External"/><Relationship Id="rId67" Type="http://schemas.openxmlformats.org/officeDocument/2006/relationships/hyperlink" Target="http://www.astromyth.ru/Astronomy/Asterisms.htm" TargetMode="External"/><Relationship Id="rId60" Type="http://schemas.openxmlformats.org/officeDocument/2006/relationships/hyperlink" Target="http://www.astromyth.ru/Astronomy/Asterisms.htm" TargetMode="External"/><Relationship Id="rId69" Type="http://schemas.openxmlformats.org/officeDocument/2006/relationships/hyperlink" Target="http://www.astromyth.ru/Astronomy/Asterisms.htm" TargetMode="External"/><Relationship Id="rId51" Type="http://schemas.openxmlformats.org/officeDocument/2006/relationships/hyperlink" Target="http://www.astromyth.ru/Astronomy/Asterisms.htm" TargetMode="External"/><Relationship Id="rId50" Type="http://schemas.openxmlformats.org/officeDocument/2006/relationships/hyperlink" Target="http://www.astromyth.ru/Astronomy/Asterisms.htm" TargetMode="External"/><Relationship Id="rId53" Type="http://schemas.openxmlformats.org/officeDocument/2006/relationships/hyperlink" Target="http://www.astromyth.ru/Astronomy/Asterisms.htm" TargetMode="External"/><Relationship Id="rId52" Type="http://schemas.openxmlformats.org/officeDocument/2006/relationships/hyperlink" Target="http://www.astromyth.ru/Astronomy/Asterisms.htm" TargetMode="External"/><Relationship Id="rId55" Type="http://schemas.openxmlformats.org/officeDocument/2006/relationships/hyperlink" Target="http://www.astromyth.ru/Astronomy/Asterisms.htm" TargetMode="External"/><Relationship Id="rId54" Type="http://schemas.openxmlformats.org/officeDocument/2006/relationships/hyperlink" Target="http://www.astromyth.ru/Astronomy/Asterisms.htm" TargetMode="External"/><Relationship Id="rId57" Type="http://schemas.openxmlformats.org/officeDocument/2006/relationships/hyperlink" Target="http://www.astromyth.ru/Astronomy/Asterisms.htm" TargetMode="External"/><Relationship Id="rId56" Type="http://schemas.openxmlformats.org/officeDocument/2006/relationships/hyperlink" Target="http://www.astromyth.ru/Astronomy/Asterisms.htm" TargetMode="External"/><Relationship Id="rId59" Type="http://schemas.openxmlformats.org/officeDocument/2006/relationships/hyperlink" Target="http://www.astromyth.ru/Astronomy/Asterisms.htm" TargetMode="External"/><Relationship Id="rId58" Type="http://schemas.openxmlformats.org/officeDocument/2006/relationships/hyperlink" Target="http://www.astromyth.ru/Astronomy/Asterisms.ht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astrotabula.space/"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8.38"/>
    <col customWidth="1" min="2" max="2" width="9.25"/>
    <col customWidth="1" min="3" max="3" width="41.75"/>
    <col customWidth="1" min="4" max="4" width="17.5"/>
    <col customWidth="1" min="5" max="5" width="24.0"/>
    <col customWidth="1" min="6" max="6" width="34.38"/>
    <col customWidth="1" min="7" max="7" width="41.5"/>
    <col customWidth="1" min="8" max="8" width="8.5"/>
    <col customWidth="1" min="9" max="10" width="16.25"/>
    <col customWidth="1" min="11" max="14" width="18.88"/>
    <col customWidth="1" min="15" max="15" width="12.13"/>
    <col customWidth="1" min="16" max="16" width="12.38"/>
    <col customWidth="1" min="17" max="20" width="19.5"/>
    <col customWidth="1" min="21" max="21" width="27.63"/>
    <col customWidth="1" min="22" max="23" width="28.13"/>
    <col customWidth="1" min="24" max="24" width="28.5"/>
  </cols>
  <sheetData>
    <row r="1">
      <c r="A1" s="1" t="s">
        <v>0</v>
      </c>
      <c r="B1" s="1" t="s">
        <v>1</v>
      </c>
      <c r="C1" s="2" t="s">
        <v>2</v>
      </c>
      <c r="D1" s="2" t="s">
        <v>3</v>
      </c>
      <c r="E1" s="2" t="s">
        <v>4</v>
      </c>
      <c r="F1" s="2" t="s">
        <v>5</v>
      </c>
      <c r="G1" s="2" t="s">
        <v>6</v>
      </c>
      <c r="H1" s="3" t="s">
        <v>7</v>
      </c>
      <c r="I1" s="4" t="s">
        <v>8</v>
      </c>
      <c r="J1" s="4" t="s">
        <v>9</v>
      </c>
      <c r="K1" s="5" t="s">
        <v>10</v>
      </c>
      <c r="L1" s="5" t="s">
        <v>11</v>
      </c>
      <c r="M1" s="5" t="s">
        <v>12</v>
      </c>
      <c r="N1" s="5" t="s">
        <v>13</v>
      </c>
      <c r="O1" s="5" t="s">
        <v>14</v>
      </c>
      <c r="P1" s="5" t="s">
        <v>15</v>
      </c>
      <c r="Q1" s="3" t="s">
        <v>16</v>
      </c>
      <c r="R1" s="3" t="s">
        <v>17</v>
      </c>
      <c r="S1" s="3" t="s">
        <v>18</v>
      </c>
      <c r="T1" s="3" t="s">
        <v>19</v>
      </c>
      <c r="U1" s="6" t="s">
        <v>20</v>
      </c>
      <c r="V1" s="6" t="s">
        <v>21</v>
      </c>
      <c r="W1" s="6" t="s">
        <v>22</v>
      </c>
      <c r="X1" s="6" t="s">
        <v>23</v>
      </c>
    </row>
    <row r="2">
      <c r="A2" s="7">
        <v>1.0</v>
      </c>
      <c r="B2" s="7" t="s">
        <v>24</v>
      </c>
      <c r="C2" s="8" t="s">
        <v>25</v>
      </c>
      <c r="D2" s="9" t="s">
        <v>26</v>
      </c>
      <c r="E2" s="10" t="s">
        <v>27</v>
      </c>
      <c r="F2" s="10" t="s">
        <v>28</v>
      </c>
      <c r="G2" s="10" t="s">
        <v>29</v>
      </c>
      <c r="H2" s="10">
        <f>IFERROR(__xludf.DUMMYFUNCTION("
IF(NOT(REGEXMATCH (G2  , ""~"" )), 
(LEN(G2) - LEN(SUBSTITUTE(G2, "","" , """"))) + 
(LEN(G2) - LEN(SUBSTITUTE(G2, ""|"" , """"))) + IF(G2 = """", 0 , 1), 
VALUE(SUBSTITUTE(REGEXEXTRACT(G2, ""~\d+""), ""~"", """")))"),3.0)</f>
        <v>3</v>
      </c>
      <c r="I2" s="11"/>
      <c r="J2" s="11"/>
      <c r="K2" s="11"/>
      <c r="L2" s="11"/>
      <c r="M2" s="11"/>
      <c r="N2" s="11"/>
      <c r="O2" s="11"/>
      <c r="P2" s="11"/>
      <c r="Q2" s="11"/>
      <c r="R2" s="11"/>
      <c r="S2" s="11"/>
      <c r="T2" s="11"/>
      <c r="U2" s="12" t="s">
        <v>30</v>
      </c>
      <c r="V2" s="13" t="s">
        <v>31</v>
      </c>
      <c r="W2" s="12" t="s">
        <v>32</v>
      </c>
      <c r="X2" s="12" t="s">
        <v>32</v>
      </c>
    </row>
    <row r="3">
      <c r="A3" s="7">
        <v>2.0</v>
      </c>
      <c r="B3" s="7" t="s">
        <v>33</v>
      </c>
      <c r="C3" s="8" t="s">
        <v>34</v>
      </c>
      <c r="D3" s="9" t="s">
        <v>26</v>
      </c>
      <c r="E3" s="10" t="s">
        <v>27</v>
      </c>
      <c r="F3" s="10" t="s">
        <v>35</v>
      </c>
      <c r="G3" s="10" t="s">
        <v>36</v>
      </c>
      <c r="H3" s="10">
        <f>IFERROR(__xludf.DUMMYFUNCTION("
IF(NOT(REGEXMATCH (G3  , ""~"" )), 
(LEN(G3) - LEN(SUBSTITUTE(G3, "","" , """"))) + 
(LEN(G3) - LEN(SUBSTITUTE(G3, ""|"" , """"))) + IF(G3 = """", 0 , 1), 
VALUE(SUBSTITUTE(REGEXEXTRACT(G3, ""~\d+""), ""~"", """")))"),3.0)</f>
        <v>3</v>
      </c>
      <c r="I3" s="11"/>
      <c r="J3" s="11"/>
      <c r="K3" s="11"/>
      <c r="L3" s="11"/>
      <c r="M3" s="11"/>
      <c r="N3" s="11"/>
      <c r="O3" s="11"/>
      <c r="P3" s="11"/>
      <c r="Q3" s="10"/>
      <c r="R3" s="10"/>
      <c r="S3" s="10"/>
      <c r="T3" s="10"/>
      <c r="U3" s="12" t="s">
        <v>37</v>
      </c>
      <c r="V3" s="13" t="s">
        <v>38</v>
      </c>
      <c r="W3" s="12" t="s">
        <v>32</v>
      </c>
      <c r="X3" s="12" t="s">
        <v>32</v>
      </c>
    </row>
    <row r="4">
      <c r="A4" s="7">
        <v>3.0</v>
      </c>
      <c r="B4" s="7" t="s">
        <v>39</v>
      </c>
      <c r="C4" s="8" t="s">
        <v>40</v>
      </c>
      <c r="D4" s="9" t="s">
        <v>26</v>
      </c>
      <c r="E4" s="10" t="s">
        <v>27</v>
      </c>
      <c r="F4" s="10" t="s">
        <v>41</v>
      </c>
      <c r="G4" s="10" t="s">
        <v>42</v>
      </c>
      <c r="H4" s="10">
        <f>IFERROR(__xludf.DUMMYFUNCTION("
IF(NOT(REGEXMATCH (G4  , ""~"" )), 
(LEN(G4) - LEN(SUBSTITUTE(G4, "","" , """"))) + 
(LEN(G4) - LEN(SUBSTITUTE(G4, ""|"" , """"))) + IF(G4 = """", 0 , 1), 
VALUE(SUBSTITUTE(REGEXEXTRACT(G4, ""~\d+""), ""~"", """")))"),5.0)</f>
        <v>5</v>
      </c>
      <c r="I4" s="11"/>
      <c r="J4" s="11"/>
      <c r="K4" s="11"/>
      <c r="L4" s="11"/>
      <c r="M4" s="11"/>
      <c r="N4" s="11"/>
      <c r="O4" s="11"/>
      <c r="P4" s="11"/>
      <c r="Q4" s="10"/>
      <c r="R4" s="10"/>
      <c r="S4" s="10"/>
      <c r="T4" s="10"/>
      <c r="U4" s="12" t="s">
        <v>43</v>
      </c>
      <c r="V4" s="13" t="s">
        <v>44</v>
      </c>
      <c r="W4" s="12" t="s">
        <v>32</v>
      </c>
      <c r="X4" s="12" t="s">
        <v>32</v>
      </c>
    </row>
    <row r="5">
      <c r="A5" s="7">
        <v>4.0</v>
      </c>
      <c r="B5" s="7" t="s">
        <v>45</v>
      </c>
      <c r="C5" s="8" t="s">
        <v>46</v>
      </c>
      <c r="D5" s="9" t="s">
        <v>26</v>
      </c>
      <c r="E5" s="10" t="s">
        <v>27</v>
      </c>
      <c r="F5" s="10" t="s">
        <v>47</v>
      </c>
      <c r="G5" s="10" t="s">
        <v>48</v>
      </c>
      <c r="H5" s="10">
        <f>IFERROR(__xludf.DUMMYFUNCTION("
IF(NOT(REGEXMATCH (G5  , ""~"" )), 
(LEN(G5) - LEN(SUBSTITUTE(G5, "","" , """"))) + 
(LEN(G5) - LEN(SUBSTITUTE(G5, ""|"" , """"))) + IF(G5 = """", 0 , 1), 
VALUE(SUBSTITUTE(REGEXEXTRACT(G5, ""~\d+""), ""~"", """")))"),8.0)</f>
        <v>8</v>
      </c>
      <c r="I5" s="11"/>
      <c r="J5" s="11"/>
      <c r="K5" s="11"/>
      <c r="L5" s="11"/>
      <c r="M5" s="11"/>
      <c r="N5" s="11"/>
      <c r="O5" s="11"/>
      <c r="P5" s="11"/>
      <c r="Q5" s="10"/>
      <c r="R5" s="10"/>
      <c r="S5" s="10"/>
      <c r="T5" s="10"/>
      <c r="U5" s="12" t="s">
        <v>49</v>
      </c>
      <c r="V5" s="13" t="s">
        <v>50</v>
      </c>
      <c r="W5" s="12" t="s">
        <v>32</v>
      </c>
      <c r="X5" s="12" t="s">
        <v>32</v>
      </c>
    </row>
    <row r="6">
      <c r="A6" s="7">
        <v>5.0</v>
      </c>
      <c r="B6" s="7" t="s">
        <v>51</v>
      </c>
      <c r="C6" s="8" t="s">
        <v>52</v>
      </c>
      <c r="D6" s="9" t="s">
        <v>26</v>
      </c>
      <c r="E6" s="10" t="s">
        <v>27</v>
      </c>
      <c r="F6" s="10" t="s">
        <v>53</v>
      </c>
      <c r="G6" s="10" t="s">
        <v>54</v>
      </c>
      <c r="H6" s="10">
        <f>IFERROR(__xludf.DUMMYFUNCTION("
IF(NOT(REGEXMATCH (G6  , ""~"" )), 
(LEN(G6) - LEN(SUBSTITUTE(G6, "","" , """"))) + 
(LEN(G6) - LEN(SUBSTITUTE(G6, ""|"" , """"))) + IF(G6 = """", 0 , 1), 
VALUE(SUBSTITUTE(REGEXEXTRACT(G6, ""~\d+""), ""~"", """")))"),9.0)</f>
        <v>9</v>
      </c>
      <c r="I6" s="11"/>
      <c r="J6" s="11"/>
      <c r="K6" s="11"/>
      <c r="L6" s="11"/>
      <c r="M6" s="11"/>
      <c r="N6" s="11"/>
      <c r="O6" s="11"/>
      <c r="P6" s="11"/>
      <c r="Q6" s="10"/>
      <c r="R6" s="10"/>
      <c r="S6" s="10"/>
      <c r="T6" s="10"/>
      <c r="U6" s="12" t="s">
        <v>55</v>
      </c>
      <c r="V6" s="13" t="s">
        <v>56</v>
      </c>
      <c r="W6" s="12" t="s">
        <v>32</v>
      </c>
      <c r="X6" s="12" t="s">
        <v>32</v>
      </c>
    </row>
    <row r="7">
      <c r="A7" s="7">
        <v>6.0</v>
      </c>
      <c r="B7" s="7" t="s">
        <v>57</v>
      </c>
      <c r="C7" s="8" t="s">
        <v>58</v>
      </c>
      <c r="D7" s="9" t="s">
        <v>26</v>
      </c>
      <c r="E7" s="10" t="s">
        <v>27</v>
      </c>
      <c r="F7" s="10" t="s">
        <v>59</v>
      </c>
      <c r="G7" s="10" t="s">
        <v>60</v>
      </c>
      <c r="H7" s="10">
        <f>IFERROR(__xludf.DUMMYFUNCTION("
IF(NOT(REGEXMATCH (G7  , ""~"" )), 
(LEN(G7) - LEN(SUBSTITUTE(G7, "","" , """"))) + 
(LEN(G7) - LEN(SUBSTITUTE(G7, ""|"" , """"))) + IF(G7 = """", 0 , 1), 
VALUE(SUBSTITUTE(REGEXEXTRACT(G7, ""~\d+""), ""~"", """")))"),3.0)</f>
        <v>3</v>
      </c>
      <c r="I7" s="11"/>
      <c r="J7" s="11"/>
      <c r="K7" s="11"/>
      <c r="L7" s="11"/>
      <c r="M7" s="11"/>
      <c r="N7" s="11"/>
      <c r="O7" s="11"/>
      <c r="P7" s="11"/>
      <c r="Q7" s="10"/>
      <c r="R7" s="10"/>
      <c r="S7" s="10"/>
      <c r="T7" s="10"/>
      <c r="U7" s="12" t="s">
        <v>61</v>
      </c>
      <c r="V7" s="13" t="s">
        <v>62</v>
      </c>
      <c r="W7" s="12" t="s">
        <v>32</v>
      </c>
      <c r="X7" s="12" t="s">
        <v>32</v>
      </c>
    </row>
    <row r="8">
      <c r="A8" s="7">
        <v>7.0</v>
      </c>
      <c r="B8" s="7" t="s">
        <v>63</v>
      </c>
      <c r="C8" s="8" t="s">
        <v>64</v>
      </c>
      <c r="D8" s="9" t="s">
        <v>26</v>
      </c>
      <c r="E8" s="10" t="s">
        <v>27</v>
      </c>
      <c r="F8" s="10" t="s">
        <v>65</v>
      </c>
      <c r="G8" s="10" t="s">
        <v>66</v>
      </c>
      <c r="H8" s="10">
        <f>IFERROR(__xludf.DUMMYFUNCTION("
IF(NOT(REGEXMATCH (G8  , ""~"" )), 
(LEN(G8) - LEN(SUBSTITUTE(G8, "","" , """"))) + 
(LEN(G8) - LEN(SUBSTITUTE(G8, ""|"" , """"))) + IF(G8 = """", 0 , 1), 
VALUE(SUBSTITUTE(REGEXEXTRACT(G8, ""~\d+""), ""~"", """")))"),4.0)</f>
        <v>4</v>
      </c>
      <c r="I8" s="11"/>
      <c r="J8" s="11"/>
      <c r="K8" s="11"/>
      <c r="L8" s="11"/>
      <c r="M8" s="11"/>
      <c r="N8" s="11"/>
      <c r="O8" s="11"/>
      <c r="P8" s="11"/>
      <c r="Q8" s="10"/>
      <c r="R8" s="10"/>
      <c r="S8" s="10"/>
      <c r="T8" s="10"/>
      <c r="U8" s="12" t="s">
        <v>67</v>
      </c>
      <c r="V8" s="13" t="s">
        <v>68</v>
      </c>
      <c r="W8" s="12" t="s">
        <v>32</v>
      </c>
      <c r="X8" s="12" t="s">
        <v>32</v>
      </c>
    </row>
    <row r="9">
      <c r="A9" s="7">
        <v>8.0</v>
      </c>
      <c r="B9" s="7" t="s">
        <v>69</v>
      </c>
      <c r="C9" s="8" t="s">
        <v>70</v>
      </c>
      <c r="D9" s="9" t="s">
        <v>26</v>
      </c>
      <c r="E9" s="10" t="s">
        <v>27</v>
      </c>
      <c r="F9" s="10" t="s">
        <v>71</v>
      </c>
      <c r="G9" s="10" t="s">
        <v>72</v>
      </c>
      <c r="H9" s="10">
        <f>IFERROR(__xludf.DUMMYFUNCTION("
IF(NOT(REGEXMATCH (G9  , ""~"" )), 
(LEN(G9) - LEN(SUBSTITUTE(G9, "","" , """"))) + 
(LEN(G9) - LEN(SUBSTITUTE(G9, ""|"" , """"))) + IF(G9 = """", 0 , 1), 
VALUE(SUBSTITUTE(REGEXEXTRACT(G9, ""~\d+""), ""~"", """")))"),4.0)</f>
        <v>4</v>
      </c>
      <c r="I9" s="11"/>
      <c r="J9" s="11"/>
      <c r="K9" s="11"/>
      <c r="L9" s="11"/>
      <c r="M9" s="11"/>
      <c r="N9" s="11"/>
      <c r="O9" s="11"/>
      <c r="P9" s="11"/>
      <c r="Q9" s="10"/>
      <c r="R9" s="10"/>
      <c r="S9" s="10"/>
      <c r="T9" s="10"/>
      <c r="U9" s="12" t="s">
        <v>73</v>
      </c>
      <c r="V9" s="13" t="s">
        <v>74</v>
      </c>
      <c r="W9" s="12" t="s">
        <v>32</v>
      </c>
      <c r="X9" s="12" t="s">
        <v>32</v>
      </c>
    </row>
    <row r="10" ht="18.0" customHeight="1">
      <c r="A10" s="7">
        <v>9.0</v>
      </c>
      <c r="B10" s="7" t="s">
        <v>75</v>
      </c>
      <c r="C10" s="14" t="s">
        <v>76</v>
      </c>
      <c r="D10" s="15" t="s">
        <v>77</v>
      </c>
      <c r="E10" s="10" t="s">
        <v>78</v>
      </c>
      <c r="F10" s="10" t="s">
        <v>79</v>
      </c>
      <c r="G10" s="10" t="s">
        <v>80</v>
      </c>
      <c r="H10" s="10">
        <f>IFERROR(__xludf.DUMMYFUNCTION("
IF(NOT(REGEXMATCH (G10  , ""~"" )), 
(LEN(G10) - LEN(SUBSTITUTE(G10, "","" , """"))) + 
(LEN(G10) - LEN(SUBSTITUTE(G10, ""|"" , """"))) + IF(G10 = """", 0 , 1), 
VALUE(SUBSTITUTE(REGEXEXTRACT(G10, ""~\d+""), ""~"", """")))"),6.0)</f>
        <v>6</v>
      </c>
      <c r="I10" s="11"/>
      <c r="J10" s="11"/>
      <c r="K10" s="11"/>
      <c r="L10" s="11"/>
      <c r="M10" s="11"/>
      <c r="N10" s="11"/>
      <c r="O10" s="11"/>
      <c r="P10" s="11"/>
      <c r="Q10" s="10"/>
      <c r="R10" s="10"/>
      <c r="S10" s="10"/>
      <c r="T10" s="10"/>
      <c r="U10" s="12" t="s">
        <v>81</v>
      </c>
      <c r="V10" s="13" t="s">
        <v>82</v>
      </c>
      <c r="W10" s="12" t="s">
        <v>83</v>
      </c>
      <c r="X10" s="13" t="s">
        <v>84</v>
      </c>
    </row>
    <row r="11" ht="17.25" customHeight="1">
      <c r="A11" s="7">
        <v>10.0</v>
      </c>
      <c r="B11" s="7" t="s">
        <v>85</v>
      </c>
      <c r="C11" s="14" t="s">
        <v>86</v>
      </c>
      <c r="D11" s="15" t="s">
        <v>77</v>
      </c>
      <c r="E11" s="10" t="s">
        <v>78</v>
      </c>
      <c r="F11" s="10" t="s">
        <v>87</v>
      </c>
      <c r="G11" s="10" t="s">
        <v>88</v>
      </c>
      <c r="H11" s="10">
        <f>IFERROR(__xludf.DUMMYFUNCTION("
IF(NOT(REGEXMATCH (G11  , ""~"" )), 
(LEN(G11) - LEN(SUBSTITUTE(G11, "","" , """"))) + 
(LEN(G11) - LEN(SUBSTITUTE(G11, ""|"" , """"))) + IF(G11 = """", 0 , 1), 
VALUE(SUBSTITUTE(REGEXEXTRACT(G11, ""~\d+""), ""~"", """")))"),6.0)</f>
        <v>6</v>
      </c>
      <c r="I11" s="11"/>
      <c r="J11" s="11"/>
      <c r="K11" s="11"/>
      <c r="L11" s="11"/>
      <c r="M11" s="11"/>
      <c r="N11" s="11"/>
      <c r="O11" s="11"/>
      <c r="P11" s="11"/>
      <c r="Q11" s="10"/>
      <c r="R11" s="10"/>
      <c r="S11" s="10"/>
      <c r="T11" s="10"/>
      <c r="U11" s="12" t="s">
        <v>89</v>
      </c>
      <c r="V11" s="13" t="s">
        <v>90</v>
      </c>
      <c r="W11" s="12" t="s">
        <v>91</v>
      </c>
      <c r="X11" s="13" t="s">
        <v>92</v>
      </c>
    </row>
    <row r="12" ht="17.25" customHeight="1">
      <c r="A12" s="7">
        <v>11.0</v>
      </c>
      <c r="B12" s="7" t="s">
        <v>93</v>
      </c>
      <c r="C12" s="8" t="s">
        <v>94</v>
      </c>
      <c r="D12" s="15" t="s">
        <v>77</v>
      </c>
      <c r="E12" s="10" t="s">
        <v>78</v>
      </c>
      <c r="F12" s="16" t="s">
        <v>95</v>
      </c>
      <c r="G12" s="10" t="s">
        <v>96</v>
      </c>
      <c r="H12" s="10">
        <f>IFERROR(__xludf.DUMMYFUNCTION("
IF(NOT(REGEXMATCH (G12  , ""~"" )), 
(LEN(G12) - LEN(SUBSTITUTE(G12, "","" , """"))) + 
(LEN(G12) - LEN(SUBSTITUTE(G12, ""|"" , """"))) + IF(G12 = """", 0 , 1), 
VALUE(SUBSTITUTE(REGEXEXTRACT(G12, ""~\d+""), ""~"", """")))"),5.0)</f>
        <v>5</v>
      </c>
      <c r="I12" s="11"/>
      <c r="J12" s="11"/>
      <c r="K12" s="11"/>
      <c r="L12" s="11"/>
      <c r="M12" s="11"/>
      <c r="N12" s="11"/>
      <c r="O12" s="11"/>
      <c r="P12" s="11"/>
      <c r="Q12" s="10"/>
      <c r="R12" s="10"/>
      <c r="S12" s="10"/>
      <c r="T12" s="10"/>
      <c r="U12" s="12" t="s">
        <v>97</v>
      </c>
      <c r="V12" s="13" t="s">
        <v>98</v>
      </c>
      <c r="W12" s="12" t="s">
        <v>99</v>
      </c>
      <c r="X12" s="13" t="s">
        <v>100</v>
      </c>
    </row>
    <row r="13" ht="17.25" customHeight="1">
      <c r="A13" s="7">
        <v>12.0</v>
      </c>
      <c r="B13" s="7" t="s">
        <v>101</v>
      </c>
      <c r="C13" s="14" t="s">
        <v>102</v>
      </c>
      <c r="D13" s="15" t="s">
        <v>77</v>
      </c>
      <c r="E13" s="10" t="s">
        <v>78</v>
      </c>
      <c r="F13" s="10" t="s">
        <v>103</v>
      </c>
      <c r="G13" s="10" t="s">
        <v>104</v>
      </c>
      <c r="H13" s="10">
        <f>IFERROR(__xludf.DUMMYFUNCTION("
IF(NOT(REGEXMATCH (G13  , ""~"" )), 
(LEN(G13) - LEN(SUBSTITUTE(G13, "","" , """"))) + 
(LEN(G13) - LEN(SUBSTITUTE(G13, ""|"" , """"))) + IF(G13 = """", 0 , 1), 
VALUE(SUBSTITUTE(REGEXEXTRACT(G13, ""~\d+""), ""~"", """")))"),6.0)</f>
        <v>6</v>
      </c>
      <c r="I13" s="11"/>
      <c r="J13" s="11"/>
      <c r="K13" s="11"/>
      <c r="L13" s="11"/>
      <c r="M13" s="11"/>
      <c r="N13" s="11"/>
      <c r="O13" s="11"/>
      <c r="P13" s="11"/>
      <c r="Q13" s="10"/>
      <c r="R13" s="10"/>
      <c r="S13" s="10"/>
      <c r="T13" s="10"/>
      <c r="U13" s="12" t="s">
        <v>105</v>
      </c>
      <c r="V13" s="13" t="s">
        <v>106</v>
      </c>
      <c r="W13" s="12" t="s">
        <v>107</v>
      </c>
      <c r="X13" s="13" t="s">
        <v>108</v>
      </c>
    </row>
    <row r="14" ht="17.25" customHeight="1">
      <c r="A14" s="7">
        <v>13.0</v>
      </c>
      <c r="B14" s="7" t="s">
        <v>109</v>
      </c>
      <c r="C14" s="14" t="s">
        <v>110</v>
      </c>
      <c r="D14" s="15" t="s">
        <v>77</v>
      </c>
      <c r="E14" s="10" t="s">
        <v>78</v>
      </c>
      <c r="F14" s="10" t="s">
        <v>111</v>
      </c>
      <c r="G14" s="10" t="s">
        <v>112</v>
      </c>
      <c r="H14" s="10">
        <f>IFERROR(__xludf.DUMMYFUNCTION("
IF(NOT(REGEXMATCH (G14  , ""~"" )), 
(LEN(G14) - LEN(SUBSTITUTE(G14, "","" , """"))) + 
(LEN(G14) - LEN(SUBSTITUTE(G14, ""|"" , """"))) + IF(G14 = """", 0 , 1), 
VALUE(SUBSTITUTE(REGEXEXTRACT(G14, ""~\d+""), ""~"", """")))"),5.0)</f>
        <v>5</v>
      </c>
      <c r="I14" s="11"/>
      <c r="J14" s="11"/>
      <c r="K14" s="11"/>
      <c r="L14" s="11"/>
      <c r="M14" s="11"/>
      <c r="N14" s="11"/>
      <c r="O14" s="11"/>
      <c r="P14" s="11"/>
      <c r="Q14" s="10"/>
      <c r="R14" s="10"/>
      <c r="S14" s="10"/>
      <c r="T14" s="10"/>
      <c r="U14" s="12" t="s">
        <v>113</v>
      </c>
      <c r="V14" s="13" t="s">
        <v>114</v>
      </c>
      <c r="W14" s="12" t="s">
        <v>115</v>
      </c>
      <c r="X14" s="13" t="s">
        <v>116</v>
      </c>
    </row>
    <row r="15" ht="17.25" customHeight="1">
      <c r="A15" s="7">
        <v>14.0</v>
      </c>
      <c r="B15" s="7" t="s">
        <v>117</v>
      </c>
      <c r="C15" s="14" t="s">
        <v>118</v>
      </c>
      <c r="D15" s="15" t="s">
        <v>77</v>
      </c>
      <c r="E15" s="10" t="s">
        <v>78</v>
      </c>
      <c r="F15" s="10" t="s">
        <v>119</v>
      </c>
      <c r="G15" s="10" t="s">
        <v>120</v>
      </c>
      <c r="H15" s="10">
        <f>IFERROR(__xludf.DUMMYFUNCTION("
IF(NOT(REGEXMATCH (G15  , ""~"" )), 
(LEN(G15) - LEN(SUBSTITUTE(G15, "","" , """"))) + 
(LEN(G15) - LEN(SUBSTITUTE(G15, ""|"" , """"))) + IF(G15 = """", 0 , 1), 
VALUE(SUBSTITUTE(REGEXEXTRACT(G15, ""~\d+""), ""~"", """")))"),6.0)</f>
        <v>6</v>
      </c>
      <c r="I15" s="11"/>
      <c r="J15" s="11"/>
      <c r="K15" s="11"/>
      <c r="L15" s="11"/>
      <c r="M15" s="11"/>
      <c r="N15" s="11"/>
      <c r="O15" s="11"/>
      <c r="P15" s="11"/>
      <c r="Q15" s="10"/>
      <c r="R15" s="10"/>
      <c r="S15" s="10"/>
      <c r="T15" s="10"/>
      <c r="U15" s="12" t="s">
        <v>121</v>
      </c>
      <c r="V15" s="13" t="s">
        <v>122</v>
      </c>
      <c r="W15" s="12" t="s">
        <v>123</v>
      </c>
      <c r="X15" s="13" t="s">
        <v>124</v>
      </c>
    </row>
    <row r="16">
      <c r="A16" s="7">
        <v>15.0</v>
      </c>
      <c r="B16" s="7" t="s">
        <v>125</v>
      </c>
      <c r="C16" s="8" t="s">
        <v>126</v>
      </c>
      <c r="D16" s="17" t="s">
        <v>127</v>
      </c>
      <c r="E16" s="10" t="s">
        <v>27</v>
      </c>
      <c r="F16" s="10" t="s">
        <v>128</v>
      </c>
      <c r="G16" s="10" t="s">
        <v>129</v>
      </c>
      <c r="H16" s="10">
        <f>IFERROR(__xludf.DUMMYFUNCTION("
IF(NOT(REGEXMATCH (G16  , ""~"" )), 
(LEN(G16) - LEN(SUBSTITUTE(G16, "","" , """"))) + 
(LEN(G16) - LEN(SUBSTITUTE(G16, ""|"" , """"))) + IF(G16 = """", 0 , 1), 
VALUE(SUBSTITUTE(REGEXEXTRACT(G16, ""~\d+""), ""~"", """")))"),1.0)</f>
        <v>1</v>
      </c>
      <c r="I16" s="11"/>
      <c r="J16" s="11"/>
      <c r="K16" s="11"/>
      <c r="L16" s="11"/>
      <c r="M16" s="11"/>
      <c r="N16" s="11"/>
      <c r="O16" s="11"/>
      <c r="P16" s="11"/>
      <c r="Q16" s="10"/>
      <c r="R16" s="10"/>
      <c r="S16" s="10"/>
      <c r="T16" s="10"/>
      <c r="U16" s="12" t="s">
        <v>130</v>
      </c>
      <c r="V16" s="13" t="s">
        <v>131</v>
      </c>
      <c r="W16" s="12" t="s">
        <v>132</v>
      </c>
      <c r="X16" s="13" t="s">
        <v>133</v>
      </c>
    </row>
    <row r="17">
      <c r="A17" s="7">
        <v>16.0</v>
      </c>
      <c r="B17" s="7" t="s">
        <v>134</v>
      </c>
      <c r="C17" s="8" t="s">
        <v>135</v>
      </c>
      <c r="D17" s="17" t="s">
        <v>127</v>
      </c>
      <c r="E17" s="10" t="s">
        <v>27</v>
      </c>
      <c r="F17" s="10" t="s">
        <v>136</v>
      </c>
      <c r="G17" s="10" t="s">
        <v>137</v>
      </c>
      <c r="H17" s="10">
        <f>IFERROR(__xludf.DUMMYFUNCTION("
IF(NOT(REGEXMATCH (G17  , ""~"" )), 
(LEN(G17) - LEN(SUBSTITUTE(G17, "","" , """"))) + 
(LEN(G17) - LEN(SUBSTITUTE(G17, ""|"" , """"))) + IF(G17 = """", 0 , 1), 
VALUE(SUBSTITUTE(REGEXEXTRACT(G17, ""~\d+""), ""~"", """")))"),5.0)</f>
        <v>5</v>
      </c>
      <c r="I17" s="11"/>
      <c r="J17" s="11"/>
      <c r="K17" s="11"/>
      <c r="L17" s="11"/>
      <c r="M17" s="11"/>
      <c r="N17" s="11"/>
      <c r="O17" s="11"/>
      <c r="P17" s="11"/>
      <c r="Q17" s="10"/>
      <c r="R17" s="10"/>
      <c r="S17" s="10"/>
      <c r="T17" s="10"/>
      <c r="U17" s="12" t="s">
        <v>138</v>
      </c>
      <c r="V17" s="13" t="s">
        <v>139</v>
      </c>
      <c r="W17" s="12" t="s">
        <v>140</v>
      </c>
      <c r="X17" s="13" t="s">
        <v>141</v>
      </c>
    </row>
    <row r="18">
      <c r="A18" s="7">
        <v>17.0</v>
      </c>
      <c r="B18" s="7" t="s">
        <v>142</v>
      </c>
      <c r="C18" s="8" t="s">
        <v>143</v>
      </c>
      <c r="D18" s="18" t="s">
        <v>144</v>
      </c>
      <c r="E18" s="10" t="s">
        <v>27</v>
      </c>
      <c r="F18" s="10" t="s">
        <v>145</v>
      </c>
      <c r="G18" s="19" t="s">
        <v>146</v>
      </c>
      <c r="H18" s="10">
        <f>IFERROR(__xludf.DUMMYFUNCTION("
IF(NOT(REGEXMATCH (G18  , ""~"" )), 
(LEN(G18) - LEN(SUBSTITUTE(G18, "","" , """"))) + 
(LEN(G18) - LEN(SUBSTITUTE(G18, ""|"" , """"))) + IF(G18 = """", 0 , 1), 
VALUE(SUBSTITUTE(REGEXEXTRACT(G18, ""~\d+""), ""~"", """")))"),6.0)</f>
        <v>6</v>
      </c>
      <c r="I18" s="11"/>
      <c r="J18" s="11"/>
      <c r="K18" s="11"/>
      <c r="L18" s="11"/>
      <c r="M18" s="11"/>
      <c r="N18" s="11"/>
      <c r="O18" s="11"/>
      <c r="P18" s="11"/>
      <c r="Q18" s="10"/>
      <c r="R18" s="10"/>
      <c r="S18" s="10"/>
      <c r="T18" s="10"/>
      <c r="U18" s="12" t="s">
        <v>147</v>
      </c>
      <c r="V18" s="13" t="s">
        <v>148</v>
      </c>
      <c r="W18" s="12" t="s">
        <v>149</v>
      </c>
      <c r="X18" s="13" t="s">
        <v>150</v>
      </c>
    </row>
    <row r="19">
      <c r="A19" s="7">
        <v>18.0</v>
      </c>
      <c r="B19" s="7" t="s">
        <v>151</v>
      </c>
      <c r="C19" s="14" t="s">
        <v>152</v>
      </c>
      <c r="D19" s="17" t="s">
        <v>127</v>
      </c>
      <c r="E19" s="10" t="s">
        <v>78</v>
      </c>
      <c r="F19" s="10" t="s">
        <v>153</v>
      </c>
      <c r="G19" s="10" t="s">
        <v>154</v>
      </c>
      <c r="H19" s="10">
        <f>IFERROR(__xludf.DUMMYFUNCTION("
IF(NOT(REGEXMATCH (G19  , ""~"" )), 
(LEN(G19) - LEN(SUBSTITUTE(G19, "","" , """"))) + 
(LEN(G19) - LEN(SUBSTITUTE(G19, ""|"" , """"))) + IF(G19 = """", 0 , 1), 
VALUE(SUBSTITUTE(REGEXEXTRACT(G19, ""~\d+""), ""~"", """")))"),4.0)</f>
        <v>4</v>
      </c>
      <c r="I19" s="11"/>
      <c r="J19" s="11"/>
      <c r="K19" s="11"/>
      <c r="L19" s="11"/>
      <c r="M19" s="11"/>
      <c r="N19" s="11"/>
      <c r="O19" s="11"/>
      <c r="P19" s="11"/>
      <c r="Q19" s="10"/>
      <c r="R19" s="10"/>
      <c r="S19" s="10"/>
      <c r="T19" s="10"/>
      <c r="U19" s="12" t="s">
        <v>155</v>
      </c>
      <c r="V19" s="13" t="s">
        <v>156</v>
      </c>
      <c r="W19" s="12" t="s">
        <v>157</v>
      </c>
      <c r="X19" s="13" t="s">
        <v>158</v>
      </c>
    </row>
    <row r="20">
      <c r="A20" s="7">
        <v>19.0</v>
      </c>
      <c r="B20" s="7" t="s">
        <v>159</v>
      </c>
      <c r="C20" s="14" t="s">
        <v>160</v>
      </c>
      <c r="D20" s="17" t="s">
        <v>127</v>
      </c>
      <c r="E20" s="10" t="s">
        <v>78</v>
      </c>
      <c r="F20" s="10" t="s">
        <v>161</v>
      </c>
      <c r="G20" s="10" t="s">
        <v>162</v>
      </c>
      <c r="H20" s="10">
        <f>IFERROR(__xludf.DUMMYFUNCTION("
IF(NOT(REGEXMATCH (G20  , ""~"" )), 
(LEN(G20) - LEN(SUBSTITUTE(G20, "","" , """"))) + 
(LEN(G20) - LEN(SUBSTITUTE(G20, ""|"" , """"))) + IF(G20 = """", 0 , 1), 
VALUE(SUBSTITUTE(REGEXEXTRACT(G20, ""~\d+""), ""~"", """")))"),4.0)</f>
        <v>4</v>
      </c>
      <c r="I20" s="11"/>
      <c r="J20" s="11"/>
      <c r="K20" s="11"/>
      <c r="L20" s="11"/>
      <c r="M20" s="11"/>
      <c r="N20" s="11"/>
      <c r="O20" s="11"/>
      <c r="P20" s="11"/>
      <c r="Q20" s="10"/>
      <c r="R20" s="10"/>
      <c r="S20" s="10"/>
      <c r="T20" s="10"/>
      <c r="U20" s="12" t="s">
        <v>163</v>
      </c>
      <c r="V20" s="13" t="s">
        <v>164</v>
      </c>
      <c r="W20" s="12" t="s">
        <v>165</v>
      </c>
      <c r="X20" s="13" t="s">
        <v>166</v>
      </c>
    </row>
    <row r="21">
      <c r="A21" s="7">
        <v>20.0</v>
      </c>
      <c r="B21" s="7" t="s">
        <v>167</v>
      </c>
      <c r="C21" s="14" t="s">
        <v>168</v>
      </c>
      <c r="D21" s="17" t="s">
        <v>127</v>
      </c>
      <c r="E21" s="10" t="s">
        <v>169</v>
      </c>
      <c r="F21" s="10" t="s">
        <v>170</v>
      </c>
      <c r="G21" s="10" t="s">
        <v>171</v>
      </c>
      <c r="H21" s="10">
        <f>IFERROR(__xludf.DUMMYFUNCTION("
IF(NOT(REGEXMATCH (G21  , ""~"" )), 
(LEN(G21) - LEN(SUBSTITUTE(G21, "","" , """"))) + 
(LEN(G21) - LEN(SUBSTITUTE(G21, ""|"" , """"))) + IF(G21 = """", 0 , 1), 
VALUE(SUBSTITUTE(REGEXEXTRACT(G21, ""~\d+""), ""~"", """")))"),3.0)</f>
        <v>3</v>
      </c>
      <c r="I21" s="11"/>
      <c r="J21" s="11"/>
      <c r="K21" s="11"/>
      <c r="L21" s="11"/>
      <c r="M21" s="11"/>
      <c r="N21" s="11"/>
      <c r="O21" s="11"/>
      <c r="P21" s="11"/>
      <c r="Q21" s="10"/>
      <c r="R21" s="10"/>
      <c r="S21" s="10"/>
      <c r="T21" s="10"/>
      <c r="U21" s="12" t="s">
        <v>172</v>
      </c>
      <c r="V21" s="13" t="s">
        <v>173</v>
      </c>
      <c r="W21" s="12" t="s">
        <v>174</v>
      </c>
      <c r="X21" s="13" t="s">
        <v>175</v>
      </c>
    </row>
    <row r="22">
      <c r="A22" s="7">
        <v>21.0</v>
      </c>
      <c r="B22" s="7" t="s">
        <v>176</v>
      </c>
      <c r="C22" s="14" t="s">
        <v>177</v>
      </c>
      <c r="D22" s="17" t="s">
        <v>127</v>
      </c>
      <c r="E22" s="10" t="s">
        <v>169</v>
      </c>
      <c r="F22" s="10" t="s">
        <v>178</v>
      </c>
      <c r="G22" s="10" t="s">
        <v>179</v>
      </c>
      <c r="H22" s="10">
        <f>IFERROR(__xludf.DUMMYFUNCTION("
IF(NOT(REGEXMATCH (G22  , ""~"" )), 
(LEN(G22) - LEN(SUBSTITUTE(G22, "","" , """"))) + 
(LEN(G22) - LEN(SUBSTITUTE(G22, ""|"" , """"))) + IF(G22 = """", 0 , 1), 
VALUE(SUBSTITUTE(REGEXEXTRACT(G22, ""~\d+""), ""~"", """")))"),4.0)</f>
        <v>4</v>
      </c>
      <c r="I22" s="11"/>
      <c r="J22" s="11"/>
      <c r="K22" s="11"/>
      <c r="L22" s="11"/>
      <c r="M22" s="11"/>
      <c r="N22" s="11"/>
      <c r="O22" s="11"/>
      <c r="P22" s="11"/>
      <c r="Q22" s="10"/>
      <c r="R22" s="10"/>
      <c r="S22" s="10"/>
      <c r="T22" s="10"/>
      <c r="U22" s="12" t="s">
        <v>180</v>
      </c>
      <c r="V22" s="13" t="s">
        <v>181</v>
      </c>
      <c r="W22" s="12" t="s">
        <v>182</v>
      </c>
      <c r="X22" s="13" t="s">
        <v>183</v>
      </c>
    </row>
    <row r="23">
      <c r="A23" s="7">
        <v>22.0</v>
      </c>
      <c r="B23" s="7" t="s">
        <v>184</v>
      </c>
      <c r="C23" s="14" t="s">
        <v>185</v>
      </c>
      <c r="D23" s="17" t="s">
        <v>127</v>
      </c>
      <c r="E23" s="10" t="s">
        <v>169</v>
      </c>
      <c r="F23" s="10" t="s">
        <v>186</v>
      </c>
      <c r="G23" s="10" t="s">
        <v>187</v>
      </c>
      <c r="H23" s="10">
        <f>IFERROR(__xludf.DUMMYFUNCTION("
IF(NOT(REGEXMATCH (G23  , ""~"" )), 
(LEN(G23) - LEN(SUBSTITUTE(G23, "","" , """"))) + 
(LEN(G23) - LEN(SUBSTITUTE(G23, ""|"" , """"))) + IF(G23 = """", 0 , 1), 
VALUE(SUBSTITUTE(REGEXEXTRACT(G23, ""~\d+""), ""~"", """")))"),4.0)</f>
        <v>4</v>
      </c>
      <c r="I23" s="11"/>
      <c r="J23" s="11"/>
      <c r="K23" s="11"/>
      <c r="L23" s="11"/>
      <c r="M23" s="11"/>
      <c r="N23" s="11"/>
      <c r="O23" s="11"/>
      <c r="P23" s="11"/>
      <c r="Q23" s="10"/>
      <c r="R23" s="10"/>
      <c r="S23" s="10"/>
      <c r="T23" s="10"/>
      <c r="U23" s="12" t="s">
        <v>188</v>
      </c>
      <c r="V23" s="13" t="s">
        <v>189</v>
      </c>
      <c r="W23" s="12" t="s">
        <v>190</v>
      </c>
      <c r="X23" s="13" t="s">
        <v>191</v>
      </c>
    </row>
    <row r="24">
      <c r="A24" s="7">
        <v>23.0</v>
      </c>
      <c r="B24" s="7" t="s">
        <v>192</v>
      </c>
      <c r="C24" s="14" t="s">
        <v>193</v>
      </c>
      <c r="D24" s="17" t="s">
        <v>127</v>
      </c>
      <c r="E24" s="10" t="s">
        <v>169</v>
      </c>
      <c r="F24" s="10" t="s">
        <v>194</v>
      </c>
      <c r="G24" s="10" t="s">
        <v>195</v>
      </c>
      <c r="H24" s="10">
        <f>IFERROR(__xludf.DUMMYFUNCTION("
IF(NOT(REGEXMATCH (G24  , ""~"" )), 
(LEN(G24) - LEN(SUBSTITUTE(G24, "","" , """"))) + 
(LEN(G24) - LEN(SUBSTITUTE(G24, ""|"" , """"))) + IF(G24 = """", 0 , 1), 
VALUE(SUBSTITUTE(REGEXEXTRACT(G24, ""~\d+""), ""~"", """")))"),6.0)</f>
        <v>6</v>
      </c>
      <c r="I24" s="11"/>
      <c r="J24" s="11"/>
      <c r="K24" s="11"/>
      <c r="L24" s="11"/>
      <c r="M24" s="11"/>
      <c r="N24" s="11"/>
      <c r="O24" s="11"/>
      <c r="P24" s="11"/>
      <c r="Q24" s="10"/>
      <c r="R24" s="10"/>
      <c r="S24" s="10"/>
      <c r="T24" s="10"/>
      <c r="U24" s="12" t="s">
        <v>196</v>
      </c>
      <c r="V24" s="13" t="s">
        <v>197</v>
      </c>
      <c r="W24" s="12" t="s">
        <v>198</v>
      </c>
      <c r="X24" s="13" t="s">
        <v>199</v>
      </c>
    </row>
    <row r="25">
      <c r="A25" s="7">
        <v>24.0</v>
      </c>
      <c r="B25" s="7" t="s">
        <v>200</v>
      </c>
      <c r="C25" s="14" t="s">
        <v>201</v>
      </c>
      <c r="D25" s="17" t="s">
        <v>127</v>
      </c>
      <c r="E25" s="10" t="s">
        <v>169</v>
      </c>
      <c r="F25" s="10" t="s">
        <v>202</v>
      </c>
      <c r="G25" s="10" t="s">
        <v>203</v>
      </c>
      <c r="H25" s="10">
        <f>IFERROR(__xludf.DUMMYFUNCTION("
IF(NOT(REGEXMATCH (G25  , ""~"" )), 
(LEN(G25) - LEN(SUBSTITUTE(G25, "","" , """"))) + 
(LEN(G25) - LEN(SUBSTITUTE(G25, ""|"" , """"))) + IF(G25 = """", 0 , 1), 
VALUE(SUBSTITUTE(REGEXEXTRACT(G25, ""~\d+""), ""~"", """")))"),3.0)</f>
        <v>3</v>
      </c>
      <c r="I25" s="11"/>
      <c r="J25" s="11"/>
      <c r="K25" s="11"/>
      <c r="L25" s="11"/>
      <c r="M25" s="11"/>
      <c r="N25" s="11"/>
      <c r="O25" s="11"/>
      <c r="P25" s="11"/>
      <c r="Q25" s="10"/>
      <c r="R25" s="10"/>
      <c r="S25" s="10"/>
      <c r="T25" s="10"/>
      <c r="U25" s="12" t="s">
        <v>204</v>
      </c>
      <c r="V25" s="13" t="s">
        <v>205</v>
      </c>
      <c r="W25" s="12" t="s">
        <v>206</v>
      </c>
      <c r="X25" s="13" t="s">
        <v>207</v>
      </c>
    </row>
    <row r="26">
      <c r="A26" s="7">
        <v>25.0</v>
      </c>
      <c r="B26" s="7" t="s">
        <v>208</v>
      </c>
      <c r="C26" s="14" t="s">
        <v>209</v>
      </c>
      <c r="D26" s="20" t="s">
        <v>210</v>
      </c>
      <c r="E26" s="10" t="s">
        <v>78</v>
      </c>
      <c r="F26" s="10" t="s">
        <v>211</v>
      </c>
      <c r="G26" s="10" t="s">
        <v>212</v>
      </c>
      <c r="H26" s="10">
        <f>IFERROR(__xludf.DUMMYFUNCTION("
IF(NOT(REGEXMATCH (G26  , ""~"" )), 
(LEN(G26) - LEN(SUBSTITUTE(G26, "","" , """"))) + 
(LEN(G26) - LEN(SUBSTITUTE(G26, ""|"" , """"))) + IF(G26 = """", 0 , 1), 
VALUE(SUBSTITUTE(REGEXEXTRACT(G26, ""~\d+""), ""~"", """")))"),4.0)</f>
        <v>4</v>
      </c>
      <c r="I26" s="11"/>
      <c r="J26" s="11"/>
      <c r="K26" s="11"/>
      <c r="L26" s="11"/>
      <c r="M26" s="11"/>
      <c r="N26" s="11"/>
      <c r="O26" s="11"/>
      <c r="P26" s="11"/>
      <c r="Q26" s="10"/>
      <c r="R26" s="10"/>
      <c r="S26" s="10"/>
      <c r="T26" s="10"/>
      <c r="U26" s="12" t="s">
        <v>213</v>
      </c>
      <c r="V26" s="13" t="s">
        <v>214</v>
      </c>
      <c r="W26" s="12" t="s">
        <v>215</v>
      </c>
      <c r="X26" s="13" t="s">
        <v>216</v>
      </c>
    </row>
    <row r="27">
      <c r="A27" s="7">
        <v>26.0</v>
      </c>
      <c r="B27" s="7" t="s">
        <v>217</v>
      </c>
      <c r="C27" s="14" t="s">
        <v>218</v>
      </c>
      <c r="D27" s="20" t="s">
        <v>210</v>
      </c>
      <c r="E27" s="10" t="s">
        <v>78</v>
      </c>
      <c r="F27" s="10" t="s">
        <v>219</v>
      </c>
      <c r="G27" s="19" t="s">
        <v>220</v>
      </c>
      <c r="H27" s="10">
        <f>IFERROR(__xludf.DUMMYFUNCTION("
IF(NOT(REGEXMATCH (G27  , ""~"" )), 
(LEN(G27) - LEN(SUBSTITUTE(G27, "","" , """"))) + 
(LEN(G27) - LEN(SUBSTITUTE(G27, ""|"" , """"))) + IF(G27 = """", 0 , 1), 
VALUE(SUBSTITUTE(REGEXEXTRACT(G27, ""~\d+""), ""~"", """")))"),4.0)</f>
        <v>4</v>
      </c>
      <c r="I27" s="11"/>
      <c r="J27" s="11"/>
      <c r="K27" s="11"/>
      <c r="L27" s="11"/>
      <c r="M27" s="11"/>
      <c r="N27" s="11"/>
      <c r="O27" s="11"/>
      <c r="P27" s="11"/>
      <c r="Q27" s="10"/>
      <c r="R27" s="10"/>
      <c r="S27" s="10"/>
      <c r="T27" s="10"/>
      <c r="U27" s="12" t="s">
        <v>221</v>
      </c>
      <c r="V27" s="13" t="s">
        <v>222</v>
      </c>
      <c r="W27" s="12" t="s">
        <v>223</v>
      </c>
      <c r="X27" s="13" t="s">
        <v>224</v>
      </c>
    </row>
    <row r="28">
      <c r="A28" s="7">
        <v>27.0</v>
      </c>
      <c r="B28" s="7" t="s">
        <v>225</v>
      </c>
      <c r="C28" s="14" t="s">
        <v>226</v>
      </c>
      <c r="D28" s="20" t="s">
        <v>210</v>
      </c>
      <c r="E28" s="10" t="s">
        <v>78</v>
      </c>
      <c r="F28" s="10" t="s">
        <v>227</v>
      </c>
      <c r="G28" s="19" t="s">
        <v>228</v>
      </c>
      <c r="H28" s="10">
        <f>IFERROR(__xludf.DUMMYFUNCTION("
IF(NOT(REGEXMATCH (G28  , ""~"" )), 
(LEN(G28) - LEN(SUBSTITUTE(G28, "","" , """"))) + 
(LEN(G28) - LEN(SUBSTITUTE(G28, ""|"" , """"))) + IF(G28 = """", 0 , 1), 
VALUE(SUBSTITUTE(REGEXEXTRACT(G28, ""~\d+""), ""~"", """")))"),5.0)</f>
        <v>5</v>
      </c>
      <c r="I28" s="11"/>
      <c r="J28" s="11"/>
      <c r="K28" s="11"/>
      <c r="L28" s="11"/>
      <c r="M28" s="11"/>
      <c r="N28" s="11"/>
      <c r="O28" s="11"/>
      <c r="P28" s="11"/>
      <c r="Q28" s="10"/>
      <c r="R28" s="10"/>
      <c r="S28" s="10"/>
      <c r="T28" s="10"/>
      <c r="U28" s="12" t="s">
        <v>229</v>
      </c>
      <c r="V28" s="13" t="s">
        <v>230</v>
      </c>
      <c r="W28" s="12" t="s">
        <v>231</v>
      </c>
      <c r="X28" s="13" t="s">
        <v>232</v>
      </c>
    </row>
    <row r="29">
      <c r="A29" s="7">
        <v>28.0</v>
      </c>
      <c r="B29" s="7" t="s">
        <v>233</v>
      </c>
      <c r="C29" s="14" t="s">
        <v>234</v>
      </c>
      <c r="D29" s="21" t="s">
        <v>235</v>
      </c>
      <c r="E29" s="10" t="s">
        <v>27</v>
      </c>
      <c r="F29" s="10" t="s">
        <v>236</v>
      </c>
      <c r="G29" s="19" t="s">
        <v>237</v>
      </c>
      <c r="H29" s="10">
        <f>IFERROR(__xludf.DUMMYFUNCTION("
IF(NOT(REGEXMATCH (G29  , ""~"" )), 
(LEN(G29) - LEN(SUBSTITUTE(G29, "","" , """"))) + 
(LEN(G29) - LEN(SUBSTITUTE(G29, ""|"" , """"))) + IF(G29 = """", 0 , 1), 
VALUE(SUBSTITUTE(REGEXEXTRACT(G29, ""~\d+""), ""~"", """")))"),3.0)</f>
        <v>3</v>
      </c>
      <c r="I29" s="11"/>
      <c r="J29" s="11"/>
      <c r="K29" s="11"/>
      <c r="L29" s="11"/>
      <c r="M29" s="11"/>
      <c r="N29" s="11"/>
      <c r="O29" s="11"/>
      <c r="P29" s="11"/>
      <c r="Q29" s="10"/>
      <c r="R29" s="10"/>
      <c r="S29" s="10"/>
      <c r="T29" s="10"/>
      <c r="U29" s="12" t="s">
        <v>238</v>
      </c>
      <c r="V29" s="13" t="s">
        <v>239</v>
      </c>
      <c r="W29" s="12" t="s">
        <v>240</v>
      </c>
      <c r="X29" s="13" t="s">
        <v>241</v>
      </c>
    </row>
    <row r="30">
      <c r="A30" s="7">
        <v>29.0</v>
      </c>
      <c r="B30" s="7" t="s">
        <v>242</v>
      </c>
      <c r="C30" s="14" t="s">
        <v>243</v>
      </c>
      <c r="D30" s="20" t="s">
        <v>210</v>
      </c>
      <c r="E30" s="10" t="s">
        <v>78</v>
      </c>
      <c r="F30" s="10" t="s">
        <v>244</v>
      </c>
      <c r="G30" s="19" t="s">
        <v>237</v>
      </c>
      <c r="H30" s="10">
        <f>IFERROR(__xludf.DUMMYFUNCTION("
IF(NOT(REGEXMATCH (G30  , ""~"" )), 
(LEN(G30) - LEN(SUBSTITUTE(G30, "","" , """"))) + 
(LEN(G30) - LEN(SUBSTITUTE(G30, ""|"" , """"))) + IF(G30 = """", 0 , 1), 
VALUE(SUBSTITUTE(REGEXEXTRACT(G30, ""~\d+""), ""~"", """")))"),3.0)</f>
        <v>3</v>
      </c>
      <c r="I30" s="11"/>
      <c r="J30" s="11"/>
      <c r="K30" s="11"/>
      <c r="L30" s="11"/>
      <c r="M30" s="11"/>
      <c r="N30" s="11"/>
      <c r="O30" s="11"/>
      <c r="P30" s="11"/>
      <c r="Q30" s="10"/>
      <c r="R30" s="10"/>
      <c r="S30" s="10"/>
      <c r="T30" s="10"/>
      <c r="U30" s="12" t="s">
        <v>238</v>
      </c>
      <c r="V30" s="13" t="s">
        <v>239</v>
      </c>
      <c r="W30" s="12" t="s">
        <v>240</v>
      </c>
      <c r="X30" s="13" t="s">
        <v>241</v>
      </c>
    </row>
    <row r="31">
      <c r="A31" s="7">
        <v>30.0</v>
      </c>
      <c r="B31" s="7" t="s">
        <v>245</v>
      </c>
      <c r="C31" s="14" t="s">
        <v>246</v>
      </c>
      <c r="D31" s="20" t="s">
        <v>210</v>
      </c>
      <c r="E31" s="10" t="s">
        <v>78</v>
      </c>
      <c r="F31" s="10" t="s">
        <v>247</v>
      </c>
      <c r="G31" s="19" t="s">
        <v>248</v>
      </c>
      <c r="H31" s="10">
        <f>IFERROR(__xludf.DUMMYFUNCTION("
IF(NOT(REGEXMATCH (G31  , ""~"" )), 
(LEN(G31) - LEN(SUBSTITUTE(G31, "","" , """"))) + 
(LEN(G31) - LEN(SUBSTITUTE(G31, ""|"" , """"))) + IF(G31 = """", 0 , 1), 
VALUE(SUBSTITUTE(REGEXEXTRACT(G31, ""~\d+""), ""~"", """")))"),3.0)</f>
        <v>3</v>
      </c>
      <c r="I31" s="11"/>
      <c r="J31" s="11"/>
      <c r="K31" s="11"/>
      <c r="L31" s="11"/>
      <c r="M31" s="11"/>
      <c r="N31" s="11"/>
      <c r="O31" s="11"/>
      <c r="P31" s="11"/>
      <c r="Q31" s="10"/>
      <c r="R31" s="10"/>
      <c r="S31" s="10"/>
      <c r="T31" s="10"/>
      <c r="U31" s="12" t="s">
        <v>249</v>
      </c>
      <c r="V31" s="13" t="s">
        <v>250</v>
      </c>
      <c r="W31" s="12" t="s">
        <v>251</v>
      </c>
      <c r="X31" s="13" t="s">
        <v>252</v>
      </c>
    </row>
    <row r="32">
      <c r="A32" s="7">
        <v>31.0</v>
      </c>
      <c r="B32" s="7" t="s">
        <v>253</v>
      </c>
      <c r="C32" s="14" t="s">
        <v>254</v>
      </c>
      <c r="D32" s="20" t="s">
        <v>210</v>
      </c>
      <c r="E32" s="10" t="s">
        <v>78</v>
      </c>
      <c r="F32" s="10" t="s">
        <v>255</v>
      </c>
      <c r="G32" s="19" t="s">
        <v>256</v>
      </c>
      <c r="H32" s="10">
        <f>IFERROR(__xludf.DUMMYFUNCTION("
IF(NOT(REGEXMATCH (G32  , ""~"" )), 
(LEN(G32) - LEN(SUBSTITUTE(G32, "","" , """"))) + 
(LEN(G32) - LEN(SUBSTITUTE(G32, ""|"" , """"))) + IF(G32 = """", 0 , 1), 
VALUE(SUBSTITUTE(REGEXEXTRACT(G32, ""~\d+""), ""~"", """")))"),6.0)</f>
        <v>6</v>
      </c>
      <c r="I32" s="11"/>
      <c r="J32" s="11"/>
      <c r="K32" s="11"/>
      <c r="L32" s="11"/>
      <c r="M32" s="11"/>
      <c r="N32" s="11"/>
      <c r="O32" s="11"/>
      <c r="P32" s="11"/>
      <c r="Q32" s="10"/>
      <c r="R32" s="10"/>
      <c r="S32" s="10"/>
      <c r="T32" s="10"/>
      <c r="U32" s="12" t="s">
        <v>257</v>
      </c>
      <c r="V32" s="13" t="s">
        <v>258</v>
      </c>
      <c r="W32" s="12" t="s">
        <v>259</v>
      </c>
      <c r="X32" s="13" t="s">
        <v>260</v>
      </c>
    </row>
    <row r="33">
      <c r="A33" s="7">
        <v>32.0</v>
      </c>
      <c r="B33" s="7" t="s">
        <v>261</v>
      </c>
      <c r="C33" s="14" t="s">
        <v>262</v>
      </c>
      <c r="D33" s="20" t="s">
        <v>210</v>
      </c>
      <c r="E33" s="10" t="s">
        <v>78</v>
      </c>
      <c r="F33" s="10" t="s">
        <v>263</v>
      </c>
      <c r="G33" s="19" t="s">
        <v>264</v>
      </c>
      <c r="H33" s="10">
        <f>IFERROR(__xludf.DUMMYFUNCTION("
IF(NOT(REGEXMATCH (G33  , ""~"" )), 
(LEN(G33) - LEN(SUBSTITUTE(G33, "","" , """"))) + 
(LEN(G33) - LEN(SUBSTITUTE(G33, ""|"" , """"))) + IF(G33 = """", 0 , 1), 
VALUE(SUBSTITUTE(REGEXEXTRACT(G33, ""~\d+""), ""~"", """")))"),5.0)</f>
        <v>5</v>
      </c>
      <c r="I33" s="11"/>
      <c r="J33" s="11"/>
      <c r="K33" s="11"/>
      <c r="L33" s="11"/>
      <c r="M33" s="11"/>
      <c r="N33" s="11"/>
      <c r="O33" s="11"/>
      <c r="P33" s="11"/>
      <c r="Q33" s="10"/>
      <c r="R33" s="10"/>
      <c r="S33" s="10"/>
      <c r="T33" s="10"/>
      <c r="U33" s="12" t="s">
        <v>265</v>
      </c>
      <c r="V33" s="13" t="s">
        <v>266</v>
      </c>
      <c r="W33" s="12" t="s">
        <v>267</v>
      </c>
      <c r="X33" s="13" t="s">
        <v>268</v>
      </c>
    </row>
    <row r="34">
      <c r="A34" s="7">
        <v>33.0</v>
      </c>
      <c r="B34" s="7" t="s">
        <v>269</v>
      </c>
      <c r="C34" s="14" t="s">
        <v>270</v>
      </c>
      <c r="D34" s="20" t="s">
        <v>210</v>
      </c>
      <c r="E34" s="10" t="s">
        <v>78</v>
      </c>
      <c r="F34" s="10" t="s">
        <v>271</v>
      </c>
      <c r="G34" s="19" t="s">
        <v>272</v>
      </c>
      <c r="H34" s="10">
        <f>IFERROR(__xludf.DUMMYFUNCTION("
IF(NOT(REGEXMATCH (G34  , ""~"" )), 
(LEN(G34) - LEN(SUBSTITUTE(G34, "","" , """"))) + 
(LEN(G34) - LEN(SUBSTITUTE(G34, ""|"" , """"))) + IF(G34 = """", 0 , 1), 
VALUE(SUBSTITUTE(REGEXEXTRACT(G34, ""~\d+""), ""~"", """")))"),3.0)</f>
        <v>3</v>
      </c>
      <c r="I34" s="11"/>
      <c r="J34" s="11"/>
      <c r="K34" s="11"/>
      <c r="L34" s="11"/>
      <c r="M34" s="11"/>
      <c r="N34" s="11"/>
      <c r="O34" s="11"/>
      <c r="P34" s="11"/>
      <c r="Q34" s="10"/>
      <c r="R34" s="10"/>
      <c r="S34" s="10"/>
      <c r="T34" s="10"/>
      <c r="U34" s="12" t="s">
        <v>273</v>
      </c>
      <c r="V34" s="13" t="s">
        <v>274</v>
      </c>
      <c r="W34" s="12" t="s">
        <v>275</v>
      </c>
      <c r="X34" s="13" t="s">
        <v>276</v>
      </c>
    </row>
    <row r="35">
      <c r="A35" s="7">
        <v>34.0</v>
      </c>
      <c r="B35" s="7" t="s">
        <v>277</v>
      </c>
      <c r="C35" s="14" t="s">
        <v>278</v>
      </c>
      <c r="D35" s="20" t="s">
        <v>210</v>
      </c>
      <c r="E35" s="10" t="s">
        <v>78</v>
      </c>
      <c r="F35" s="10" t="s">
        <v>279</v>
      </c>
      <c r="G35" s="19" t="s">
        <v>280</v>
      </c>
      <c r="H35" s="10">
        <f>IFERROR(__xludf.DUMMYFUNCTION("
IF(NOT(REGEXMATCH (G35  , ""~"" )), 
(LEN(G35) - LEN(SUBSTITUTE(G35, "","" , """"))) + 
(LEN(G35) - LEN(SUBSTITUTE(G35, ""|"" , """"))) + IF(G35 = """", 0 , 1), 
VALUE(SUBSTITUTE(REGEXEXTRACT(G35, ""~\d+""), ""~"", """")))"),7.0)</f>
        <v>7</v>
      </c>
      <c r="I35" s="11"/>
      <c r="J35" s="11"/>
      <c r="K35" s="11"/>
      <c r="L35" s="11"/>
      <c r="M35" s="11"/>
      <c r="N35" s="11"/>
      <c r="O35" s="11"/>
      <c r="P35" s="11"/>
      <c r="Q35" s="10"/>
      <c r="R35" s="10"/>
      <c r="S35" s="10"/>
      <c r="T35" s="10"/>
      <c r="U35" s="12" t="s">
        <v>281</v>
      </c>
      <c r="V35" s="13" t="s">
        <v>282</v>
      </c>
      <c r="W35" s="12" t="s">
        <v>283</v>
      </c>
      <c r="X35" s="13" t="s">
        <v>284</v>
      </c>
    </row>
    <row r="36">
      <c r="A36" s="7">
        <v>35.0</v>
      </c>
      <c r="B36" s="7" t="s">
        <v>285</v>
      </c>
      <c r="C36" s="14" t="s">
        <v>286</v>
      </c>
      <c r="D36" s="20" t="s">
        <v>210</v>
      </c>
      <c r="E36" s="10" t="s">
        <v>78</v>
      </c>
      <c r="F36" s="10" t="s">
        <v>287</v>
      </c>
      <c r="G36" s="19" t="s">
        <v>288</v>
      </c>
      <c r="H36" s="10">
        <f>IFERROR(__xludf.DUMMYFUNCTION("
IF(NOT(REGEXMATCH (G36  , ""~"" )), 
(LEN(G36) - LEN(SUBSTITUTE(G36, "","" , """"))) + 
(LEN(G36) - LEN(SUBSTITUTE(G36, ""|"" , """"))) + IF(G36 = """", 0 , 1), 
VALUE(SUBSTITUTE(REGEXEXTRACT(G36, ""~\d+""), ""~"", """")))"),7.0)</f>
        <v>7</v>
      </c>
      <c r="I36" s="11"/>
      <c r="J36" s="11"/>
      <c r="K36" s="11"/>
      <c r="L36" s="11"/>
      <c r="M36" s="11"/>
      <c r="N36" s="11"/>
      <c r="O36" s="11"/>
      <c r="P36" s="11"/>
      <c r="Q36" s="10"/>
      <c r="R36" s="10"/>
      <c r="S36" s="10"/>
      <c r="T36" s="10"/>
      <c r="U36" s="12" t="s">
        <v>289</v>
      </c>
      <c r="V36" s="13" t="s">
        <v>290</v>
      </c>
      <c r="W36" s="12" t="s">
        <v>291</v>
      </c>
      <c r="X36" s="13" t="s">
        <v>292</v>
      </c>
    </row>
    <row r="37">
      <c r="A37" s="7">
        <v>36.0</v>
      </c>
      <c r="B37" s="7" t="s">
        <v>293</v>
      </c>
      <c r="C37" s="14" t="s">
        <v>294</v>
      </c>
      <c r="D37" s="20" t="s">
        <v>210</v>
      </c>
      <c r="E37" s="10" t="s">
        <v>78</v>
      </c>
      <c r="F37" s="10" t="s">
        <v>287</v>
      </c>
      <c r="G37" s="19" t="s">
        <v>295</v>
      </c>
      <c r="H37" s="10">
        <f>IFERROR(__xludf.DUMMYFUNCTION("
IF(NOT(REGEXMATCH (G37  , ""~"" )), 
(LEN(G37) - LEN(SUBSTITUTE(G37, "","" , """"))) + 
(LEN(G37) - LEN(SUBSTITUTE(G37, ""|"" , """"))) + IF(G37 = """", 0 , 1), 
VALUE(SUBSTITUTE(REGEXEXTRACT(G37, ""~\d+""), ""~"", """")))"),10.0)</f>
        <v>10</v>
      </c>
      <c r="I37" s="11"/>
      <c r="J37" s="11"/>
      <c r="K37" s="11"/>
      <c r="L37" s="11"/>
      <c r="M37" s="11"/>
      <c r="N37" s="11"/>
      <c r="O37" s="11"/>
      <c r="P37" s="11"/>
      <c r="Q37" s="10"/>
      <c r="R37" s="10"/>
      <c r="S37" s="10"/>
      <c r="T37" s="10"/>
      <c r="U37" s="12" t="s">
        <v>296</v>
      </c>
      <c r="V37" s="13" t="s">
        <v>297</v>
      </c>
      <c r="W37" s="12" t="s">
        <v>298</v>
      </c>
      <c r="X37" s="13" t="s">
        <v>299</v>
      </c>
    </row>
    <row r="38">
      <c r="A38" s="7">
        <v>37.0</v>
      </c>
      <c r="B38" s="7" t="s">
        <v>300</v>
      </c>
      <c r="C38" s="14" t="s">
        <v>301</v>
      </c>
      <c r="D38" s="20" t="s">
        <v>210</v>
      </c>
      <c r="E38" s="10" t="s">
        <v>78</v>
      </c>
      <c r="F38" s="10" t="s">
        <v>302</v>
      </c>
      <c r="G38" s="19" t="s">
        <v>303</v>
      </c>
      <c r="H38" s="10">
        <f>IFERROR(__xludf.DUMMYFUNCTION("
IF(NOT(REGEXMATCH (G38  , ""~"" )), 
(LEN(G38) - LEN(SUBSTITUTE(G38, "","" , """"))) + 
(LEN(G38) - LEN(SUBSTITUTE(G38, ""|"" , """"))) + IF(G38 = """", 0 , 1), 
VALUE(SUBSTITUTE(REGEXEXTRACT(G38, ""~\d+""), ""~"", """")))"),5.0)</f>
        <v>5</v>
      </c>
      <c r="I38" s="11"/>
      <c r="J38" s="11"/>
      <c r="K38" s="11"/>
      <c r="L38" s="11"/>
      <c r="M38" s="11"/>
      <c r="N38" s="11"/>
      <c r="O38" s="11"/>
      <c r="P38" s="11"/>
      <c r="Q38" s="10"/>
      <c r="R38" s="10"/>
      <c r="S38" s="10"/>
      <c r="T38" s="10"/>
      <c r="U38" s="12" t="s">
        <v>304</v>
      </c>
      <c r="V38" s="13" t="s">
        <v>305</v>
      </c>
      <c r="W38" s="12" t="s">
        <v>306</v>
      </c>
      <c r="X38" s="13" t="s">
        <v>307</v>
      </c>
    </row>
    <row r="39">
      <c r="A39" s="7">
        <v>38.0</v>
      </c>
      <c r="B39" s="7" t="s">
        <v>308</v>
      </c>
      <c r="C39" s="14" t="s">
        <v>309</v>
      </c>
      <c r="D39" s="20" t="s">
        <v>210</v>
      </c>
      <c r="E39" s="10" t="s">
        <v>78</v>
      </c>
      <c r="F39" s="10" t="s">
        <v>310</v>
      </c>
      <c r="G39" s="19" t="s">
        <v>311</v>
      </c>
      <c r="H39" s="10">
        <f>IFERROR(__xludf.DUMMYFUNCTION("
IF(NOT(REGEXMATCH (G39  , ""~"" )), 
(LEN(G39) - LEN(SUBSTITUTE(G39, "","" , """"))) + 
(LEN(G39) - LEN(SUBSTITUTE(G39, ""|"" , """"))) + IF(G39 = """", 0 , 1), 
VALUE(SUBSTITUTE(REGEXEXTRACT(G39, ""~\d+""), ""~"", """")))"),4.0)</f>
        <v>4</v>
      </c>
      <c r="I39" s="11"/>
      <c r="J39" s="11"/>
      <c r="K39" s="11"/>
      <c r="L39" s="11"/>
      <c r="M39" s="11"/>
      <c r="N39" s="11"/>
      <c r="O39" s="11"/>
      <c r="P39" s="11"/>
      <c r="Q39" s="10"/>
      <c r="R39" s="10"/>
      <c r="S39" s="10"/>
      <c r="T39" s="10"/>
      <c r="U39" s="12" t="s">
        <v>312</v>
      </c>
      <c r="V39" s="13" t="s">
        <v>313</v>
      </c>
      <c r="W39" s="12" t="s">
        <v>314</v>
      </c>
      <c r="X39" s="13" t="s">
        <v>315</v>
      </c>
    </row>
    <row r="40">
      <c r="A40" s="7">
        <v>39.0</v>
      </c>
      <c r="B40" s="7" t="s">
        <v>316</v>
      </c>
      <c r="C40" s="14" t="s">
        <v>317</v>
      </c>
      <c r="D40" s="20" t="s">
        <v>210</v>
      </c>
      <c r="E40" s="10" t="s">
        <v>78</v>
      </c>
      <c r="F40" s="10" t="s">
        <v>318</v>
      </c>
      <c r="G40" s="19" t="s">
        <v>319</v>
      </c>
      <c r="H40" s="10">
        <f>IFERROR(__xludf.DUMMYFUNCTION("
IF(NOT(REGEXMATCH (G40  , ""~"" )), 
(LEN(G40) - LEN(SUBSTITUTE(G40, "","" , """"))) + 
(LEN(G40) - LEN(SUBSTITUTE(G40, ""|"" , """"))) + IF(G40 = """", 0 , 1), 
VALUE(SUBSTITUTE(REGEXEXTRACT(G40, ""~\d+""), ""~"", """")))"),5.0)</f>
        <v>5</v>
      </c>
      <c r="I40" s="11"/>
      <c r="J40" s="11"/>
      <c r="K40" s="11"/>
      <c r="L40" s="11"/>
      <c r="M40" s="11"/>
      <c r="N40" s="11"/>
      <c r="O40" s="11"/>
      <c r="P40" s="11"/>
      <c r="Q40" s="10"/>
      <c r="R40" s="10"/>
      <c r="S40" s="10"/>
      <c r="T40" s="10"/>
      <c r="U40" s="12" t="s">
        <v>320</v>
      </c>
      <c r="V40" s="13" t="s">
        <v>321</v>
      </c>
      <c r="W40" s="12" t="s">
        <v>322</v>
      </c>
      <c r="X40" s="13" t="s">
        <v>323</v>
      </c>
    </row>
    <row r="41">
      <c r="A41" s="7">
        <v>40.0</v>
      </c>
      <c r="B41" s="7" t="s">
        <v>324</v>
      </c>
      <c r="C41" s="14" t="s">
        <v>325</v>
      </c>
      <c r="D41" s="21" t="s">
        <v>235</v>
      </c>
      <c r="E41" s="10" t="s">
        <v>326</v>
      </c>
      <c r="F41" s="10" t="s">
        <v>327</v>
      </c>
      <c r="G41" s="19" t="s">
        <v>328</v>
      </c>
      <c r="H41" s="10">
        <f>IFERROR(__xludf.DUMMYFUNCTION("
IF(NOT(REGEXMATCH (G41  , ""~"" )), 
(LEN(G41) - LEN(SUBSTITUTE(G41, "","" , """"))) + 
(LEN(G41) - LEN(SUBSTITUTE(G41, ""|"" , """"))) + IF(G41 = """", 0 , 1), 
VALUE(SUBSTITUTE(REGEXEXTRACT(G41, ""~\d+""), ""~"", """")))"),5.0)</f>
        <v>5</v>
      </c>
      <c r="I41" s="11"/>
      <c r="J41" s="11"/>
      <c r="K41" s="11"/>
      <c r="L41" s="11"/>
      <c r="M41" s="11"/>
      <c r="N41" s="11"/>
      <c r="O41" s="11"/>
      <c r="P41" s="11"/>
      <c r="Q41" s="10"/>
      <c r="R41" s="10"/>
      <c r="S41" s="10"/>
      <c r="T41" s="10"/>
      <c r="U41" s="12" t="s">
        <v>320</v>
      </c>
      <c r="V41" s="13" t="s">
        <v>321</v>
      </c>
      <c r="W41" s="12" t="s">
        <v>329</v>
      </c>
      <c r="X41" s="13" t="s">
        <v>330</v>
      </c>
    </row>
    <row r="42">
      <c r="A42" s="7">
        <v>41.0</v>
      </c>
      <c r="B42" s="7" t="s">
        <v>331</v>
      </c>
      <c r="C42" s="14" t="s">
        <v>332</v>
      </c>
      <c r="D42" s="20" t="s">
        <v>210</v>
      </c>
      <c r="E42" s="10" t="s">
        <v>78</v>
      </c>
      <c r="F42" s="10" t="s">
        <v>333</v>
      </c>
      <c r="G42" s="19" t="s">
        <v>334</v>
      </c>
      <c r="H42" s="10">
        <f>IFERROR(__xludf.DUMMYFUNCTION("
IF(NOT(REGEXMATCH (G42  , ""~"" )), 
(LEN(G42) - LEN(SUBSTITUTE(G42, "","" , """"))) + 
(LEN(G42) - LEN(SUBSTITUTE(G42, ""|"" , """"))) + IF(G42 = """", 0 , 1), 
VALUE(SUBSTITUTE(REGEXEXTRACT(G42, ""~\d+""), ""~"", """")))"),11.0)</f>
        <v>11</v>
      </c>
      <c r="I42" s="11"/>
      <c r="J42" s="11"/>
      <c r="K42" s="11"/>
      <c r="L42" s="11"/>
      <c r="M42" s="11"/>
      <c r="N42" s="11"/>
      <c r="O42" s="11"/>
      <c r="P42" s="11"/>
      <c r="Q42" s="10"/>
      <c r="R42" s="10"/>
      <c r="S42" s="10"/>
      <c r="T42" s="10"/>
      <c r="U42" s="12" t="s">
        <v>335</v>
      </c>
      <c r="V42" s="13" t="s">
        <v>336</v>
      </c>
      <c r="W42" s="12" t="s">
        <v>337</v>
      </c>
      <c r="X42" s="13" t="s">
        <v>338</v>
      </c>
    </row>
    <row r="43">
      <c r="A43" s="7">
        <v>42.0</v>
      </c>
      <c r="B43" s="7" t="s">
        <v>339</v>
      </c>
      <c r="C43" s="14" t="s">
        <v>340</v>
      </c>
      <c r="D43" s="21" t="s">
        <v>235</v>
      </c>
      <c r="E43" s="10" t="s">
        <v>78</v>
      </c>
      <c r="F43" s="10" t="s">
        <v>333</v>
      </c>
      <c r="G43" s="19" t="s">
        <v>334</v>
      </c>
      <c r="H43" s="10">
        <f>IFERROR(__xludf.DUMMYFUNCTION("
IF(NOT(REGEXMATCH (G43  , ""~"" )), 
(LEN(G43) - LEN(SUBSTITUTE(G43, "","" , """"))) + 
(LEN(G43) - LEN(SUBSTITUTE(G43, ""|"" , """"))) + IF(G43 = """", 0 , 1), 
VALUE(SUBSTITUTE(REGEXEXTRACT(G43, ""~\d+""), ""~"", """")))"),11.0)</f>
        <v>11</v>
      </c>
      <c r="I43" s="11"/>
      <c r="J43" s="11"/>
      <c r="K43" s="11"/>
      <c r="L43" s="11"/>
      <c r="M43" s="11"/>
      <c r="N43" s="11"/>
      <c r="O43" s="11"/>
      <c r="P43" s="11"/>
      <c r="Q43" s="10"/>
      <c r="R43" s="10"/>
      <c r="S43" s="10"/>
      <c r="T43" s="10"/>
      <c r="U43" s="12" t="s">
        <v>341</v>
      </c>
      <c r="V43" s="13" t="s">
        <v>342</v>
      </c>
      <c r="W43" s="12" t="s">
        <v>343</v>
      </c>
      <c r="X43" s="13" t="s">
        <v>344</v>
      </c>
    </row>
    <row r="44">
      <c r="A44" s="7">
        <v>43.0</v>
      </c>
      <c r="B44" s="7" t="s">
        <v>345</v>
      </c>
      <c r="C44" s="14" t="s">
        <v>346</v>
      </c>
      <c r="D44" s="20" t="s">
        <v>210</v>
      </c>
      <c r="E44" s="10" t="s">
        <v>326</v>
      </c>
      <c r="F44" s="10" t="s">
        <v>333</v>
      </c>
      <c r="G44" s="19" t="s">
        <v>347</v>
      </c>
      <c r="H44" s="10">
        <f>IFERROR(__xludf.DUMMYFUNCTION("
IF(NOT(REGEXMATCH (G44  , ""~"" )), 
(LEN(G44) - LEN(SUBSTITUTE(G44, "","" , """"))) + 
(LEN(G44) - LEN(SUBSTITUTE(G44, ""|"" , """"))) + IF(G44 = """", 0 , 1), 
VALUE(SUBSTITUTE(REGEXEXTRACT(G44, ""~\d+""), ""~"", """")))"),4.0)</f>
        <v>4</v>
      </c>
      <c r="I44" s="11"/>
      <c r="J44" s="11"/>
      <c r="K44" s="11"/>
      <c r="L44" s="11"/>
      <c r="M44" s="11"/>
      <c r="N44" s="11"/>
      <c r="O44" s="11"/>
      <c r="P44" s="11"/>
      <c r="Q44" s="10"/>
      <c r="R44" s="10"/>
      <c r="S44" s="10"/>
      <c r="T44" s="10"/>
      <c r="U44" s="12" t="s">
        <v>348</v>
      </c>
      <c r="V44" s="13" t="s">
        <v>349</v>
      </c>
      <c r="W44" s="12" t="s">
        <v>350</v>
      </c>
      <c r="X44" s="13" t="s">
        <v>351</v>
      </c>
    </row>
    <row r="45">
      <c r="A45" s="7">
        <v>44.0</v>
      </c>
      <c r="B45" s="7" t="s">
        <v>352</v>
      </c>
      <c r="C45" s="14" t="s">
        <v>353</v>
      </c>
      <c r="D45" s="20" t="s">
        <v>210</v>
      </c>
      <c r="E45" s="10" t="s">
        <v>78</v>
      </c>
      <c r="F45" s="10" t="s">
        <v>354</v>
      </c>
      <c r="G45" s="19" t="s">
        <v>355</v>
      </c>
      <c r="H45" s="10">
        <f>IFERROR(__xludf.DUMMYFUNCTION("
IF(NOT(REGEXMATCH (G45  , ""~"" )), 
(LEN(G45) - LEN(SUBSTITUTE(G45, "","" , """"))) + 
(LEN(G45) - LEN(SUBSTITUTE(G45, ""|"" , """"))) + IF(G45 = """", 0 , 1), 
VALUE(SUBSTITUTE(REGEXEXTRACT(G45, ""~\d+""), ""~"", """")))"),5.0)</f>
        <v>5</v>
      </c>
      <c r="I45" s="11"/>
      <c r="J45" s="11"/>
      <c r="K45" s="11"/>
      <c r="L45" s="11"/>
      <c r="M45" s="11"/>
      <c r="N45" s="11"/>
      <c r="O45" s="11"/>
      <c r="P45" s="11"/>
      <c r="Q45" s="10"/>
      <c r="R45" s="10"/>
      <c r="S45" s="10"/>
      <c r="T45" s="10"/>
      <c r="U45" s="12" t="s">
        <v>356</v>
      </c>
      <c r="V45" s="13" t="s">
        <v>357</v>
      </c>
      <c r="W45" s="12" t="s">
        <v>358</v>
      </c>
      <c r="X45" s="13" t="s">
        <v>359</v>
      </c>
    </row>
    <row r="46">
      <c r="A46" s="7">
        <v>45.0</v>
      </c>
      <c r="B46" s="7" t="s">
        <v>360</v>
      </c>
      <c r="C46" s="14" t="s">
        <v>361</v>
      </c>
      <c r="D46" s="21" t="s">
        <v>235</v>
      </c>
      <c r="E46" s="10" t="s">
        <v>27</v>
      </c>
      <c r="F46" s="10" t="s">
        <v>362</v>
      </c>
      <c r="G46" s="19" t="s">
        <v>363</v>
      </c>
      <c r="H46" s="10">
        <f>IFERROR(__xludf.DUMMYFUNCTION("
IF(NOT(REGEXMATCH (G46  , ""~"" )), 
(LEN(G46) - LEN(SUBSTITUTE(G46, "","" , """"))) + 
(LEN(G46) - LEN(SUBSTITUTE(G46, ""|"" , """"))) + IF(G46 = """", 0 , 1), 
VALUE(SUBSTITUTE(REGEXEXTRACT(G46, ""~\d+""), ""~"", """")))"),7.0)</f>
        <v>7</v>
      </c>
      <c r="I46" s="11"/>
      <c r="J46" s="11"/>
      <c r="K46" s="11"/>
      <c r="L46" s="11"/>
      <c r="M46" s="11"/>
      <c r="N46" s="11"/>
      <c r="O46" s="11"/>
      <c r="P46" s="11"/>
      <c r="Q46" s="10"/>
      <c r="R46" s="10"/>
      <c r="S46" s="10"/>
      <c r="T46" s="10"/>
      <c r="U46" s="12" t="s">
        <v>364</v>
      </c>
      <c r="V46" s="13" t="s">
        <v>365</v>
      </c>
      <c r="W46" s="12" t="s">
        <v>366</v>
      </c>
      <c r="X46" s="13" t="s">
        <v>367</v>
      </c>
    </row>
    <row r="47">
      <c r="A47" s="7">
        <v>46.0</v>
      </c>
      <c r="B47" s="7" t="s">
        <v>368</v>
      </c>
      <c r="C47" s="14" t="s">
        <v>369</v>
      </c>
      <c r="D47" s="21" t="s">
        <v>235</v>
      </c>
      <c r="E47" s="10" t="s">
        <v>27</v>
      </c>
      <c r="F47" s="10" t="s">
        <v>370</v>
      </c>
      <c r="G47" s="19" t="s">
        <v>371</v>
      </c>
      <c r="H47" s="10">
        <f>IFERROR(__xludf.DUMMYFUNCTION("
IF(NOT(REGEXMATCH (G47  , ""~"" )), 
(LEN(G47) - LEN(SUBSTITUTE(G47, "","" , """"))) + 
(LEN(G47) - LEN(SUBSTITUTE(G47, ""|"" , """"))) + IF(G47 = """", 0 , 1), 
VALUE(SUBSTITUTE(REGEXEXTRACT(G47, ""~\d+""), ""~"", """")))"),7.0)</f>
        <v>7</v>
      </c>
      <c r="I47" s="11"/>
      <c r="J47" s="11"/>
      <c r="K47" s="11"/>
      <c r="L47" s="11"/>
      <c r="M47" s="11"/>
      <c r="N47" s="11"/>
      <c r="O47" s="11"/>
      <c r="P47" s="11"/>
      <c r="Q47" s="10"/>
      <c r="R47" s="10"/>
      <c r="S47" s="10"/>
      <c r="T47" s="10"/>
      <c r="U47" s="12" t="s">
        <v>364</v>
      </c>
      <c r="V47" s="13" t="s">
        <v>365</v>
      </c>
      <c r="W47" s="12" t="s">
        <v>372</v>
      </c>
      <c r="X47" s="13" t="s">
        <v>373</v>
      </c>
    </row>
    <row r="48">
      <c r="A48" s="7">
        <v>47.0</v>
      </c>
      <c r="B48" s="7" t="s">
        <v>374</v>
      </c>
      <c r="C48" s="8" t="s">
        <v>375</v>
      </c>
      <c r="D48" s="21" t="s">
        <v>235</v>
      </c>
      <c r="E48" s="10" t="s">
        <v>27</v>
      </c>
      <c r="F48" s="10" t="s">
        <v>376</v>
      </c>
      <c r="G48" s="19" t="s">
        <v>377</v>
      </c>
      <c r="H48" s="10">
        <f>IFERROR(__xludf.DUMMYFUNCTION("
IF(NOT(REGEXMATCH (G48  , ""~"" )), 
(LEN(G48) - LEN(SUBSTITUTE(G48, "","" , """"))) + 
(LEN(G48) - LEN(SUBSTITUTE(G48, ""|"" , """"))) + IF(G48 = """", 0 , 1), 
VALUE(SUBSTITUTE(REGEXEXTRACT(G48, ""~\d+""), ""~"", """")))"),7.0)</f>
        <v>7</v>
      </c>
      <c r="I48" s="11"/>
      <c r="J48" s="11"/>
      <c r="K48" s="11"/>
      <c r="L48" s="11"/>
      <c r="M48" s="11"/>
      <c r="N48" s="11"/>
      <c r="O48" s="11"/>
      <c r="P48" s="11"/>
      <c r="Q48" s="10"/>
      <c r="R48" s="10"/>
      <c r="S48" s="10"/>
      <c r="T48" s="10"/>
      <c r="U48" s="12" t="s">
        <v>378</v>
      </c>
      <c r="V48" s="13" t="s">
        <v>379</v>
      </c>
      <c r="W48" s="12" t="s">
        <v>380</v>
      </c>
      <c r="X48" s="13" t="s">
        <v>381</v>
      </c>
    </row>
    <row r="49">
      <c r="A49" s="7">
        <v>48.0</v>
      </c>
      <c r="B49" s="7" t="s">
        <v>382</v>
      </c>
      <c r="C49" s="14" t="s">
        <v>383</v>
      </c>
      <c r="D49" s="21" t="s">
        <v>235</v>
      </c>
      <c r="E49" s="10" t="s">
        <v>326</v>
      </c>
      <c r="F49" s="10" t="s">
        <v>384</v>
      </c>
      <c r="G49" s="19" t="s">
        <v>385</v>
      </c>
      <c r="H49" s="10">
        <f>IFERROR(__xludf.DUMMYFUNCTION("
IF(NOT(REGEXMATCH (G49  , ""~"" )), 
(LEN(G49) - LEN(SUBSTITUTE(G49, "","" , """"))) + 
(LEN(G49) - LEN(SUBSTITUTE(G49, ""|"" , """"))) + IF(G49 = """", 0 , 1), 
VALUE(SUBSTITUTE(REGEXEXTRACT(G49, ""~\d+""), ""~"", """")))"),4.0)</f>
        <v>4</v>
      </c>
      <c r="I49" s="11"/>
      <c r="J49" s="11"/>
      <c r="K49" s="11"/>
      <c r="L49" s="11"/>
      <c r="M49" s="11"/>
      <c r="N49" s="11"/>
      <c r="O49" s="11"/>
      <c r="P49" s="11"/>
      <c r="Q49" s="10"/>
      <c r="R49" s="10"/>
      <c r="S49" s="10"/>
      <c r="T49" s="10"/>
      <c r="U49" s="12" t="s">
        <v>386</v>
      </c>
      <c r="V49" s="13" t="s">
        <v>387</v>
      </c>
      <c r="W49" s="12" t="s">
        <v>388</v>
      </c>
      <c r="X49" s="13" t="s">
        <v>389</v>
      </c>
    </row>
    <row r="50">
      <c r="A50" s="7">
        <v>49.0</v>
      </c>
      <c r="B50" s="7" t="s">
        <v>390</v>
      </c>
      <c r="C50" s="14" t="s">
        <v>391</v>
      </c>
      <c r="D50" s="21" t="s">
        <v>235</v>
      </c>
      <c r="E50" s="10" t="s">
        <v>326</v>
      </c>
      <c r="F50" s="10" t="s">
        <v>384</v>
      </c>
      <c r="G50" s="19" t="s">
        <v>392</v>
      </c>
      <c r="H50" s="10">
        <f>IFERROR(__xludf.DUMMYFUNCTION("
IF(NOT(REGEXMATCH (G50  , ""~"" )), 
(LEN(G50) - LEN(SUBSTITUTE(G50, "","" , """"))) + 
(LEN(G50) - LEN(SUBSTITUTE(G50, ""|"" , """"))) + IF(G50 = """", 0 , 1), 
VALUE(SUBSTITUTE(REGEXEXTRACT(G50, ""~\d+""), ""~"", """")))"),4.0)</f>
        <v>4</v>
      </c>
      <c r="I50" s="11"/>
      <c r="J50" s="11"/>
      <c r="K50" s="11"/>
      <c r="L50" s="11"/>
      <c r="M50" s="11"/>
      <c r="N50" s="11"/>
      <c r="O50" s="11"/>
      <c r="P50" s="11"/>
      <c r="Q50" s="10"/>
      <c r="R50" s="10"/>
      <c r="S50" s="10"/>
      <c r="T50" s="10"/>
      <c r="U50" s="12" t="s">
        <v>393</v>
      </c>
      <c r="V50" s="13" t="s">
        <v>394</v>
      </c>
      <c r="W50" s="12" t="s">
        <v>395</v>
      </c>
      <c r="X50" s="13" t="s">
        <v>396</v>
      </c>
    </row>
    <row r="51">
      <c r="A51" s="7">
        <v>50.0</v>
      </c>
      <c r="B51" s="7" t="s">
        <v>397</v>
      </c>
      <c r="C51" s="14" t="s">
        <v>398</v>
      </c>
      <c r="D51" s="21" t="s">
        <v>235</v>
      </c>
      <c r="E51" s="10" t="s">
        <v>78</v>
      </c>
      <c r="F51" s="10" t="s">
        <v>399</v>
      </c>
      <c r="G51" s="19" t="s">
        <v>400</v>
      </c>
      <c r="H51" s="10">
        <f>IFERROR(__xludf.DUMMYFUNCTION("
IF(NOT(REGEXMATCH (G51  , ""~"" )), 
(LEN(G51) - LEN(SUBSTITUTE(G51, "","" , """"))) + 
(LEN(G51) - LEN(SUBSTITUTE(G51, ""|"" , """"))) + IF(G51 = """", 0 , 1), 
VALUE(SUBSTITUTE(REGEXEXTRACT(G51, ""~\d+""), ""~"", """")))"),4.0)</f>
        <v>4</v>
      </c>
      <c r="I51" s="11"/>
      <c r="J51" s="11"/>
      <c r="K51" s="11"/>
      <c r="L51" s="11"/>
      <c r="M51" s="11"/>
      <c r="N51" s="11"/>
      <c r="O51" s="11"/>
      <c r="P51" s="11"/>
      <c r="Q51" s="10"/>
      <c r="R51" s="10"/>
      <c r="S51" s="10"/>
      <c r="T51" s="10"/>
      <c r="U51" s="12" t="s">
        <v>401</v>
      </c>
      <c r="V51" s="13" t="s">
        <v>402</v>
      </c>
      <c r="W51" s="12" t="s">
        <v>403</v>
      </c>
      <c r="X51" s="13" t="s">
        <v>404</v>
      </c>
    </row>
    <row r="52">
      <c r="A52" s="7">
        <v>51.0</v>
      </c>
      <c r="B52" s="7" t="s">
        <v>405</v>
      </c>
      <c r="C52" s="14" t="s">
        <v>406</v>
      </c>
      <c r="D52" s="21" t="s">
        <v>235</v>
      </c>
      <c r="E52" s="10" t="s">
        <v>78</v>
      </c>
      <c r="F52" s="10" t="s">
        <v>407</v>
      </c>
      <c r="G52" s="19" t="s">
        <v>408</v>
      </c>
      <c r="H52" s="10">
        <f>IFERROR(__xludf.DUMMYFUNCTION("
IF(NOT(REGEXMATCH (G52  , ""~"" )), 
(LEN(G52) - LEN(SUBSTITUTE(G52, "","" , """"))) + 
(LEN(G52) - LEN(SUBSTITUTE(G52, ""|"" , """"))) + IF(G52 = """", 0 , 1), 
VALUE(SUBSTITUTE(REGEXEXTRACT(G52, ""~\d+""), ""~"", """")))"),3.0)</f>
        <v>3</v>
      </c>
      <c r="I52" s="11"/>
      <c r="J52" s="11"/>
      <c r="K52" s="11"/>
      <c r="L52" s="11"/>
      <c r="M52" s="11"/>
      <c r="N52" s="11"/>
      <c r="O52" s="11"/>
      <c r="P52" s="11"/>
      <c r="Q52" s="10"/>
      <c r="R52" s="10"/>
      <c r="S52" s="10"/>
      <c r="T52" s="10"/>
      <c r="U52" s="12" t="s">
        <v>409</v>
      </c>
      <c r="V52" s="13" t="s">
        <v>410</v>
      </c>
      <c r="W52" s="12" t="s">
        <v>411</v>
      </c>
      <c r="X52" s="13" t="s">
        <v>412</v>
      </c>
    </row>
    <row r="53">
      <c r="A53" s="7">
        <v>52.0</v>
      </c>
      <c r="B53" s="7" t="s">
        <v>413</v>
      </c>
      <c r="C53" s="14" t="s">
        <v>414</v>
      </c>
      <c r="D53" s="21" t="s">
        <v>235</v>
      </c>
      <c r="E53" s="10" t="s">
        <v>78</v>
      </c>
      <c r="F53" s="10" t="s">
        <v>415</v>
      </c>
      <c r="G53" s="19" t="s">
        <v>416</v>
      </c>
      <c r="H53" s="10">
        <f>IFERROR(__xludf.DUMMYFUNCTION("
IF(NOT(REGEXMATCH (G53  , ""~"" )), 
(LEN(G53) - LEN(SUBSTITUTE(G53, "","" , """"))) + 
(LEN(G53) - LEN(SUBSTITUTE(G53, ""|"" , """"))) + IF(G53 = """", 0 , 1), 
VALUE(SUBSTITUTE(REGEXEXTRACT(G53, ""~\d+""), ""~"", """")))"),6.0)</f>
        <v>6</v>
      </c>
      <c r="I53" s="11"/>
      <c r="J53" s="11"/>
      <c r="K53" s="11"/>
      <c r="L53" s="11"/>
      <c r="M53" s="11"/>
      <c r="N53" s="11"/>
      <c r="O53" s="11"/>
      <c r="P53" s="11"/>
      <c r="Q53" s="10"/>
      <c r="R53" s="10"/>
      <c r="S53" s="10"/>
      <c r="T53" s="10"/>
      <c r="U53" s="12" t="s">
        <v>417</v>
      </c>
      <c r="V53" s="22" t="s">
        <v>418</v>
      </c>
      <c r="W53" s="12" t="s">
        <v>419</v>
      </c>
      <c r="X53" s="13" t="s">
        <v>420</v>
      </c>
    </row>
    <row r="54">
      <c r="A54" s="7">
        <v>53.0</v>
      </c>
      <c r="B54" s="7" t="s">
        <v>421</v>
      </c>
      <c r="C54" s="14" t="s">
        <v>422</v>
      </c>
      <c r="D54" s="21" t="s">
        <v>235</v>
      </c>
      <c r="E54" s="10" t="s">
        <v>78</v>
      </c>
      <c r="F54" s="10" t="s">
        <v>423</v>
      </c>
      <c r="G54" s="19" t="s">
        <v>424</v>
      </c>
      <c r="H54" s="10">
        <f>IFERROR(__xludf.DUMMYFUNCTION("
IF(NOT(REGEXMATCH (G54  , ""~"" )), 
(LEN(G54) - LEN(SUBSTITUTE(G54, "","" , """"))) + 
(LEN(G54) - LEN(SUBSTITUTE(G54, ""|"" , """"))) + IF(G54 = """", 0 , 1), 
VALUE(SUBSTITUTE(REGEXEXTRACT(G54, ""~\d+""), ""~"", """")))"),4.0)</f>
        <v>4</v>
      </c>
      <c r="I54" s="11"/>
      <c r="J54" s="11"/>
      <c r="K54" s="11"/>
      <c r="L54" s="11"/>
      <c r="M54" s="11"/>
      <c r="N54" s="11"/>
      <c r="O54" s="11"/>
      <c r="P54" s="11"/>
      <c r="Q54" s="10"/>
      <c r="R54" s="10"/>
      <c r="S54" s="10"/>
      <c r="T54" s="10"/>
      <c r="U54" s="12" t="s">
        <v>425</v>
      </c>
      <c r="V54" s="13" t="s">
        <v>426</v>
      </c>
      <c r="W54" s="12" t="s">
        <v>427</v>
      </c>
      <c r="X54" s="13" t="s">
        <v>428</v>
      </c>
    </row>
    <row r="55">
      <c r="A55" s="7">
        <v>54.0</v>
      </c>
      <c r="B55" s="7" t="s">
        <v>429</v>
      </c>
      <c r="C55" s="14" t="s">
        <v>430</v>
      </c>
      <c r="D55" s="21" t="s">
        <v>235</v>
      </c>
      <c r="E55" s="10" t="s">
        <v>78</v>
      </c>
      <c r="F55" s="10" t="s">
        <v>431</v>
      </c>
      <c r="G55" s="19" t="s">
        <v>432</v>
      </c>
      <c r="H55" s="10">
        <f>IFERROR(__xludf.DUMMYFUNCTION("
IF(NOT(REGEXMATCH (G55  , ""~"" )), 
(LEN(G55) - LEN(SUBSTITUTE(G55, "","" , """"))) + 
(LEN(G55) - LEN(SUBSTITUTE(G55, ""|"" , """"))) + IF(G55 = """", 0 , 1), 
VALUE(SUBSTITUTE(REGEXEXTRACT(G55, ""~\d+""), ""~"", """")))"),3.0)</f>
        <v>3</v>
      </c>
      <c r="I55" s="11"/>
      <c r="J55" s="11"/>
      <c r="K55" s="11"/>
      <c r="L55" s="11"/>
      <c r="M55" s="11"/>
      <c r="N55" s="11"/>
      <c r="O55" s="11"/>
      <c r="P55" s="11"/>
      <c r="Q55" s="10"/>
      <c r="R55" s="10"/>
      <c r="S55" s="10"/>
      <c r="T55" s="10"/>
      <c r="U55" s="12" t="s">
        <v>433</v>
      </c>
      <c r="V55" s="13" t="s">
        <v>434</v>
      </c>
      <c r="W55" s="12" t="s">
        <v>435</v>
      </c>
      <c r="X55" s="13" t="s">
        <v>436</v>
      </c>
    </row>
    <row r="56">
      <c r="A56" s="7">
        <v>55.0</v>
      </c>
      <c r="B56" s="7" t="s">
        <v>437</v>
      </c>
      <c r="C56" s="14" t="s">
        <v>438</v>
      </c>
      <c r="D56" s="21" t="s">
        <v>235</v>
      </c>
      <c r="E56" s="10" t="s">
        <v>78</v>
      </c>
      <c r="F56" s="10" t="s">
        <v>439</v>
      </c>
      <c r="G56" s="19" t="s">
        <v>440</v>
      </c>
      <c r="H56" s="10">
        <f>IFERROR(__xludf.DUMMYFUNCTION("
IF(NOT(REGEXMATCH (G56  , ""~"" )), 
(LEN(G56) - LEN(SUBSTITUTE(G56, "","" , """"))) + 
(LEN(G56) - LEN(SUBSTITUTE(G56, ""|"" , """"))) + IF(G56 = """", 0 , 1), 
VALUE(SUBSTITUTE(REGEXEXTRACT(G56, ""~\d+""), ""~"", """")))"),10.0)</f>
        <v>10</v>
      </c>
      <c r="I56" s="11"/>
      <c r="J56" s="11"/>
      <c r="K56" s="11"/>
      <c r="L56" s="11"/>
      <c r="M56" s="11"/>
      <c r="N56" s="11"/>
      <c r="O56" s="11"/>
      <c r="P56" s="11"/>
      <c r="Q56" s="10"/>
      <c r="R56" s="10"/>
      <c r="S56" s="10"/>
      <c r="T56" s="10"/>
      <c r="U56" s="12" t="s">
        <v>433</v>
      </c>
      <c r="V56" s="13" t="s">
        <v>434</v>
      </c>
      <c r="W56" s="12" t="s">
        <v>441</v>
      </c>
      <c r="X56" s="13" t="s">
        <v>442</v>
      </c>
    </row>
    <row r="57">
      <c r="A57" s="7">
        <v>56.0</v>
      </c>
      <c r="B57" s="7" t="s">
        <v>443</v>
      </c>
      <c r="C57" s="14" t="s">
        <v>444</v>
      </c>
      <c r="D57" s="21" t="s">
        <v>235</v>
      </c>
      <c r="E57" s="10" t="s">
        <v>78</v>
      </c>
      <c r="F57" s="10" t="s">
        <v>445</v>
      </c>
      <c r="G57" s="19" t="s">
        <v>446</v>
      </c>
      <c r="H57" s="10">
        <f>IFERROR(__xludf.DUMMYFUNCTION("
IF(NOT(REGEXMATCH (G57  , ""~"" )), 
(LEN(G57) - LEN(SUBSTITUTE(G57, "","" , """"))) + 
(LEN(G57) - LEN(SUBSTITUTE(G57, ""|"" , """"))) + IF(G57 = """", 0 , 1), 
VALUE(SUBSTITUTE(REGEXEXTRACT(G57, ""~\d+""), ""~"", """")))"),4.0)</f>
        <v>4</v>
      </c>
      <c r="I57" s="11"/>
      <c r="J57" s="11"/>
      <c r="K57" s="11"/>
      <c r="L57" s="11"/>
      <c r="M57" s="11"/>
      <c r="N57" s="11"/>
      <c r="O57" s="11"/>
      <c r="P57" s="11"/>
      <c r="Q57" s="10"/>
      <c r="R57" s="10"/>
      <c r="S57" s="10"/>
      <c r="T57" s="10"/>
      <c r="U57" s="12" t="s">
        <v>447</v>
      </c>
      <c r="V57" s="23" t="s">
        <v>448</v>
      </c>
      <c r="W57" s="12" t="s">
        <v>449</v>
      </c>
      <c r="X57" s="13" t="s">
        <v>450</v>
      </c>
    </row>
    <row r="58">
      <c r="A58" s="7">
        <v>57.0</v>
      </c>
      <c r="B58" s="7" t="s">
        <v>451</v>
      </c>
      <c r="C58" s="14" t="s">
        <v>452</v>
      </c>
      <c r="D58" s="21" t="s">
        <v>235</v>
      </c>
      <c r="E58" s="10" t="s">
        <v>78</v>
      </c>
      <c r="F58" s="10" t="s">
        <v>453</v>
      </c>
      <c r="G58" s="19" t="s">
        <v>454</v>
      </c>
      <c r="H58" s="10">
        <f>IFERROR(__xludf.DUMMYFUNCTION("
IF(NOT(REGEXMATCH (G58  , ""~"" )), 
(LEN(G58) - LEN(SUBSTITUTE(G58, "","" , """"))) + 
(LEN(G58) - LEN(SUBSTITUTE(G58, ""|"" , """"))) + IF(G58 = """", 0 , 1), 
VALUE(SUBSTITUTE(REGEXEXTRACT(G58, ""~\d+""), ""~"", """")))"),6.0)</f>
        <v>6</v>
      </c>
      <c r="I58" s="11"/>
      <c r="J58" s="11"/>
      <c r="K58" s="11"/>
      <c r="L58" s="11"/>
      <c r="M58" s="11"/>
      <c r="N58" s="11"/>
      <c r="O58" s="11"/>
      <c r="P58" s="11"/>
      <c r="Q58" s="10"/>
      <c r="R58" s="10"/>
      <c r="S58" s="10"/>
      <c r="T58" s="10"/>
      <c r="U58" s="12" t="s">
        <v>455</v>
      </c>
      <c r="V58" s="13" t="s">
        <v>456</v>
      </c>
      <c r="W58" s="12" t="s">
        <v>457</v>
      </c>
      <c r="X58" s="13" t="s">
        <v>458</v>
      </c>
    </row>
    <row r="59">
      <c r="A59" s="7">
        <v>58.0</v>
      </c>
      <c r="B59" s="7" t="s">
        <v>459</v>
      </c>
      <c r="C59" s="14" t="s">
        <v>460</v>
      </c>
      <c r="D59" s="21" t="s">
        <v>235</v>
      </c>
      <c r="E59" s="10" t="s">
        <v>461</v>
      </c>
      <c r="F59" s="10" t="s">
        <v>462</v>
      </c>
      <c r="G59" s="19" t="s">
        <v>454</v>
      </c>
      <c r="H59" s="10">
        <f>IFERROR(__xludf.DUMMYFUNCTION("
IF(NOT(REGEXMATCH (G59  , ""~"" )), 
(LEN(G59) - LEN(SUBSTITUTE(G59, "","" , """"))) + 
(LEN(G59) - LEN(SUBSTITUTE(G59, ""|"" , """"))) + IF(G59 = """", 0 , 1), 
VALUE(SUBSTITUTE(REGEXEXTRACT(G59, ""~\d+""), ""~"", """")))"),6.0)</f>
        <v>6</v>
      </c>
      <c r="I59" s="11"/>
      <c r="J59" s="11"/>
      <c r="K59" s="11"/>
      <c r="L59" s="11"/>
      <c r="M59" s="11"/>
      <c r="N59" s="11"/>
      <c r="O59" s="11"/>
      <c r="P59" s="11"/>
      <c r="Q59" s="10"/>
      <c r="R59" s="10"/>
      <c r="S59" s="10"/>
      <c r="T59" s="10"/>
      <c r="U59" s="12" t="s">
        <v>463</v>
      </c>
      <c r="V59" s="13" t="s">
        <v>464</v>
      </c>
      <c r="W59" s="12" t="s">
        <v>465</v>
      </c>
      <c r="X59" s="13" t="s">
        <v>466</v>
      </c>
    </row>
    <row r="60">
      <c r="A60" s="7">
        <v>59.0</v>
      </c>
      <c r="B60" s="7" t="s">
        <v>467</v>
      </c>
      <c r="C60" s="14" t="s">
        <v>468</v>
      </c>
      <c r="D60" s="21" t="s">
        <v>235</v>
      </c>
      <c r="E60" s="10" t="s">
        <v>326</v>
      </c>
      <c r="F60" s="10" t="s">
        <v>469</v>
      </c>
      <c r="G60" s="19" t="s">
        <v>470</v>
      </c>
      <c r="H60" s="10">
        <f>IFERROR(__xludf.DUMMYFUNCTION("
IF(NOT(REGEXMATCH (G60  , ""~"" )), 
(LEN(G60) - LEN(SUBSTITUTE(G60, "","" , """"))) + 
(LEN(G60) - LEN(SUBSTITUTE(G60, ""|"" , """"))) + IF(G60 = """", 0 , 1), 
VALUE(SUBSTITUTE(REGEXEXTRACT(G60, ""~\d+""), ""~"", """")))"),4.0)</f>
        <v>4</v>
      </c>
      <c r="I60" s="11"/>
      <c r="J60" s="11"/>
      <c r="K60" s="11"/>
      <c r="L60" s="11"/>
      <c r="M60" s="11"/>
      <c r="N60" s="11"/>
      <c r="O60" s="11"/>
      <c r="P60" s="11"/>
      <c r="Q60" s="10"/>
      <c r="R60" s="10"/>
      <c r="S60" s="10"/>
      <c r="T60" s="10"/>
      <c r="U60" s="12" t="s">
        <v>471</v>
      </c>
      <c r="V60" s="13" t="s">
        <v>472</v>
      </c>
      <c r="W60" s="12" t="s">
        <v>473</v>
      </c>
      <c r="X60" s="13" t="s">
        <v>474</v>
      </c>
    </row>
    <row r="61">
      <c r="A61" s="7">
        <v>60.0</v>
      </c>
      <c r="B61" s="7" t="s">
        <v>475</v>
      </c>
      <c r="C61" s="14" t="s">
        <v>476</v>
      </c>
      <c r="D61" s="21" t="s">
        <v>235</v>
      </c>
      <c r="E61" s="10" t="s">
        <v>78</v>
      </c>
      <c r="F61" s="10" t="s">
        <v>477</v>
      </c>
      <c r="G61" s="19" t="s">
        <v>478</v>
      </c>
      <c r="H61" s="10">
        <f>IFERROR(__xludf.DUMMYFUNCTION("
IF(NOT(REGEXMATCH (G61  , ""~"" )), 
(LEN(G61) - LEN(SUBSTITUTE(G61, "","" , """"))) + 
(LEN(G61) - LEN(SUBSTITUTE(G61, ""|"" , """"))) + IF(G61 = """", 0 , 1), 
VALUE(SUBSTITUTE(REGEXEXTRACT(G61, ""~\d+""), ""~"", """")))"),9.0)</f>
        <v>9</v>
      </c>
      <c r="I61" s="11"/>
      <c r="J61" s="11"/>
      <c r="K61" s="11"/>
      <c r="L61" s="11"/>
      <c r="M61" s="11"/>
      <c r="N61" s="11"/>
      <c r="O61" s="11"/>
      <c r="P61" s="11"/>
      <c r="Q61" s="10"/>
      <c r="R61" s="10"/>
      <c r="S61" s="10"/>
      <c r="T61" s="10"/>
      <c r="U61" s="12" t="s">
        <v>479</v>
      </c>
      <c r="V61" s="13" t="s">
        <v>480</v>
      </c>
      <c r="W61" s="12" t="s">
        <v>481</v>
      </c>
      <c r="X61" s="13" t="s">
        <v>482</v>
      </c>
    </row>
    <row r="62">
      <c r="A62" s="7">
        <v>61.0</v>
      </c>
      <c r="B62" s="7" t="s">
        <v>483</v>
      </c>
      <c r="C62" s="14" t="s">
        <v>484</v>
      </c>
      <c r="D62" s="21" t="s">
        <v>235</v>
      </c>
      <c r="E62" s="10" t="s">
        <v>169</v>
      </c>
      <c r="F62" s="10" t="s">
        <v>485</v>
      </c>
      <c r="G62" s="19" t="s">
        <v>486</v>
      </c>
      <c r="H62" s="10">
        <f>IFERROR(__xludf.DUMMYFUNCTION("
IF(NOT(REGEXMATCH (G62  , ""~"" )), 
(LEN(G62) - LEN(SUBSTITUTE(G62, "","" , """"))) + 
(LEN(G62) - LEN(SUBSTITUTE(G62, ""|"" , """"))) + IF(G62 = """", 0 , 1), 
VALUE(SUBSTITUTE(REGEXEXTRACT(G62, ""~\d+""), ""~"", """")))"),4.0)</f>
        <v>4</v>
      </c>
      <c r="I62" s="11"/>
      <c r="J62" s="11"/>
      <c r="K62" s="11"/>
      <c r="L62" s="11"/>
      <c r="M62" s="11"/>
      <c r="N62" s="11"/>
      <c r="O62" s="11"/>
      <c r="P62" s="11"/>
      <c r="Q62" s="10"/>
      <c r="R62" s="10"/>
      <c r="S62" s="10"/>
      <c r="T62" s="10"/>
      <c r="U62" s="12" t="s">
        <v>487</v>
      </c>
      <c r="V62" s="13" t="s">
        <v>488</v>
      </c>
      <c r="W62" s="12" t="s">
        <v>489</v>
      </c>
      <c r="X62" s="13" t="s">
        <v>490</v>
      </c>
    </row>
    <row r="63">
      <c r="A63" s="7">
        <v>62.0</v>
      </c>
      <c r="B63" s="7" t="s">
        <v>491</v>
      </c>
      <c r="C63" s="8" t="s">
        <v>492</v>
      </c>
      <c r="D63" s="21" t="s">
        <v>235</v>
      </c>
      <c r="E63" s="10" t="s">
        <v>78</v>
      </c>
      <c r="F63" s="24" t="s">
        <v>493</v>
      </c>
      <c r="G63" s="19" t="s">
        <v>494</v>
      </c>
      <c r="H63" s="10">
        <f>IFERROR(__xludf.DUMMYFUNCTION("
IF(NOT(REGEXMATCH (G63  , ""~"" )), 
(LEN(G63) - LEN(SUBSTITUTE(G63, "","" , """"))) + 
(LEN(G63) - LEN(SUBSTITUTE(G63, ""|"" , """"))) + IF(G63 = """", 0 , 1), 
VALUE(SUBSTITUTE(REGEXEXTRACT(G63, ""~\d+""), ""~"", """")))"),6.0)</f>
        <v>6</v>
      </c>
      <c r="I63" s="11"/>
      <c r="J63" s="11"/>
      <c r="K63" s="11"/>
      <c r="L63" s="11"/>
      <c r="M63" s="11"/>
      <c r="N63" s="11"/>
      <c r="O63" s="11"/>
      <c r="P63" s="11"/>
      <c r="Q63" s="10"/>
      <c r="R63" s="10"/>
      <c r="S63" s="10"/>
      <c r="T63" s="10"/>
      <c r="U63" s="12" t="s">
        <v>495</v>
      </c>
      <c r="V63" s="13" t="s">
        <v>496</v>
      </c>
      <c r="W63" s="12" t="s">
        <v>497</v>
      </c>
      <c r="X63" s="13" t="s">
        <v>498</v>
      </c>
    </row>
    <row r="64">
      <c r="A64" s="7">
        <v>63.0</v>
      </c>
      <c r="B64" s="7" t="s">
        <v>499</v>
      </c>
      <c r="C64" s="14" t="s">
        <v>500</v>
      </c>
      <c r="D64" s="21" t="s">
        <v>235</v>
      </c>
      <c r="E64" s="10" t="s">
        <v>461</v>
      </c>
      <c r="F64" s="10" t="s">
        <v>501</v>
      </c>
      <c r="G64" s="19" t="s">
        <v>502</v>
      </c>
      <c r="H64" s="10">
        <f>IFERROR(__xludf.DUMMYFUNCTION("
IF(NOT(REGEXMATCH (G64  , ""~"" )), 
(LEN(G64) - LEN(SUBSTITUTE(G64, "","" , """"))) + 
(LEN(G64) - LEN(SUBSTITUTE(G64, ""|"" , """"))) + IF(G64 = """", 0 , 1), 
VALUE(SUBSTITUTE(REGEXEXTRACT(G64, ""~\d+""), ""~"", """")))"),4.0)</f>
        <v>4</v>
      </c>
      <c r="I64" s="11"/>
      <c r="J64" s="11"/>
      <c r="K64" s="11"/>
      <c r="L64" s="11"/>
      <c r="M64" s="11"/>
      <c r="N64" s="11"/>
      <c r="O64" s="11"/>
      <c r="P64" s="11"/>
      <c r="Q64" s="10"/>
      <c r="R64" s="10"/>
      <c r="S64" s="10"/>
      <c r="T64" s="10"/>
      <c r="U64" s="12" t="s">
        <v>503</v>
      </c>
      <c r="V64" s="13" t="s">
        <v>504</v>
      </c>
      <c r="W64" s="12" t="s">
        <v>505</v>
      </c>
      <c r="X64" s="13" t="s">
        <v>506</v>
      </c>
    </row>
    <row r="65">
      <c r="A65" s="7">
        <v>64.0</v>
      </c>
      <c r="B65" s="7" t="s">
        <v>507</v>
      </c>
      <c r="C65" s="14" t="s">
        <v>508</v>
      </c>
      <c r="D65" s="21" t="s">
        <v>235</v>
      </c>
      <c r="E65" s="10" t="s">
        <v>461</v>
      </c>
      <c r="F65" s="10" t="s">
        <v>509</v>
      </c>
      <c r="G65" s="19" t="s">
        <v>510</v>
      </c>
      <c r="H65" s="10">
        <f>IFERROR(__xludf.DUMMYFUNCTION("
IF(NOT(REGEXMATCH (G65  , ""~"" )), 
(LEN(G65) - LEN(SUBSTITUTE(G65, "","" , """"))) + 
(LEN(G65) - LEN(SUBSTITUTE(G65, ""|"" , """"))) + IF(G65 = """", 0 , 1), 
VALUE(SUBSTITUTE(REGEXEXTRACT(G65, ""~\d+""), ""~"", """")))"),4.0)</f>
        <v>4</v>
      </c>
      <c r="I65" s="11"/>
      <c r="J65" s="11"/>
      <c r="K65" s="11"/>
      <c r="L65" s="11"/>
      <c r="M65" s="11"/>
      <c r="N65" s="11"/>
      <c r="O65" s="11"/>
      <c r="P65" s="11"/>
      <c r="Q65" s="10"/>
      <c r="R65" s="10"/>
      <c r="S65" s="10"/>
      <c r="T65" s="10"/>
      <c r="U65" s="12" t="s">
        <v>511</v>
      </c>
      <c r="V65" s="13" t="s">
        <v>512</v>
      </c>
      <c r="W65" s="12" t="s">
        <v>513</v>
      </c>
      <c r="X65" s="13" t="s">
        <v>514</v>
      </c>
    </row>
    <row r="66">
      <c r="A66" s="7">
        <v>65.0</v>
      </c>
      <c r="B66" s="7" t="s">
        <v>515</v>
      </c>
      <c r="C66" s="8" t="s">
        <v>516</v>
      </c>
      <c r="D66" s="21" t="s">
        <v>235</v>
      </c>
      <c r="E66" s="10" t="s">
        <v>78</v>
      </c>
      <c r="F66" s="24" t="s">
        <v>517</v>
      </c>
      <c r="G66" s="19" t="s">
        <v>518</v>
      </c>
      <c r="H66" s="10">
        <f>IFERROR(__xludf.DUMMYFUNCTION("
IF(NOT(REGEXMATCH (G66  , ""~"" )), 
(LEN(G66) - LEN(SUBSTITUTE(G66, "","" , """"))) + 
(LEN(G66) - LEN(SUBSTITUTE(G66, ""|"" , """"))) + IF(G66 = """", 0 , 1), 
VALUE(SUBSTITUTE(REGEXEXTRACT(G66, ""~\d+""), ""~"", """")))"),15.0)</f>
        <v>15</v>
      </c>
      <c r="I66" s="11"/>
      <c r="J66" s="11"/>
      <c r="K66" s="11"/>
      <c r="L66" s="11"/>
      <c r="M66" s="11"/>
      <c r="N66" s="11"/>
      <c r="O66" s="11"/>
      <c r="P66" s="11"/>
      <c r="Q66" s="10"/>
      <c r="R66" s="10"/>
      <c r="S66" s="10"/>
      <c r="T66" s="10"/>
      <c r="U66" s="12" t="s">
        <v>519</v>
      </c>
      <c r="V66" s="13" t="s">
        <v>520</v>
      </c>
      <c r="W66" s="12" t="s">
        <v>521</v>
      </c>
      <c r="X66" s="13" t="s">
        <v>522</v>
      </c>
    </row>
    <row r="67">
      <c r="A67" s="7">
        <v>66.0</v>
      </c>
      <c r="B67" s="7" t="s">
        <v>523</v>
      </c>
      <c r="C67" s="14" t="s">
        <v>524</v>
      </c>
      <c r="D67" s="18" t="s">
        <v>144</v>
      </c>
      <c r="E67" s="10" t="s">
        <v>461</v>
      </c>
      <c r="F67" s="10" t="s">
        <v>525</v>
      </c>
      <c r="G67" s="19" t="s">
        <v>526</v>
      </c>
      <c r="H67" s="10">
        <f>IFERROR(__xludf.DUMMYFUNCTION("
IF(NOT(REGEXMATCH (G67  , ""~"" )), 
(LEN(G67) - LEN(SUBSTITUTE(G67, "","" , """"))) + 
(LEN(G67) - LEN(SUBSTITUTE(G67, ""|"" , """"))) + IF(G67 = """", 0 , 1), 
VALUE(SUBSTITUTE(REGEXEXTRACT(G67, ""~\d+""), ""~"", """")))"),2.0)</f>
        <v>2</v>
      </c>
      <c r="I67" s="11"/>
      <c r="J67" s="11"/>
      <c r="K67" s="11"/>
      <c r="L67" s="11"/>
      <c r="M67" s="11"/>
      <c r="N67" s="11"/>
      <c r="O67" s="11"/>
      <c r="P67" s="11"/>
      <c r="Q67" s="10"/>
      <c r="R67" s="10"/>
      <c r="S67" s="10"/>
      <c r="T67" s="10"/>
      <c r="U67" s="12" t="s">
        <v>527</v>
      </c>
      <c r="V67" s="13" t="s">
        <v>528</v>
      </c>
      <c r="W67" s="12" t="s">
        <v>529</v>
      </c>
      <c r="X67" s="13" t="s">
        <v>530</v>
      </c>
    </row>
    <row r="68">
      <c r="A68" s="7">
        <v>67.0</v>
      </c>
      <c r="B68" s="7" t="s">
        <v>531</v>
      </c>
      <c r="C68" s="14" t="s">
        <v>532</v>
      </c>
      <c r="D68" s="18" t="s">
        <v>144</v>
      </c>
      <c r="E68" s="10" t="s">
        <v>461</v>
      </c>
      <c r="F68" s="10" t="s">
        <v>533</v>
      </c>
      <c r="G68" s="19" t="s">
        <v>534</v>
      </c>
      <c r="H68" s="10">
        <f>IFERROR(__xludf.DUMMYFUNCTION("
IF(NOT(REGEXMATCH (G68  , ""~"" )), 
(LEN(G68) - LEN(SUBSTITUTE(G68, "","" , """"))) + 
(LEN(G68) - LEN(SUBSTITUTE(G68, ""|"" , """"))) + IF(G68 = """", 0 , 1), 
VALUE(SUBSTITUTE(REGEXEXTRACT(G68, ""~\d+""), ""~"", """")))"),2.0)</f>
        <v>2</v>
      </c>
      <c r="I68" s="11"/>
      <c r="J68" s="11"/>
      <c r="K68" s="11"/>
      <c r="L68" s="11"/>
      <c r="M68" s="11"/>
      <c r="N68" s="11"/>
      <c r="O68" s="11"/>
      <c r="P68" s="11"/>
      <c r="Q68" s="10"/>
      <c r="R68" s="10"/>
      <c r="S68" s="10"/>
      <c r="T68" s="10"/>
      <c r="U68" s="12" t="s">
        <v>535</v>
      </c>
      <c r="V68" s="13" t="s">
        <v>536</v>
      </c>
      <c r="W68" s="12" t="s">
        <v>537</v>
      </c>
      <c r="X68" s="13" t="s">
        <v>538</v>
      </c>
    </row>
    <row r="69">
      <c r="A69" s="7">
        <v>68.0</v>
      </c>
      <c r="B69" s="7" t="s">
        <v>539</v>
      </c>
      <c r="C69" s="8" t="s">
        <v>540</v>
      </c>
      <c r="D69" s="25" t="s">
        <v>541</v>
      </c>
      <c r="E69" s="10" t="s">
        <v>27</v>
      </c>
      <c r="F69" s="10" t="s">
        <v>542</v>
      </c>
      <c r="G69" s="19" t="s">
        <v>543</v>
      </c>
      <c r="H69" s="10">
        <f>IFERROR(__xludf.DUMMYFUNCTION("
IF(NOT(REGEXMATCH (G69  , ""~"" )), 
(LEN(G69) - LEN(SUBSTITUTE(G69, "","" , """"))) + 
(LEN(G69) - LEN(SUBSTITUTE(G69, ""|"" , """"))) + IF(G69 = """", 0 , 1), 
VALUE(SUBSTITUTE(REGEXEXTRACT(G69, ""~\d+""), ""~"", """")))"),2.0)</f>
        <v>2</v>
      </c>
      <c r="I69" s="11"/>
      <c r="J69" s="11"/>
      <c r="K69" s="11"/>
      <c r="L69" s="11"/>
      <c r="M69" s="11"/>
      <c r="N69" s="11"/>
      <c r="O69" s="11"/>
      <c r="P69" s="11"/>
      <c r="Q69" s="10"/>
      <c r="R69" s="10"/>
      <c r="S69" s="10"/>
      <c r="T69" s="10"/>
      <c r="U69" s="12" t="s">
        <v>544</v>
      </c>
      <c r="V69" s="12" t="s">
        <v>545</v>
      </c>
      <c r="W69" s="12" t="s">
        <v>546</v>
      </c>
      <c r="X69" s="13" t="s">
        <v>547</v>
      </c>
    </row>
    <row r="70">
      <c r="A70" s="7">
        <v>69.0</v>
      </c>
      <c r="B70" s="7" t="s">
        <v>548</v>
      </c>
      <c r="C70" s="14" t="s">
        <v>549</v>
      </c>
      <c r="D70" s="25" t="s">
        <v>541</v>
      </c>
      <c r="E70" s="10" t="s">
        <v>78</v>
      </c>
      <c r="F70" s="10" t="s">
        <v>550</v>
      </c>
      <c r="G70" s="19" t="s">
        <v>551</v>
      </c>
      <c r="H70" s="10">
        <f>IFERROR(__xludf.DUMMYFUNCTION("
IF(NOT(REGEXMATCH (G70  , ""~"" )), 
(LEN(G70) - LEN(SUBSTITUTE(G70, "","" , """"))) + 
(LEN(G70) - LEN(SUBSTITUTE(G70, ""|"" , """"))) + IF(G70 = """", 0 , 1), 
VALUE(SUBSTITUTE(REGEXEXTRACT(G70, ""~\d+""), ""~"", """")))"),2.0)</f>
        <v>2</v>
      </c>
      <c r="I70" s="11"/>
      <c r="J70" s="11"/>
      <c r="K70" s="11"/>
      <c r="L70" s="11"/>
      <c r="M70" s="11"/>
      <c r="N70" s="11"/>
      <c r="O70" s="11"/>
      <c r="P70" s="11"/>
      <c r="Q70" s="10"/>
      <c r="R70" s="10"/>
      <c r="S70" s="10"/>
      <c r="T70" s="10"/>
      <c r="U70" s="12" t="s">
        <v>552</v>
      </c>
      <c r="V70" s="13" t="s">
        <v>553</v>
      </c>
      <c r="W70" s="12" t="s">
        <v>554</v>
      </c>
      <c r="X70" s="13" t="s">
        <v>555</v>
      </c>
    </row>
    <row r="71">
      <c r="A71" s="7">
        <v>70.0</v>
      </c>
      <c r="B71" s="7" t="s">
        <v>556</v>
      </c>
      <c r="C71" s="26" t="s">
        <v>557</v>
      </c>
      <c r="D71" s="25" t="s">
        <v>541</v>
      </c>
      <c r="E71" s="10" t="s">
        <v>326</v>
      </c>
      <c r="F71" s="10" t="s">
        <v>558</v>
      </c>
      <c r="G71" s="19" t="s">
        <v>559</v>
      </c>
      <c r="H71" s="10">
        <f>IFERROR(__xludf.DUMMYFUNCTION("
IF(NOT(REGEXMATCH (G71  , ""~"" )), 
(LEN(G71) - LEN(SUBSTITUTE(G71, "","" , """"))) + 
(LEN(G71) - LEN(SUBSTITUTE(G71, ""|"" , """"))) + IF(G71 = """", 0 , 1), 
VALUE(SUBSTITUTE(REGEXEXTRACT(G71, ""~\d+""), ""~"", """")))"),6.0)</f>
        <v>6</v>
      </c>
      <c r="I71" s="11"/>
      <c r="J71" s="11"/>
      <c r="K71" s="11"/>
      <c r="L71" s="11"/>
      <c r="M71" s="11"/>
      <c r="N71" s="11"/>
      <c r="O71" s="11"/>
      <c r="P71" s="11"/>
      <c r="Q71" s="10"/>
      <c r="R71" s="10"/>
      <c r="S71" s="10"/>
      <c r="T71" s="10"/>
      <c r="U71" s="12" t="s">
        <v>560</v>
      </c>
      <c r="V71" s="13" t="s">
        <v>561</v>
      </c>
      <c r="W71" s="12" t="s">
        <v>562</v>
      </c>
      <c r="X71" s="13" t="s">
        <v>563</v>
      </c>
    </row>
    <row r="72">
      <c r="A72" s="7">
        <v>71.0</v>
      </c>
      <c r="B72" s="7" t="s">
        <v>564</v>
      </c>
      <c r="C72" s="14" t="s">
        <v>565</v>
      </c>
      <c r="D72" s="25" t="s">
        <v>541</v>
      </c>
      <c r="E72" s="10" t="s">
        <v>326</v>
      </c>
      <c r="F72" s="10" t="s">
        <v>566</v>
      </c>
      <c r="G72" s="19" t="s">
        <v>567</v>
      </c>
      <c r="H72" s="10">
        <f>IFERROR(__xludf.DUMMYFUNCTION("
IF(NOT(REGEXMATCH (G72  , ""~"" )), 
(LEN(G72) - LEN(SUBSTITUTE(G72, "","" , """"))) + 
(LEN(G72) - LEN(SUBSTITUTE(G72, ""|"" , """"))) + IF(G72 = """", 0 , 1), 
VALUE(SUBSTITUTE(REGEXEXTRACT(G72, ""~\d+""), ""~"", """")))"),2.0)</f>
        <v>2</v>
      </c>
      <c r="I72" s="11"/>
      <c r="J72" s="11"/>
      <c r="K72" s="11"/>
      <c r="L72" s="11"/>
      <c r="M72" s="11"/>
      <c r="N72" s="11"/>
      <c r="O72" s="11"/>
      <c r="P72" s="11"/>
      <c r="Q72" s="10"/>
      <c r="R72" s="10"/>
      <c r="S72" s="10"/>
      <c r="T72" s="10"/>
      <c r="U72" s="12" t="s">
        <v>568</v>
      </c>
      <c r="V72" s="13" t="s">
        <v>569</v>
      </c>
      <c r="W72" s="12" t="s">
        <v>570</v>
      </c>
      <c r="X72" s="13" t="s">
        <v>571</v>
      </c>
    </row>
    <row r="73">
      <c r="A73" s="7">
        <v>72.0</v>
      </c>
      <c r="B73" s="7" t="s">
        <v>572</v>
      </c>
      <c r="C73" s="14" t="s">
        <v>573</v>
      </c>
      <c r="D73" s="27" t="s">
        <v>574</v>
      </c>
      <c r="E73" s="10" t="s">
        <v>461</v>
      </c>
      <c r="F73" s="10" t="s">
        <v>575</v>
      </c>
      <c r="G73" s="19" t="s">
        <v>576</v>
      </c>
      <c r="H73" s="10">
        <f>IFERROR(__xludf.DUMMYFUNCTION("
IF(NOT(REGEXMATCH (G73  , ""~"" )), 
(LEN(G73) - LEN(SUBSTITUTE(G73, "","" , """"))) + 
(LEN(G73) - LEN(SUBSTITUTE(G73, ""|"" , """"))) + IF(G73 = """", 0 , 1), 
VALUE(SUBSTITUTE(REGEXEXTRACT(G73, ""~\d+""), ""~"", """")))"),4.0)</f>
        <v>4</v>
      </c>
      <c r="I73" s="11"/>
      <c r="J73" s="11"/>
      <c r="K73" s="11"/>
      <c r="L73" s="11"/>
      <c r="M73" s="11"/>
      <c r="N73" s="11"/>
      <c r="O73" s="11"/>
      <c r="P73" s="11"/>
      <c r="Q73" s="10"/>
      <c r="R73" s="10"/>
      <c r="S73" s="10"/>
      <c r="T73" s="10"/>
      <c r="U73" s="12" t="s">
        <v>577</v>
      </c>
      <c r="V73" s="13" t="s">
        <v>578</v>
      </c>
      <c r="W73" s="12" t="s">
        <v>579</v>
      </c>
      <c r="X73" s="13" t="s">
        <v>580</v>
      </c>
    </row>
    <row r="74">
      <c r="A74" s="7">
        <v>73.0</v>
      </c>
      <c r="B74" s="7" t="s">
        <v>581</v>
      </c>
      <c r="C74" s="14" t="s">
        <v>582</v>
      </c>
      <c r="D74" s="27" t="s">
        <v>574</v>
      </c>
      <c r="E74" s="10" t="s">
        <v>78</v>
      </c>
      <c r="F74" s="10" t="s">
        <v>583</v>
      </c>
      <c r="G74" s="19" t="s">
        <v>584</v>
      </c>
      <c r="H74" s="10">
        <f>IFERROR(__xludf.DUMMYFUNCTION("
IF(NOT(REGEXMATCH (G74  , ""~"" )), 
(LEN(G74) - LEN(SUBSTITUTE(G74, "","" , """"))) + 
(LEN(G74) - LEN(SUBSTITUTE(G74, ""|"" , """"))) + IF(G74 = """", 0 , 1), 
VALUE(SUBSTITUTE(REGEXEXTRACT(G74, ""~\d+""), ""~"", """")))"),4.0)</f>
        <v>4</v>
      </c>
      <c r="I74" s="11"/>
      <c r="J74" s="11"/>
      <c r="K74" s="11"/>
      <c r="L74" s="11"/>
      <c r="M74" s="11"/>
      <c r="N74" s="11"/>
      <c r="O74" s="11"/>
      <c r="P74" s="11"/>
      <c r="Q74" s="10"/>
      <c r="R74" s="10"/>
      <c r="S74" s="10"/>
      <c r="T74" s="10"/>
      <c r="U74" s="12" t="s">
        <v>213</v>
      </c>
      <c r="V74" s="13" t="s">
        <v>214</v>
      </c>
      <c r="W74" s="12" t="s">
        <v>585</v>
      </c>
      <c r="X74" s="13" t="s">
        <v>586</v>
      </c>
    </row>
    <row r="75">
      <c r="A75" s="7">
        <v>74.0</v>
      </c>
      <c r="B75" s="7" t="s">
        <v>587</v>
      </c>
      <c r="C75" s="14" t="s">
        <v>588</v>
      </c>
      <c r="D75" s="28" t="s">
        <v>589</v>
      </c>
      <c r="E75" s="10" t="s">
        <v>590</v>
      </c>
      <c r="F75" s="10" t="s">
        <v>591</v>
      </c>
      <c r="G75" s="10" t="s">
        <v>592</v>
      </c>
      <c r="H75" s="10">
        <f>IFERROR(__xludf.DUMMYFUNCTION("
IF(NOT(REGEXMATCH (G75  , ""~"" )), 
(LEN(G75) - LEN(SUBSTITUTE(G75, "","" , """"))) + 
(LEN(G75) - LEN(SUBSTITUTE(G75, ""|"" , """"))) + IF(G75 = """", 0 , 1), 
VALUE(SUBSTITUTE(REGEXEXTRACT(G75, ""~\d+""), ""~"", """")))"),20.0)</f>
        <v>20</v>
      </c>
      <c r="I75" s="11"/>
      <c r="J75" s="11"/>
      <c r="K75" s="11"/>
      <c r="L75" s="11"/>
      <c r="M75" s="11"/>
      <c r="N75" s="11"/>
      <c r="O75" s="11"/>
      <c r="P75" s="11"/>
      <c r="Q75" s="10"/>
      <c r="R75" s="10"/>
      <c r="S75" s="10"/>
      <c r="T75" s="10"/>
      <c r="U75" s="12" t="s">
        <v>593</v>
      </c>
      <c r="V75" s="13" t="s">
        <v>594</v>
      </c>
      <c r="W75" s="12" t="s">
        <v>595</v>
      </c>
      <c r="X75" s="13" t="s">
        <v>596</v>
      </c>
    </row>
    <row r="76">
      <c r="A76" s="7">
        <v>75.0</v>
      </c>
      <c r="B76" s="7" t="s">
        <v>597</v>
      </c>
      <c r="C76" s="14" t="s">
        <v>598</v>
      </c>
      <c r="D76" s="28" t="s">
        <v>589</v>
      </c>
      <c r="E76" s="10" t="s">
        <v>599</v>
      </c>
      <c r="F76" s="10" t="s">
        <v>600</v>
      </c>
      <c r="G76" s="10" t="s">
        <v>601</v>
      </c>
      <c r="H76" s="10">
        <f>IFERROR(__xludf.DUMMYFUNCTION("
IF(NOT(REGEXMATCH (G76  , ""~"" )), 
(LEN(G76) - LEN(SUBSTITUTE(G76, "","" , """"))) + 
(LEN(G76) - LEN(SUBSTITUTE(G76, ""|"" , """"))) + IF(G76 = """", 0 , 1), 
VALUE(SUBSTITUTE(REGEXEXTRACT(G76, ""~\d+""), ""~"", """")))"),7.0)</f>
        <v>7</v>
      </c>
      <c r="I76" s="11"/>
      <c r="J76" s="11"/>
      <c r="K76" s="11"/>
      <c r="L76" s="11"/>
      <c r="M76" s="11"/>
      <c r="N76" s="11"/>
      <c r="O76" s="11"/>
      <c r="P76" s="11"/>
      <c r="Q76" s="10"/>
      <c r="R76" s="10"/>
      <c r="S76" s="10"/>
      <c r="T76" s="10"/>
      <c r="U76" s="12" t="s">
        <v>602</v>
      </c>
      <c r="V76" s="13" t="s">
        <v>603</v>
      </c>
      <c r="W76" s="12" t="s">
        <v>604</v>
      </c>
      <c r="X76" s="13" t="s">
        <v>605</v>
      </c>
    </row>
    <row r="77">
      <c r="A77" s="7">
        <v>76.0</v>
      </c>
      <c r="B77" s="7" t="s">
        <v>606</v>
      </c>
      <c r="C77" s="14" t="s">
        <v>607</v>
      </c>
      <c r="D77" s="28" t="s">
        <v>589</v>
      </c>
      <c r="E77" s="10" t="s">
        <v>608</v>
      </c>
      <c r="F77" s="10" t="s">
        <v>609</v>
      </c>
      <c r="G77" s="10" t="s">
        <v>610</v>
      </c>
      <c r="H77" s="10">
        <f>IFERROR(__xludf.DUMMYFUNCTION("
IF(NOT(REGEXMATCH (G77  , ""~"" )), 
(LEN(G77) - LEN(SUBSTITUTE(G77, "","" , """"))) + 
(LEN(G77) - LEN(SUBSTITUTE(G77, ""|"" , """"))) + IF(G77 = """", 0 , 1), 
VALUE(SUBSTITUTE(REGEXEXTRACT(G77, ""~\d+""), ""~"", """")))"),4.0)</f>
        <v>4</v>
      </c>
      <c r="I77" s="11"/>
      <c r="J77" s="11"/>
      <c r="K77" s="11"/>
      <c r="L77" s="11"/>
      <c r="M77" s="11"/>
      <c r="N77" s="11"/>
      <c r="O77" s="11"/>
      <c r="P77" s="11"/>
      <c r="Q77" s="10"/>
      <c r="R77" s="10"/>
      <c r="S77" s="10"/>
      <c r="T77" s="10"/>
      <c r="U77" s="12" t="s">
        <v>611</v>
      </c>
      <c r="V77" s="13" t="s">
        <v>612</v>
      </c>
      <c r="W77" s="12" t="s">
        <v>613</v>
      </c>
      <c r="X77" s="13" t="s">
        <v>614</v>
      </c>
    </row>
    <row r="78">
      <c r="A78" s="7">
        <v>77.0</v>
      </c>
      <c r="B78" s="7" t="s">
        <v>615</v>
      </c>
      <c r="C78" s="14" t="s">
        <v>616</v>
      </c>
      <c r="D78" s="28" t="s">
        <v>589</v>
      </c>
      <c r="E78" s="10" t="s">
        <v>608</v>
      </c>
      <c r="F78" s="10" t="s">
        <v>617</v>
      </c>
      <c r="G78" s="19" t="s">
        <v>618</v>
      </c>
      <c r="H78" s="10">
        <f>IFERROR(__xludf.DUMMYFUNCTION("
IF(NOT(REGEXMATCH (G78  , ""~"" )), 
(LEN(G78) - LEN(SUBSTITUTE(G78, "","" , """"))) + 
(LEN(G78) - LEN(SUBSTITUTE(G78, ""|"" , """"))) + IF(G78 = """", 0 , 1), 
VALUE(SUBSTITUTE(REGEXEXTRACT(G78, ""~\d+""), ""~"", """")))"),5.0)</f>
        <v>5</v>
      </c>
      <c r="I78" s="11"/>
      <c r="J78" s="11"/>
      <c r="K78" s="11"/>
      <c r="L78" s="11"/>
      <c r="M78" s="11"/>
      <c r="N78" s="11"/>
      <c r="O78" s="11"/>
      <c r="P78" s="11"/>
      <c r="Q78" s="10"/>
      <c r="R78" s="10"/>
      <c r="S78" s="10"/>
      <c r="T78" s="10"/>
      <c r="U78" s="12" t="s">
        <v>619</v>
      </c>
      <c r="V78" s="13" t="s">
        <v>620</v>
      </c>
      <c r="W78" s="12" t="s">
        <v>621</v>
      </c>
      <c r="X78" s="13" t="s">
        <v>622</v>
      </c>
    </row>
    <row r="79">
      <c r="A79" s="29">
        <v>78.0</v>
      </c>
      <c r="B79" s="26" t="s">
        <v>623</v>
      </c>
      <c r="C79" s="26" t="s">
        <v>624</v>
      </c>
      <c r="D79" s="30" t="s">
        <v>210</v>
      </c>
      <c r="E79" s="31" t="s">
        <v>78</v>
      </c>
      <c r="F79" s="32"/>
      <c r="G79" s="19" t="s">
        <v>625</v>
      </c>
      <c r="H79" s="10">
        <f>IFERROR(__xludf.DUMMYFUNCTION("
IF(NOT(REGEXMATCH (G79  , ""~"" )), 
(LEN(G79) - LEN(SUBSTITUTE(G79, "","" , """"))) + 
(LEN(G79) - LEN(SUBSTITUTE(G79, ""|"" , """"))) + IF(G79 = """", 0 , 1), 
VALUE(SUBSTITUTE(REGEXEXTRACT(G79, ""~\d+""), ""~"", """")))"),6.0)</f>
        <v>6</v>
      </c>
      <c r="I79" s="11"/>
      <c r="J79" s="11"/>
      <c r="K79" s="11"/>
      <c r="L79" s="11"/>
      <c r="M79" s="11"/>
      <c r="N79" s="11"/>
      <c r="O79" s="11"/>
      <c r="P79" s="11"/>
      <c r="Q79" s="10"/>
      <c r="R79" s="10"/>
      <c r="S79" s="10"/>
      <c r="T79" s="10"/>
      <c r="U79" s="33"/>
      <c r="V79" s="33"/>
      <c r="W79" s="33"/>
      <c r="X79" s="33"/>
    </row>
    <row r="80">
      <c r="A80" s="29">
        <v>79.0</v>
      </c>
      <c r="B80" s="26" t="s">
        <v>626</v>
      </c>
      <c r="C80" s="26" t="s">
        <v>627</v>
      </c>
      <c r="D80" s="34" t="s">
        <v>589</v>
      </c>
      <c r="E80" s="35" t="s">
        <v>628</v>
      </c>
      <c r="F80" s="32"/>
      <c r="G80" s="19" t="s">
        <v>629</v>
      </c>
      <c r="H80" s="10">
        <f>IFERROR(__xludf.DUMMYFUNCTION("
IF(NOT(REGEXMATCH (G80  , ""~"" )), 
(LEN(G80) - LEN(SUBSTITUTE(G80, "","" , """"))) + 
(LEN(G80) - LEN(SUBSTITUTE(G80, ""|"" , """"))) + IF(G80 = """", 0 , 1), 
VALUE(SUBSTITUTE(REGEXEXTRACT(G80, ""~\d+""), ""~"", """")))"),9.0)</f>
        <v>9</v>
      </c>
      <c r="I80" s="11"/>
      <c r="J80" s="11"/>
      <c r="K80" s="11"/>
      <c r="L80" s="11"/>
      <c r="M80" s="11"/>
      <c r="N80" s="11"/>
      <c r="O80" s="11"/>
      <c r="P80" s="11"/>
      <c r="Q80" s="10"/>
      <c r="R80" s="10"/>
      <c r="S80" s="10"/>
      <c r="T80" s="10"/>
      <c r="U80" s="33"/>
      <c r="V80" s="33"/>
      <c r="W80" s="33"/>
      <c r="X80" s="33"/>
    </row>
    <row r="81">
      <c r="A81" s="29">
        <v>80.0</v>
      </c>
      <c r="B81" s="26" t="s">
        <v>630</v>
      </c>
      <c r="C81" s="26" t="s">
        <v>631</v>
      </c>
      <c r="D81" s="30" t="s">
        <v>210</v>
      </c>
      <c r="E81" s="36" t="s">
        <v>169</v>
      </c>
      <c r="F81" s="32"/>
      <c r="G81" s="19" t="s">
        <v>632</v>
      </c>
      <c r="H81" s="10">
        <f>IFERROR(__xludf.DUMMYFUNCTION("
IF(NOT(REGEXMATCH (G81  , ""~"" )), 
(LEN(G81) - LEN(SUBSTITUTE(G81, "","" , """"))) + 
(LEN(G81) - LEN(SUBSTITUTE(G81, ""|"" , """"))) + IF(G81 = """", 0 , 1), 
VALUE(SUBSTITUTE(REGEXEXTRACT(G81, ""~\d+""), ""~"", """")))"),4.0)</f>
        <v>4</v>
      </c>
      <c r="I81" s="11"/>
      <c r="J81" s="11"/>
      <c r="K81" s="11"/>
      <c r="L81" s="11"/>
      <c r="M81" s="11"/>
      <c r="N81" s="11"/>
      <c r="O81" s="11"/>
      <c r="P81" s="11"/>
      <c r="Q81" s="10"/>
      <c r="R81" s="10"/>
      <c r="S81" s="10"/>
      <c r="T81" s="10"/>
      <c r="U81" s="33"/>
      <c r="V81" s="33"/>
      <c r="W81" s="33"/>
      <c r="X81" s="33"/>
    </row>
    <row r="82">
      <c r="A82" s="7">
        <v>81.0</v>
      </c>
      <c r="B82" s="7"/>
      <c r="C82" s="14"/>
      <c r="D82" s="10"/>
      <c r="E82" s="10"/>
      <c r="F82" s="10"/>
      <c r="G82" s="10"/>
      <c r="H82" s="10">
        <f>IFERROR(__xludf.DUMMYFUNCTION("
IF(NOT(REGEXMATCH (G82  , ""~"" )), 
(LEN(G82) - LEN(SUBSTITUTE(G82, "","" , """"))) + 
(LEN(G82) - LEN(SUBSTITUTE(G82, ""|"" , """"))) + IF(G82 = """", 0 , 1), 
VALUE(SUBSTITUTE(REGEXEXTRACT(G82, ""~\d+""), ""~"", """")))"),0.0)</f>
        <v>0</v>
      </c>
      <c r="I82" s="37"/>
      <c r="J82" s="37"/>
      <c r="K82" s="38"/>
      <c r="L82" s="38"/>
      <c r="M82" s="38"/>
      <c r="N82" s="38"/>
      <c r="O82" s="38"/>
      <c r="P82" s="38"/>
      <c r="Q82" s="10"/>
      <c r="R82" s="10"/>
      <c r="S82" s="10"/>
      <c r="T82" s="10"/>
      <c r="U82" s="39"/>
      <c r="V82" s="39"/>
      <c r="W82" s="39"/>
      <c r="X82" s="39"/>
    </row>
    <row r="83">
      <c r="A83" s="7">
        <v>82.0</v>
      </c>
      <c r="B83" s="7"/>
      <c r="C83" s="14"/>
      <c r="D83" s="10"/>
      <c r="E83" s="10"/>
      <c r="F83" s="10"/>
      <c r="G83" s="10"/>
      <c r="H83" s="10">
        <f>IFERROR(__xludf.DUMMYFUNCTION("
IF(NOT(REGEXMATCH (G83  , ""~"" )), 
(LEN(G83) - LEN(SUBSTITUTE(G83, "","" , """"))) + 
(LEN(G83) - LEN(SUBSTITUTE(G83, ""|"" , """"))) + IF(G83 = """", 0 , 1), 
VALUE(SUBSTITUTE(REGEXEXTRACT(G83, ""~\d+""), ""~"", """")))"),0.0)</f>
        <v>0</v>
      </c>
      <c r="I83" s="37"/>
      <c r="J83" s="37"/>
      <c r="K83" s="38"/>
      <c r="L83" s="38"/>
      <c r="M83" s="38"/>
      <c r="N83" s="38"/>
      <c r="O83" s="38"/>
      <c r="P83" s="38"/>
      <c r="Q83" s="10"/>
      <c r="R83" s="10"/>
      <c r="S83" s="10"/>
      <c r="T83" s="10"/>
      <c r="U83" s="39"/>
      <c r="V83" s="39"/>
      <c r="W83" s="39"/>
      <c r="X83" s="39"/>
    </row>
    <row r="84">
      <c r="A84" s="7">
        <v>83.0</v>
      </c>
      <c r="B84" s="7"/>
      <c r="C84" s="14"/>
      <c r="D84" s="10"/>
      <c r="E84" s="10"/>
      <c r="F84" s="10"/>
      <c r="G84" s="10"/>
      <c r="H84" s="10">
        <f>IFERROR(__xludf.DUMMYFUNCTION("
IF(NOT(REGEXMATCH (G84  , ""~"" )), 
(LEN(G84) - LEN(SUBSTITUTE(G84, "","" , """"))) + 
(LEN(G84) - LEN(SUBSTITUTE(G84, ""|"" , """"))) + IF(G84 = """", 0 , 1), 
VALUE(SUBSTITUTE(REGEXEXTRACT(G84, ""~\d+""), ""~"", """")))"),0.0)</f>
        <v>0</v>
      </c>
      <c r="I84" s="37"/>
      <c r="J84" s="37"/>
      <c r="K84" s="38"/>
      <c r="L84" s="38"/>
      <c r="M84" s="38"/>
      <c r="N84" s="38"/>
      <c r="O84" s="38"/>
      <c r="P84" s="38"/>
      <c r="Q84" s="10"/>
      <c r="R84" s="10"/>
      <c r="S84" s="10"/>
      <c r="T84" s="10"/>
      <c r="U84" s="39"/>
      <c r="V84" s="39"/>
      <c r="W84" s="39"/>
      <c r="X84" s="39"/>
    </row>
    <row r="85">
      <c r="A85" s="7">
        <v>84.0</v>
      </c>
      <c r="B85" s="7"/>
      <c r="C85" s="14"/>
      <c r="D85" s="10"/>
      <c r="E85" s="10"/>
      <c r="F85" s="10"/>
      <c r="G85" s="10"/>
      <c r="H85" s="10">
        <f>IFERROR(__xludf.DUMMYFUNCTION("
IF(NOT(REGEXMATCH (G85  , ""~"" )), 
(LEN(G85) - LEN(SUBSTITUTE(G85, "","" , """"))) + 
(LEN(G85) - LEN(SUBSTITUTE(G85, ""|"" , """"))) + IF(G85 = """", 0 , 1), 
VALUE(SUBSTITUTE(REGEXEXTRACT(G85, ""~\d+""), ""~"", """")))"),0.0)</f>
        <v>0</v>
      </c>
      <c r="I85" s="37"/>
      <c r="J85" s="37"/>
      <c r="K85" s="38"/>
      <c r="L85" s="38"/>
      <c r="M85" s="38"/>
      <c r="N85" s="38"/>
      <c r="O85" s="38"/>
      <c r="P85" s="38"/>
      <c r="Q85" s="10"/>
      <c r="R85" s="10"/>
      <c r="S85" s="10"/>
      <c r="T85" s="10"/>
      <c r="U85" s="39"/>
      <c r="V85" s="39"/>
      <c r="W85" s="39"/>
      <c r="X85" s="39"/>
    </row>
    <row r="86">
      <c r="A86" s="7">
        <v>85.0</v>
      </c>
      <c r="B86" s="7"/>
      <c r="C86" s="14"/>
      <c r="D86" s="10"/>
      <c r="E86" s="10"/>
      <c r="F86" s="10"/>
      <c r="G86" s="10"/>
      <c r="H86" s="10">
        <f>IFERROR(__xludf.DUMMYFUNCTION("
IF(NOT(REGEXMATCH (G86  , ""~"" )), 
(LEN(G86) - LEN(SUBSTITUTE(G86, "","" , """"))) + 
(LEN(G86) - LEN(SUBSTITUTE(G86, ""|"" , """"))) + IF(G86 = """", 0 , 1), 
VALUE(SUBSTITUTE(REGEXEXTRACT(G86, ""~\d+""), ""~"", """")))"),0.0)</f>
        <v>0</v>
      </c>
      <c r="I86" s="37"/>
      <c r="J86" s="37"/>
      <c r="K86" s="38"/>
      <c r="L86" s="38"/>
      <c r="M86" s="38"/>
      <c r="N86" s="38"/>
      <c r="O86" s="38"/>
      <c r="P86" s="38"/>
      <c r="Q86" s="10"/>
      <c r="R86" s="10"/>
      <c r="S86" s="10"/>
      <c r="T86" s="10"/>
      <c r="U86" s="39"/>
      <c r="V86" s="39"/>
      <c r="W86" s="39"/>
      <c r="X86" s="39"/>
    </row>
    <row r="87">
      <c r="A87" s="7">
        <v>86.0</v>
      </c>
      <c r="B87" s="7"/>
      <c r="C87" s="14"/>
      <c r="D87" s="10"/>
      <c r="E87" s="10"/>
      <c r="F87" s="10"/>
      <c r="G87" s="10"/>
      <c r="H87" s="10">
        <f>IFERROR(__xludf.DUMMYFUNCTION("
IF(NOT(REGEXMATCH (G87  , ""~"" )), 
(LEN(G87) - LEN(SUBSTITUTE(G87, "","" , """"))) + 
(LEN(G87) - LEN(SUBSTITUTE(G87, ""|"" , """"))) + IF(G87 = """", 0 , 1), 
VALUE(SUBSTITUTE(REGEXEXTRACT(G87, ""~\d+""), ""~"", """")))"),0.0)</f>
        <v>0</v>
      </c>
      <c r="I87" s="37"/>
      <c r="J87" s="37"/>
      <c r="K87" s="38"/>
      <c r="L87" s="38"/>
      <c r="M87" s="38"/>
      <c r="N87" s="38"/>
      <c r="O87" s="38"/>
      <c r="P87" s="38"/>
      <c r="Q87" s="10"/>
      <c r="R87" s="10"/>
      <c r="S87" s="10"/>
      <c r="T87" s="10"/>
      <c r="U87" s="39"/>
      <c r="V87" s="39"/>
      <c r="W87" s="39"/>
      <c r="X87" s="39"/>
    </row>
    <row r="88">
      <c r="A88" s="7">
        <v>87.0</v>
      </c>
      <c r="B88" s="7"/>
      <c r="C88" s="14"/>
      <c r="D88" s="10"/>
      <c r="E88" s="10"/>
      <c r="F88" s="10"/>
      <c r="G88" s="10"/>
      <c r="H88" s="10">
        <f>IFERROR(__xludf.DUMMYFUNCTION("
IF(NOT(REGEXMATCH (G88  , ""~"" )), 
(LEN(G88) - LEN(SUBSTITUTE(G88, "","" , """"))) + 
(LEN(G88) - LEN(SUBSTITUTE(G88, ""|"" , """"))) + IF(G88 = """", 0 , 1), 
VALUE(SUBSTITUTE(REGEXEXTRACT(G88, ""~\d+""), ""~"", """")))"),0.0)</f>
        <v>0</v>
      </c>
      <c r="I88" s="37"/>
      <c r="J88" s="37"/>
      <c r="K88" s="38"/>
      <c r="L88" s="38"/>
      <c r="M88" s="38"/>
      <c r="N88" s="38"/>
      <c r="O88" s="38"/>
      <c r="P88" s="38"/>
      <c r="Q88" s="10"/>
      <c r="R88" s="10"/>
      <c r="S88" s="10"/>
      <c r="T88" s="10"/>
      <c r="U88" s="39"/>
      <c r="V88" s="39"/>
      <c r="W88" s="39"/>
      <c r="X88" s="39"/>
    </row>
    <row r="89">
      <c r="A89" s="7">
        <v>88.0</v>
      </c>
      <c r="B89" s="7"/>
      <c r="C89" s="14"/>
      <c r="D89" s="10"/>
      <c r="E89" s="10"/>
      <c r="F89" s="10"/>
      <c r="G89" s="10"/>
      <c r="H89" s="10">
        <f>IFERROR(__xludf.DUMMYFUNCTION("
IF(NOT(REGEXMATCH (G89  , ""~"" )), 
(LEN(G89) - LEN(SUBSTITUTE(G89, "","" , """"))) + 
(LEN(G89) - LEN(SUBSTITUTE(G89, ""|"" , """"))) + IF(G89 = """", 0 , 1), 
VALUE(SUBSTITUTE(REGEXEXTRACT(G89, ""~\d+""), ""~"", """")))"),0.0)</f>
        <v>0</v>
      </c>
      <c r="I89" s="37"/>
      <c r="J89" s="37"/>
      <c r="K89" s="38"/>
      <c r="L89" s="38"/>
      <c r="M89" s="38"/>
      <c r="N89" s="38"/>
      <c r="O89" s="38"/>
      <c r="P89" s="38"/>
      <c r="Q89" s="10"/>
      <c r="R89" s="10"/>
      <c r="S89" s="10"/>
      <c r="T89" s="10"/>
      <c r="U89" s="39"/>
      <c r="V89" s="39"/>
      <c r="W89" s="39"/>
      <c r="X89" s="39"/>
    </row>
    <row r="90">
      <c r="A90" s="7">
        <v>89.0</v>
      </c>
      <c r="B90" s="7"/>
      <c r="C90" s="14"/>
      <c r="D90" s="10"/>
      <c r="E90" s="10"/>
      <c r="F90" s="10"/>
      <c r="G90" s="10"/>
      <c r="H90" s="10">
        <f>IFERROR(__xludf.DUMMYFUNCTION("
IF(NOT(REGEXMATCH (G90  , ""~"" )), 
(LEN(G90) - LEN(SUBSTITUTE(G90, "","" , """"))) + 
(LEN(G90) - LEN(SUBSTITUTE(G90, ""|"" , """"))) + IF(G90 = """", 0 , 1), 
VALUE(SUBSTITUTE(REGEXEXTRACT(G90, ""~\d+""), ""~"", """")))"),0.0)</f>
        <v>0</v>
      </c>
      <c r="I90" s="37"/>
      <c r="J90" s="37"/>
      <c r="K90" s="38"/>
      <c r="L90" s="38"/>
      <c r="M90" s="38"/>
      <c r="N90" s="38"/>
      <c r="O90" s="38"/>
      <c r="P90" s="38"/>
      <c r="Q90" s="10"/>
      <c r="R90" s="10"/>
      <c r="S90" s="10"/>
      <c r="T90" s="10"/>
      <c r="U90" s="39"/>
      <c r="V90" s="39"/>
      <c r="W90" s="39"/>
      <c r="X90" s="39"/>
    </row>
    <row r="91">
      <c r="A91" s="7">
        <v>90.0</v>
      </c>
      <c r="B91" s="7"/>
      <c r="C91" s="14"/>
      <c r="D91" s="10"/>
      <c r="E91" s="10"/>
      <c r="F91" s="10"/>
      <c r="G91" s="10"/>
      <c r="H91" s="10">
        <f>IFERROR(__xludf.DUMMYFUNCTION("
IF(NOT(REGEXMATCH (G91  , ""~"" )), 
(LEN(G91) - LEN(SUBSTITUTE(G91, "","" , """"))) + 
(LEN(G91) - LEN(SUBSTITUTE(G91, ""|"" , """"))) + IF(G91 = """", 0 , 1), 
VALUE(SUBSTITUTE(REGEXEXTRACT(G91, ""~\d+""), ""~"", """")))"),0.0)</f>
        <v>0</v>
      </c>
      <c r="I91" s="37"/>
      <c r="J91" s="37"/>
      <c r="K91" s="38"/>
      <c r="L91" s="38"/>
      <c r="M91" s="38"/>
      <c r="N91" s="38"/>
      <c r="O91" s="38"/>
      <c r="P91" s="38"/>
      <c r="Q91" s="10"/>
      <c r="R91" s="10"/>
      <c r="S91" s="10"/>
      <c r="T91" s="10"/>
      <c r="U91" s="39"/>
      <c r="V91" s="39"/>
      <c r="W91" s="39"/>
      <c r="X91" s="39"/>
    </row>
    <row r="92">
      <c r="A92" s="7">
        <v>91.0</v>
      </c>
      <c r="B92" s="7"/>
      <c r="C92" s="14"/>
      <c r="D92" s="10"/>
      <c r="E92" s="10"/>
      <c r="F92" s="10"/>
      <c r="G92" s="10"/>
      <c r="H92" s="10">
        <f>IFERROR(__xludf.DUMMYFUNCTION("
IF(NOT(REGEXMATCH (G92  , ""~"" )), 
(LEN(G92) - LEN(SUBSTITUTE(G92, "","" , """"))) + 
(LEN(G92) - LEN(SUBSTITUTE(G92, ""|"" , """"))) + IF(G92 = """", 0 , 1), 
VALUE(SUBSTITUTE(REGEXEXTRACT(G92, ""~\d+""), ""~"", """")))"),0.0)</f>
        <v>0</v>
      </c>
      <c r="I92" s="37"/>
      <c r="J92" s="37"/>
      <c r="K92" s="38"/>
      <c r="L92" s="38"/>
      <c r="M92" s="38"/>
      <c r="N92" s="38"/>
      <c r="O92" s="38"/>
      <c r="P92" s="38"/>
      <c r="Q92" s="10"/>
      <c r="R92" s="10"/>
      <c r="S92" s="10"/>
      <c r="T92" s="10"/>
      <c r="U92" s="39"/>
      <c r="V92" s="39"/>
      <c r="W92" s="39"/>
      <c r="X92" s="39"/>
    </row>
    <row r="93">
      <c r="A93" s="7">
        <v>92.0</v>
      </c>
      <c r="B93" s="7"/>
      <c r="C93" s="14"/>
      <c r="D93" s="10"/>
      <c r="E93" s="10"/>
      <c r="F93" s="10"/>
      <c r="G93" s="10"/>
      <c r="H93" s="10">
        <f>IFERROR(__xludf.DUMMYFUNCTION("
IF(NOT(REGEXMATCH (G93  , ""~"" )), 
(LEN(G93) - LEN(SUBSTITUTE(G93, "","" , """"))) + 
(LEN(G93) - LEN(SUBSTITUTE(G93, ""|"" , """"))) + IF(G93 = """", 0 , 1), 
VALUE(SUBSTITUTE(REGEXEXTRACT(G93, ""~\d+""), ""~"", """")))"),0.0)</f>
        <v>0</v>
      </c>
      <c r="I93" s="37"/>
      <c r="J93" s="37"/>
      <c r="K93" s="38"/>
      <c r="L93" s="38"/>
      <c r="M93" s="38"/>
      <c r="N93" s="38"/>
      <c r="O93" s="38"/>
      <c r="P93" s="38"/>
      <c r="Q93" s="10"/>
      <c r="R93" s="10"/>
      <c r="S93" s="10"/>
      <c r="T93" s="10"/>
      <c r="U93" s="39"/>
      <c r="V93" s="39"/>
      <c r="W93" s="39"/>
      <c r="X93" s="39"/>
    </row>
    <row r="94">
      <c r="A94" s="7">
        <v>93.0</v>
      </c>
      <c r="B94" s="7"/>
      <c r="C94" s="14"/>
      <c r="D94" s="10"/>
      <c r="E94" s="10"/>
      <c r="F94" s="10"/>
      <c r="G94" s="10"/>
      <c r="H94" s="10">
        <f>IFERROR(__xludf.DUMMYFUNCTION("
IF(NOT(REGEXMATCH (G94  , ""~"" )), 
(LEN(G94) - LEN(SUBSTITUTE(G94, "","" , """"))) + 
(LEN(G94) - LEN(SUBSTITUTE(G94, ""|"" , """"))) + IF(G94 = """", 0 , 1), 
VALUE(SUBSTITUTE(REGEXEXTRACT(G94, ""~\d+""), ""~"", """")))"),0.0)</f>
        <v>0</v>
      </c>
      <c r="I94" s="37"/>
      <c r="J94" s="37"/>
      <c r="K94" s="38"/>
      <c r="L94" s="38"/>
      <c r="M94" s="38"/>
      <c r="N94" s="38"/>
      <c r="O94" s="38"/>
      <c r="P94" s="38"/>
      <c r="Q94" s="10"/>
      <c r="R94" s="10"/>
      <c r="S94" s="10"/>
      <c r="T94" s="10"/>
      <c r="U94" s="39"/>
      <c r="V94" s="39"/>
      <c r="W94" s="39"/>
      <c r="X94" s="39"/>
    </row>
    <row r="95">
      <c r="A95" s="7">
        <v>94.0</v>
      </c>
      <c r="B95" s="7"/>
      <c r="C95" s="14"/>
      <c r="D95" s="10"/>
      <c r="E95" s="10"/>
      <c r="F95" s="10"/>
      <c r="G95" s="10"/>
      <c r="H95" s="10">
        <f>IFERROR(__xludf.DUMMYFUNCTION("
IF(NOT(REGEXMATCH (G95  , ""~"" )), 
(LEN(G95) - LEN(SUBSTITUTE(G95, "","" , """"))) + 
(LEN(G95) - LEN(SUBSTITUTE(G95, ""|"" , """"))) + IF(G95 = """", 0 , 1), 
VALUE(SUBSTITUTE(REGEXEXTRACT(G95, ""~\d+""), ""~"", """")))"),0.0)</f>
        <v>0</v>
      </c>
      <c r="I95" s="37"/>
      <c r="J95" s="37"/>
      <c r="K95" s="38"/>
      <c r="L95" s="38"/>
      <c r="M95" s="38"/>
      <c r="N95" s="38"/>
      <c r="O95" s="38"/>
      <c r="P95" s="38"/>
      <c r="Q95" s="10"/>
      <c r="R95" s="10"/>
      <c r="S95" s="10"/>
      <c r="T95" s="10"/>
      <c r="U95" s="39"/>
      <c r="V95" s="39"/>
      <c r="W95" s="39"/>
      <c r="X95" s="39"/>
    </row>
    <row r="96">
      <c r="A96" s="7">
        <v>95.0</v>
      </c>
      <c r="B96" s="7"/>
      <c r="C96" s="14"/>
      <c r="D96" s="10"/>
      <c r="E96" s="10"/>
      <c r="F96" s="10"/>
      <c r="G96" s="10"/>
      <c r="H96" s="10">
        <f>IFERROR(__xludf.DUMMYFUNCTION("
IF(NOT(REGEXMATCH (G96  , ""~"" )), 
(LEN(G96) - LEN(SUBSTITUTE(G96, "","" , """"))) + 
(LEN(G96) - LEN(SUBSTITUTE(G96, ""|"" , """"))) + IF(G96 = """", 0 , 1), 
VALUE(SUBSTITUTE(REGEXEXTRACT(G96, ""~\d+""), ""~"", """")))"),0.0)</f>
        <v>0</v>
      </c>
      <c r="I96" s="37"/>
      <c r="J96" s="37"/>
      <c r="K96" s="38"/>
      <c r="L96" s="38"/>
      <c r="M96" s="38"/>
      <c r="N96" s="38"/>
      <c r="O96" s="38"/>
      <c r="P96" s="38"/>
      <c r="Q96" s="10"/>
      <c r="R96" s="10"/>
      <c r="S96" s="10"/>
      <c r="T96" s="10"/>
      <c r="U96" s="39"/>
      <c r="V96" s="39"/>
      <c r="W96" s="39"/>
      <c r="X96" s="39"/>
    </row>
    <row r="97">
      <c r="A97" s="7">
        <v>96.0</v>
      </c>
      <c r="B97" s="7"/>
      <c r="C97" s="14"/>
      <c r="D97" s="10"/>
      <c r="E97" s="10"/>
      <c r="F97" s="10"/>
      <c r="G97" s="10"/>
      <c r="H97" s="10">
        <f>IFERROR(__xludf.DUMMYFUNCTION("
IF(NOT(REGEXMATCH (G97  , ""~"" )), 
(LEN(G97) - LEN(SUBSTITUTE(G97, "","" , """"))) + 
(LEN(G97) - LEN(SUBSTITUTE(G97, ""|"" , """"))) + IF(G97 = """", 0 , 1), 
VALUE(SUBSTITUTE(REGEXEXTRACT(G97, ""~\d+""), ""~"", """")))"),0.0)</f>
        <v>0</v>
      </c>
      <c r="I97" s="37"/>
      <c r="J97" s="37"/>
      <c r="K97" s="38"/>
      <c r="L97" s="38"/>
      <c r="M97" s="38"/>
      <c r="N97" s="38"/>
      <c r="O97" s="38"/>
      <c r="P97" s="38"/>
      <c r="Q97" s="10"/>
      <c r="R97" s="10"/>
      <c r="S97" s="10"/>
      <c r="T97" s="10"/>
      <c r="U97" s="39"/>
      <c r="V97" s="39"/>
      <c r="W97" s="39"/>
      <c r="X97" s="39"/>
    </row>
    <row r="98">
      <c r="A98" s="7">
        <v>97.0</v>
      </c>
      <c r="B98" s="7"/>
      <c r="C98" s="14"/>
      <c r="D98" s="10"/>
      <c r="E98" s="10"/>
      <c r="F98" s="10"/>
      <c r="G98" s="10"/>
      <c r="H98" s="10">
        <f>IFERROR(__xludf.DUMMYFUNCTION("
IF(NOT(REGEXMATCH (G98  , ""~"" )), 
(LEN(G98) - LEN(SUBSTITUTE(G98, "","" , """"))) + 
(LEN(G98) - LEN(SUBSTITUTE(G98, ""|"" , """"))) + IF(G98 = """", 0 , 1), 
VALUE(SUBSTITUTE(REGEXEXTRACT(G98, ""~\d+""), ""~"", """")))"),0.0)</f>
        <v>0</v>
      </c>
      <c r="I98" s="37"/>
      <c r="J98" s="37"/>
      <c r="K98" s="38"/>
      <c r="L98" s="38"/>
      <c r="M98" s="38"/>
      <c r="N98" s="38"/>
      <c r="O98" s="38"/>
      <c r="P98" s="38"/>
      <c r="Q98" s="10"/>
      <c r="R98" s="10"/>
      <c r="S98" s="10"/>
      <c r="T98" s="10"/>
      <c r="U98" s="39"/>
      <c r="V98" s="39"/>
      <c r="W98" s="39"/>
      <c r="X98" s="39"/>
    </row>
    <row r="99">
      <c r="A99" s="7">
        <v>98.0</v>
      </c>
      <c r="B99" s="7"/>
      <c r="C99" s="14"/>
      <c r="D99" s="10"/>
      <c r="E99" s="10"/>
      <c r="F99" s="10"/>
      <c r="G99" s="10"/>
      <c r="H99" s="10">
        <f>IFERROR(__xludf.DUMMYFUNCTION("
IF(NOT(REGEXMATCH (G99  , ""~"" )), 
(LEN(G99) - LEN(SUBSTITUTE(G99, "","" , """"))) + 
(LEN(G99) - LEN(SUBSTITUTE(G99, ""|"" , """"))) + IF(G99 = """", 0 , 1), 
VALUE(SUBSTITUTE(REGEXEXTRACT(G99, ""~\d+""), ""~"", """")))"),0.0)</f>
        <v>0</v>
      </c>
      <c r="I99" s="37"/>
      <c r="J99" s="37"/>
      <c r="K99" s="38"/>
      <c r="L99" s="38"/>
      <c r="M99" s="38"/>
      <c r="N99" s="38"/>
      <c r="O99" s="38"/>
      <c r="P99" s="38"/>
      <c r="Q99" s="10"/>
      <c r="R99" s="10"/>
      <c r="S99" s="10"/>
      <c r="T99" s="10"/>
      <c r="U99" s="39"/>
      <c r="V99" s="39"/>
      <c r="W99" s="39"/>
      <c r="X99" s="39"/>
    </row>
    <row r="100">
      <c r="A100" s="7">
        <v>99.0</v>
      </c>
      <c r="B100" s="7"/>
      <c r="C100" s="14"/>
      <c r="D100" s="10"/>
      <c r="E100" s="10"/>
      <c r="F100" s="10"/>
      <c r="G100" s="10"/>
      <c r="H100" s="10">
        <f>IFERROR(__xludf.DUMMYFUNCTION("
IF(NOT(REGEXMATCH (G100  , ""~"" )), 
(LEN(G100) - LEN(SUBSTITUTE(G100, "","" , """"))) + 
(LEN(G100) - LEN(SUBSTITUTE(G100, ""|"" , """"))) + IF(G100 = """", 0 , 1), 
VALUE(SUBSTITUTE(REGEXEXTRACT(G100, ""~\d+""), ""~"", """")))"),0.0)</f>
        <v>0</v>
      </c>
      <c r="I100" s="37"/>
      <c r="J100" s="37"/>
      <c r="K100" s="38"/>
      <c r="L100" s="38"/>
      <c r="M100" s="38"/>
      <c r="N100" s="38"/>
      <c r="O100" s="38"/>
      <c r="P100" s="38"/>
      <c r="Q100" s="10"/>
      <c r="R100" s="10"/>
      <c r="S100" s="10"/>
      <c r="T100" s="10"/>
      <c r="U100" s="39"/>
      <c r="V100" s="39"/>
      <c r="W100" s="39"/>
      <c r="X100" s="39"/>
    </row>
    <row r="101">
      <c r="A101" s="7">
        <v>100.0</v>
      </c>
      <c r="B101" s="7"/>
      <c r="C101" s="14"/>
      <c r="D101" s="10"/>
      <c r="E101" s="10"/>
      <c r="F101" s="10"/>
      <c r="G101" s="10"/>
      <c r="H101" s="10">
        <f>IFERROR(__xludf.DUMMYFUNCTION("
IF(NOT(REGEXMATCH (G101  , ""~"" )), 
(LEN(G101) - LEN(SUBSTITUTE(G101, "","" , """"))) + 
(LEN(G101) - LEN(SUBSTITUTE(G101, ""|"" , """"))) + IF(G101 = """", 0 , 1), 
VALUE(SUBSTITUTE(REGEXEXTRACT(G101, ""~\d+""), ""~"", """")))"),0.0)</f>
        <v>0</v>
      </c>
      <c r="I101" s="37"/>
      <c r="J101" s="37"/>
      <c r="K101" s="38"/>
      <c r="L101" s="38"/>
      <c r="M101" s="38"/>
      <c r="N101" s="38"/>
      <c r="O101" s="38"/>
      <c r="P101" s="38"/>
      <c r="Q101" s="10"/>
      <c r="R101" s="10"/>
      <c r="S101" s="10"/>
      <c r="T101" s="10"/>
      <c r="U101" s="39"/>
      <c r="V101" s="39"/>
      <c r="W101" s="39"/>
      <c r="X101" s="39"/>
    </row>
    <row r="102">
      <c r="A102" s="7">
        <v>101.0</v>
      </c>
      <c r="B102" s="7"/>
      <c r="C102" s="14"/>
      <c r="D102" s="10"/>
      <c r="E102" s="10"/>
      <c r="F102" s="10"/>
      <c r="G102" s="10"/>
      <c r="H102" s="10">
        <f>IFERROR(__xludf.DUMMYFUNCTION("
IF(NOT(REGEXMATCH (G102  , ""~"" )), 
(LEN(G102) - LEN(SUBSTITUTE(G102, "","" , """"))) + 
(LEN(G102) - LEN(SUBSTITUTE(G102, ""|"" , """"))) + IF(G102 = """", 0 , 1), 
VALUE(SUBSTITUTE(REGEXEXTRACT(G102, ""~\d+""), ""~"", """")))"),0.0)</f>
        <v>0</v>
      </c>
      <c r="I102" s="37"/>
      <c r="J102" s="37"/>
      <c r="K102" s="38"/>
      <c r="L102" s="38"/>
      <c r="M102" s="38"/>
      <c r="N102" s="38"/>
      <c r="O102" s="38"/>
      <c r="P102" s="38"/>
      <c r="Q102" s="10"/>
      <c r="R102" s="10"/>
      <c r="S102" s="10"/>
      <c r="T102" s="10"/>
      <c r="U102" s="39"/>
      <c r="V102" s="39"/>
      <c r="W102" s="39"/>
      <c r="X102" s="39"/>
    </row>
    <row r="103">
      <c r="A103" s="7">
        <v>102.0</v>
      </c>
      <c r="B103" s="7"/>
      <c r="C103" s="14"/>
      <c r="D103" s="10"/>
      <c r="E103" s="10"/>
      <c r="F103" s="10"/>
      <c r="G103" s="10"/>
      <c r="H103" s="10">
        <f>IFERROR(__xludf.DUMMYFUNCTION("
IF(NOT(REGEXMATCH (G103  , ""~"" )), 
(LEN(G103) - LEN(SUBSTITUTE(G103, "","" , """"))) + 
(LEN(G103) - LEN(SUBSTITUTE(G103, ""|"" , """"))) + IF(G103 = """", 0 , 1), 
VALUE(SUBSTITUTE(REGEXEXTRACT(G103, ""~\d+""), ""~"", """")))"),0.0)</f>
        <v>0</v>
      </c>
      <c r="I103" s="37"/>
      <c r="J103" s="37"/>
      <c r="K103" s="38"/>
      <c r="L103" s="38"/>
      <c r="M103" s="38"/>
      <c r="N103" s="38"/>
      <c r="O103" s="38"/>
      <c r="P103" s="38"/>
      <c r="Q103" s="10"/>
      <c r="R103" s="10"/>
      <c r="S103" s="10"/>
      <c r="T103" s="10"/>
      <c r="U103" s="39"/>
      <c r="V103" s="39"/>
      <c r="W103" s="39"/>
      <c r="X103" s="39"/>
    </row>
    <row r="104">
      <c r="A104" s="7">
        <v>103.0</v>
      </c>
      <c r="B104" s="7"/>
      <c r="C104" s="14"/>
      <c r="D104" s="10"/>
      <c r="E104" s="10"/>
      <c r="F104" s="10"/>
      <c r="G104" s="10"/>
      <c r="H104" s="10">
        <f>IFERROR(__xludf.DUMMYFUNCTION("
IF(NOT(REGEXMATCH (G104  , ""~"" )), 
(LEN(G104) - LEN(SUBSTITUTE(G104, "","" , """"))) + 
(LEN(G104) - LEN(SUBSTITUTE(G104, ""|"" , """"))) + IF(G104 = """", 0 , 1), 
VALUE(SUBSTITUTE(REGEXEXTRACT(G104, ""~\d+""), ""~"", """")))"),0.0)</f>
        <v>0</v>
      </c>
      <c r="I104" s="37"/>
      <c r="J104" s="37"/>
      <c r="K104" s="38"/>
      <c r="L104" s="38"/>
      <c r="M104" s="38"/>
      <c r="N104" s="38"/>
      <c r="O104" s="38"/>
      <c r="P104" s="38"/>
      <c r="Q104" s="10"/>
      <c r="R104" s="10"/>
      <c r="S104" s="10"/>
      <c r="T104" s="10"/>
      <c r="U104" s="39"/>
      <c r="V104" s="39"/>
      <c r="W104" s="39"/>
      <c r="X104" s="39"/>
    </row>
    <row r="105">
      <c r="A105" s="7">
        <v>104.0</v>
      </c>
      <c r="B105" s="7"/>
      <c r="C105" s="14"/>
      <c r="D105" s="10"/>
      <c r="E105" s="10"/>
      <c r="F105" s="10"/>
      <c r="G105" s="10"/>
      <c r="H105" s="10">
        <f>IFERROR(__xludf.DUMMYFUNCTION("
IF(NOT(REGEXMATCH (G105  , ""~"" )), 
(LEN(G105) - LEN(SUBSTITUTE(G105, "","" , """"))) + 
(LEN(G105) - LEN(SUBSTITUTE(G105, ""|"" , """"))) + IF(G105 = """", 0 , 1), 
VALUE(SUBSTITUTE(REGEXEXTRACT(G105, ""~\d+""), ""~"", """")))"),0.0)</f>
        <v>0</v>
      </c>
      <c r="I105" s="37"/>
      <c r="J105" s="37"/>
      <c r="K105" s="38"/>
      <c r="L105" s="38"/>
      <c r="M105" s="38"/>
      <c r="N105" s="38"/>
      <c r="O105" s="38"/>
      <c r="P105" s="38"/>
      <c r="Q105" s="10"/>
      <c r="R105" s="10"/>
      <c r="S105" s="10"/>
      <c r="T105" s="10"/>
      <c r="U105" s="39"/>
      <c r="V105" s="39"/>
      <c r="W105" s="39"/>
      <c r="X105" s="39"/>
    </row>
    <row r="106">
      <c r="A106" s="7">
        <v>105.0</v>
      </c>
      <c r="B106" s="7"/>
      <c r="C106" s="14"/>
      <c r="D106" s="10"/>
      <c r="E106" s="10"/>
      <c r="F106" s="10"/>
      <c r="G106" s="10"/>
      <c r="H106" s="10">
        <f>IFERROR(__xludf.DUMMYFUNCTION("
IF(NOT(REGEXMATCH (G106  , ""~"" )), 
(LEN(G106) - LEN(SUBSTITUTE(G106, "","" , """"))) + 
(LEN(G106) - LEN(SUBSTITUTE(G106, ""|"" , """"))) + IF(G106 = """", 0 , 1), 
VALUE(SUBSTITUTE(REGEXEXTRACT(G106, ""~\d+""), ""~"", """")))"),0.0)</f>
        <v>0</v>
      </c>
      <c r="I106" s="37"/>
      <c r="J106" s="37"/>
      <c r="K106" s="38"/>
      <c r="L106" s="38"/>
      <c r="M106" s="38"/>
      <c r="N106" s="38"/>
      <c r="O106" s="38"/>
      <c r="P106" s="38"/>
      <c r="Q106" s="10"/>
      <c r="R106" s="10"/>
      <c r="S106" s="10"/>
      <c r="T106" s="10"/>
      <c r="U106" s="39"/>
      <c r="V106" s="39"/>
      <c r="W106" s="39"/>
      <c r="X106" s="39"/>
    </row>
    <row r="107">
      <c r="A107" s="7">
        <v>106.0</v>
      </c>
      <c r="B107" s="7"/>
      <c r="C107" s="14"/>
      <c r="D107" s="10"/>
      <c r="E107" s="10"/>
      <c r="F107" s="10"/>
      <c r="G107" s="10"/>
      <c r="H107" s="10">
        <f>IFERROR(__xludf.DUMMYFUNCTION("
IF(NOT(REGEXMATCH (G107  , ""~"" )), 
(LEN(G107) - LEN(SUBSTITUTE(G107, "","" , """"))) + 
(LEN(G107) - LEN(SUBSTITUTE(G107, ""|"" , """"))) + IF(G107 = """", 0 , 1), 
VALUE(SUBSTITUTE(REGEXEXTRACT(G107, ""~\d+""), ""~"", """")))"),0.0)</f>
        <v>0</v>
      </c>
      <c r="I107" s="37"/>
      <c r="J107" s="37"/>
      <c r="K107" s="38"/>
      <c r="L107" s="38"/>
      <c r="M107" s="38"/>
      <c r="N107" s="38"/>
      <c r="O107" s="38"/>
      <c r="P107" s="38"/>
      <c r="Q107" s="10"/>
      <c r="R107" s="10"/>
      <c r="S107" s="10"/>
      <c r="T107" s="10"/>
      <c r="U107" s="39"/>
      <c r="V107" s="39"/>
      <c r="W107" s="39"/>
      <c r="X107" s="39"/>
    </row>
    <row r="108">
      <c r="A108" s="7">
        <v>107.0</v>
      </c>
      <c r="B108" s="7"/>
      <c r="C108" s="14"/>
      <c r="D108" s="10"/>
      <c r="E108" s="10"/>
      <c r="F108" s="10"/>
      <c r="G108" s="10"/>
      <c r="H108" s="10">
        <f>IFERROR(__xludf.DUMMYFUNCTION("
IF(NOT(REGEXMATCH (G108  , ""~"" )), 
(LEN(G108) - LEN(SUBSTITUTE(G108, "","" , """"))) + 
(LEN(G108) - LEN(SUBSTITUTE(G108, ""|"" , """"))) + IF(G108 = """", 0 , 1), 
VALUE(SUBSTITUTE(REGEXEXTRACT(G108, ""~\d+""), ""~"", """")))"),0.0)</f>
        <v>0</v>
      </c>
      <c r="I108" s="37"/>
      <c r="J108" s="37"/>
      <c r="K108" s="38"/>
      <c r="L108" s="38"/>
      <c r="M108" s="38"/>
      <c r="N108" s="38"/>
      <c r="O108" s="38"/>
      <c r="P108" s="38"/>
      <c r="Q108" s="10"/>
      <c r="R108" s="10"/>
      <c r="S108" s="10"/>
      <c r="T108" s="10"/>
      <c r="U108" s="39"/>
      <c r="V108" s="39"/>
      <c r="W108" s="39"/>
      <c r="X108" s="39"/>
    </row>
    <row r="109">
      <c r="A109" s="7">
        <v>108.0</v>
      </c>
      <c r="B109" s="7"/>
      <c r="C109" s="14"/>
      <c r="D109" s="10"/>
      <c r="E109" s="10"/>
      <c r="F109" s="10"/>
      <c r="G109" s="10"/>
      <c r="H109" s="10">
        <f>IFERROR(__xludf.DUMMYFUNCTION("
IF(NOT(REGEXMATCH (G109  , ""~"" )), 
(LEN(G109) - LEN(SUBSTITUTE(G109, "","" , """"))) + 
(LEN(G109) - LEN(SUBSTITUTE(G109, ""|"" , """"))) + IF(G109 = """", 0 , 1), 
VALUE(SUBSTITUTE(REGEXEXTRACT(G109, ""~\d+""), ""~"", """")))"),0.0)</f>
        <v>0</v>
      </c>
      <c r="I109" s="37"/>
      <c r="J109" s="37"/>
      <c r="K109" s="38"/>
      <c r="L109" s="38"/>
      <c r="M109" s="38"/>
      <c r="N109" s="38"/>
      <c r="O109" s="38"/>
      <c r="P109" s="38"/>
      <c r="Q109" s="10"/>
      <c r="R109" s="10"/>
      <c r="S109" s="10"/>
      <c r="T109" s="10"/>
      <c r="U109" s="39"/>
      <c r="V109" s="39"/>
      <c r="W109" s="39"/>
      <c r="X109" s="39"/>
    </row>
    <row r="110">
      <c r="A110" s="7">
        <v>109.0</v>
      </c>
      <c r="B110" s="7"/>
      <c r="C110" s="14"/>
      <c r="D110" s="10"/>
      <c r="E110" s="10"/>
      <c r="F110" s="10"/>
      <c r="G110" s="10"/>
      <c r="H110" s="10">
        <f>IFERROR(__xludf.DUMMYFUNCTION("
IF(NOT(REGEXMATCH (G110  , ""~"" )), 
(LEN(G110) - LEN(SUBSTITUTE(G110, "","" , """"))) + 
(LEN(G110) - LEN(SUBSTITUTE(G110, ""|"" , """"))) + IF(G110 = """", 0 , 1), 
VALUE(SUBSTITUTE(REGEXEXTRACT(G110, ""~\d+""), ""~"", """")))"),0.0)</f>
        <v>0</v>
      </c>
      <c r="I110" s="37"/>
      <c r="J110" s="37"/>
      <c r="K110" s="38"/>
      <c r="L110" s="38"/>
      <c r="M110" s="38"/>
      <c r="N110" s="38"/>
      <c r="O110" s="38"/>
      <c r="P110" s="38"/>
      <c r="Q110" s="10"/>
      <c r="R110" s="10"/>
      <c r="S110" s="10"/>
      <c r="T110" s="10"/>
      <c r="U110" s="39"/>
      <c r="V110" s="39"/>
      <c r="W110" s="39"/>
      <c r="X110" s="39"/>
    </row>
    <row r="111">
      <c r="A111" s="7">
        <v>110.0</v>
      </c>
      <c r="B111" s="7"/>
      <c r="C111" s="14"/>
      <c r="D111" s="10"/>
      <c r="E111" s="10"/>
      <c r="F111" s="10"/>
      <c r="G111" s="10"/>
      <c r="H111" s="10">
        <f>IFERROR(__xludf.DUMMYFUNCTION("
IF(NOT(REGEXMATCH (G111  , ""~"" )), 
(LEN(G111) - LEN(SUBSTITUTE(G111, "","" , """"))) + 
(LEN(G111) - LEN(SUBSTITUTE(G111, ""|"" , """"))) + IF(G111 = """", 0 , 1), 
VALUE(SUBSTITUTE(REGEXEXTRACT(G111, ""~\d+""), ""~"", """")))"),0.0)</f>
        <v>0</v>
      </c>
      <c r="I111" s="37"/>
      <c r="J111" s="37"/>
      <c r="K111" s="38"/>
      <c r="L111" s="38"/>
      <c r="M111" s="38"/>
      <c r="N111" s="38"/>
      <c r="O111" s="38"/>
      <c r="P111" s="38"/>
      <c r="Q111" s="10"/>
      <c r="R111" s="10"/>
      <c r="S111" s="10"/>
      <c r="T111" s="10"/>
      <c r="U111" s="39"/>
      <c r="V111" s="39"/>
      <c r="W111" s="39"/>
      <c r="X111" s="39"/>
    </row>
    <row r="112">
      <c r="A112" s="7">
        <v>111.0</v>
      </c>
      <c r="B112" s="7"/>
      <c r="C112" s="14"/>
      <c r="D112" s="10"/>
      <c r="E112" s="10"/>
      <c r="F112" s="10"/>
      <c r="G112" s="10"/>
      <c r="H112" s="10">
        <f>IFERROR(__xludf.DUMMYFUNCTION("
IF(NOT(REGEXMATCH (G112  , ""~"" )), 
(LEN(G112) - LEN(SUBSTITUTE(G112, "","" , """"))) + 
(LEN(G112) - LEN(SUBSTITUTE(G112, ""|"" , """"))) + IF(G112 = """", 0 , 1), 
VALUE(SUBSTITUTE(REGEXEXTRACT(G112, ""~\d+""), ""~"", """")))"),0.0)</f>
        <v>0</v>
      </c>
      <c r="I112" s="37"/>
      <c r="J112" s="37"/>
      <c r="K112" s="38"/>
      <c r="L112" s="38"/>
      <c r="M112" s="38"/>
      <c r="N112" s="38"/>
      <c r="O112" s="38"/>
      <c r="P112" s="38"/>
      <c r="Q112" s="10"/>
      <c r="R112" s="10"/>
      <c r="S112" s="10"/>
      <c r="T112" s="10"/>
      <c r="U112" s="39"/>
      <c r="V112" s="39"/>
      <c r="W112" s="39"/>
      <c r="X112" s="39"/>
    </row>
    <row r="113">
      <c r="A113" s="7">
        <v>112.0</v>
      </c>
      <c r="B113" s="7"/>
      <c r="C113" s="14"/>
      <c r="D113" s="10"/>
      <c r="E113" s="10"/>
      <c r="F113" s="10"/>
      <c r="G113" s="10"/>
      <c r="H113" s="10">
        <f>IFERROR(__xludf.DUMMYFUNCTION("
IF(NOT(REGEXMATCH (G113  , ""~"" )), 
(LEN(G113) - LEN(SUBSTITUTE(G113, "","" , """"))) + 
(LEN(G113) - LEN(SUBSTITUTE(G113, ""|"" , """"))) + IF(G113 = """", 0 , 1), 
VALUE(SUBSTITUTE(REGEXEXTRACT(G113, ""~\d+""), ""~"", """")))"),0.0)</f>
        <v>0</v>
      </c>
      <c r="I113" s="37"/>
      <c r="J113" s="37"/>
      <c r="K113" s="38"/>
      <c r="L113" s="38"/>
      <c r="M113" s="38"/>
      <c r="N113" s="38"/>
      <c r="O113" s="38"/>
      <c r="P113" s="38"/>
      <c r="Q113" s="10"/>
      <c r="R113" s="10"/>
      <c r="S113" s="10"/>
      <c r="T113" s="10"/>
      <c r="U113" s="39"/>
      <c r="V113" s="39"/>
      <c r="W113" s="39"/>
      <c r="X113" s="39"/>
    </row>
    <row r="114">
      <c r="A114" s="7">
        <v>113.0</v>
      </c>
      <c r="B114" s="7"/>
      <c r="C114" s="14"/>
      <c r="D114" s="10"/>
      <c r="E114" s="10"/>
      <c r="F114" s="10"/>
      <c r="G114" s="10"/>
      <c r="H114" s="10">
        <f>IFERROR(__xludf.DUMMYFUNCTION("
IF(NOT(REGEXMATCH (G114  , ""~"" )), 
(LEN(G114) - LEN(SUBSTITUTE(G114, "","" , """"))) + 
(LEN(G114) - LEN(SUBSTITUTE(G114, ""|"" , """"))) + IF(G114 = """", 0 , 1), 
VALUE(SUBSTITUTE(REGEXEXTRACT(G114, ""~\d+""), ""~"", """")))"),0.0)</f>
        <v>0</v>
      </c>
      <c r="I114" s="37"/>
      <c r="J114" s="37"/>
      <c r="K114" s="38"/>
      <c r="L114" s="38"/>
      <c r="M114" s="38"/>
      <c r="N114" s="38"/>
      <c r="O114" s="38"/>
      <c r="P114" s="38"/>
      <c r="Q114" s="10"/>
      <c r="R114" s="10"/>
      <c r="S114" s="10"/>
      <c r="T114" s="10"/>
      <c r="U114" s="39"/>
      <c r="V114" s="39"/>
      <c r="W114" s="39"/>
      <c r="X114" s="39"/>
    </row>
    <row r="115">
      <c r="A115" s="7">
        <v>114.0</v>
      </c>
      <c r="B115" s="7"/>
      <c r="C115" s="14"/>
      <c r="D115" s="10"/>
      <c r="E115" s="10"/>
      <c r="F115" s="10"/>
      <c r="G115" s="10"/>
      <c r="H115" s="10">
        <f>IFERROR(__xludf.DUMMYFUNCTION("
IF(NOT(REGEXMATCH (G115  , ""~"" )), 
(LEN(G115) - LEN(SUBSTITUTE(G115, "","" , """"))) + 
(LEN(G115) - LEN(SUBSTITUTE(G115, ""|"" , """"))) + IF(G115 = """", 0 , 1), 
VALUE(SUBSTITUTE(REGEXEXTRACT(G115, ""~\d+""), ""~"", """")))"),0.0)</f>
        <v>0</v>
      </c>
      <c r="I115" s="37"/>
      <c r="J115" s="37"/>
      <c r="K115" s="38"/>
      <c r="L115" s="38"/>
      <c r="M115" s="38"/>
      <c r="N115" s="38"/>
      <c r="O115" s="38"/>
      <c r="P115" s="38"/>
      <c r="Q115" s="10"/>
      <c r="R115" s="10"/>
      <c r="S115" s="10"/>
      <c r="T115" s="10"/>
      <c r="U115" s="39"/>
      <c r="V115" s="39"/>
      <c r="W115" s="39"/>
      <c r="X115" s="39"/>
    </row>
    <row r="116">
      <c r="A116" s="7">
        <v>115.0</v>
      </c>
      <c r="B116" s="7"/>
      <c r="C116" s="14"/>
      <c r="D116" s="10"/>
      <c r="E116" s="10"/>
      <c r="F116" s="10"/>
      <c r="G116" s="10"/>
      <c r="H116" s="10">
        <f>IFERROR(__xludf.DUMMYFUNCTION("
IF(NOT(REGEXMATCH (G116  , ""~"" )), 
(LEN(G116) - LEN(SUBSTITUTE(G116, "","" , """"))) + 
(LEN(G116) - LEN(SUBSTITUTE(G116, ""|"" , """"))) + IF(G116 = """", 0 , 1), 
VALUE(SUBSTITUTE(REGEXEXTRACT(G116, ""~\d+""), ""~"", """")))"),0.0)</f>
        <v>0</v>
      </c>
      <c r="I116" s="37"/>
      <c r="J116" s="37"/>
      <c r="K116" s="38"/>
      <c r="L116" s="38"/>
      <c r="M116" s="38"/>
      <c r="N116" s="38"/>
      <c r="O116" s="38"/>
      <c r="P116" s="38"/>
      <c r="Q116" s="10"/>
      <c r="R116" s="10"/>
      <c r="S116" s="10"/>
      <c r="T116" s="10"/>
      <c r="U116" s="39"/>
      <c r="V116" s="39"/>
      <c r="W116" s="39"/>
      <c r="X116" s="39"/>
    </row>
    <row r="117">
      <c r="A117" s="7">
        <v>116.0</v>
      </c>
      <c r="B117" s="7"/>
      <c r="C117" s="14"/>
      <c r="D117" s="10"/>
      <c r="E117" s="10"/>
      <c r="F117" s="10"/>
      <c r="G117" s="10"/>
      <c r="H117" s="10">
        <f>IFERROR(__xludf.DUMMYFUNCTION("
IF(NOT(REGEXMATCH (G117  , ""~"" )), 
(LEN(G117) - LEN(SUBSTITUTE(G117, "","" , """"))) + 
(LEN(G117) - LEN(SUBSTITUTE(G117, ""|"" , """"))) + IF(G117 = """", 0 , 1), 
VALUE(SUBSTITUTE(REGEXEXTRACT(G117, ""~\d+""), ""~"", """")))"),0.0)</f>
        <v>0</v>
      </c>
      <c r="I117" s="37"/>
      <c r="J117" s="37"/>
      <c r="K117" s="38"/>
      <c r="L117" s="38"/>
      <c r="M117" s="38"/>
      <c r="N117" s="38"/>
      <c r="O117" s="38"/>
      <c r="P117" s="38"/>
      <c r="Q117" s="10"/>
      <c r="R117" s="10"/>
      <c r="S117" s="10"/>
      <c r="T117" s="10"/>
      <c r="U117" s="39"/>
      <c r="V117" s="39"/>
      <c r="W117" s="39"/>
      <c r="X117" s="39"/>
    </row>
    <row r="118">
      <c r="A118" s="7">
        <v>117.0</v>
      </c>
      <c r="B118" s="7"/>
      <c r="C118" s="14"/>
      <c r="D118" s="10"/>
      <c r="E118" s="10"/>
      <c r="F118" s="10"/>
      <c r="G118" s="10"/>
      <c r="H118" s="10">
        <f>IFERROR(__xludf.DUMMYFUNCTION("
IF(NOT(REGEXMATCH (G118  , ""~"" )), 
(LEN(G118) - LEN(SUBSTITUTE(G118, "","" , """"))) + 
(LEN(G118) - LEN(SUBSTITUTE(G118, ""|"" , """"))) + IF(G118 = """", 0 , 1), 
VALUE(SUBSTITUTE(REGEXEXTRACT(G118, ""~\d+""), ""~"", """")))"),0.0)</f>
        <v>0</v>
      </c>
      <c r="I118" s="37"/>
      <c r="J118" s="37"/>
      <c r="K118" s="38"/>
      <c r="L118" s="38"/>
      <c r="M118" s="38"/>
      <c r="N118" s="38"/>
      <c r="O118" s="38"/>
      <c r="P118" s="38"/>
      <c r="Q118" s="10"/>
      <c r="R118" s="10"/>
      <c r="S118" s="10"/>
      <c r="T118" s="10"/>
      <c r="U118" s="39"/>
      <c r="V118" s="39"/>
      <c r="W118" s="39"/>
      <c r="X118" s="39"/>
    </row>
    <row r="119">
      <c r="A119" s="7">
        <v>118.0</v>
      </c>
      <c r="B119" s="7"/>
      <c r="C119" s="14"/>
      <c r="D119" s="10"/>
      <c r="E119" s="10"/>
      <c r="F119" s="10"/>
      <c r="G119" s="10"/>
      <c r="H119" s="10">
        <f>IFERROR(__xludf.DUMMYFUNCTION("
IF(NOT(REGEXMATCH (G119  , ""~"" )), 
(LEN(G119) - LEN(SUBSTITUTE(G119, "","" , """"))) + 
(LEN(G119) - LEN(SUBSTITUTE(G119, ""|"" , """"))) + IF(G119 = """", 0 , 1), 
VALUE(SUBSTITUTE(REGEXEXTRACT(G119, ""~\d+""), ""~"", """")))"),0.0)</f>
        <v>0</v>
      </c>
      <c r="I119" s="37"/>
      <c r="J119" s="37"/>
      <c r="K119" s="38"/>
      <c r="L119" s="38"/>
      <c r="M119" s="38"/>
      <c r="N119" s="38"/>
      <c r="O119" s="38"/>
      <c r="P119" s="38"/>
      <c r="Q119" s="10"/>
      <c r="R119" s="10"/>
      <c r="S119" s="10"/>
      <c r="T119" s="10"/>
      <c r="U119" s="39"/>
      <c r="V119" s="39"/>
      <c r="W119" s="39"/>
      <c r="X119" s="39"/>
    </row>
    <row r="120">
      <c r="A120" s="7">
        <v>119.0</v>
      </c>
      <c r="B120" s="7"/>
      <c r="C120" s="14"/>
      <c r="D120" s="10"/>
      <c r="E120" s="10"/>
      <c r="F120" s="10"/>
      <c r="G120" s="10"/>
      <c r="H120" s="10">
        <f>IFERROR(__xludf.DUMMYFUNCTION("
IF(NOT(REGEXMATCH (G120  , ""~"" )), 
(LEN(G120) - LEN(SUBSTITUTE(G120, "","" , """"))) + 
(LEN(G120) - LEN(SUBSTITUTE(G120, ""|"" , """"))) + IF(G120 = """", 0 , 1), 
VALUE(SUBSTITUTE(REGEXEXTRACT(G120, ""~\d+""), ""~"", """")))"),0.0)</f>
        <v>0</v>
      </c>
      <c r="I120" s="37"/>
      <c r="J120" s="37"/>
      <c r="K120" s="38"/>
      <c r="L120" s="38"/>
      <c r="M120" s="38"/>
      <c r="N120" s="38"/>
      <c r="O120" s="38"/>
      <c r="P120" s="38"/>
      <c r="Q120" s="10"/>
      <c r="R120" s="10"/>
      <c r="S120" s="10"/>
      <c r="T120" s="10"/>
      <c r="U120" s="39"/>
      <c r="V120" s="39"/>
      <c r="W120" s="39"/>
      <c r="X120" s="39"/>
    </row>
    <row r="121">
      <c r="A121" s="7">
        <v>120.0</v>
      </c>
      <c r="B121" s="7"/>
      <c r="C121" s="14"/>
      <c r="D121" s="10"/>
      <c r="E121" s="10"/>
      <c r="F121" s="10"/>
      <c r="G121" s="10"/>
      <c r="H121" s="10">
        <f>IFERROR(__xludf.DUMMYFUNCTION("
IF(NOT(REGEXMATCH (G121  , ""~"" )), 
(LEN(G121) - LEN(SUBSTITUTE(G121, "","" , """"))) + 
(LEN(G121) - LEN(SUBSTITUTE(G121, ""|"" , """"))) + IF(G121 = """", 0 , 1), 
VALUE(SUBSTITUTE(REGEXEXTRACT(G121, ""~\d+""), ""~"", """")))"),0.0)</f>
        <v>0</v>
      </c>
      <c r="I121" s="37"/>
      <c r="J121" s="37"/>
      <c r="K121" s="38"/>
      <c r="L121" s="38"/>
      <c r="M121" s="38"/>
      <c r="N121" s="38"/>
      <c r="O121" s="38"/>
      <c r="P121" s="38"/>
      <c r="Q121" s="10"/>
      <c r="R121" s="10"/>
      <c r="S121" s="10"/>
      <c r="T121" s="10"/>
      <c r="U121" s="39"/>
      <c r="V121" s="39"/>
      <c r="W121" s="39"/>
      <c r="X121" s="39"/>
    </row>
    <row r="122">
      <c r="A122" s="7">
        <v>121.0</v>
      </c>
      <c r="B122" s="7"/>
      <c r="C122" s="14"/>
      <c r="D122" s="10"/>
      <c r="E122" s="10"/>
      <c r="F122" s="10"/>
      <c r="G122" s="10"/>
      <c r="H122" s="10">
        <f>IFERROR(__xludf.DUMMYFUNCTION("
IF(NOT(REGEXMATCH (G122  , ""~"" )), 
(LEN(G122) - LEN(SUBSTITUTE(G122, "","" , """"))) + 
(LEN(G122) - LEN(SUBSTITUTE(G122, ""|"" , """"))) + IF(G122 = """", 0 , 1), 
VALUE(SUBSTITUTE(REGEXEXTRACT(G122, ""~\d+""), ""~"", """")))"),0.0)</f>
        <v>0</v>
      </c>
      <c r="I122" s="37"/>
      <c r="J122" s="37"/>
      <c r="K122" s="38"/>
      <c r="L122" s="38"/>
      <c r="M122" s="38"/>
      <c r="N122" s="38"/>
      <c r="O122" s="38"/>
      <c r="P122" s="38"/>
      <c r="Q122" s="10"/>
      <c r="R122" s="10"/>
      <c r="S122" s="10"/>
      <c r="T122" s="10"/>
      <c r="U122" s="39"/>
      <c r="V122" s="39"/>
      <c r="W122" s="39"/>
      <c r="X122" s="39"/>
    </row>
    <row r="123">
      <c r="A123" s="7">
        <v>122.0</v>
      </c>
      <c r="B123" s="7"/>
      <c r="C123" s="14"/>
      <c r="D123" s="10"/>
      <c r="E123" s="10"/>
      <c r="F123" s="10"/>
      <c r="G123" s="10"/>
      <c r="H123" s="10">
        <f>IFERROR(__xludf.DUMMYFUNCTION("
IF(NOT(REGEXMATCH (G123  , ""~"" )), 
(LEN(G123) - LEN(SUBSTITUTE(G123, "","" , """"))) + 
(LEN(G123) - LEN(SUBSTITUTE(G123, ""|"" , """"))) + IF(G123 = """", 0 , 1), 
VALUE(SUBSTITUTE(REGEXEXTRACT(G123, ""~\d+""), ""~"", """")))"),0.0)</f>
        <v>0</v>
      </c>
      <c r="I123" s="37"/>
      <c r="J123" s="37"/>
      <c r="K123" s="38"/>
      <c r="L123" s="38"/>
      <c r="M123" s="38"/>
      <c r="N123" s="38"/>
      <c r="O123" s="38"/>
      <c r="P123" s="38"/>
      <c r="Q123" s="10"/>
      <c r="R123" s="10"/>
      <c r="S123" s="10"/>
      <c r="T123" s="10"/>
      <c r="U123" s="39"/>
      <c r="V123" s="39"/>
      <c r="W123" s="39"/>
      <c r="X123" s="39"/>
    </row>
    <row r="124">
      <c r="A124" s="7">
        <v>123.0</v>
      </c>
      <c r="B124" s="7"/>
      <c r="C124" s="14"/>
      <c r="D124" s="10"/>
      <c r="E124" s="10"/>
      <c r="F124" s="10"/>
      <c r="G124" s="10"/>
      <c r="H124" s="10">
        <f>IFERROR(__xludf.DUMMYFUNCTION("
IF(NOT(REGEXMATCH (G124  , ""~"" )), 
(LEN(G124) - LEN(SUBSTITUTE(G124, "","" , """"))) + 
(LEN(G124) - LEN(SUBSTITUTE(G124, ""|"" , """"))) + IF(G124 = """", 0 , 1), 
VALUE(SUBSTITUTE(REGEXEXTRACT(G124, ""~\d+""), ""~"", """")))"),0.0)</f>
        <v>0</v>
      </c>
      <c r="I124" s="37"/>
      <c r="J124" s="37"/>
      <c r="K124" s="38"/>
      <c r="L124" s="38"/>
      <c r="M124" s="38"/>
      <c r="N124" s="38"/>
      <c r="O124" s="38"/>
      <c r="P124" s="38"/>
      <c r="Q124" s="10"/>
      <c r="R124" s="10"/>
      <c r="S124" s="10"/>
      <c r="T124" s="10"/>
      <c r="U124" s="39"/>
      <c r="V124" s="39"/>
      <c r="W124" s="39"/>
      <c r="X124" s="39"/>
    </row>
    <row r="125">
      <c r="A125" s="7">
        <v>124.0</v>
      </c>
      <c r="B125" s="7"/>
      <c r="C125" s="14"/>
      <c r="D125" s="10"/>
      <c r="E125" s="10"/>
      <c r="F125" s="10"/>
      <c r="G125" s="10"/>
      <c r="H125" s="10">
        <f>IFERROR(__xludf.DUMMYFUNCTION("
IF(NOT(REGEXMATCH (G125  , ""~"" )), 
(LEN(G125) - LEN(SUBSTITUTE(G125, "","" , """"))) + 
(LEN(G125) - LEN(SUBSTITUTE(G125, ""|"" , """"))) + IF(G125 = """", 0 , 1), 
VALUE(SUBSTITUTE(REGEXEXTRACT(G125, ""~\d+""), ""~"", """")))"),0.0)</f>
        <v>0</v>
      </c>
      <c r="I125" s="37"/>
      <c r="J125" s="37"/>
      <c r="K125" s="38"/>
      <c r="L125" s="38"/>
      <c r="M125" s="38"/>
      <c r="N125" s="38"/>
      <c r="O125" s="38"/>
      <c r="P125" s="38"/>
      <c r="Q125" s="10"/>
      <c r="R125" s="10"/>
      <c r="S125" s="10"/>
      <c r="T125" s="10"/>
      <c r="U125" s="39"/>
      <c r="V125" s="39"/>
      <c r="W125" s="39"/>
      <c r="X125" s="39"/>
    </row>
    <row r="126">
      <c r="A126" s="7">
        <v>125.0</v>
      </c>
      <c r="B126" s="7"/>
      <c r="C126" s="14"/>
      <c r="D126" s="10"/>
      <c r="E126" s="10"/>
      <c r="F126" s="10"/>
      <c r="G126" s="10"/>
      <c r="H126" s="10">
        <f>IFERROR(__xludf.DUMMYFUNCTION("
IF(NOT(REGEXMATCH (G126  , ""~"" )), 
(LEN(G126) - LEN(SUBSTITUTE(G126, "","" , """"))) + 
(LEN(G126) - LEN(SUBSTITUTE(G126, ""|"" , """"))) + IF(G126 = """", 0 , 1), 
VALUE(SUBSTITUTE(REGEXEXTRACT(G126, ""~\d+""), ""~"", """")))"),0.0)</f>
        <v>0</v>
      </c>
      <c r="I126" s="37"/>
      <c r="J126" s="37"/>
      <c r="K126" s="38"/>
      <c r="L126" s="38"/>
      <c r="M126" s="38"/>
      <c r="N126" s="38"/>
      <c r="O126" s="38"/>
      <c r="P126" s="38"/>
      <c r="Q126" s="10"/>
      <c r="R126" s="10"/>
      <c r="S126" s="10"/>
      <c r="T126" s="10"/>
      <c r="U126" s="39"/>
      <c r="V126" s="39"/>
      <c r="W126" s="39"/>
      <c r="X126" s="39"/>
    </row>
    <row r="127">
      <c r="A127" s="7">
        <v>126.0</v>
      </c>
      <c r="B127" s="7"/>
      <c r="C127" s="14"/>
      <c r="D127" s="10"/>
      <c r="E127" s="10"/>
      <c r="F127" s="10"/>
      <c r="G127" s="10"/>
      <c r="H127" s="10">
        <f>IFERROR(__xludf.DUMMYFUNCTION("
IF(NOT(REGEXMATCH (G127  , ""~"" )), 
(LEN(G127) - LEN(SUBSTITUTE(G127, "","" , """"))) + 
(LEN(G127) - LEN(SUBSTITUTE(G127, ""|"" , """"))) + IF(G127 = """", 0 , 1), 
VALUE(SUBSTITUTE(REGEXEXTRACT(G127, ""~\d+""), ""~"", """")))"),0.0)</f>
        <v>0</v>
      </c>
      <c r="I127" s="37"/>
      <c r="J127" s="37"/>
      <c r="K127" s="38"/>
      <c r="L127" s="38"/>
      <c r="M127" s="38"/>
      <c r="N127" s="38"/>
      <c r="O127" s="38"/>
      <c r="P127" s="38"/>
      <c r="Q127" s="10"/>
      <c r="R127" s="10"/>
      <c r="S127" s="10"/>
      <c r="T127" s="10"/>
      <c r="U127" s="39"/>
      <c r="V127" s="39"/>
      <c r="W127" s="39"/>
      <c r="X127" s="39"/>
    </row>
    <row r="128">
      <c r="A128" s="7">
        <v>127.0</v>
      </c>
      <c r="B128" s="7"/>
      <c r="C128" s="14"/>
      <c r="D128" s="10"/>
      <c r="E128" s="10"/>
      <c r="F128" s="10"/>
      <c r="G128" s="10"/>
      <c r="H128" s="10">
        <f>IFERROR(__xludf.DUMMYFUNCTION("
IF(NOT(REGEXMATCH (G128  , ""~"" )), 
(LEN(G128) - LEN(SUBSTITUTE(G128, "","" , """"))) + 
(LEN(G128) - LEN(SUBSTITUTE(G128, ""|"" , """"))) + IF(G128 = """", 0 , 1), 
VALUE(SUBSTITUTE(REGEXEXTRACT(G128, ""~\d+""), ""~"", """")))"),0.0)</f>
        <v>0</v>
      </c>
      <c r="I128" s="37"/>
      <c r="J128" s="37"/>
      <c r="K128" s="38"/>
      <c r="L128" s="38"/>
      <c r="M128" s="38"/>
      <c r="N128" s="38"/>
      <c r="O128" s="38"/>
      <c r="P128" s="38"/>
      <c r="Q128" s="10"/>
      <c r="R128" s="10"/>
      <c r="S128" s="10"/>
      <c r="T128" s="10"/>
      <c r="U128" s="39"/>
      <c r="V128" s="39"/>
      <c r="W128" s="39"/>
      <c r="X128" s="39"/>
    </row>
    <row r="129">
      <c r="A129" s="7">
        <v>128.0</v>
      </c>
      <c r="B129" s="7"/>
      <c r="C129" s="14"/>
      <c r="D129" s="10"/>
      <c r="E129" s="10"/>
      <c r="F129" s="10"/>
      <c r="G129" s="10"/>
      <c r="H129" s="10">
        <f>IFERROR(__xludf.DUMMYFUNCTION("
IF(NOT(REGEXMATCH (G129  , ""~"" )), 
(LEN(G129) - LEN(SUBSTITUTE(G129, "","" , """"))) + 
(LEN(G129) - LEN(SUBSTITUTE(G129, ""|"" , """"))) + IF(G129 = """", 0 , 1), 
VALUE(SUBSTITUTE(REGEXEXTRACT(G129, ""~\d+""), ""~"", """")))"),0.0)</f>
        <v>0</v>
      </c>
      <c r="I129" s="37"/>
      <c r="J129" s="37"/>
      <c r="K129" s="38"/>
      <c r="L129" s="38"/>
      <c r="M129" s="38"/>
      <c r="N129" s="38"/>
      <c r="O129" s="38"/>
      <c r="P129" s="38"/>
      <c r="Q129" s="10"/>
      <c r="R129" s="10"/>
      <c r="S129" s="10"/>
      <c r="T129" s="10"/>
      <c r="U129" s="39"/>
      <c r="V129" s="39"/>
      <c r="W129" s="39"/>
      <c r="X129" s="39"/>
    </row>
  </sheetData>
  <autoFilter ref="$A$1:$X$129">
    <sortState ref="A1:X129">
      <sortCondition ref="A1:A129"/>
      <sortCondition ref="W1:W129"/>
      <sortCondition ref="U1:U129"/>
    </sortState>
  </autoFilter>
  <conditionalFormatting sqref="D1:D129">
    <cfRule type="cellIs" dxfId="0" priority="1" operator="equal">
      <formula>"Сезонный"</formula>
    </cfRule>
  </conditionalFormatting>
  <conditionalFormatting sqref="D1:D129">
    <cfRule type="cellIs" dxfId="1" priority="2" operator="equal">
      <formula>"Формообразующий"</formula>
    </cfRule>
  </conditionalFormatting>
  <conditionalFormatting sqref="D1:D129">
    <cfRule type="cellIs" dxfId="2" priority="3" operator="equal">
      <formula>"Квази-созвездия"</formula>
    </cfRule>
  </conditionalFormatting>
  <conditionalFormatting sqref="D1:D129">
    <cfRule type="cellIs" dxfId="3" priority="4" operator="equal">
      <formula>"Образные"</formula>
    </cfRule>
  </conditionalFormatting>
  <conditionalFormatting sqref="D1:D129">
    <cfRule type="cellIs" dxfId="4" priority="5" operator="equal">
      <formula>"Ассоциативные"</formula>
    </cfRule>
  </conditionalFormatting>
  <conditionalFormatting sqref="D1:D129">
    <cfRule type="cellIs" dxfId="5" priority="6" operator="equal">
      <formula>"Указатели"</formula>
    </cfRule>
  </conditionalFormatting>
  <conditionalFormatting sqref="D1:D129">
    <cfRule type="cellIs" dxfId="6" priority="7" operator="equal">
      <formula>"Пара"</formula>
    </cfRule>
  </conditionalFormatting>
  <conditionalFormatting sqref="D1:D129">
    <cfRule type="cellIs" dxfId="7" priority="8" operator="equal">
      <formula>"Бриллиант"</formula>
    </cfRule>
  </conditionalFormatting>
  <conditionalFormatting sqref="D1:D129">
    <cfRule type="cellIs" dxfId="8" priority="9" operator="equal">
      <formula>"Телескопические"</formula>
    </cfRule>
  </conditionalFormatting>
  <conditionalFormatting sqref="E2:E129">
    <cfRule type="cellIs" dxfId="9" priority="10" operator="equal">
      <formula>"Древнее"</formula>
    </cfRule>
  </conditionalFormatting>
  <conditionalFormatting sqref="E2:E129">
    <cfRule type="cellIs" dxfId="10" priority="11" operator="equal">
      <formula>"Античное"</formula>
    </cfRule>
  </conditionalFormatting>
  <conditionalFormatting sqref="E2:E129">
    <cfRule type="cellIs" dxfId="11" priority="12" operator="equal">
      <formula>"Арабское"</formula>
    </cfRule>
  </conditionalFormatting>
  <conditionalFormatting sqref="E2:E129">
    <cfRule type="beginsWith" dxfId="12" priority="13" operator="beginsWith" text="Автор">
      <formula>LEFT((E2),LEN("Автор"))=("Автор")</formula>
    </cfRule>
  </conditionalFormatting>
  <conditionalFormatting sqref="E2:E129">
    <cfRule type="beginsWith" dxfId="13" priority="14" operator="beginsWith" text="Первооткрыватель">
      <formula>LEFT((E2),LEN("Первооткрыватель"))=("Первооткрыватель")</formula>
    </cfRule>
  </conditionalFormatting>
  <conditionalFormatting sqref="E2:E129">
    <cfRule type="cellIs" dxfId="14" priority="15" operator="equal">
      <formula>"Современное"</formula>
    </cfRule>
  </conditionalFormatting>
  <conditionalFormatting sqref="E1:E129">
    <cfRule type="cellIs" dxfId="15" priority="16" operator="equal">
      <formula>"Средневековое"</formula>
    </cfRule>
  </conditionalFormatting>
  <conditionalFormatting sqref="E1:E129">
    <cfRule type="cellIs" dxfId="15" priority="17" operator="equal">
      <formula>"Средневековое"</formula>
    </cfRule>
  </conditionalFormatting>
  <conditionalFormatting sqref="A1 B1:B129">
    <cfRule type="expression" dxfId="16" priority="18">
      <formula>COUNTIF(A:A,A1)&gt;1</formula>
    </cfRule>
  </conditionalFormatting>
  <hyperlinks>
    <hyperlink r:id="rId1" ref="V2"/>
    <hyperlink r:id="rId2" ref="V3"/>
    <hyperlink r:id="rId3" ref="V4"/>
    <hyperlink r:id="rId4" ref="V5"/>
    <hyperlink r:id="rId5" ref="V6"/>
    <hyperlink r:id="rId6" ref="V7"/>
    <hyperlink r:id="rId7" ref="V8"/>
    <hyperlink r:id="rId8" ref="V9"/>
    <hyperlink r:id="rId9" ref="V10"/>
    <hyperlink r:id="rId10" ref="X10"/>
    <hyperlink r:id="rId11" ref="V11"/>
    <hyperlink r:id="rId12" ref="X11"/>
    <hyperlink r:id="rId13" ref="V12"/>
    <hyperlink r:id="rId14" ref="X12"/>
    <hyperlink r:id="rId15" ref="V13"/>
    <hyperlink r:id="rId16" ref="X13"/>
    <hyperlink r:id="rId17" ref="V14"/>
    <hyperlink r:id="rId18" ref="X14"/>
    <hyperlink r:id="rId19" ref="V15"/>
    <hyperlink r:id="rId20" ref="X15"/>
    <hyperlink r:id="rId21" ref="V16"/>
    <hyperlink r:id="rId22" ref="X16"/>
    <hyperlink r:id="rId23" ref="V17"/>
    <hyperlink r:id="rId24" ref="X17"/>
    <hyperlink r:id="rId25" ref="V18"/>
    <hyperlink r:id="rId26" ref="X18"/>
    <hyperlink r:id="rId27" ref="V19"/>
    <hyperlink r:id="rId28" ref="X19"/>
    <hyperlink r:id="rId29" ref="V20"/>
    <hyperlink r:id="rId30" ref="X20"/>
    <hyperlink r:id="rId31" ref="V21"/>
    <hyperlink r:id="rId32" ref="X21"/>
    <hyperlink r:id="rId33" ref="V22"/>
    <hyperlink r:id="rId34" ref="X22"/>
    <hyperlink r:id="rId35" ref="V23"/>
    <hyperlink r:id="rId36" ref="X23"/>
    <hyperlink r:id="rId37" ref="V24"/>
    <hyperlink r:id="rId38" ref="X24"/>
    <hyperlink r:id="rId39" ref="V25"/>
    <hyperlink r:id="rId40" ref="X25"/>
    <hyperlink r:id="rId41" ref="V26"/>
    <hyperlink r:id="rId42" ref="X26"/>
    <hyperlink r:id="rId43" ref="V27"/>
    <hyperlink r:id="rId44" ref="X27"/>
    <hyperlink r:id="rId45" ref="V28"/>
    <hyperlink r:id="rId46" ref="X28"/>
    <hyperlink r:id="rId47" ref="V29"/>
    <hyperlink r:id="rId48" ref="X29"/>
    <hyperlink r:id="rId49" ref="V30"/>
    <hyperlink r:id="rId50" ref="X30"/>
    <hyperlink r:id="rId51" ref="V31"/>
    <hyperlink r:id="rId52" ref="X31"/>
    <hyperlink r:id="rId53" ref="V32"/>
    <hyperlink r:id="rId54" ref="X32"/>
    <hyperlink r:id="rId55" ref="V33"/>
    <hyperlink r:id="rId56" ref="X33"/>
    <hyperlink r:id="rId57" ref="V34"/>
    <hyperlink r:id="rId58" ref="X34"/>
    <hyperlink r:id="rId59" ref="V35"/>
    <hyperlink r:id="rId60" ref="X35"/>
    <hyperlink r:id="rId61" ref="V36"/>
    <hyperlink r:id="rId62" ref="X36"/>
    <hyperlink r:id="rId63" ref="V37"/>
    <hyperlink r:id="rId64" ref="X37"/>
    <hyperlink r:id="rId65" ref="V38"/>
    <hyperlink r:id="rId66" ref="X38"/>
    <hyperlink r:id="rId67" ref="V39"/>
    <hyperlink r:id="rId68" ref="X39"/>
    <hyperlink r:id="rId69" ref="V40"/>
    <hyperlink r:id="rId70" ref="X40"/>
    <hyperlink r:id="rId71" ref="V41"/>
    <hyperlink r:id="rId72" ref="X41"/>
    <hyperlink r:id="rId73" ref="V42"/>
    <hyperlink r:id="rId74" ref="X42"/>
    <hyperlink r:id="rId75" ref="V43"/>
    <hyperlink r:id="rId76" ref="X43"/>
    <hyperlink r:id="rId77" ref="V44"/>
    <hyperlink r:id="rId78" ref="X44"/>
    <hyperlink r:id="rId79" ref="V45"/>
    <hyperlink r:id="rId80" ref="X45"/>
    <hyperlink r:id="rId81" ref="V46"/>
    <hyperlink r:id="rId82" ref="X46"/>
    <hyperlink r:id="rId83" ref="V47"/>
    <hyperlink r:id="rId84" ref="X47"/>
    <hyperlink r:id="rId85" ref="V48"/>
    <hyperlink r:id="rId86" ref="X48"/>
    <hyperlink r:id="rId87" ref="V49"/>
    <hyperlink r:id="rId88" ref="X49"/>
    <hyperlink r:id="rId89" ref="V50"/>
    <hyperlink r:id="rId90" ref="X50"/>
    <hyperlink r:id="rId91" ref="V51"/>
    <hyperlink r:id="rId92" ref="X51"/>
    <hyperlink r:id="rId93" ref="V52"/>
    <hyperlink r:id="rId94" ref="X52"/>
    <hyperlink r:id="rId95" ref="V53"/>
    <hyperlink r:id="rId96" ref="X53"/>
    <hyperlink r:id="rId97" ref="V54"/>
    <hyperlink r:id="rId98" ref="X54"/>
    <hyperlink r:id="rId99" ref="V55"/>
    <hyperlink r:id="rId100" ref="X55"/>
    <hyperlink r:id="rId101" ref="V56"/>
    <hyperlink r:id="rId102" ref="X56"/>
    <hyperlink r:id="rId103" ref="V57"/>
    <hyperlink r:id="rId104" ref="X57"/>
    <hyperlink r:id="rId105" ref="V58"/>
    <hyperlink r:id="rId106" ref="X58"/>
    <hyperlink r:id="rId107" ref="V59"/>
    <hyperlink r:id="rId108" ref="X59"/>
    <hyperlink r:id="rId109" ref="V60"/>
    <hyperlink r:id="rId110" ref="X60"/>
    <hyperlink r:id="rId111" ref="V61"/>
    <hyperlink r:id="rId112" ref="X61"/>
    <hyperlink r:id="rId113" ref="V62"/>
    <hyperlink r:id="rId114" ref="X62"/>
    <hyperlink r:id="rId115" ref="V63"/>
    <hyperlink r:id="rId116" ref="X63"/>
    <hyperlink r:id="rId117" ref="V64"/>
    <hyperlink r:id="rId118" ref="X64"/>
    <hyperlink r:id="rId119" ref="V65"/>
    <hyperlink r:id="rId120" ref="X65"/>
    <hyperlink r:id="rId121" ref="V66"/>
    <hyperlink r:id="rId122" ref="X66"/>
    <hyperlink r:id="rId123" ref="V67"/>
    <hyperlink r:id="rId124" ref="X67"/>
    <hyperlink r:id="rId125" ref="V68"/>
    <hyperlink r:id="rId126" ref="X68"/>
    <hyperlink r:id="rId127" ref="X69"/>
    <hyperlink r:id="rId128" ref="V70"/>
    <hyperlink r:id="rId129" ref="X70"/>
    <hyperlink r:id="rId130" ref="V71"/>
    <hyperlink r:id="rId131" ref="X71"/>
    <hyperlink r:id="rId132" ref="V72"/>
    <hyperlink r:id="rId133" ref="X72"/>
    <hyperlink r:id="rId134" ref="V73"/>
    <hyperlink r:id="rId135" ref="X73"/>
    <hyperlink r:id="rId136" ref="V74"/>
    <hyperlink r:id="rId137" ref="X74"/>
    <hyperlink r:id="rId138" ref="V75"/>
    <hyperlink r:id="rId139" ref="X75"/>
    <hyperlink r:id="rId140" ref="V76"/>
    <hyperlink r:id="rId141" ref="X76"/>
    <hyperlink r:id="rId142" ref="V77"/>
    <hyperlink r:id="rId143" ref="X77"/>
    <hyperlink r:id="rId144" ref="V78"/>
    <hyperlink r:id="rId145" ref="X78"/>
  </hyperlinks>
  <drawing r:id="rId14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9.0"/>
    <col customWidth="1" min="2" max="2" width="18.25"/>
    <col customWidth="1" min="3" max="3" width="37.63"/>
    <col customWidth="1" min="4" max="4" width="11.88"/>
    <col customWidth="1" min="5" max="5" width="32.75"/>
    <col customWidth="1" min="6" max="6" width="30.0"/>
    <col customWidth="1" min="7" max="7" width="55.38"/>
    <col customWidth="1" min="8" max="8" width="142.75"/>
  </cols>
  <sheetData>
    <row r="1">
      <c r="A1" s="40" t="s">
        <v>633</v>
      </c>
      <c r="B1" s="41" t="s">
        <v>634</v>
      </c>
      <c r="C1" s="41" t="s">
        <v>635</v>
      </c>
      <c r="D1" s="41" t="s">
        <v>636</v>
      </c>
      <c r="E1" s="41" t="s">
        <v>637</v>
      </c>
      <c r="F1" s="41" t="s">
        <v>638</v>
      </c>
      <c r="G1" s="41" t="s">
        <v>639</v>
      </c>
      <c r="H1" s="42" t="s">
        <v>640</v>
      </c>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row>
    <row r="2">
      <c r="A2" s="44" t="str">
        <f t="array" ref="A2:A25">TRANSPOSE(Tabula!A1:AI1)</f>
        <v>Order</v>
      </c>
      <c r="B2" s="45" t="s">
        <v>0</v>
      </c>
      <c r="C2" s="46" t="s">
        <v>641</v>
      </c>
      <c r="D2" s="46" t="s">
        <v>642</v>
      </c>
      <c r="E2" s="46" t="s">
        <v>643</v>
      </c>
      <c r="F2" s="46">
        <v>1.0</v>
      </c>
      <c r="G2" s="46" t="s">
        <v>644</v>
      </c>
      <c r="H2" s="47" t="s">
        <v>645</v>
      </c>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row>
    <row r="3">
      <c r="A3" s="44" t="s">
        <v>1</v>
      </c>
      <c r="B3" s="45" t="s">
        <v>1</v>
      </c>
      <c r="C3" s="46" t="s">
        <v>646</v>
      </c>
      <c r="D3" s="46" t="s">
        <v>647</v>
      </c>
      <c r="E3" s="46" t="s">
        <v>648</v>
      </c>
      <c r="F3" s="46" t="s">
        <v>649</v>
      </c>
      <c r="G3" s="46" t="s">
        <v>650</v>
      </c>
      <c r="H3" s="47" t="s">
        <v>651</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row>
    <row r="4">
      <c r="A4" s="44" t="s">
        <v>2</v>
      </c>
      <c r="B4" s="45" t="s">
        <v>2</v>
      </c>
      <c r="C4" s="48" t="s">
        <v>634</v>
      </c>
      <c r="D4" s="46" t="s">
        <v>647</v>
      </c>
      <c r="E4" s="46" t="s">
        <v>652</v>
      </c>
      <c r="F4" s="46" t="s">
        <v>653</v>
      </c>
      <c r="G4" s="46" t="s">
        <v>654</v>
      </c>
      <c r="H4" s="47" t="s">
        <v>655</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row>
    <row r="5">
      <c r="A5" s="44" t="s">
        <v>3</v>
      </c>
      <c r="B5" s="45" t="s">
        <v>4</v>
      </c>
      <c r="C5" s="46" t="s">
        <v>656</v>
      </c>
      <c r="D5" s="46" t="s">
        <v>647</v>
      </c>
      <c r="E5" s="46" t="s">
        <v>657</v>
      </c>
      <c r="F5" s="46" t="s">
        <v>461</v>
      </c>
      <c r="G5" s="46" t="s">
        <v>658</v>
      </c>
      <c r="H5" s="47" t="s">
        <v>659</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row>
    <row r="6">
      <c r="A6" s="44" t="s">
        <v>4</v>
      </c>
      <c r="B6" s="48" t="s">
        <v>3</v>
      </c>
      <c r="C6" s="46" t="s">
        <v>636</v>
      </c>
      <c r="D6" s="46" t="s">
        <v>647</v>
      </c>
      <c r="E6" s="46" t="s">
        <v>660</v>
      </c>
      <c r="F6" s="46" t="s">
        <v>661</v>
      </c>
      <c r="G6" s="46" t="s">
        <v>662</v>
      </c>
      <c r="H6" s="47" t="s">
        <v>663</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row>
    <row r="7">
      <c r="A7" s="44" t="s">
        <v>5</v>
      </c>
      <c r="B7" s="48" t="s">
        <v>664</v>
      </c>
      <c r="C7" s="46" t="s">
        <v>665</v>
      </c>
      <c r="D7" s="46" t="s">
        <v>647</v>
      </c>
      <c r="E7" s="49" t="s">
        <v>666</v>
      </c>
      <c r="F7" s="49" t="s">
        <v>667</v>
      </c>
      <c r="G7" s="49"/>
      <c r="H7" s="47" t="s">
        <v>668</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row>
    <row r="8">
      <c r="A8" s="44" t="s">
        <v>6</v>
      </c>
      <c r="B8" s="48" t="s">
        <v>669</v>
      </c>
      <c r="C8" s="46" t="s">
        <v>670</v>
      </c>
      <c r="D8" s="46" t="s">
        <v>647</v>
      </c>
      <c r="E8" s="49" t="s">
        <v>671</v>
      </c>
      <c r="F8" s="49" t="s">
        <v>672</v>
      </c>
      <c r="G8" s="49"/>
      <c r="H8" s="47" t="s">
        <v>673</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row>
    <row r="9">
      <c r="A9" s="44" t="s">
        <v>7</v>
      </c>
      <c r="B9" s="48" t="s">
        <v>5</v>
      </c>
      <c r="C9" s="46" t="s">
        <v>635</v>
      </c>
      <c r="D9" s="46" t="s">
        <v>647</v>
      </c>
      <c r="E9" s="46" t="s">
        <v>647</v>
      </c>
      <c r="F9" s="46" t="s">
        <v>674</v>
      </c>
      <c r="G9" s="46" t="s">
        <v>675</v>
      </c>
      <c r="H9" s="47" t="s">
        <v>676</v>
      </c>
      <c r="I9" s="50" t="s">
        <v>677</v>
      </c>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row>
    <row r="10">
      <c r="A10" s="51" t="s">
        <v>8</v>
      </c>
      <c r="B10" s="48" t="s">
        <v>6</v>
      </c>
      <c r="C10" s="46" t="s">
        <v>678</v>
      </c>
      <c r="D10" s="46" t="s">
        <v>647</v>
      </c>
      <c r="E10" s="46" t="s">
        <v>679</v>
      </c>
      <c r="F10" s="46" t="s">
        <v>680</v>
      </c>
      <c r="G10" s="46" t="s">
        <v>681</v>
      </c>
      <c r="H10" s="47" t="str">
        <f>CONCATENATE("• Включает Х объектов",  " — Х указывает из скольки звезд или объектов состоит астеризм. Для указания звезд применяется код Флемстида-Байера, если не указана другая система. 
Обозначение разделителей:
", G10)</f>
        <v>• Включает Х объектов — Х указывает из скольки звезд или объектов состоит астеризм. Для указания звезд применяется код Флемстида-Байера, если не указана другая система. 
Обозначение разделителей:
  ,      - разделитель объектов в одной группе;
  |      - разделитель групп;
  +     - две близкие звезды считаемые за одну;
  [ x ] - ближайший яркий объект;
  ?     - объект без названия (вместо названия);
  ~     - примерное указание количества объектов в астеризме.</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row>
    <row r="11">
      <c r="A11" s="51" t="s">
        <v>9</v>
      </c>
      <c r="B11" s="45" t="s">
        <v>7</v>
      </c>
      <c r="C11" s="46" t="s">
        <v>682</v>
      </c>
      <c r="D11" s="46" t="s">
        <v>683</v>
      </c>
      <c r="E11" s="46" t="s">
        <v>643</v>
      </c>
      <c r="F11" s="46" t="s">
        <v>684</v>
      </c>
      <c r="G11" s="46" t="s">
        <v>685</v>
      </c>
      <c r="H11" s="47"/>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row>
    <row r="12">
      <c r="A12" s="44" t="s">
        <v>10</v>
      </c>
      <c r="B12" s="48" t="s">
        <v>8</v>
      </c>
      <c r="C12" s="52" t="s">
        <v>686</v>
      </c>
      <c r="D12" s="46" t="s">
        <v>642</v>
      </c>
      <c r="E12" s="52" t="s">
        <v>687</v>
      </c>
      <c r="F12" s="52">
        <v>12.0</v>
      </c>
      <c r="G12" s="52" t="s">
        <v>688</v>
      </c>
      <c r="H12" s="47" t="s">
        <v>689</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row>
    <row r="13">
      <c r="A13" s="44" t="s">
        <v>11</v>
      </c>
      <c r="B13" s="48" t="s">
        <v>9</v>
      </c>
      <c r="C13" s="52" t="s">
        <v>690</v>
      </c>
      <c r="D13" s="46" t="s">
        <v>642</v>
      </c>
      <c r="E13" s="52" t="s">
        <v>687</v>
      </c>
      <c r="F13" s="52">
        <v>13.0</v>
      </c>
      <c r="G13" s="52" t="s">
        <v>688</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row>
    <row r="14">
      <c r="A14" s="44" t="s">
        <v>12</v>
      </c>
      <c r="B14" s="48" t="s">
        <v>691</v>
      </c>
      <c r="C14" s="46" t="s">
        <v>692</v>
      </c>
      <c r="D14" s="53" t="s">
        <v>647</v>
      </c>
      <c r="E14" s="46" t="s">
        <v>693</v>
      </c>
      <c r="F14" s="46" t="s">
        <v>694</v>
      </c>
      <c r="G14" s="46" t="s">
        <v>695</v>
      </c>
      <c r="H14" s="47" t="s">
        <v>696</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row>
    <row r="15">
      <c r="A15" s="44" t="s">
        <v>13</v>
      </c>
      <c r="B15" s="48" t="s">
        <v>697</v>
      </c>
      <c r="C15" s="46" t="s">
        <v>698</v>
      </c>
      <c r="D15" s="53" t="s">
        <v>647</v>
      </c>
      <c r="E15" s="46" t="s">
        <v>693</v>
      </c>
      <c r="F15" s="46" t="s">
        <v>694</v>
      </c>
      <c r="G15" s="46" t="s">
        <v>695</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row>
    <row r="16">
      <c r="A16" s="44" t="s">
        <v>14</v>
      </c>
      <c r="B16" s="48" t="s">
        <v>699</v>
      </c>
      <c r="C16" s="46" t="s">
        <v>700</v>
      </c>
      <c r="D16" s="53" t="s">
        <v>647</v>
      </c>
      <c r="E16" s="54" t="s">
        <v>701</v>
      </c>
      <c r="F16" s="54" t="s">
        <v>702</v>
      </c>
      <c r="G16" s="46" t="s">
        <v>695</v>
      </c>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row>
    <row r="17">
      <c r="A17" s="44" t="s">
        <v>15</v>
      </c>
      <c r="B17" s="48" t="s">
        <v>703</v>
      </c>
      <c r="C17" s="46" t="s">
        <v>704</v>
      </c>
      <c r="D17" s="53" t="s">
        <v>647</v>
      </c>
      <c r="E17" s="54" t="s">
        <v>705</v>
      </c>
      <c r="F17" s="54" t="s">
        <v>706</v>
      </c>
      <c r="G17" s="46" t="s">
        <v>695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row>
    <row r="18">
      <c r="A18" s="44" t="s">
        <v>16</v>
      </c>
      <c r="B18" s="48" t="s">
        <v>707</v>
      </c>
      <c r="C18" s="46" t="s">
        <v>708</v>
      </c>
      <c r="D18" s="48" t="s">
        <v>647</v>
      </c>
      <c r="E18" s="46" t="s">
        <v>709</v>
      </c>
      <c r="F18" s="46" t="s">
        <v>709</v>
      </c>
      <c r="G18" s="46" t="s">
        <v>710</v>
      </c>
      <c r="H18" s="47" t="s">
        <v>711</v>
      </c>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row>
    <row r="19">
      <c r="A19" s="44" t="s">
        <v>17</v>
      </c>
      <c r="B19" s="48" t="s">
        <v>712</v>
      </c>
      <c r="C19" s="46" t="s">
        <v>713</v>
      </c>
      <c r="D19" s="48" t="s">
        <v>647</v>
      </c>
      <c r="E19" s="46" t="s">
        <v>709</v>
      </c>
      <c r="F19" s="46" t="s">
        <v>709</v>
      </c>
      <c r="G19" s="46" t="s">
        <v>710</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row>
    <row r="20">
      <c r="A20" s="44" t="s">
        <v>18</v>
      </c>
      <c r="B20" s="48" t="s">
        <v>16</v>
      </c>
      <c r="C20" s="46" t="s">
        <v>714</v>
      </c>
      <c r="D20" s="55" t="s">
        <v>683</v>
      </c>
      <c r="E20" s="46" t="s">
        <v>715</v>
      </c>
      <c r="F20" s="53" t="s">
        <v>684</v>
      </c>
      <c r="G20" s="46" t="s">
        <v>716</v>
      </c>
      <c r="H20" s="47" t="s">
        <v>717</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row>
    <row r="21">
      <c r="A21" s="44" t="s">
        <v>19</v>
      </c>
      <c r="B21" s="48" t="s">
        <v>17</v>
      </c>
      <c r="C21" s="46" t="s">
        <v>714</v>
      </c>
      <c r="D21" s="55" t="s">
        <v>683</v>
      </c>
      <c r="E21" s="46" t="s">
        <v>715</v>
      </c>
      <c r="F21" s="53" t="s">
        <v>684</v>
      </c>
      <c r="G21" s="46" t="s">
        <v>716</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row>
    <row r="22">
      <c r="A22" s="44" t="s">
        <v>20</v>
      </c>
      <c r="B22" s="48" t="s">
        <v>18</v>
      </c>
      <c r="C22" s="46" t="s">
        <v>718</v>
      </c>
      <c r="D22" s="55" t="s">
        <v>683</v>
      </c>
      <c r="E22" s="46" t="s">
        <v>715</v>
      </c>
      <c r="F22" s="53" t="s">
        <v>684</v>
      </c>
      <c r="G22" s="46" t="s">
        <v>716</v>
      </c>
      <c r="H22" s="47" t="s">
        <v>719</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row>
    <row r="23">
      <c r="A23" s="44" t="s">
        <v>21</v>
      </c>
      <c r="B23" s="48" t="s">
        <v>19</v>
      </c>
      <c r="C23" s="46" t="s">
        <v>718</v>
      </c>
      <c r="D23" s="55" t="s">
        <v>683</v>
      </c>
      <c r="E23" s="46" t="s">
        <v>715</v>
      </c>
      <c r="F23" s="56" t="s">
        <v>684</v>
      </c>
      <c r="G23" s="46" t="s">
        <v>716</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row>
    <row r="24">
      <c r="A24" s="44" t="s">
        <v>22</v>
      </c>
      <c r="B24" s="48"/>
      <c r="C24" s="48"/>
      <c r="D24" s="48"/>
      <c r="E24" s="48"/>
      <c r="F24" s="48"/>
      <c r="G24" s="48"/>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row>
    <row r="25">
      <c r="A25" s="44" t="s">
        <v>23</v>
      </c>
      <c r="B25" s="48"/>
      <c r="C25" s="48"/>
      <c r="D25" s="48"/>
      <c r="E25" s="48"/>
      <c r="F25" s="48"/>
      <c r="G25" s="48"/>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row>
    <row r="26">
      <c r="A26" s="44"/>
      <c r="B26" s="48"/>
      <c r="C26" s="48"/>
      <c r="D26" s="48"/>
      <c r="E26" s="48"/>
      <c r="F26" s="48"/>
      <c r="G26" s="48"/>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row>
    <row r="27">
      <c r="A27" s="44"/>
      <c r="B27" s="48"/>
      <c r="C27" s="48"/>
      <c r="D27" s="48"/>
      <c r="E27" s="48"/>
      <c r="F27" s="48"/>
      <c r="G27" s="48"/>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row>
    <row r="28">
      <c r="A28" s="44"/>
      <c r="B28" s="48"/>
      <c r="C28" s="48"/>
      <c r="D28" s="48"/>
      <c r="E28" s="48"/>
      <c r="F28" s="48"/>
      <c r="G28" s="48"/>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row>
    <row r="29">
      <c r="A29" s="44"/>
      <c r="B29" s="48"/>
      <c r="C29" s="48"/>
      <c r="D29" s="48"/>
      <c r="E29" s="48"/>
      <c r="F29" s="48"/>
      <c r="G29" s="48"/>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row>
    <row r="30">
      <c r="A30" s="44"/>
      <c r="B30" s="48"/>
      <c r="C30" s="48"/>
      <c r="D30" s="48"/>
      <c r="E30" s="48"/>
      <c r="F30" s="48"/>
      <c r="G30" s="48"/>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row>
    <row r="31">
      <c r="A31" s="44"/>
      <c r="B31" s="48"/>
      <c r="C31" s="48"/>
      <c r="D31" s="48"/>
      <c r="E31" s="48"/>
      <c r="F31" s="48"/>
      <c r="G31" s="48"/>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row>
    <row r="32">
      <c r="A32" s="44"/>
      <c r="B32" s="48"/>
      <c r="C32" s="48"/>
      <c r="D32" s="48"/>
      <c r="E32" s="48"/>
      <c r="F32" s="48"/>
      <c r="G32" s="48"/>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row>
    <row r="33">
      <c r="A33" s="44"/>
      <c r="B33" s="48"/>
      <c r="C33" s="48"/>
      <c r="D33" s="48"/>
      <c r="E33" s="48"/>
      <c r="F33" s="48"/>
      <c r="G33" s="48"/>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row>
    <row r="34">
      <c r="A34" s="44"/>
      <c r="B34" s="48"/>
      <c r="C34" s="48"/>
      <c r="D34" s="48"/>
      <c r="E34" s="48"/>
      <c r="F34" s="48"/>
      <c r="G34" s="48"/>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row>
    <row r="35">
      <c r="A35" s="44"/>
      <c r="B35" s="48"/>
      <c r="C35" s="48"/>
      <c r="D35" s="48"/>
      <c r="E35" s="48"/>
      <c r="F35" s="48"/>
      <c r="G35" s="48"/>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row>
    <row r="36">
      <c r="A36" s="44"/>
      <c r="B36" s="48"/>
      <c r="C36" s="48"/>
      <c r="D36" s="48"/>
      <c r="E36" s="48"/>
      <c r="F36" s="48"/>
      <c r="G36" s="48"/>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row>
    <row r="37">
      <c r="A37" s="44"/>
      <c r="B37" s="48"/>
      <c r="C37" s="48"/>
      <c r="D37" s="48"/>
      <c r="E37" s="48"/>
      <c r="F37" s="48"/>
      <c r="G37" s="48"/>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row>
    <row r="38">
      <c r="A38" s="44"/>
      <c r="B38" s="48"/>
      <c r="C38" s="48"/>
      <c r="D38" s="48"/>
      <c r="E38" s="48"/>
      <c r="F38" s="48"/>
      <c r="G38" s="48"/>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row>
    <row r="39">
      <c r="A39" s="44"/>
      <c r="B39" s="48"/>
      <c r="C39" s="48"/>
      <c r="D39" s="48"/>
      <c r="E39" s="48"/>
      <c r="F39" s="48"/>
      <c r="G39" s="48"/>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row>
    <row r="40">
      <c r="A40" s="44"/>
      <c r="B40" s="48"/>
      <c r="C40" s="48"/>
      <c r="D40" s="48"/>
      <c r="E40" s="48"/>
      <c r="F40" s="48"/>
      <c r="G40" s="48"/>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row>
    <row r="41">
      <c r="A41" s="44"/>
      <c r="B41" s="48"/>
      <c r="C41" s="48"/>
      <c r="D41" s="48"/>
      <c r="E41" s="48"/>
      <c r="F41" s="48"/>
      <c r="G41" s="48"/>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row>
    <row r="42">
      <c r="A42" s="44"/>
      <c r="B42" s="48"/>
      <c r="C42" s="48"/>
      <c r="D42" s="48"/>
      <c r="E42" s="48"/>
      <c r="F42" s="48"/>
      <c r="G42" s="48"/>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row>
    <row r="43">
      <c r="A43" s="44"/>
      <c r="B43" s="48"/>
      <c r="C43" s="48"/>
      <c r="D43" s="48"/>
      <c r="E43" s="48"/>
      <c r="F43" s="48"/>
      <c r="G43" s="48"/>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row>
    <row r="44">
      <c r="A44" s="44"/>
      <c r="B44" s="48"/>
      <c r="C44" s="48"/>
      <c r="D44" s="48"/>
      <c r="E44" s="48"/>
      <c r="F44" s="48"/>
      <c r="G44" s="48"/>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row>
    <row r="45">
      <c r="A45" s="44"/>
      <c r="B45" s="48"/>
      <c r="C45" s="48"/>
      <c r="D45" s="48"/>
      <c r="E45" s="48"/>
      <c r="F45" s="48"/>
      <c r="G45" s="48"/>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row>
    <row r="46">
      <c r="A46" s="44"/>
      <c r="B46" s="48"/>
      <c r="C46" s="48"/>
      <c r="D46" s="48"/>
      <c r="E46" s="48"/>
      <c r="F46" s="48"/>
      <c r="G46" s="48"/>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row>
    <row r="47">
      <c r="A47" s="44"/>
      <c r="B47" s="48"/>
      <c r="C47" s="48"/>
      <c r="D47" s="48"/>
      <c r="E47" s="48"/>
      <c r="F47" s="48"/>
      <c r="G47" s="48"/>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row>
    <row r="48">
      <c r="A48" s="44"/>
      <c r="B48" s="48"/>
      <c r="C48" s="48"/>
      <c r="D48" s="48"/>
      <c r="E48" s="48"/>
      <c r="F48" s="48"/>
      <c r="G48" s="48"/>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row>
    <row r="49">
      <c r="A49" s="44"/>
      <c r="B49" s="48"/>
      <c r="C49" s="48"/>
      <c r="D49" s="48"/>
      <c r="E49" s="48"/>
      <c r="F49" s="48"/>
      <c r="G49" s="48"/>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row>
    <row r="50">
      <c r="A50" s="44"/>
      <c r="B50" s="48"/>
      <c r="C50" s="48"/>
      <c r="D50" s="48"/>
      <c r="E50" s="48"/>
      <c r="F50" s="48"/>
      <c r="G50" s="48"/>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row>
    <row r="51">
      <c r="A51" s="44"/>
      <c r="B51" s="48"/>
      <c r="C51" s="48"/>
      <c r="D51" s="48"/>
      <c r="E51" s="48"/>
      <c r="F51" s="48"/>
      <c r="G51" s="48"/>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row>
    <row r="52">
      <c r="A52" s="44"/>
      <c r="B52" s="48"/>
      <c r="C52" s="48"/>
      <c r="D52" s="48"/>
      <c r="E52" s="48"/>
      <c r="F52" s="48"/>
      <c r="G52" s="48"/>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row>
    <row r="53">
      <c r="A53" s="44"/>
      <c r="B53" s="48"/>
      <c r="C53" s="48"/>
      <c r="D53" s="48"/>
      <c r="E53" s="48"/>
      <c r="F53" s="48"/>
      <c r="G53" s="48"/>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row>
    <row r="54">
      <c r="A54" s="44"/>
      <c r="B54" s="48"/>
      <c r="C54" s="48"/>
      <c r="D54" s="48"/>
      <c r="E54" s="48"/>
      <c r="F54" s="48"/>
      <c r="G54" s="48"/>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row>
    <row r="55">
      <c r="A55" s="44"/>
      <c r="B55" s="48"/>
      <c r="C55" s="48"/>
      <c r="D55" s="48"/>
      <c r="E55" s="48"/>
      <c r="F55" s="48"/>
      <c r="G55" s="48"/>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row>
    <row r="56">
      <c r="A56" s="44"/>
      <c r="B56" s="48"/>
      <c r="C56" s="48"/>
      <c r="D56" s="48"/>
      <c r="E56" s="48"/>
      <c r="F56" s="48"/>
      <c r="G56" s="48"/>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row>
    <row r="57">
      <c r="A57" s="44"/>
      <c r="B57" s="48"/>
      <c r="C57" s="48"/>
      <c r="D57" s="48"/>
      <c r="E57" s="48"/>
      <c r="F57" s="48"/>
      <c r="G57" s="48"/>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row>
    <row r="58">
      <c r="A58" s="44"/>
      <c r="B58" s="48"/>
      <c r="C58" s="48"/>
      <c r="D58" s="48"/>
      <c r="E58" s="48"/>
      <c r="F58" s="48"/>
      <c r="G58" s="48"/>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row>
    <row r="59">
      <c r="A59" s="44"/>
      <c r="B59" s="48"/>
      <c r="C59" s="48"/>
      <c r="D59" s="48"/>
      <c r="E59" s="48"/>
      <c r="F59" s="48"/>
      <c r="G59" s="48"/>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row>
    <row r="60">
      <c r="A60" s="44"/>
      <c r="B60" s="48"/>
      <c r="C60" s="48"/>
      <c r="D60" s="48"/>
      <c r="E60" s="48"/>
      <c r="F60" s="48"/>
      <c r="G60" s="48"/>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row>
    <row r="61">
      <c r="A61" s="44"/>
      <c r="B61" s="48"/>
      <c r="C61" s="48"/>
      <c r="D61" s="48"/>
      <c r="E61" s="48"/>
      <c r="F61" s="48"/>
      <c r="G61" s="48"/>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row>
    <row r="62">
      <c r="A62" s="44"/>
      <c r="B62" s="48"/>
      <c r="C62" s="48"/>
      <c r="D62" s="48"/>
      <c r="E62" s="48"/>
      <c r="F62" s="48"/>
      <c r="G62" s="48"/>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row>
    <row r="63">
      <c r="A63" s="44"/>
      <c r="B63" s="48"/>
      <c r="C63" s="48"/>
      <c r="D63" s="48"/>
      <c r="E63" s="48"/>
      <c r="F63" s="48"/>
      <c r="G63" s="48"/>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row>
    <row r="64">
      <c r="A64" s="44"/>
      <c r="B64" s="48"/>
      <c r="C64" s="48"/>
      <c r="D64" s="48"/>
      <c r="E64" s="48"/>
      <c r="F64" s="48"/>
      <c r="G64" s="48"/>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row>
    <row r="65">
      <c r="A65" s="44"/>
      <c r="B65" s="48"/>
      <c r="C65" s="48"/>
      <c r="D65" s="48"/>
      <c r="E65" s="48"/>
      <c r="F65" s="48"/>
      <c r="G65" s="48"/>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row>
    <row r="66">
      <c r="A66" s="44"/>
      <c r="B66" s="48"/>
      <c r="C66" s="48"/>
      <c r="D66" s="48"/>
      <c r="E66" s="48"/>
      <c r="F66" s="48"/>
      <c r="G66" s="48"/>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row>
    <row r="67">
      <c r="A67" s="44"/>
      <c r="B67" s="48"/>
      <c r="C67" s="48"/>
      <c r="D67" s="48"/>
      <c r="E67" s="48"/>
      <c r="F67" s="48"/>
      <c r="G67" s="48"/>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row>
    <row r="68">
      <c r="A68" s="44"/>
      <c r="B68" s="48"/>
      <c r="C68" s="48"/>
      <c r="D68" s="48"/>
      <c r="E68" s="48"/>
      <c r="F68" s="48"/>
      <c r="G68" s="48"/>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row>
    <row r="69">
      <c r="A69" s="44"/>
      <c r="B69" s="48"/>
      <c r="C69" s="48"/>
      <c r="D69" s="48"/>
      <c r="E69" s="48"/>
      <c r="F69" s="48"/>
      <c r="G69" s="48"/>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row>
    <row r="70">
      <c r="A70" s="44"/>
      <c r="B70" s="48"/>
      <c r="C70" s="48"/>
      <c r="D70" s="48"/>
      <c r="E70" s="48"/>
      <c r="F70" s="48"/>
      <c r="G70" s="48"/>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row>
    <row r="71">
      <c r="A71" s="44"/>
      <c r="B71" s="48"/>
      <c r="C71" s="48"/>
      <c r="D71" s="48"/>
      <c r="E71" s="48"/>
      <c r="F71" s="48"/>
      <c r="G71" s="48"/>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row>
    <row r="72">
      <c r="A72" s="44"/>
      <c r="B72" s="48"/>
      <c r="C72" s="48"/>
      <c r="D72" s="48"/>
      <c r="E72" s="48"/>
      <c r="F72" s="48"/>
      <c r="G72" s="48"/>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row>
    <row r="73">
      <c r="A73" s="44"/>
      <c r="B73" s="48"/>
      <c r="C73" s="48"/>
      <c r="D73" s="48"/>
      <c r="E73" s="48"/>
      <c r="F73" s="48"/>
      <c r="G73" s="48"/>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row>
    <row r="74">
      <c r="A74" s="44"/>
      <c r="B74" s="48"/>
      <c r="C74" s="48"/>
      <c r="D74" s="48"/>
      <c r="E74" s="48"/>
      <c r="F74" s="48"/>
      <c r="G74" s="48"/>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row>
    <row r="75">
      <c r="A75" s="44"/>
      <c r="B75" s="48"/>
      <c r="C75" s="48"/>
      <c r="D75" s="48"/>
      <c r="E75" s="48"/>
      <c r="F75" s="48"/>
      <c r="G75" s="48"/>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row>
    <row r="76">
      <c r="A76" s="44"/>
      <c r="B76" s="48"/>
      <c r="C76" s="48"/>
      <c r="D76" s="48"/>
      <c r="E76" s="48"/>
      <c r="F76" s="48"/>
      <c r="G76" s="48"/>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row>
    <row r="77">
      <c r="A77" s="44"/>
      <c r="B77" s="48"/>
      <c r="C77" s="48"/>
      <c r="D77" s="48"/>
      <c r="E77" s="48"/>
      <c r="F77" s="48"/>
      <c r="G77" s="48"/>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row>
    <row r="78">
      <c r="A78" s="44"/>
      <c r="B78" s="48"/>
      <c r="C78" s="48"/>
      <c r="D78" s="48"/>
      <c r="E78" s="48"/>
      <c r="F78" s="48"/>
      <c r="G78" s="48"/>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row>
    <row r="79">
      <c r="A79" s="44"/>
      <c r="B79" s="48"/>
      <c r="C79" s="48"/>
      <c r="D79" s="48"/>
      <c r="E79" s="48"/>
      <c r="F79" s="48"/>
      <c r="G79" s="48"/>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row>
    <row r="80">
      <c r="A80" s="44"/>
      <c r="B80" s="48"/>
      <c r="C80" s="48"/>
      <c r="D80" s="48"/>
      <c r="E80" s="48"/>
      <c r="F80" s="48"/>
      <c r="G80" s="48"/>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row>
    <row r="81">
      <c r="A81" s="44"/>
      <c r="B81" s="48"/>
      <c r="C81" s="48"/>
      <c r="D81" s="48"/>
      <c r="E81" s="48"/>
      <c r="F81" s="10">
        <v>10.48</v>
      </c>
      <c r="G81" s="10" t="s">
        <v>8</v>
      </c>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row>
    <row r="82">
      <c r="A82" s="44"/>
      <c r="B82" s="48"/>
      <c r="C82" s="48"/>
      <c r="D82" s="48"/>
      <c r="E82" s="48"/>
      <c r="F82" s="10">
        <v>12.48</v>
      </c>
      <c r="G82" s="10" t="s">
        <v>9</v>
      </c>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row>
    <row r="83">
      <c r="A83" s="44"/>
      <c r="B83" s="48"/>
      <c r="C83" s="48"/>
      <c r="D83" s="48"/>
      <c r="E83" s="48"/>
      <c r="F83" s="57" t="s">
        <v>720</v>
      </c>
      <c r="G83" s="10" t="s">
        <v>721</v>
      </c>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row>
    <row r="84">
      <c r="A84" s="44"/>
      <c r="B84" s="48"/>
      <c r="C84" s="48"/>
      <c r="D84" s="48"/>
      <c r="E84" s="48"/>
      <c r="F84" s="57" t="s">
        <v>720</v>
      </c>
      <c r="G84" s="10" t="s">
        <v>722</v>
      </c>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row>
    <row r="85">
      <c r="A85" s="44"/>
      <c r="B85" s="48"/>
      <c r="C85" s="48"/>
      <c r="D85" s="48"/>
      <c r="E85" s="48"/>
      <c r="F85" s="10" t="s">
        <v>723</v>
      </c>
      <c r="G85" s="10" t="s">
        <v>724</v>
      </c>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row>
    <row r="86">
      <c r="A86" s="44"/>
      <c r="B86" s="48"/>
      <c r="C86" s="48"/>
      <c r="D86" s="48"/>
      <c r="E86" s="48"/>
      <c r="F86" s="10" t="s">
        <v>723</v>
      </c>
      <c r="G86" s="10" t="s">
        <v>725</v>
      </c>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row>
    <row r="87">
      <c r="A87" s="44"/>
      <c r="B87" s="48"/>
      <c r="C87" s="48"/>
      <c r="D87" s="48"/>
      <c r="E87" s="48"/>
      <c r="F87" s="58" t="s">
        <v>726</v>
      </c>
      <c r="G87" s="58" t="s">
        <v>707</v>
      </c>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row>
    <row r="88">
      <c r="A88" s="44"/>
      <c r="B88" s="48"/>
      <c r="C88" s="48"/>
      <c r="D88" s="48"/>
      <c r="E88" s="48"/>
      <c r="F88" s="58" t="s">
        <v>726</v>
      </c>
      <c r="G88" s="58" t="s">
        <v>712</v>
      </c>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row>
    <row r="89">
      <c r="A89" s="44"/>
      <c r="B89" s="48"/>
      <c r="C89" s="48"/>
      <c r="D89" s="48"/>
      <c r="E89" s="48"/>
      <c r="F89" s="58">
        <v>2.36</v>
      </c>
      <c r="G89" s="58" t="s">
        <v>16</v>
      </c>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row>
    <row r="90">
      <c r="A90" s="44"/>
      <c r="B90" s="48"/>
      <c r="C90" s="48"/>
      <c r="D90" s="48"/>
      <c r="E90" s="48"/>
      <c r="F90" s="58">
        <v>-2.36</v>
      </c>
      <c r="G90" s="58" t="s">
        <v>17</v>
      </c>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row>
    <row r="91">
      <c r="A91" s="44"/>
      <c r="B91" s="48"/>
      <c r="C91" s="48"/>
      <c r="D91" s="48"/>
      <c r="E91" s="48"/>
      <c r="F91" s="58">
        <v>56.98</v>
      </c>
      <c r="G91" s="58" t="s">
        <v>18</v>
      </c>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row>
    <row r="92">
      <c r="A92" s="44"/>
      <c r="B92" s="48"/>
      <c r="C92" s="48"/>
      <c r="D92" s="48"/>
      <c r="E92" s="48"/>
      <c r="F92" s="58">
        <v>-56.98</v>
      </c>
      <c r="G92" s="58" t="s">
        <v>19</v>
      </c>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row>
    <row r="93">
      <c r="A93" s="44"/>
      <c r="B93" s="48"/>
      <c r="C93" s="48"/>
      <c r="D93" s="48"/>
      <c r="E93" s="48"/>
      <c r="F93" s="48"/>
      <c r="G93" s="48"/>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row>
    <row r="94">
      <c r="A94" s="44"/>
      <c r="B94" s="48"/>
      <c r="C94" s="48"/>
      <c r="D94" s="48"/>
      <c r="E94" s="48"/>
      <c r="F94" s="48"/>
      <c r="G94" s="48"/>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row>
    <row r="95">
      <c r="A95" s="44"/>
      <c r="B95" s="48"/>
      <c r="C95" s="48"/>
      <c r="D95" s="48"/>
      <c r="E95" s="48"/>
      <c r="F95" s="48"/>
      <c r="G95" s="48"/>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row>
    <row r="96">
      <c r="A96" s="44"/>
      <c r="B96" s="48"/>
      <c r="C96" s="48"/>
      <c r="D96" s="48"/>
      <c r="E96" s="48"/>
      <c r="F96" s="48"/>
      <c r="G96" s="48"/>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row>
    <row r="97">
      <c r="A97" s="44"/>
      <c r="B97" s="48"/>
      <c r="C97" s="48"/>
      <c r="D97" s="48"/>
      <c r="E97" s="48"/>
      <c r="F97" s="48"/>
      <c r="G97" s="48"/>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row>
    <row r="98">
      <c r="A98" s="44"/>
      <c r="B98" s="48"/>
      <c r="C98" s="48"/>
      <c r="D98" s="48"/>
      <c r="E98" s="48"/>
      <c r="F98" s="48"/>
      <c r="G98" s="48"/>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row>
    <row r="99">
      <c r="A99" s="44"/>
      <c r="B99" s="48"/>
      <c r="C99" s="48"/>
      <c r="D99" s="48"/>
      <c r="E99" s="48"/>
      <c r="F99" s="48"/>
      <c r="G99" s="48"/>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row>
    <row r="100">
      <c r="A100" s="44"/>
      <c r="B100" s="48"/>
      <c r="C100" s="48"/>
      <c r="D100" s="48"/>
      <c r="E100" s="48"/>
      <c r="F100" s="48"/>
      <c r="G100" s="48"/>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row>
    <row r="101">
      <c r="A101" s="44"/>
      <c r="B101" s="48"/>
      <c r="C101" s="48"/>
      <c r="D101" s="48"/>
      <c r="E101" s="48"/>
      <c r="F101" s="48"/>
      <c r="G101" s="48"/>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row>
    <row r="102">
      <c r="A102" s="44"/>
      <c r="B102" s="48"/>
      <c r="C102" s="48"/>
      <c r="D102" s="48"/>
      <c r="E102" s="48"/>
      <c r="F102" s="48"/>
      <c r="G102" s="48"/>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row>
    <row r="103">
      <c r="A103" s="44"/>
      <c r="B103" s="48"/>
      <c r="C103" s="48"/>
      <c r="D103" s="48"/>
      <c r="E103" s="48"/>
      <c r="F103" s="48"/>
      <c r="G103" s="48"/>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row>
    <row r="104">
      <c r="A104" s="44"/>
      <c r="B104" s="48"/>
      <c r="C104" s="48"/>
      <c r="D104" s="48"/>
      <c r="E104" s="48"/>
      <c r="F104" s="48"/>
      <c r="G104" s="48"/>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row>
    <row r="105">
      <c r="A105" s="44"/>
      <c r="B105" s="48"/>
      <c r="C105" s="48"/>
      <c r="D105" s="48"/>
      <c r="E105" s="48"/>
      <c r="F105" s="48"/>
      <c r="G105" s="48"/>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row>
    <row r="106">
      <c r="A106" s="44"/>
      <c r="B106" s="48"/>
      <c r="C106" s="48"/>
      <c r="D106" s="48"/>
      <c r="E106" s="48"/>
      <c r="F106" s="48"/>
      <c r="G106" s="48"/>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row>
    <row r="107">
      <c r="A107" s="44"/>
      <c r="B107" s="48"/>
      <c r="C107" s="48"/>
      <c r="D107" s="48"/>
      <c r="E107" s="48"/>
      <c r="F107" s="48"/>
      <c r="G107" s="48"/>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row>
    <row r="108">
      <c r="A108" s="44"/>
      <c r="B108" s="48"/>
      <c r="C108" s="48"/>
      <c r="D108" s="48"/>
      <c r="E108" s="48"/>
      <c r="F108" s="48"/>
      <c r="G108" s="48"/>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row>
    <row r="109">
      <c r="A109" s="44"/>
      <c r="B109" s="48"/>
      <c r="C109" s="48"/>
      <c r="D109" s="48"/>
      <c r="E109" s="48"/>
      <c r="F109" s="48"/>
      <c r="G109" s="48"/>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row>
    <row r="110">
      <c r="A110" s="44"/>
      <c r="B110" s="48"/>
      <c r="C110" s="48"/>
      <c r="D110" s="48"/>
      <c r="E110" s="48"/>
      <c r="F110" s="48"/>
      <c r="G110" s="48"/>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row>
    <row r="111">
      <c r="A111" s="44"/>
      <c r="B111" s="48"/>
      <c r="C111" s="48"/>
      <c r="D111" s="48"/>
      <c r="E111" s="48"/>
      <c r="F111" s="48"/>
      <c r="G111" s="48"/>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row>
    <row r="112">
      <c r="A112" s="44"/>
      <c r="B112" s="48"/>
      <c r="C112" s="48"/>
      <c r="D112" s="48"/>
      <c r="E112" s="48"/>
      <c r="F112" s="48"/>
      <c r="G112" s="48"/>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row>
    <row r="113">
      <c r="A113" s="44"/>
      <c r="B113" s="48"/>
      <c r="C113" s="48"/>
      <c r="D113" s="48"/>
      <c r="E113" s="48"/>
      <c r="F113" s="48"/>
      <c r="G113" s="48"/>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row>
    <row r="114">
      <c r="A114" s="44"/>
      <c r="B114" s="48"/>
      <c r="C114" s="48"/>
      <c r="D114" s="48"/>
      <c r="E114" s="48"/>
      <c r="F114" s="48"/>
      <c r="G114" s="48"/>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row>
    <row r="115">
      <c r="A115" s="44"/>
      <c r="B115" s="48"/>
      <c r="C115" s="48"/>
      <c r="D115" s="48"/>
      <c r="E115" s="48"/>
      <c r="F115" s="48"/>
      <c r="G115" s="48"/>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row>
    <row r="116">
      <c r="A116" s="44"/>
      <c r="B116" s="48"/>
      <c r="C116" s="48"/>
      <c r="D116" s="48"/>
      <c r="E116" s="48"/>
      <c r="F116" s="48"/>
      <c r="G116" s="48"/>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row>
    <row r="117">
      <c r="A117" s="44"/>
      <c r="B117" s="48"/>
      <c r="C117" s="48"/>
      <c r="D117" s="48"/>
      <c r="E117" s="48"/>
      <c r="F117" s="48"/>
      <c r="G117" s="48"/>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row>
    <row r="118">
      <c r="A118" s="44"/>
      <c r="B118" s="48"/>
      <c r="C118" s="48"/>
      <c r="D118" s="48"/>
      <c r="E118" s="48"/>
      <c r="F118" s="48"/>
      <c r="G118" s="48"/>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row>
    <row r="119">
      <c r="A119" s="44"/>
      <c r="B119" s="48"/>
      <c r="C119" s="48"/>
      <c r="D119" s="48"/>
      <c r="E119" s="48"/>
      <c r="F119" s="48"/>
      <c r="G119" s="48"/>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row>
    <row r="120">
      <c r="A120" s="44"/>
      <c r="B120" s="48"/>
      <c r="C120" s="48"/>
      <c r="D120" s="48"/>
      <c r="E120" s="48"/>
      <c r="F120" s="48"/>
      <c r="G120" s="48"/>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row>
    <row r="121">
      <c r="A121" s="44"/>
      <c r="B121" s="48"/>
      <c r="C121" s="48"/>
      <c r="D121" s="48"/>
      <c r="E121" s="48"/>
      <c r="F121" s="48"/>
      <c r="G121" s="48"/>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row>
    <row r="122">
      <c r="A122" s="44"/>
      <c r="B122" s="48"/>
      <c r="C122" s="48"/>
      <c r="D122" s="48"/>
      <c r="E122" s="48"/>
      <c r="F122" s="48"/>
      <c r="G122" s="48"/>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row>
    <row r="123">
      <c r="A123" s="44"/>
      <c r="B123" s="48"/>
      <c r="C123" s="48"/>
      <c r="D123" s="48"/>
      <c r="E123" s="48"/>
      <c r="F123" s="48"/>
      <c r="G123" s="48"/>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row>
    <row r="124">
      <c r="A124" s="44"/>
      <c r="B124" s="48"/>
      <c r="C124" s="48"/>
      <c r="D124" s="48"/>
      <c r="E124" s="48"/>
      <c r="F124" s="48"/>
      <c r="G124" s="48"/>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row>
    <row r="125">
      <c r="A125" s="44"/>
      <c r="B125" s="48"/>
      <c r="C125" s="48"/>
      <c r="D125" s="48"/>
      <c r="E125" s="48"/>
      <c r="F125" s="48"/>
      <c r="G125" s="48"/>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row>
    <row r="126">
      <c r="A126" s="44"/>
      <c r="B126" s="48"/>
      <c r="C126" s="48"/>
      <c r="D126" s="48"/>
      <c r="E126" s="48"/>
      <c r="F126" s="48"/>
      <c r="G126" s="48"/>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row>
    <row r="127">
      <c r="A127" s="44"/>
      <c r="B127" s="48"/>
      <c r="C127" s="48"/>
      <c r="D127" s="48"/>
      <c r="E127" s="48"/>
      <c r="F127" s="48"/>
      <c r="G127" s="48"/>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row>
    <row r="128">
      <c r="A128" s="44"/>
      <c r="B128" s="48"/>
      <c r="C128" s="48"/>
      <c r="D128" s="48"/>
      <c r="E128" s="48"/>
      <c r="F128" s="48"/>
      <c r="G128" s="48"/>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row>
    <row r="129">
      <c r="A129" s="44"/>
      <c r="B129" s="48"/>
      <c r="C129" s="48"/>
      <c r="D129" s="48"/>
      <c r="E129" s="48"/>
      <c r="F129" s="48"/>
      <c r="G129" s="48"/>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row>
    <row r="130">
      <c r="A130" s="44"/>
      <c r="B130" s="48"/>
      <c r="C130" s="48"/>
      <c r="D130" s="48"/>
      <c r="E130" s="48"/>
      <c r="F130" s="48"/>
      <c r="G130" s="48"/>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row>
    <row r="131">
      <c r="A131" s="44"/>
      <c r="B131" s="48"/>
      <c r="C131" s="48"/>
      <c r="D131" s="48"/>
      <c r="E131" s="48"/>
      <c r="F131" s="48"/>
      <c r="G131" s="48"/>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row>
    <row r="132">
      <c r="A132" s="44"/>
      <c r="B132" s="48"/>
      <c r="C132" s="48"/>
      <c r="D132" s="48"/>
      <c r="E132" s="48"/>
      <c r="F132" s="48"/>
      <c r="G132" s="48"/>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row>
    <row r="133">
      <c r="A133" s="44"/>
      <c r="B133" s="48"/>
      <c r="C133" s="48"/>
      <c r="D133" s="48"/>
      <c r="E133" s="48"/>
      <c r="F133" s="48"/>
      <c r="G133" s="48"/>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row>
    <row r="134">
      <c r="A134" s="44"/>
      <c r="B134" s="48"/>
      <c r="C134" s="48"/>
      <c r="D134" s="48"/>
      <c r="E134" s="48"/>
      <c r="F134" s="48"/>
      <c r="G134" s="48"/>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row>
    <row r="135">
      <c r="A135" s="44"/>
      <c r="B135" s="48"/>
      <c r="C135" s="48"/>
      <c r="D135" s="48"/>
      <c r="E135" s="48"/>
      <c r="F135" s="48"/>
      <c r="G135" s="48"/>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row>
    <row r="136">
      <c r="A136" s="44"/>
      <c r="B136" s="48"/>
      <c r="C136" s="48"/>
      <c r="D136" s="48"/>
      <c r="E136" s="48"/>
      <c r="F136" s="48"/>
      <c r="G136" s="48"/>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row>
    <row r="137">
      <c r="A137" s="44"/>
      <c r="B137" s="48"/>
      <c r="C137" s="48"/>
      <c r="D137" s="48"/>
      <c r="E137" s="48"/>
      <c r="F137" s="48"/>
      <c r="G137" s="48"/>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row>
    <row r="138">
      <c r="A138" s="44"/>
      <c r="B138" s="48"/>
      <c r="C138" s="48"/>
      <c r="D138" s="48"/>
      <c r="E138" s="48"/>
      <c r="F138" s="48"/>
      <c r="G138" s="48"/>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row>
    <row r="139">
      <c r="A139" s="44"/>
      <c r="B139" s="48"/>
      <c r="C139" s="48"/>
      <c r="D139" s="48"/>
      <c r="E139" s="48"/>
      <c r="F139" s="48"/>
      <c r="G139" s="48"/>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row>
    <row r="140">
      <c r="A140" s="44"/>
      <c r="B140" s="48"/>
      <c r="C140" s="48"/>
      <c r="D140" s="48"/>
      <c r="E140" s="48"/>
      <c r="F140" s="48"/>
      <c r="G140" s="48"/>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row>
    <row r="141">
      <c r="A141" s="44"/>
      <c r="B141" s="48"/>
      <c r="C141" s="48"/>
      <c r="D141" s="48"/>
      <c r="E141" s="48"/>
      <c r="F141" s="48"/>
      <c r="G141" s="48"/>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row>
    <row r="142">
      <c r="A142" s="44"/>
      <c r="B142" s="48"/>
      <c r="C142" s="48"/>
      <c r="D142" s="48"/>
      <c r="E142" s="48"/>
      <c r="F142" s="48"/>
      <c r="G142" s="48"/>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row>
    <row r="143">
      <c r="A143" s="44"/>
      <c r="B143" s="48"/>
      <c r="C143" s="48"/>
      <c r="D143" s="48"/>
      <c r="E143" s="48"/>
      <c r="F143" s="48"/>
      <c r="G143" s="48"/>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row>
    <row r="144">
      <c r="A144" s="44"/>
      <c r="B144" s="48"/>
      <c r="C144" s="48"/>
      <c r="D144" s="48"/>
      <c r="E144" s="48"/>
      <c r="F144" s="48"/>
      <c r="G144" s="48"/>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row>
    <row r="145">
      <c r="A145" s="44"/>
      <c r="B145" s="48"/>
      <c r="C145" s="48"/>
      <c r="D145" s="48"/>
      <c r="E145" s="48"/>
      <c r="F145" s="48"/>
      <c r="G145" s="48"/>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row>
    <row r="146">
      <c r="A146" s="44"/>
      <c r="B146" s="48"/>
      <c r="C146" s="48"/>
      <c r="D146" s="48"/>
      <c r="E146" s="48"/>
      <c r="F146" s="48"/>
      <c r="G146" s="48"/>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row>
    <row r="147">
      <c r="A147" s="44"/>
      <c r="B147" s="48"/>
      <c r="C147" s="48"/>
      <c r="D147" s="48"/>
      <c r="E147" s="48"/>
      <c r="F147" s="48"/>
      <c r="G147" s="48"/>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row>
    <row r="148">
      <c r="A148" s="44"/>
      <c r="B148" s="48"/>
      <c r="C148" s="48"/>
      <c r="D148" s="48"/>
      <c r="E148" s="48"/>
      <c r="F148" s="48"/>
      <c r="G148" s="48"/>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row>
    <row r="149">
      <c r="A149" s="44"/>
      <c r="B149" s="48"/>
      <c r="C149" s="48"/>
      <c r="D149" s="48"/>
      <c r="E149" s="48"/>
      <c r="F149" s="48"/>
      <c r="G149" s="48"/>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row>
    <row r="150">
      <c r="A150" s="44"/>
      <c r="B150" s="48"/>
      <c r="C150" s="48"/>
      <c r="D150" s="48"/>
      <c r="E150" s="48"/>
      <c r="F150" s="48"/>
      <c r="G150" s="48"/>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row>
    <row r="151">
      <c r="A151" s="44"/>
      <c r="B151" s="48"/>
      <c r="C151" s="48"/>
      <c r="D151" s="48"/>
      <c r="E151" s="48"/>
      <c r="F151" s="48"/>
      <c r="G151" s="48"/>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row>
    <row r="152">
      <c r="A152" s="44"/>
      <c r="B152" s="48"/>
      <c r="C152" s="48"/>
      <c r="D152" s="48"/>
      <c r="E152" s="48"/>
      <c r="F152" s="48"/>
      <c r="G152" s="48"/>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row>
    <row r="153">
      <c r="A153" s="44"/>
      <c r="B153" s="48"/>
      <c r="C153" s="48"/>
      <c r="D153" s="48"/>
      <c r="E153" s="48"/>
      <c r="F153" s="48"/>
      <c r="G153" s="48"/>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row>
    <row r="154">
      <c r="A154" s="44"/>
      <c r="B154" s="48"/>
      <c r="C154" s="48"/>
      <c r="D154" s="48"/>
      <c r="E154" s="48"/>
      <c r="F154" s="48"/>
      <c r="G154" s="48"/>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row>
    <row r="155">
      <c r="A155" s="44"/>
      <c r="B155" s="48"/>
      <c r="C155" s="48"/>
      <c r="D155" s="48"/>
      <c r="E155" s="48"/>
      <c r="F155" s="48"/>
      <c r="G155" s="48"/>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row>
    <row r="156">
      <c r="A156" s="44"/>
      <c r="B156" s="48"/>
      <c r="C156" s="48"/>
      <c r="D156" s="48"/>
      <c r="E156" s="48"/>
      <c r="F156" s="48"/>
      <c r="G156" s="48"/>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row>
    <row r="157">
      <c r="A157" s="44"/>
      <c r="B157" s="48"/>
      <c r="C157" s="48"/>
      <c r="D157" s="48"/>
      <c r="E157" s="48"/>
      <c r="F157" s="48"/>
      <c r="G157" s="48"/>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row>
    <row r="158">
      <c r="A158" s="44"/>
      <c r="B158" s="48"/>
      <c r="C158" s="48"/>
      <c r="D158" s="48"/>
      <c r="E158" s="48"/>
      <c r="F158" s="48"/>
      <c r="G158" s="48"/>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row>
    <row r="159">
      <c r="A159" s="44"/>
      <c r="B159" s="48"/>
      <c r="C159" s="48"/>
      <c r="D159" s="48"/>
      <c r="E159" s="48"/>
      <c r="F159" s="48"/>
      <c r="G159" s="48"/>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row>
    <row r="160">
      <c r="A160" s="44"/>
      <c r="B160" s="48"/>
      <c r="C160" s="48"/>
      <c r="D160" s="48"/>
      <c r="E160" s="48"/>
      <c r="F160" s="48"/>
      <c r="G160" s="48"/>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row>
    <row r="161">
      <c r="A161" s="44"/>
      <c r="B161" s="48"/>
      <c r="C161" s="48"/>
      <c r="D161" s="48"/>
      <c r="E161" s="48"/>
      <c r="F161" s="48"/>
      <c r="G161" s="48"/>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row>
    <row r="162">
      <c r="A162" s="44"/>
      <c r="B162" s="48"/>
      <c r="C162" s="48"/>
      <c r="D162" s="48"/>
      <c r="E162" s="48"/>
      <c r="F162" s="48"/>
      <c r="G162" s="48"/>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row>
    <row r="163">
      <c r="A163" s="44"/>
      <c r="B163" s="48"/>
      <c r="C163" s="48"/>
      <c r="D163" s="48"/>
      <c r="E163" s="48"/>
      <c r="F163" s="48"/>
      <c r="G163" s="48"/>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row>
    <row r="164">
      <c r="A164" s="44"/>
      <c r="B164" s="48"/>
      <c r="C164" s="48"/>
      <c r="D164" s="48"/>
      <c r="E164" s="48"/>
      <c r="F164" s="48"/>
      <c r="G164" s="48"/>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row>
    <row r="165">
      <c r="A165" s="44"/>
      <c r="B165" s="48"/>
      <c r="C165" s="48"/>
      <c r="D165" s="48"/>
      <c r="E165" s="48"/>
      <c r="F165" s="48"/>
      <c r="G165" s="48"/>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row>
    <row r="166">
      <c r="A166" s="44"/>
      <c r="B166" s="48"/>
      <c r="C166" s="48"/>
      <c r="D166" s="48"/>
      <c r="E166" s="48"/>
      <c r="F166" s="48"/>
      <c r="G166" s="48"/>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row>
    <row r="167">
      <c r="A167" s="44"/>
      <c r="B167" s="48"/>
      <c r="C167" s="48"/>
      <c r="D167" s="48"/>
      <c r="E167" s="48"/>
      <c r="F167" s="48"/>
      <c r="G167" s="48"/>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row>
    <row r="168">
      <c r="A168" s="44"/>
      <c r="B168" s="48"/>
      <c r="C168" s="48"/>
      <c r="D168" s="48"/>
      <c r="E168" s="48"/>
      <c r="F168" s="48"/>
      <c r="G168" s="48"/>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row>
    <row r="169">
      <c r="A169" s="44"/>
      <c r="B169" s="48"/>
      <c r="C169" s="48"/>
      <c r="D169" s="48"/>
      <c r="E169" s="48"/>
      <c r="F169" s="48"/>
      <c r="G169" s="48"/>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row>
    <row r="170">
      <c r="A170" s="44"/>
      <c r="B170" s="48"/>
      <c r="C170" s="48"/>
      <c r="D170" s="48"/>
      <c r="E170" s="48"/>
      <c r="F170" s="48"/>
      <c r="G170" s="48"/>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row>
    <row r="171">
      <c r="A171" s="44"/>
      <c r="B171" s="48"/>
      <c r="C171" s="48"/>
      <c r="D171" s="48"/>
      <c r="E171" s="48"/>
      <c r="F171" s="48"/>
      <c r="G171" s="48"/>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row>
    <row r="172">
      <c r="A172" s="44"/>
      <c r="B172" s="48"/>
      <c r="C172" s="48"/>
      <c r="D172" s="48"/>
      <c r="E172" s="48"/>
      <c r="F172" s="48"/>
      <c r="G172" s="48"/>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row>
    <row r="173">
      <c r="A173" s="44"/>
      <c r="B173" s="48"/>
      <c r="C173" s="48"/>
      <c r="D173" s="48"/>
      <c r="E173" s="48"/>
      <c r="F173" s="48"/>
      <c r="G173" s="48"/>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row>
    <row r="174">
      <c r="A174" s="44"/>
      <c r="B174" s="48"/>
      <c r="C174" s="48"/>
      <c r="D174" s="48"/>
      <c r="E174" s="48"/>
      <c r="F174" s="48"/>
      <c r="G174" s="48"/>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row>
    <row r="175">
      <c r="A175" s="44"/>
      <c r="B175" s="48"/>
      <c r="C175" s="48"/>
      <c r="D175" s="48"/>
      <c r="E175" s="48"/>
      <c r="F175" s="48"/>
      <c r="G175" s="48"/>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row>
    <row r="176">
      <c r="A176" s="44"/>
      <c r="B176" s="48"/>
      <c r="C176" s="48"/>
      <c r="D176" s="48"/>
      <c r="E176" s="48"/>
      <c r="F176" s="48"/>
      <c r="G176" s="48"/>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row>
    <row r="177">
      <c r="A177" s="44"/>
      <c r="B177" s="48"/>
      <c r="C177" s="48"/>
      <c r="D177" s="48"/>
      <c r="E177" s="48"/>
      <c r="F177" s="48"/>
      <c r="G177" s="48"/>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row>
    <row r="178">
      <c r="A178" s="44"/>
      <c r="B178" s="48"/>
      <c r="C178" s="48"/>
      <c r="D178" s="48"/>
      <c r="E178" s="48"/>
      <c r="F178" s="48"/>
      <c r="G178" s="48"/>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row>
    <row r="179">
      <c r="A179" s="44"/>
      <c r="B179" s="48"/>
      <c r="C179" s="48"/>
      <c r="D179" s="48"/>
      <c r="E179" s="48"/>
      <c r="F179" s="48"/>
      <c r="G179" s="48"/>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row>
    <row r="180">
      <c r="A180" s="44"/>
      <c r="B180" s="48"/>
      <c r="C180" s="48"/>
      <c r="D180" s="48"/>
      <c r="E180" s="48"/>
      <c r="F180" s="48"/>
      <c r="G180" s="48"/>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row>
    <row r="181">
      <c r="A181" s="44"/>
      <c r="B181" s="48"/>
      <c r="C181" s="48"/>
      <c r="D181" s="48"/>
      <c r="E181" s="48"/>
      <c r="F181" s="48"/>
      <c r="G181" s="48"/>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row>
    <row r="182">
      <c r="A182" s="44"/>
      <c r="B182" s="48"/>
      <c r="C182" s="48"/>
      <c r="D182" s="48"/>
      <c r="E182" s="48"/>
      <c r="F182" s="48"/>
      <c r="G182" s="48"/>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row>
    <row r="183">
      <c r="A183" s="44"/>
      <c r="B183" s="48"/>
      <c r="C183" s="48"/>
      <c r="D183" s="48"/>
      <c r="E183" s="48"/>
      <c r="F183" s="48"/>
      <c r="G183" s="48"/>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row>
    <row r="184">
      <c r="A184" s="44"/>
      <c r="B184" s="48"/>
      <c r="C184" s="48"/>
      <c r="D184" s="48"/>
      <c r="E184" s="48"/>
      <c r="F184" s="48"/>
      <c r="G184" s="48"/>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row>
    <row r="185">
      <c r="A185" s="44"/>
      <c r="B185" s="48"/>
      <c r="C185" s="48"/>
      <c r="D185" s="48"/>
      <c r="E185" s="48"/>
      <c r="F185" s="48"/>
      <c r="G185" s="48"/>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row>
    <row r="186">
      <c r="A186" s="44"/>
      <c r="B186" s="48"/>
      <c r="C186" s="48"/>
      <c r="D186" s="48"/>
      <c r="E186" s="48"/>
      <c r="F186" s="48"/>
      <c r="G186" s="48"/>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row>
    <row r="187">
      <c r="A187" s="44"/>
      <c r="B187" s="48"/>
      <c r="C187" s="48"/>
      <c r="D187" s="48"/>
      <c r="E187" s="48"/>
      <c r="F187" s="48"/>
      <c r="G187" s="48"/>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row>
    <row r="188">
      <c r="A188" s="44"/>
      <c r="B188" s="48"/>
      <c r="C188" s="48"/>
      <c r="D188" s="48"/>
      <c r="E188" s="48"/>
      <c r="F188" s="48"/>
      <c r="G188" s="48"/>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row>
    <row r="189">
      <c r="A189" s="44"/>
      <c r="B189" s="48"/>
      <c r="C189" s="48"/>
      <c r="D189" s="48"/>
      <c r="E189" s="48"/>
      <c r="F189" s="48"/>
      <c r="G189" s="48"/>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row>
    <row r="190">
      <c r="A190" s="44"/>
      <c r="B190" s="48"/>
      <c r="C190" s="48"/>
      <c r="D190" s="48"/>
      <c r="E190" s="48"/>
      <c r="F190" s="48"/>
      <c r="G190" s="48"/>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row>
    <row r="191">
      <c r="A191" s="44"/>
      <c r="B191" s="48"/>
      <c r="C191" s="48"/>
      <c r="D191" s="48"/>
      <c r="E191" s="48"/>
      <c r="F191" s="48"/>
      <c r="G191" s="48"/>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row>
    <row r="192">
      <c r="A192" s="44"/>
      <c r="B192" s="48"/>
      <c r="C192" s="48"/>
      <c r="D192" s="48"/>
      <c r="E192" s="48"/>
      <c r="F192" s="48"/>
      <c r="G192" s="48"/>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row>
    <row r="193">
      <c r="A193" s="44"/>
      <c r="B193" s="48"/>
      <c r="C193" s="48"/>
      <c r="D193" s="48"/>
      <c r="E193" s="48"/>
      <c r="F193" s="48"/>
      <c r="G193" s="48"/>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row>
    <row r="194">
      <c r="A194" s="44"/>
      <c r="B194" s="48"/>
      <c r="C194" s="48"/>
      <c r="D194" s="48"/>
      <c r="E194" s="48"/>
      <c r="F194" s="48"/>
      <c r="G194" s="48"/>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row>
    <row r="195">
      <c r="A195" s="44"/>
      <c r="B195" s="48"/>
      <c r="C195" s="48"/>
      <c r="D195" s="48"/>
      <c r="E195" s="48"/>
      <c r="F195" s="48"/>
      <c r="G195" s="48"/>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row>
    <row r="196">
      <c r="A196" s="44"/>
      <c r="B196" s="48"/>
      <c r="C196" s="48"/>
      <c r="D196" s="48"/>
      <c r="E196" s="48"/>
      <c r="F196" s="48"/>
      <c r="G196" s="48"/>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row>
    <row r="197">
      <c r="A197" s="44"/>
      <c r="B197" s="48"/>
      <c r="C197" s="48"/>
      <c r="D197" s="48"/>
      <c r="E197" s="48"/>
      <c r="F197" s="48"/>
      <c r="G197" s="48"/>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row>
    <row r="198">
      <c r="A198" s="44"/>
      <c r="B198" s="48"/>
      <c r="C198" s="48"/>
      <c r="D198" s="48"/>
      <c r="E198" s="48"/>
      <c r="F198" s="48"/>
      <c r="G198" s="48"/>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row>
    <row r="199">
      <c r="A199" s="44"/>
      <c r="B199" s="48"/>
      <c r="C199" s="48"/>
      <c r="D199" s="48"/>
      <c r="E199" s="48"/>
      <c r="F199" s="48"/>
      <c r="G199" s="48"/>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row>
    <row r="200">
      <c r="A200" s="44"/>
      <c r="B200" s="48"/>
      <c r="C200" s="48"/>
      <c r="D200" s="48"/>
      <c r="E200" s="48"/>
      <c r="F200" s="48"/>
      <c r="G200" s="48"/>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row>
    <row r="201">
      <c r="A201" s="44"/>
      <c r="B201" s="48"/>
      <c r="C201" s="48"/>
      <c r="D201" s="48"/>
      <c r="E201" s="48"/>
      <c r="F201" s="48"/>
      <c r="G201" s="48"/>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row>
    <row r="202">
      <c r="A202" s="44"/>
      <c r="B202" s="48"/>
      <c r="C202" s="48"/>
      <c r="D202" s="48"/>
      <c r="E202" s="48"/>
      <c r="F202" s="48"/>
      <c r="G202" s="48"/>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row>
    <row r="203">
      <c r="A203" s="44"/>
      <c r="B203" s="48"/>
      <c r="C203" s="48"/>
      <c r="D203" s="48"/>
      <c r="E203" s="48"/>
      <c r="F203" s="48"/>
      <c r="G203" s="48"/>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row>
    <row r="204">
      <c r="A204" s="44"/>
      <c r="B204" s="48"/>
      <c r="C204" s="48"/>
      <c r="D204" s="48"/>
      <c r="E204" s="48"/>
      <c r="F204" s="48"/>
      <c r="G204" s="48"/>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row>
    <row r="205">
      <c r="A205" s="44"/>
      <c r="B205" s="48"/>
      <c r="C205" s="48"/>
      <c r="D205" s="48"/>
      <c r="E205" s="48"/>
      <c r="F205" s="48"/>
      <c r="G205" s="48"/>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row>
    <row r="206">
      <c r="A206" s="44"/>
      <c r="B206" s="48"/>
      <c r="C206" s="48"/>
      <c r="D206" s="48"/>
      <c r="E206" s="48"/>
      <c r="F206" s="48"/>
      <c r="G206" s="48"/>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row>
    <row r="207">
      <c r="A207" s="44"/>
      <c r="B207" s="48"/>
      <c r="C207" s="48"/>
      <c r="D207" s="48"/>
      <c r="E207" s="48"/>
      <c r="F207" s="48"/>
      <c r="G207" s="48"/>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row>
    <row r="208">
      <c r="A208" s="44"/>
      <c r="B208" s="48"/>
      <c r="C208" s="48"/>
      <c r="D208" s="48"/>
      <c r="E208" s="48"/>
      <c r="F208" s="48"/>
      <c r="G208" s="48"/>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row>
    <row r="209">
      <c r="A209" s="44"/>
      <c r="B209" s="48"/>
      <c r="C209" s="48"/>
      <c r="D209" s="48"/>
      <c r="E209" s="48"/>
      <c r="F209" s="48"/>
      <c r="G209" s="48"/>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row>
    <row r="210">
      <c r="A210" s="44"/>
      <c r="B210" s="48"/>
      <c r="C210" s="48"/>
      <c r="D210" s="48"/>
      <c r="E210" s="48"/>
      <c r="F210" s="48"/>
      <c r="G210" s="48"/>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row>
    <row r="211">
      <c r="A211" s="44"/>
      <c r="B211" s="48"/>
      <c r="C211" s="48"/>
      <c r="D211" s="48"/>
      <c r="E211" s="48"/>
      <c r="F211" s="48"/>
      <c r="G211" s="48"/>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row>
    <row r="212">
      <c r="A212" s="44"/>
      <c r="B212" s="48"/>
      <c r="C212" s="48"/>
      <c r="D212" s="48"/>
      <c r="E212" s="48"/>
      <c r="F212" s="48"/>
      <c r="G212" s="48"/>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row>
    <row r="213">
      <c r="A213" s="44"/>
      <c r="B213" s="48"/>
      <c r="C213" s="48"/>
      <c r="D213" s="48"/>
      <c r="E213" s="48"/>
      <c r="F213" s="48"/>
      <c r="G213" s="48"/>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row>
    <row r="214">
      <c r="A214" s="44"/>
      <c r="B214" s="48"/>
      <c r="C214" s="48"/>
      <c r="D214" s="48"/>
      <c r="E214" s="48"/>
      <c r="F214" s="48"/>
      <c r="G214" s="48"/>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row>
    <row r="215">
      <c r="A215" s="44"/>
      <c r="B215" s="48"/>
      <c r="C215" s="48"/>
      <c r="D215" s="48"/>
      <c r="E215" s="48"/>
      <c r="F215" s="48"/>
      <c r="G215" s="48"/>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row>
    <row r="216">
      <c r="A216" s="44"/>
      <c r="B216" s="48"/>
      <c r="C216" s="48"/>
      <c r="D216" s="48"/>
      <c r="E216" s="48"/>
      <c r="F216" s="48"/>
      <c r="G216" s="48"/>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row>
    <row r="217">
      <c r="A217" s="44"/>
      <c r="B217" s="48"/>
      <c r="C217" s="48"/>
      <c r="D217" s="48"/>
      <c r="E217" s="48"/>
      <c r="F217" s="48"/>
      <c r="G217" s="48"/>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row>
    <row r="218">
      <c r="A218" s="44"/>
      <c r="B218" s="48"/>
      <c r="C218" s="48"/>
      <c r="D218" s="48"/>
      <c r="E218" s="48"/>
      <c r="F218" s="48"/>
      <c r="G218" s="48"/>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row>
    <row r="219">
      <c r="A219" s="44"/>
      <c r="B219" s="48"/>
      <c r="C219" s="48"/>
      <c r="D219" s="48"/>
      <c r="E219" s="48"/>
      <c r="F219" s="48"/>
      <c r="G219" s="48"/>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row>
    <row r="220">
      <c r="A220" s="44"/>
      <c r="B220" s="48"/>
      <c r="C220" s="48"/>
      <c r="D220" s="48"/>
      <c r="E220" s="48"/>
      <c r="F220" s="48"/>
      <c r="G220" s="48"/>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row>
    <row r="221">
      <c r="A221" s="44"/>
      <c r="B221" s="48"/>
      <c r="C221" s="48"/>
      <c r="D221" s="48"/>
      <c r="E221" s="48"/>
      <c r="F221" s="48"/>
      <c r="G221" s="48"/>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row>
    <row r="222">
      <c r="A222" s="44"/>
      <c r="B222" s="48"/>
      <c r="C222" s="48"/>
      <c r="D222" s="48"/>
      <c r="E222" s="48"/>
      <c r="F222" s="48"/>
      <c r="G222" s="48"/>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row>
    <row r="223">
      <c r="A223" s="44"/>
      <c r="B223" s="48"/>
      <c r="C223" s="48"/>
      <c r="D223" s="48"/>
      <c r="E223" s="48"/>
      <c r="F223" s="48"/>
      <c r="G223" s="48"/>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row>
    <row r="224">
      <c r="A224" s="44"/>
      <c r="B224" s="48"/>
      <c r="C224" s="48"/>
      <c r="D224" s="48"/>
      <c r="E224" s="48"/>
      <c r="F224" s="48"/>
      <c r="G224" s="48"/>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row>
    <row r="225">
      <c r="A225" s="44"/>
      <c r="B225" s="48"/>
      <c r="C225" s="48"/>
      <c r="D225" s="48"/>
      <c r="E225" s="48"/>
      <c r="F225" s="48"/>
      <c r="G225" s="48"/>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row>
    <row r="226">
      <c r="A226" s="44"/>
      <c r="B226" s="48"/>
      <c r="C226" s="48"/>
      <c r="D226" s="48"/>
      <c r="E226" s="48"/>
      <c r="F226" s="48"/>
      <c r="G226" s="48"/>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row>
    <row r="227">
      <c r="A227" s="44"/>
      <c r="B227" s="48"/>
      <c r="C227" s="48"/>
      <c r="D227" s="48"/>
      <c r="E227" s="48"/>
      <c r="F227" s="48"/>
      <c r="G227" s="48"/>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row>
    <row r="228">
      <c r="A228" s="44"/>
      <c r="B228" s="48"/>
      <c r="C228" s="48"/>
      <c r="D228" s="48"/>
      <c r="E228" s="48"/>
      <c r="F228" s="48"/>
      <c r="G228" s="48"/>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row>
    <row r="229">
      <c r="A229" s="44"/>
      <c r="B229" s="48"/>
      <c r="C229" s="48"/>
      <c r="D229" s="48"/>
      <c r="E229" s="48"/>
      <c r="F229" s="48"/>
      <c r="G229" s="48"/>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row>
    <row r="230">
      <c r="A230" s="44"/>
      <c r="B230" s="48"/>
      <c r="C230" s="48"/>
      <c r="D230" s="48"/>
      <c r="E230" s="48"/>
      <c r="F230" s="48"/>
      <c r="G230" s="48"/>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row>
    <row r="231">
      <c r="A231" s="44"/>
      <c r="B231" s="48"/>
      <c r="C231" s="48"/>
      <c r="D231" s="48"/>
      <c r="E231" s="48"/>
      <c r="F231" s="48"/>
      <c r="G231" s="48"/>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row>
    <row r="232">
      <c r="A232" s="44"/>
      <c r="B232" s="48"/>
      <c r="C232" s="48"/>
      <c r="D232" s="48"/>
      <c r="E232" s="48"/>
      <c r="F232" s="48"/>
      <c r="G232" s="48"/>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row>
    <row r="233">
      <c r="A233" s="44"/>
      <c r="B233" s="48"/>
      <c r="C233" s="48"/>
      <c r="D233" s="48"/>
      <c r="E233" s="48"/>
      <c r="F233" s="48"/>
      <c r="G233" s="48"/>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row>
    <row r="234">
      <c r="A234" s="44"/>
      <c r="B234" s="48"/>
      <c r="C234" s="48"/>
      <c r="D234" s="48"/>
      <c r="E234" s="48"/>
      <c r="F234" s="48"/>
      <c r="G234" s="48"/>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row>
    <row r="235">
      <c r="A235" s="44"/>
      <c r="B235" s="48"/>
      <c r="C235" s="48"/>
      <c r="D235" s="48"/>
      <c r="E235" s="48"/>
      <c r="F235" s="48"/>
      <c r="G235" s="48"/>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row>
    <row r="236">
      <c r="A236" s="44"/>
      <c r="B236" s="48"/>
      <c r="C236" s="48"/>
      <c r="D236" s="48"/>
      <c r="E236" s="48"/>
      <c r="F236" s="48"/>
      <c r="G236" s="48"/>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row>
    <row r="237">
      <c r="A237" s="44"/>
      <c r="B237" s="48"/>
      <c r="C237" s="48"/>
      <c r="D237" s="48"/>
      <c r="E237" s="48"/>
      <c r="F237" s="48"/>
      <c r="G237" s="48"/>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row>
    <row r="238">
      <c r="A238" s="44"/>
      <c r="B238" s="48"/>
      <c r="C238" s="48"/>
      <c r="D238" s="48"/>
      <c r="E238" s="48"/>
      <c r="F238" s="48"/>
      <c r="G238" s="48"/>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row>
    <row r="239">
      <c r="A239" s="44"/>
      <c r="B239" s="48"/>
      <c r="C239" s="48"/>
      <c r="D239" s="48"/>
      <c r="E239" s="48"/>
      <c r="F239" s="48"/>
      <c r="G239" s="48"/>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row>
    <row r="240">
      <c r="A240" s="44"/>
      <c r="B240" s="48"/>
      <c r="C240" s="48"/>
      <c r="D240" s="48"/>
      <c r="E240" s="48"/>
      <c r="F240" s="48"/>
      <c r="G240" s="48"/>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row>
    <row r="241">
      <c r="A241" s="44"/>
      <c r="B241" s="48"/>
      <c r="C241" s="48"/>
      <c r="D241" s="48"/>
      <c r="E241" s="48"/>
      <c r="F241" s="48"/>
      <c r="G241" s="48"/>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row>
    <row r="242">
      <c r="A242" s="44"/>
      <c r="B242" s="48"/>
      <c r="C242" s="48"/>
      <c r="D242" s="48"/>
      <c r="E242" s="48"/>
      <c r="F242" s="48"/>
      <c r="G242" s="48"/>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row>
    <row r="243">
      <c r="A243" s="44"/>
      <c r="B243" s="48"/>
      <c r="C243" s="48"/>
      <c r="D243" s="48"/>
      <c r="E243" s="48"/>
      <c r="F243" s="48"/>
      <c r="G243" s="48"/>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row>
    <row r="244">
      <c r="A244" s="44"/>
      <c r="B244" s="48"/>
      <c r="C244" s="48"/>
      <c r="D244" s="48"/>
      <c r="E244" s="48"/>
      <c r="F244" s="48"/>
      <c r="G244" s="48"/>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row>
    <row r="245">
      <c r="A245" s="44"/>
      <c r="B245" s="48"/>
      <c r="C245" s="48"/>
      <c r="D245" s="48"/>
      <c r="E245" s="48"/>
      <c r="F245" s="48"/>
      <c r="G245" s="48"/>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row>
    <row r="246">
      <c r="A246" s="44"/>
      <c r="B246" s="48"/>
      <c r="C246" s="48"/>
      <c r="D246" s="48"/>
      <c r="E246" s="48"/>
      <c r="F246" s="48"/>
      <c r="G246" s="48"/>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row>
    <row r="247">
      <c r="A247" s="44"/>
      <c r="B247" s="48"/>
      <c r="C247" s="48"/>
      <c r="D247" s="48"/>
      <c r="E247" s="48"/>
      <c r="F247" s="48"/>
      <c r="G247" s="48"/>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row>
    <row r="248">
      <c r="A248" s="44"/>
      <c r="B248" s="48"/>
      <c r="C248" s="48"/>
      <c r="D248" s="48"/>
      <c r="E248" s="48"/>
      <c r="F248" s="48"/>
      <c r="G248" s="48"/>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row>
    <row r="249">
      <c r="A249" s="44"/>
      <c r="B249" s="48"/>
      <c r="C249" s="48"/>
      <c r="D249" s="48"/>
      <c r="E249" s="48"/>
      <c r="F249" s="48"/>
      <c r="G249" s="48"/>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row>
    <row r="250">
      <c r="A250" s="44"/>
      <c r="B250" s="48"/>
      <c r="C250" s="48"/>
      <c r="D250" s="48"/>
      <c r="E250" s="48"/>
      <c r="F250" s="48"/>
      <c r="G250" s="48"/>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row>
    <row r="251">
      <c r="A251" s="44"/>
      <c r="B251" s="48"/>
      <c r="C251" s="48"/>
      <c r="D251" s="48"/>
      <c r="E251" s="48"/>
      <c r="F251" s="48"/>
      <c r="G251" s="48"/>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row>
    <row r="252">
      <c r="A252" s="44"/>
      <c r="B252" s="48"/>
      <c r="C252" s="48"/>
      <c r="D252" s="48"/>
      <c r="E252" s="48"/>
      <c r="F252" s="48"/>
      <c r="G252" s="48"/>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row>
    <row r="253">
      <c r="A253" s="44"/>
      <c r="B253" s="48"/>
      <c r="C253" s="48"/>
      <c r="D253" s="48"/>
      <c r="E253" s="48"/>
      <c r="F253" s="48"/>
      <c r="G253" s="48"/>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row>
    <row r="254">
      <c r="A254" s="44"/>
      <c r="B254" s="48"/>
      <c r="C254" s="48"/>
      <c r="D254" s="48"/>
      <c r="E254" s="48"/>
      <c r="F254" s="48"/>
      <c r="G254" s="48"/>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row>
    <row r="255">
      <c r="A255" s="44"/>
      <c r="B255" s="48"/>
      <c r="C255" s="48"/>
      <c r="D255" s="48"/>
      <c r="E255" s="48"/>
      <c r="F255" s="48"/>
      <c r="G255" s="48"/>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row>
    <row r="256">
      <c r="A256" s="44"/>
      <c r="B256" s="48"/>
      <c r="C256" s="48"/>
      <c r="D256" s="48"/>
      <c r="E256" s="48"/>
      <c r="F256" s="48"/>
      <c r="G256" s="48"/>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row>
    <row r="257">
      <c r="A257" s="44"/>
      <c r="B257" s="48"/>
      <c r="C257" s="48"/>
      <c r="D257" s="48"/>
      <c r="E257" s="48"/>
      <c r="F257" s="48"/>
      <c r="G257" s="48"/>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row>
    <row r="258">
      <c r="A258" s="44"/>
      <c r="B258" s="48"/>
      <c r="C258" s="48"/>
      <c r="D258" s="48"/>
      <c r="E258" s="48"/>
      <c r="F258" s="48"/>
      <c r="G258" s="48"/>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row>
    <row r="259">
      <c r="A259" s="44"/>
      <c r="B259" s="48"/>
      <c r="C259" s="48"/>
      <c r="D259" s="48"/>
      <c r="E259" s="48"/>
      <c r="F259" s="48"/>
      <c r="G259" s="48"/>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row>
    <row r="260">
      <c r="A260" s="44"/>
      <c r="B260" s="48"/>
      <c r="C260" s="48"/>
      <c r="D260" s="48"/>
      <c r="E260" s="48"/>
      <c r="F260" s="48"/>
      <c r="G260" s="48"/>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row>
    <row r="261">
      <c r="A261" s="44"/>
      <c r="B261" s="48"/>
      <c r="C261" s="48"/>
      <c r="D261" s="48"/>
      <c r="E261" s="48"/>
      <c r="F261" s="48"/>
      <c r="G261" s="48"/>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row>
    <row r="262">
      <c r="A262" s="44"/>
      <c r="B262" s="48"/>
      <c r="C262" s="48"/>
      <c r="D262" s="48"/>
      <c r="E262" s="48"/>
      <c r="F262" s="48"/>
      <c r="G262" s="48"/>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row>
    <row r="263">
      <c r="A263" s="44"/>
      <c r="B263" s="48"/>
      <c r="C263" s="48"/>
      <c r="D263" s="48"/>
      <c r="E263" s="48"/>
      <c r="F263" s="48"/>
      <c r="G263" s="48"/>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row>
    <row r="264">
      <c r="A264" s="44"/>
      <c r="B264" s="48"/>
      <c r="C264" s="48"/>
      <c r="D264" s="48"/>
      <c r="E264" s="48"/>
      <c r="F264" s="48"/>
      <c r="G264" s="48"/>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row>
    <row r="265">
      <c r="A265" s="44"/>
      <c r="B265" s="48"/>
      <c r="C265" s="48"/>
      <c r="D265" s="48"/>
      <c r="E265" s="48"/>
      <c r="F265" s="48"/>
      <c r="G265" s="48"/>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row>
    <row r="266">
      <c r="A266" s="44"/>
      <c r="B266" s="48"/>
      <c r="C266" s="48"/>
      <c r="D266" s="48"/>
      <c r="E266" s="48"/>
      <c r="F266" s="48"/>
      <c r="G266" s="48"/>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row>
    <row r="267">
      <c r="A267" s="44"/>
      <c r="B267" s="48"/>
      <c r="C267" s="48"/>
      <c r="D267" s="48"/>
      <c r="E267" s="48"/>
      <c r="F267" s="48"/>
      <c r="G267" s="48"/>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row>
    <row r="268">
      <c r="A268" s="44"/>
      <c r="B268" s="48"/>
      <c r="C268" s="48"/>
      <c r="D268" s="48"/>
      <c r="E268" s="48"/>
      <c r="F268" s="48"/>
      <c r="G268" s="48"/>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row>
    <row r="269">
      <c r="A269" s="44"/>
      <c r="B269" s="48"/>
      <c r="C269" s="48"/>
      <c r="D269" s="48"/>
      <c r="E269" s="48"/>
      <c r="F269" s="48"/>
      <c r="G269" s="48"/>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row>
    <row r="270">
      <c r="A270" s="44"/>
      <c r="B270" s="48"/>
      <c r="C270" s="48"/>
      <c r="D270" s="48"/>
      <c r="E270" s="48"/>
      <c r="F270" s="48"/>
      <c r="G270" s="48"/>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row>
    <row r="271">
      <c r="A271" s="44"/>
      <c r="B271" s="48"/>
      <c r="C271" s="48"/>
      <c r="D271" s="48"/>
      <c r="E271" s="48"/>
      <c r="F271" s="48"/>
      <c r="G271" s="48"/>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row>
    <row r="272">
      <c r="A272" s="44"/>
      <c r="B272" s="48"/>
      <c r="C272" s="48"/>
      <c r="D272" s="48"/>
      <c r="E272" s="48"/>
      <c r="F272" s="48"/>
      <c r="G272" s="48"/>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row>
    <row r="273">
      <c r="A273" s="44"/>
      <c r="B273" s="48"/>
      <c r="C273" s="48"/>
      <c r="D273" s="48"/>
      <c r="E273" s="48"/>
      <c r="F273" s="48"/>
      <c r="G273" s="48"/>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row>
    <row r="274">
      <c r="A274" s="44"/>
      <c r="B274" s="48"/>
      <c r="C274" s="48"/>
      <c r="D274" s="48"/>
      <c r="E274" s="48"/>
      <c r="F274" s="48"/>
      <c r="G274" s="48"/>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row>
    <row r="275">
      <c r="A275" s="44"/>
      <c r="B275" s="48"/>
      <c r="C275" s="48"/>
      <c r="D275" s="48"/>
      <c r="E275" s="48"/>
      <c r="F275" s="48"/>
      <c r="G275" s="48"/>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row>
    <row r="276">
      <c r="A276" s="44"/>
      <c r="B276" s="48"/>
      <c r="C276" s="48"/>
      <c r="D276" s="48"/>
      <c r="E276" s="48"/>
      <c r="F276" s="48"/>
      <c r="G276" s="48"/>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row>
    <row r="277">
      <c r="A277" s="44"/>
      <c r="B277" s="48"/>
      <c r="C277" s="48"/>
      <c r="D277" s="48"/>
      <c r="E277" s="48"/>
      <c r="F277" s="48"/>
      <c r="G277" s="48"/>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row>
    <row r="278">
      <c r="A278" s="44"/>
      <c r="B278" s="48"/>
      <c r="C278" s="48"/>
      <c r="D278" s="48"/>
      <c r="E278" s="48"/>
      <c r="F278" s="48"/>
      <c r="G278" s="48"/>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row>
    <row r="279">
      <c r="A279" s="44"/>
      <c r="B279" s="48"/>
      <c r="C279" s="48"/>
      <c r="D279" s="48"/>
      <c r="E279" s="48"/>
      <c r="F279" s="48"/>
      <c r="G279" s="48"/>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row>
    <row r="280">
      <c r="A280" s="44"/>
      <c r="B280" s="48"/>
      <c r="C280" s="48"/>
      <c r="D280" s="48"/>
      <c r="E280" s="48"/>
      <c r="F280" s="48"/>
      <c r="G280" s="48"/>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row>
    <row r="281">
      <c r="A281" s="44"/>
      <c r="B281" s="48"/>
      <c r="C281" s="48"/>
      <c r="D281" s="48"/>
      <c r="E281" s="48"/>
      <c r="F281" s="48"/>
      <c r="G281" s="48"/>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row>
    <row r="282">
      <c r="A282" s="44"/>
      <c r="B282" s="48"/>
      <c r="C282" s="48"/>
      <c r="D282" s="48"/>
      <c r="E282" s="48"/>
      <c r="F282" s="48"/>
      <c r="G282" s="48"/>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row>
    <row r="283">
      <c r="A283" s="44"/>
      <c r="B283" s="48"/>
      <c r="C283" s="48"/>
      <c r="D283" s="48"/>
      <c r="E283" s="48"/>
      <c r="F283" s="48"/>
      <c r="G283" s="48"/>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row>
    <row r="284">
      <c r="A284" s="44"/>
      <c r="B284" s="48"/>
      <c r="C284" s="48"/>
      <c r="D284" s="48"/>
      <c r="E284" s="48"/>
      <c r="F284" s="48"/>
      <c r="G284" s="48"/>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row>
    <row r="285">
      <c r="A285" s="44"/>
      <c r="B285" s="48"/>
      <c r="C285" s="48"/>
      <c r="D285" s="48"/>
      <c r="E285" s="48"/>
      <c r="F285" s="48"/>
      <c r="G285" s="48"/>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row>
    <row r="286">
      <c r="A286" s="44"/>
      <c r="B286" s="48"/>
      <c r="C286" s="48"/>
      <c r="D286" s="48"/>
      <c r="E286" s="48"/>
      <c r="F286" s="48"/>
      <c r="G286" s="48"/>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row>
    <row r="287">
      <c r="A287" s="44"/>
      <c r="B287" s="48"/>
      <c r="C287" s="48"/>
      <c r="D287" s="48"/>
      <c r="E287" s="48"/>
      <c r="F287" s="48"/>
      <c r="G287" s="48"/>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row>
    <row r="288">
      <c r="A288" s="44"/>
      <c r="B288" s="48"/>
      <c r="C288" s="48"/>
      <c r="D288" s="48"/>
      <c r="E288" s="48"/>
      <c r="F288" s="48"/>
      <c r="G288" s="48"/>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row>
    <row r="289">
      <c r="A289" s="44"/>
      <c r="B289" s="48"/>
      <c r="C289" s="48"/>
      <c r="D289" s="48"/>
      <c r="E289" s="48"/>
      <c r="F289" s="48"/>
      <c r="G289" s="48"/>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row>
    <row r="290">
      <c r="A290" s="44"/>
      <c r="B290" s="48"/>
      <c r="C290" s="48"/>
      <c r="D290" s="48"/>
      <c r="E290" s="48"/>
      <c r="F290" s="48"/>
      <c r="G290" s="48"/>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row>
    <row r="291">
      <c r="A291" s="44"/>
      <c r="B291" s="48"/>
      <c r="C291" s="48"/>
      <c r="D291" s="48"/>
      <c r="E291" s="48"/>
      <c r="F291" s="48"/>
      <c r="G291" s="48"/>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row>
    <row r="292">
      <c r="A292" s="44"/>
      <c r="B292" s="48"/>
      <c r="C292" s="48"/>
      <c r="D292" s="48"/>
      <c r="E292" s="48"/>
      <c r="F292" s="48"/>
      <c r="G292" s="48"/>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row>
    <row r="293">
      <c r="A293" s="44"/>
      <c r="B293" s="48"/>
      <c r="C293" s="48"/>
      <c r="D293" s="48"/>
      <c r="E293" s="48"/>
      <c r="F293" s="48"/>
      <c r="G293" s="48"/>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row>
    <row r="294">
      <c r="A294" s="44"/>
      <c r="B294" s="48"/>
      <c r="C294" s="48"/>
      <c r="D294" s="48"/>
      <c r="E294" s="48"/>
      <c r="F294" s="48"/>
      <c r="G294" s="48"/>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row>
    <row r="295">
      <c r="A295" s="44"/>
      <c r="B295" s="48"/>
      <c r="C295" s="48"/>
      <c r="D295" s="48"/>
      <c r="E295" s="48"/>
      <c r="F295" s="48"/>
      <c r="G295" s="48"/>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row>
    <row r="296">
      <c r="A296" s="44"/>
      <c r="B296" s="48"/>
      <c r="C296" s="48"/>
      <c r="D296" s="48"/>
      <c r="E296" s="48"/>
      <c r="F296" s="48"/>
      <c r="G296" s="48"/>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row>
    <row r="297">
      <c r="A297" s="44"/>
      <c r="B297" s="48"/>
      <c r="C297" s="48"/>
      <c r="D297" s="48"/>
      <c r="E297" s="48"/>
      <c r="F297" s="48"/>
      <c r="G297" s="48"/>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row>
    <row r="298">
      <c r="A298" s="44"/>
      <c r="B298" s="48"/>
      <c r="C298" s="48"/>
      <c r="D298" s="48"/>
      <c r="E298" s="48"/>
      <c r="F298" s="48"/>
      <c r="G298" s="48"/>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row>
    <row r="299">
      <c r="A299" s="44"/>
      <c r="B299" s="48"/>
      <c r="C299" s="48"/>
      <c r="D299" s="48"/>
      <c r="E299" s="48"/>
      <c r="F299" s="48"/>
      <c r="G299" s="48"/>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row>
    <row r="300">
      <c r="A300" s="44"/>
      <c r="B300" s="48"/>
      <c r="C300" s="48"/>
      <c r="D300" s="48"/>
      <c r="E300" s="48"/>
      <c r="F300" s="48"/>
      <c r="G300" s="48"/>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row>
    <row r="301">
      <c r="A301" s="44"/>
      <c r="B301" s="48"/>
      <c r="C301" s="48"/>
      <c r="D301" s="48"/>
      <c r="E301" s="48"/>
      <c r="F301" s="48"/>
      <c r="G301" s="48"/>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row>
    <row r="302">
      <c r="A302" s="44"/>
      <c r="B302" s="48"/>
      <c r="C302" s="48"/>
      <c r="D302" s="48"/>
      <c r="E302" s="48"/>
      <c r="F302" s="48"/>
      <c r="G302" s="48"/>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row>
    <row r="303">
      <c r="A303" s="44"/>
      <c r="B303" s="48"/>
      <c r="C303" s="48"/>
      <c r="D303" s="48"/>
      <c r="E303" s="48"/>
      <c r="F303" s="48"/>
      <c r="G303" s="48"/>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row>
    <row r="304">
      <c r="A304" s="44"/>
      <c r="B304" s="48"/>
      <c r="C304" s="48"/>
      <c r="D304" s="48"/>
      <c r="E304" s="48"/>
      <c r="F304" s="48"/>
      <c r="G304" s="48"/>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row>
    <row r="305">
      <c r="A305" s="44"/>
      <c r="B305" s="48"/>
      <c r="C305" s="48"/>
      <c r="D305" s="48"/>
      <c r="E305" s="48"/>
      <c r="F305" s="48"/>
      <c r="G305" s="48"/>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row>
    <row r="306">
      <c r="A306" s="44"/>
      <c r="B306" s="48"/>
      <c r="C306" s="48"/>
      <c r="D306" s="48"/>
      <c r="E306" s="48"/>
      <c r="F306" s="48"/>
      <c r="G306" s="48"/>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row>
    <row r="307">
      <c r="A307" s="44"/>
      <c r="B307" s="48"/>
      <c r="C307" s="48"/>
      <c r="D307" s="48"/>
      <c r="E307" s="48"/>
      <c r="F307" s="48"/>
      <c r="G307" s="48"/>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row>
    <row r="308">
      <c r="A308" s="44"/>
      <c r="B308" s="48"/>
      <c r="C308" s="48"/>
      <c r="D308" s="48"/>
      <c r="E308" s="48"/>
      <c r="F308" s="48"/>
      <c r="G308" s="48"/>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row>
    <row r="309">
      <c r="A309" s="44"/>
      <c r="B309" s="48"/>
      <c r="C309" s="48"/>
      <c r="D309" s="48"/>
      <c r="E309" s="48"/>
      <c r="F309" s="48"/>
      <c r="G309" s="48"/>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row>
    <row r="310">
      <c r="A310" s="44"/>
      <c r="B310" s="48"/>
      <c r="C310" s="48"/>
      <c r="D310" s="48"/>
      <c r="E310" s="48"/>
      <c r="F310" s="48"/>
      <c r="G310" s="48"/>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row>
    <row r="311">
      <c r="A311" s="44"/>
      <c r="B311" s="48"/>
      <c r="C311" s="48"/>
      <c r="D311" s="48"/>
      <c r="E311" s="48"/>
      <c r="F311" s="48"/>
      <c r="G311" s="48"/>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row>
    <row r="312">
      <c r="A312" s="44"/>
      <c r="B312" s="48"/>
      <c r="C312" s="48"/>
      <c r="D312" s="48"/>
      <c r="E312" s="48"/>
      <c r="F312" s="48"/>
      <c r="G312" s="48"/>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row>
    <row r="313">
      <c r="A313" s="44"/>
      <c r="B313" s="48"/>
      <c r="C313" s="48"/>
      <c r="D313" s="48"/>
      <c r="E313" s="48"/>
      <c r="F313" s="48"/>
      <c r="G313" s="48"/>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row>
    <row r="314">
      <c r="A314" s="44"/>
      <c r="B314" s="48"/>
      <c r="C314" s="48"/>
      <c r="D314" s="48"/>
      <c r="E314" s="48"/>
      <c r="F314" s="48"/>
      <c r="G314" s="48"/>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row>
    <row r="315">
      <c r="A315" s="44"/>
      <c r="B315" s="48"/>
      <c r="C315" s="48"/>
      <c r="D315" s="48"/>
      <c r="E315" s="48"/>
      <c r="F315" s="48"/>
      <c r="G315" s="48"/>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row>
    <row r="316">
      <c r="A316" s="44"/>
      <c r="B316" s="48"/>
      <c r="C316" s="48"/>
      <c r="D316" s="48"/>
      <c r="E316" s="48"/>
      <c r="F316" s="48"/>
      <c r="G316" s="48"/>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row>
    <row r="317">
      <c r="A317" s="44"/>
      <c r="B317" s="48"/>
      <c r="C317" s="48"/>
      <c r="D317" s="48"/>
      <c r="E317" s="48"/>
      <c r="F317" s="48"/>
      <c r="G317" s="48"/>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row>
    <row r="318">
      <c r="A318" s="44"/>
      <c r="B318" s="48"/>
      <c r="C318" s="48"/>
      <c r="D318" s="48"/>
      <c r="E318" s="48"/>
      <c r="F318" s="48"/>
      <c r="G318" s="48"/>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row>
    <row r="319">
      <c r="A319" s="44"/>
      <c r="B319" s="48"/>
      <c r="C319" s="48"/>
      <c r="D319" s="48"/>
      <c r="E319" s="48"/>
      <c r="F319" s="48"/>
      <c r="G319" s="48"/>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row>
    <row r="320">
      <c r="A320" s="44"/>
      <c r="B320" s="48"/>
      <c r="C320" s="48"/>
      <c r="D320" s="48"/>
      <c r="E320" s="48"/>
      <c r="F320" s="48"/>
      <c r="G320" s="48"/>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row>
    <row r="321">
      <c r="A321" s="44"/>
      <c r="B321" s="48"/>
      <c r="C321" s="48"/>
      <c r="D321" s="48"/>
      <c r="E321" s="48"/>
      <c r="F321" s="48"/>
      <c r="G321" s="48"/>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row>
    <row r="322">
      <c r="A322" s="44"/>
      <c r="B322" s="48"/>
      <c r="C322" s="48"/>
      <c r="D322" s="48"/>
      <c r="E322" s="48"/>
      <c r="F322" s="48"/>
      <c r="G322" s="48"/>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row>
    <row r="323">
      <c r="A323" s="44"/>
      <c r="B323" s="48"/>
      <c r="C323" s="48"/>
      <c r="D323" s="48"/>
      <c r="E323" s="48"/>
      <c r="F323" s="48"/>
      <c r="G323" s="48"/>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row>
    <row r="324">
      <c r="A324" s="44"/>
      <c r="B324" s="48"/>
      <c r="C324" s="48"/>
      <c r="D324" s="48"/>
      <c r="E324" s="48"/>
      <c r="F324" s="48"/>
      <c r="G324" s="48"/>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row>
    <row r="325">
      <c r="A325" s="44"/>
      <c r="B325" s="48"/>
      <c r="C325" s="48"/>
      <c r="D325" s="48"/>
      <c r="E325" s="48"/>
      <c r="F325" s="48"/>
      <c r="G325" s="48"/>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row>
    <row r="326">
      <c r="A326" s="44"/>
      <c r="B326" s="48"/>
      <c r="C326" s="48"/>
      <c r="D326" s="48"/>
      <c r="E326" s="48"/>
      <c r="F326" s="48"/>
      <c r="G326" s="48"/>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row>
    <row r="327">
      <c r="A327" s="44"/>
      <c r="B327" s="48"/>
      <c r="C327" s="48"/>
      <c r="D327" s="48"/>
      <c r="E327" s="48"/>
      <c r="F327" s="48"/>
      <c r="G327" s="48"/>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row>
    <row r="328">
      <c r="A328" s="44"/>
      <c r="B328" s="48"/>
      <c r="C328" s="48"/>
      <c r="D328" s="48"/>
      <c r="E328" s="48"/>
      <c r="F328" s="48"/>
      <c r="G328" s="48"/>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row>
    <row r="329">
      <c r="A329" s="44"/>
      <c r="B329" s="48"/>
      <c r="C329" s="48"/>
      <c r="D329" s="48"/>
      <c r="E329" s="48"/>
      <c r="F329" s="48"/>
      <c r="G329" s="48"/>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row>
    <row r="330">
      <c r="A330" s="44"/>
      <c r="B330" s="48"/>
      <c r="C330" s="48"/>
      <c r="D330" s="48"/>
      <c r="E330" s="48"/>
      <c r="F330" s="48"/>
      <c r="G330" s="48"/>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row>
    <row r="331">
      <c r="A331" s="44"/>
      <c r="B331" s="48"/>
      <c r="C331" s="48"/>
      <c r="D331" s="48"/>
      <c r="E331" s="48"/>
      <c r="F331" s="48"/>
      <c r="G331" s="48"/>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row>
    <row r="332">
      <c r="A332" s="44"/>
      <c r="B332" s="48"/>
      <c r="C332" s="48"/>
      <c r="D332" s="48"/>
      <c r="E332" s="48"/>
      <c r="F332" s="48"/>
      <c r="G332" s="48"/>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row>
    <row r="333">
      <c r="A333" s="44"/>
      <c r="B333" s="48"/>
      <c r="C333" s="48"/>
      <c r="D333" s="48"/>
      <c r="E333" s="48"/>
      <c r="F333" s="48"/>
      <c r="G333" s="48"/>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row>
    <row r="334">
      <c r="A334" s="44"/>
      <c r="B334" s="48"/>
      <c r="C334" s="48"/>
      <c r="D334" s="48"/>
      <c r="E334" s="48"/>
      <c r="F334" s="48"/>
      <c r="G334" s="48"/>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row>
    <row r="335">
      <c r="A335" s="44"/>
      <c r="B335" s="48"/>
      <c r="C335" s="48"/>
      <c r="D335" s="48"/>
      <c r="E335" s="48"/>
      <c r="F335" s="48"/>
      <c r="G335" s="48"/>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row>
    <row r="336">
      <c r="A336" s="44"/>
      <c r="B336" s="48"/>
      <c r="C336" s="48"/>
      <c r="D336" s="48"/>
      <c r="E336" s="48"/>
      <c r="F336" s="48"/>
      <c r="G336" s="48"/>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row>
    <row r="337">
      <c r="A337" s="44"/>
      <c r="B337" s="48"/>
      <c r="C337" s="48"/>
      <c r="D337" s="48"/>
      <c r="E337" s="48"/>
      <c r="F337" s="48"/>
      <c r="G337" s="48"/>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row>
    <row r="338">
      <c r="A338" s="44"/>
      <c r="B338" s="48"/>
      <c r="C338" s="48"/>
      <c r="D338" s="48"/>
      <c r="E338" s="48"/>
      <c r="F338" s="48"/>
      <c r="G338" s="48"/>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row>
    <row r="339">
      <c r="A339" s="44"/>
      <c r="B339" s="48"/>
      <c r="C339" s="48"/>
      <c r="D339" s="48"/>
      <c r="E339" s="48"/>
      <c r="F339" s="48"/>
      <c r="G339" s="48"/>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row>
    <row r="340">
      <c r="A340" s="44"/>
      <c r="B340" s="48"/>
      <c r="C340" s="48"/>
      <c r="D340" s="48"/>
      <c r="E340" s="48"/>
      <c r="F340" s="48"/>
      <c r="G340" s="48"/>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row>
    <row r="341">
      <c r="A341" s="44"/>
      <c r="B341" s="48"/>
      <c r="C341" s="48"/>
      <c r="D341" s="48"/>
      <c r="E341" s="48"/>
      <c r="F341" s="48"/>
      <c r="G341" s="48"/>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row>
    <row r="342">
      <c r="A342" s="44"/>
      <c r="B342" s="48"/>
      <c r="C342" s="48"/>
      <c r="D342" s="48"/>
      <c r="E342" s="48"/>
      <c r="F342" s="48"/>
      <c r="G342" s="48"/>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row>
    <row r="343">
      <c r="A343" s="44"/>
      <c r="B343" s="48"/>
      <c r="C343" s="48"/>
      <c r="D343" s="48"/>
      <c r="E343" s="48"/>
      <c r="F343" s="48"/>
      <c r="G343" s="48"/>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row>
    <row r="344">
      <c r="A344" s="44"/>
      <c r="B344" s="48"/>
      <c r="C344" s="48"/>
      <c r="D344" s="48"/>
      <c r="E344" s="48"/>
      <c r="F344" s="48"/>
      <c r="G344" s="48"/>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row>
    <row r="345">
      <c r="A345" s="44"/>
      <c r="B345" s="48"/>
      <c r="C345" s="48"/>
      <c r="D345" s="48"/>
      <c r="E345" s="48"/>
      <c r="F345" s="48"/>
      <c r="G345" s="48"/>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row>
    <row r="346">
      <c r="A346" s="44"/>
      <c r="B346" s="48"/>
      <c r="C346" s="48"/>
      <c r="D346" s="48"/>
      <c r="E346" s="48"/>
      <c r="F346" s="48"/>
      <c r="G346" s="48"/>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row>
    <row r="347">
      <c r="A347" s="44"/>
      <c r="B347" s="48"/>
      <c r="C347" s="48"/>
      <c r="D347" s="48"/>
      <c r="E347" s="48"/>
      <c r="F347" s="48"/>
      <c r="G347" s="48"/>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row>
    <row r="348">
      <c r="A348" s="44"/>
      <c r="B348" s="48"/>
      <c r="C348" s="48"/>
      <c r="D348" s="48"/>
      <c r="E348" s="48"/>
      <c r="F348" s="48"/>
      <c r="G348" s="48"/>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row>
    <row r="349">
      <c r="A349" s="44"/>
      <c r="B349" s="48"/>
      <c r="C349" s="48"/>
      <c r="D349" s="48"/>
      <c r="E349" s="48"/>
      <c r="F349" s="48"/>
      <c r="G349" s="48"/>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row>
    <row r="350">
      <c r="A350" s="44"/>
      <c r="B350" s="48"/>
      <c r="C350" s="48"/>
      <c r="D350" s="48"/>
      <c r="E350" s="48"/>
      <c r="F350" s="48"/>
      <c r="G350" s="48"/>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row>
    <row r="351">
      <c r="A351" s="44"/>
      <c r="B351" s="48"/>
      <c r="C351" s="48"/>
      <c r="D351" s="48"/>
      <c r="E351" s="48"/>
      <c r="F351" s="48"/>
      <c r="G351" s="48"/>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row>
    <row r="352">
      <c r="A352" s="44"/>
      <c r="B352" s="48"/>
      <c r="C352" s="48"/>
      <c r="D352" s="48"/>
      <c r="E352" s="48"/>
      <c r="F352" s="48"/>
      <c r="G352" s="48"/>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row>
    <row r="353">
      <c r="A353" s="44"/>
      <c r="B353" s="48"/>
      <c r="C353" s="48"/>
      <c r="D353" s="48"/>
      <c r="E353" s="48"/>
      <c r="F353" s="48"/>
      <c r="G353" s="48"/>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row>
    <row r="354">
      <c r="A354" s="44"/>
      <c r="B354" s="48"/>
      <c r="C354" s="48"/>
      <c r="D354" s="48"/>
      <c r="E354" s="48"/>
      <c r="F354" s="48"/>
      <c r="G354" s="48"/>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row>
    <row r="355">
      <c r="A355" s="44"/>
      <c r="B355" s="48"/>
      <c r="C355" s="48"/>
      <c r="D355" s="48"/>
      <c r="E355" s="48"/>
      <c r="F355" s="48"/>
      <c r="G355" s="48"/>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row>
    <row r="356">
      <c r="A356" s="44"/>
      <c r="B356" s="48"/>
      <c r="C356" s="48"/>
      <c r="D356" s="48"/>
      <c r="E356" s="48"/>
      <c r="F356" s="48"/>
      <c r="G356" s="48"/>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row>
    <row r="357">
      <c r="A357" s="44"/>
      <c r="B357" s="48"/>
      <c r="C357" s="48"/>
      <c r="D357" s="48"/>
      <c r="E357" s="48"/>
      <c r="F357" s="48"/>
      <c r="G357" s="48"/>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row>
    <row r="358">
      <c r="A358" s="44"/>
      <c r="B358" s="48"/>
      <c r="C358" s="48"/>
      <c r="D358" s="48"/>
      <c r="E358" s="48"/>
      <c r="F358" s="48"/>
      <c r="G358" s="48"/>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row>
    <row r="359">
      <c r="A359" s="44"/>
      <c r="B359" s="48"/>
      <c r="C359" s="48"/>
      <c r="D359" s="48"/>
      <c r="E359" s="48"/>
      <c r="F359" s="48"/>
      <c r="G359" s="48"/>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row>
    <row r="360">
      <c r="A360" s="44"/>
      <c r="B360" s="48"/>
      <c r="C360" s="48"/>
      <c r="D360" s="48"/>
      <c r="E360" s="48"/>
      <c r="F360" s="48"/>
      <c r="G360" s="48"/>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row>
    <row r="361">
      <c r="A361" s="44"/>
      <c r="B361" s="48"/>
      <c r="C361" s="48"/>
      <c r="D361" s="48"/>
      <c r="E361" s="48"/>
      <c r="F361" s="48"/>
      <c r="G361" s="48"/>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row>
    <row r="362">
      <c r="A362" s="44"/>
      <c r="B362" s="48"/>
      <c r="C362" s="48"/>
      <c r="D362" s="48"/>
      <c r="E362" s="48"/>
      <c r="F362" s="48"/>
      <c r="G362" s="48"/>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row>
    <row r="363">
      <c r="A363" s="44"/>
      <c r="B363" s="48"/>
      <c r="C363" s="48"/>
      <c r="D363" s="48"/>
      <c r="E363" s="48"/>
      <c r="F363" s="48"/>
      <c r="G363" s="48"/>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row>
    <row r="364">
      <c r="A364" s="44"/>
      <c r="B364" s="48"/>
      <c r="C364" s="48"/>
      <c r="D364" s="48"/>
      <c r="E364" s="48"/>
      <c r="F364" s="48"/>
      <c r="G364" s="48"/>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row>
    <row r="365">
      <c r="A365" s="44"/>
      <c r="B365" s="48"/>
      <c r="C365" s="48"/>
      <c r="D365" s="48"/>
      <c r="E365" s="48"/>
      <c r="F365" s="48"/>
      <c r="G365" s="48"/>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row>
    <row r="366">
      <c r="A366" s="44"/>
      <c r="B366" s="48"/>
      <c r="C366" s="48"/>
      <c r="D366" s="48"/>
      <c r="E366" s="48"/>
      <c r="F366" s="48"/>
      <c r="G366" s="48"/>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row>
    <row r="367">
      <c r="A367" s="44"/>
      <c r="B367" s="48"/>
      <c r="C367" s="48"/>
      <c r="D367" s="48"/>
      <c r="E367" s="48"/>
      <c r="F367" s="48"/>
      <c r="G367" s="48"/>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row>
    <row r="368">
      <c r="A368" s="44"/>
      <c r="B368" s="48"/>
      <c r="C368" s="48"/>
      <c r="D368" s="48"/>
      <c r="E368" s="48"/>
      <c r="F368" s="48"/>
      <c r="G368" s="48"/>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row>
    <row r="369">
      <c r="A369" s="44"/>
      <c r="B369" s="48"/>
      <c r="C369" s="48"/>
      <c r="D369" s="48"/>
      <c r="E369" s="48"/>
      <c r="F369" s="48"/>
      <c r="G369" s="48"/>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row>
    <row r="370">
      <c r="A370" s="44"/>
      <c r="B370" s="48"/>
      <c r="C370" s="48"/>
      <c r="D370" s="48"/>
      <c r="E370" s="48"/>
      <c r="F370" s="48"/>
      <c r="G370" s="48"/>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row>
    <row r="371">
      <c r="A371" s="44"/>
      <c r="B371" s="48"/>
      <c r="C371" s="48"/>
      <c r="D371" s="48"/>
      <c r="E371" s="48"/>
      <c r="F371" s="48"/>
      <c r="G371" s="48"/>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row>
    <row r="372">
      <c r="A372" s="44"/>
      <c r="B372" s="48"/>
      <c r="C372" s="48"/>
      <c r="D372" s="48"/>
      <c r="E372" s="48"/>
      <c r="F372" s="48"/>
      <c r="G372" s="48"/>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c r="CE372" s="43"/>
      <c r="CF372" s="43"/>
      <c r="CG372" s="43"/>
      <c r="CH372" s="43"/>
      <c r="CI372" s="43"/>
      <c r="CJ372" s="43"/>
      <c r="CK372" s="43"/>
      <c r="CL372" s="43"/>
      <c r="CM372" s="43"/>
    </row>
    <row r="373">
      <c r="A373" s="44"/>
      <c r="B373" s="48"/>
      <c r="C373" s="48"/>
      <c r="D373" s="48"/>
      <c r="E373" s="48"/>
      <c r="F373" s="48"/>
      <c r="G373" s="48"/>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c r="CE373" s="43"/>
      <c r="CF373" s="43"/>
      <c r="CG373" s="43"/>
      <c r="CH373" s="43"/>
      <c r="CI373" s="43"/>
      <c r="CJ373" s="43"/>
      <c r="CK373" s="43"/>
      <c r="CL373" s="43"/>
      <c r="CM373" s="43"/>
    </row>
    <row r="374">
      <c r="A374" s="44"/>
      <c r="B374" s="48"/>
      <c r="C374" s="48"/>
      <c r="D374" s="48"/>
      <c r="E374" s="48"/>
      <c r="F374" s="48"/>
      <c r="G374" s="48"/>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row>
    <row r="375">
      <c r="A375" s="44"/>
      <c r="B375" s="48"/>
      <c r="C375" s="48"/>
      <c r="D375" s="48"/>
      <c r="E375" s="48"/>
      <c r="F375" s="48"/>
      <c r="G375" s="48"/>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c r="CE375" s="43"/>
      <c r="CF375" s="43"/>
      <c r="CG375" s="43"/>
      <c r="CH375" s="43"/>
      <c r="CI375" s="43"/>
      <c r="CJ375" s="43"/>
      <c r="CK375" s="43"/>
      <c r="CL375" s="43"/>
      <c r="CM375" s="43"/>
    </row>
    <row r="376">
      <c r="A376" s="44"/>
      <c r="B376" s="48"/>
      <c r="C376" s="48"/>
      <c r="D376" s="48"/>
      <c r="E376" s="48"/>
      <c r="F376" s="48"/>
      <c r="G376" s="48"/>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c r="CE376" s="43"/>
      <c r="CF376" s="43"/>
      <c r="CG376" s="43"/>
      <c r="CH376" s="43"/>
      <c r="CI376" s="43"/>
      <c r="CJ376" s="43"/>
      <c r="CK376" s="43"/>
      <c r="CL376" s="43"/>
      <c r="CM376" s="43"/>
    </row>
    <row r="377">
      <c r="A377" s="44"/>
      <c r="B377" s="48"/>
      <c r="C377" s="48"/>
      <c r="D377" s="48"/>
      <c r="E377" s="48"/>
      <c r="F377" s="48"/>
      <c r="G377" s="48"/>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row>
    <row r="378">
      <c r="A378" s="44"/>
      <c r="B378" s="48"/>
      <c r="C378" s="48"/>
      <c r="D378" s="48"/>
      <c r="E378" s="48"/>
      <c r="F378" s="48"/>
      <c r="G378" s="48"/>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c r="CE378" s="43"/>
      <c r="CF378" s="43"/>
      <c r="CG378" s="43"/>
      <c r="CH378" s="43"/>
      <c r="CI378" s="43"/>
      <c r="CJ378" s="43"/>
      <c r="CK378" s="43"/>
      <c r="CL378" s="43"/>
      <c r="CM378" s="43"/>
    </row>
    <row r="379">
      <c r="A379" s="44"/>
      <c r="B379" s="48"/>
      <c r="C379" s="48"/>
      <c r="D379" s="48"/>
      <c r="E379" s="48"/>
      <c r="F379" s="48"/>
      <c r="G379" s="48"/>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c r="CE379" s="43"/>
      <c r="CF379" s="43"/>
      <c r="CG379" s="43"/>
      <c r="CH379" s="43"/>
      <c r="CI379" s="43"/>
      <c r="CJ379" s="43"/>
      <c r="CK379" s="43"/>
      <c r="CL379" s="43"/>
      <c r="CM379" s="43"/>
    </row>
    <row r="380">
      <c r="A380" s="44"/>
      <c r="B380" s="48"/>
      <c r="C380" s="48"/>
      <c r="D380" s="48"/>
      <c r="E380" s="48"/>
      <c r="F380" s="48"/>
      <c r="G380" s="48"/>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c r="CE380" s="43"/>
      <c r="CF380" s="43"/>
      <c r="CG380" s="43"/>
      <c r="CH380" s="43"/>
      <c r="CI380" s="43"/>
      <c r="CJ380" s="43"/>
      <c r="CK380" s="43"/>
      <c r="CL380" s="43"/>
      <c r="CM380" s="43"/>
    </row>
    <row r="381">
      <c r="A381" s="44"/>
      <c r="B381" s="48"/>
      <c r="C381" s="48"/>
      <c r="D381" s="48"/>
      <c r="E381" s="48"/>
      <c r="F381" s="48"/>
      <c r="G381" s="48"/>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c r="CE381" s="43"/>
      <c r="CF381" s="43"/>
      <c r="CG381" s="43"/>
      <c r="CH381" s="43"/>
      <c r="CI381" s="43"/>
      <c r="CJ381" s="43"/>
      <c r="CK381" s="43"/>
      <c r="CL381" s="43"/>
      <c r="CM381" s="43"/>
    </row>
    <row r="382">
      <c r="A382" s="44"/>
      <c r="B382" s="48"/>
      <c r="C382" s="48"/>
      <c r="D382" s="48"/>
      <c r="E382" s="48"/>
      <c r="F382" s="48"/>
      <c r="G382" s="48"/>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c r="CE382" s="43"/>
      <c r="CF382" s="43"/>
      <c r="CG382" s="43"/>
      <c r="CH382" s="43"/>
      <c r="CI382" s="43"/>
      <c r="CJ382" s="43"/>
      <c r="CK382" s="43"/>
      <c r="CL382" s="43"/>
      <c r="CM382" s="43"/>
    </row>
    <row r="383">
      <c r="A383" s="44"/>
      <c r="B383" s="48"/>
      <c r="C383" s="48"/>
      <c r="D383" s="48"/>
      <c r="E383" s="48"/>
      <c r="F383" s="48"/>
      <c r="G383" s="48"/>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c r="CE383" s="43"/>
      <c r="CF383" s="43"/>
      <c r="CG383" s="43"/>
      <c r="CH383" s="43"/>
      <c r="CI383" s="43"/>
      <c r="CJ383" s="43"/>
      <c r="CK383" s="43"/>
      <c r="CL383" s="43"/>
      <c r="CM383" s="43"/>
    </row>
    <row r="384">
      <c r="A384" s="44"/>
      <c r="B384" s="48"/>
      <c r="C384" s="48"/>
      <c r="D384" s="48"/>
      <c r="E384" s="48"/>
      <c r="F384" s="48"/>
      <c r="G384" s="48"/>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c r="CE384" s="43"/>
      <c r="CF384" s="43"/>
      <c r="CG384" s="43"/>
      <c r="CH384" s="43"/>
      <c r="CI384" s="43"/>
      <c r="CJ384" s="43"/>
      <c r="CK384" s="43"/>
      <c r="CL384" s="43"/>
      <c r="CM384" s="43"/>
    </row>
    <row r="385">
      <c r="A385" s="44"/>
      <c r="B385" s="48"/>
      <c r="C385" s="48"/>
      <c r="D385" s="48"/>
      <c r="E385" s="48"/>
      <c r="F385" s="48"/>
      <c r="G385" s="48"/>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c r="CE385" s="43"/>
      <c r="CF385" s="43"/>
      <c r="CG385" s="43"/>
      <c r="CH385" s="43"/>
      <c r="CI385" s="43"/>
      <c r="CJ385" s="43"/>
      <c r="CK385" s="43"/>
      <c r="CL385" s="43"/>
      <c r="CM385" s="43"/>
    </row>
    <row r="386">
      <c r="A386" s="44"/>
      <c r="B386" s="48"/>
      <c r="C386" s="48"/>
      <c r="D386" s="48"/>
      <c r="E386" s="48"/>
      <c r="F386" s="48"/>
      <c r="G386" s="48"/>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c r="CE386" s="43"/>
      <c r="CF386" s="43"/>
      <c r="CG386" s="43"/>
      <c r="CH386" s="43"/>
      <c r="CI386" s="43"/>
      <c r="CJ386" s="43"/>
      <c r="CK386" s="43"/>
      <c r="CL386" s="43"/>
      <c r="CM386" s="43"/>
    </row>
    <row r="387">
      <c r="A387" s="44"/>
      <c r="B387" s="48"/>
      <c r="C387" s="48"/>
      <c r="D387" s="48"/>
      <c r="E387" s="48"/>
      <c r="F387" s="48"/>
      <c r="G387" s="48"/>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c r="CE387" s="43"/>
      <c r="CF387" s="43"/>
      <c r="CG387" s="43"/>
      <c r="CH387" s="43"/>
      <c r="CI387" s="43"/>
      <c r="CJ387" s="43"/>
      <c r="CK387" s="43"/>
      <c r="CL387" s="43"/>
      <c r="CM387" s="43"/>
    </row>
    <row r="388">
      <c r="A388" s="44"/>
      <c r="B388" s="48"/>
      <c r="C388" s="48"/>
      <c r="D388" s="48"/>
      <c r="E388" s="48"/>
      <c r="F388" s="48"/>
      <c r="G388" s="48"/>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row>
    <row r="389">
      <c r="A389" s="44"/>
      <c r="B389" s="48"/>
      <c r="C389" s="48"/>
      <c r="D389" s="48"/>
      <c r="E389" s="48"/>
      <c r="F389" s="48"/>
      <c r="G389" s="48"/>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row>
    <row r="390">
      <c r="A390" s="44"/>
      <c r="B390" s="48"/>
      <c r="C390" s="48"/>
      <c r="D390" s="48"/>
      <c r="E390" s="48"/>
      <c r="F390" s="48"/>
      <c r="G390" s="48"/>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row>
    <row r="391">
      <c r="A391" s="44"/>
      <c r="B391" s="48"/>
      <c r="C391" s="48"/>
      <c r="D391" s="48"/>
      <c r="E391" s="48"/>
      <c r="F391" s="48"/>
      <c r="G391" s="48"/>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row>
    <row r="392">
      <c r="A392" s="44"/>
      <c r="B392" s="48"/>
      <c r="C392" s="48"/>
      <c r="D392" s="48"/>
      <c r="E392" s="48"/>
      <c r="F392" s="48"/>
      <c r="G392" s="48"/>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row>
    <row r="393">
      <c r="A393" s="44"/>
      <c r="B393" s="48"/>
      <c r="C393" s="48"/>
      <c r="D393" s="48"/>
      <c r="E393" s="48"/>
      <c r="F393" s="48"/>
      <c r="G393" s="48"/>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43"/>
      <c r="CJ393" s="43"/>
      <c r="CK393" s="43"/>
      <c r="CL393" s="43"/>
      <c r="CM393" s="43"/>
    </row>
    <row r="394">
      <c r="A394" s="44"/>
      <c r="B394" s="48"/>
      <c r="C394" s="48"/>
      <c r="D394" s="48"/>
      <c r="E394" s="48"/>
      <c r="F394" s="48"/>
      <c r="G394" s="48"/>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43"/>
      <c r="CJ394" s="43"/>
      <c r="CK394" s="43"/>
      <c r="CL394" s="43"/>
      <c r="CM394" s="43"/>
    </row>
    <row r="395">
      <c r="A395" s="44"/>
      <c r="B395" s="48"/>
      <c r="C395" s="48"/>
      <c r="D395" s="48"/>
      <c r="E395" s="48"/>
      <c r="F395" s="48"/>
      <c r="G395" s="48"/>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row>
    <row r="396">
      <c r="A396" s="44"/>
      <c r="B396" s="48"/>
      <c r="C396" s="48"/>
      <c r="D396" s="48"/>
      <c r="E396" s="48"/>
      <c r="F396" s="48"/>
      <c r="G396" s="48"/>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row>
    <row r="397">
      <c r="A397" s="44"/>
      <c r="B397" s="48"/>
      <c r="C397" s="48"/>
      <c r="D397" s="48"/>
      <c r="E397" s="48"/>
      <c r="F397" s="48"/>
      <c r="G397" s="48"/>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c r="CE397" s="43"/>
      <c r="CF397" s="43"/>
      <c r="CG397" s="43"/>
      <c r="CH397" s="43"/>
      <c r="CI397" s="43"/>
      <c r="CJ397" s="43"/>
      <c r="CK397" s="43"/>
      <c r="CL397" s="43"/>
      <c r="CM397" s="43"/>
    </row>
    <row r="398">
      <c r="A398" s="44"/>
      <c r="B398" s="48"/>
      <c r="C398" s="48"/>
      <c r="D398" s="48"/>
      <c r="E398" s="48"/>
      <c r="F398" s="48"/>
      <c r="G398" s="48"/>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row>
    <row r="399">
      <c r="A399" s="44"/>
      <c r="B399" s="48"/>
      <c r="C399" s="48"/>
      <c r="D399" s="48"/>
      <c r="E399" s="48"/>
      <c r="F399" s="48"/>
      <c r="G399" s="48"/>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row>
    <row r="400">
      <c r="A400" s="44"/>
      <c r="B400" s="48"/>
      <c r="C400" s="48"/>
      <c r="D400" s="48"/>
      <c r="E400" s="48"/>
      <c r="F400" s="48"/>
      <c r="G400" s="48"/>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row>
    <row r="401">
      <c r="A401" s="44"/>
      <c r="B401" s="48"/>
      <c r="C401" s="48"/>
      <c r="D401" s="48"/>
      <c r="E401" s="48"/>
      <c r="F401" s="48"/>
      <c r="G401" s="48"/>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row>
    <row r="402">
      <c r="A402" s="44"/>
      <c r="B402" s="48"/>
      <c r="C402" s="48"/>
      <c r="D402" s="48"/>
      <c r="E402" s="48"/>
      <c r="F402" s="48"/>
      <c r="G402" s="48"/>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row>
    <row r="403">
      <c r="A403" s="44"/>
      <c r="B403" s="48"/>
      <c r="C403" s="48"/>
      <c r="D403" s="48"/>
      <c r="E403" s="48"/>
      <c r="F403" s="48"/>
      <c r="G403" s="48"/>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row>
    <row r="404">
      <c r="A404" s="44"/>
      <c r="B404" s="48"/>
      <c r="C404" s="48"/>
      <c r="D404" s="48"/>
      <c r="E404" s="48"/>
      <c r="F404" s="48"/>
      <c r="G404" s="48"/>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row>
    <row r="405">
      <c r="A405" s="44"/>
      <c r="B405" s="48"/>
      <c r="C405" s="48"/>
      <c r="D405" s="48"/>
      <c r="E405" s="48"/>
      <c r="F405" s="48"/>
      <c r="G405" s="48"/>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row>
    <row r="406">
      <c r="A406" s="44"/>
      <c r="B406" s="48"/>
      <c r="C406" s="48"/>
      <c r="D406" s="48"/>
      <c r="E406" s="48"/>
      <c r="F406" s="48"/>
      <c r="G406" s="48"/>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row>
    <row r="407">
      <c r="A407" s="44"/>
      <c r="B407" s="48"/>
      <c r="C407" s="48"/>
      <c r="D407" s="48"/>
      <c r="E407" s="48"/>
      <c r="F407" s="48"/>
      <c r="G407" s="48"/>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row>
    <row r="408">
      <c r="A408" s="44"/>
      <c r="B408" s="48"/>
      <c r="C408" s="48"/>
      <c r="D408" s="48"/>
      <c r="E408" s="48"/>
      <c r="F408" s="48"/>
      <c r="G408" s="48"/>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c r="CE408" s="43"/>
      <c r="CF408" s="43"/>
      <c r="CG408" s="43"/>
      <c r="CH408" s="43"/>
      <c r="CI408" s="43"/>
      <c r="CJ408" s="43"/>
      <c r="CK408" s="43"/>
      <c r="CL408" s="43"/>
      <c r="CM408" s="43"/>
    </row>
    <row r="409">
      <c r="A409" s="44"/>
      <c r="B409" s="48"/>
      <c r="C409" s="48"/>
      <c r="D409" s="48"/>
      <c r="E409" s="48"/>
      <c r="F409" s="48"/>
      <c r="G409" s="48"/>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row>
    <row r="410">
      <c r="A410" s="44"/>
      <c r="B410" s="48"/>
      <c r="C410" s="48"/>
      <c r="D410" s="48"/>
      <c r="E410" s="48"/>
      <c r="F410" s="48"/>
      <c r="G410" s="48"/>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c r="CE410" s="43"/>
      <c r="CF410" s="43"/>
      <c r="CG410" s="43"/>
      <c r="CH410" s="43"/>
      <c r="CI410" s="43"/>
      <c r="CJ410" s="43"/>
      <c r="CK410" s="43"/>
      <c r="CL410" s="43"/>
      <c r="CM410" s="43"/>
    </row>
    <row r="411">
      <c r="A411" s="44"/>
      <c r="B411" s="48"/>
      <c r="C411" s="48"/>
      <c r="D411" s="48"/>
      <c r="E411" s="48"/>
      <c r="F411" s="48"/>
      <c r="G411" s="48"/>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row>
    <row r="412">
      <c r="A412" s="44"/>
      <c r="B412" s="48"/>
      <c r="C412" s="48"/>
      <c r="D412" s="48"/>
      <c r="E412" s="48"/>
      <c r="F412" s="48"/>
      <c r="G412" s="48"/>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c r="CE412" s="43"/>
      <c r="CF412" s="43"/>
      <c r="CG412" s="43"/>
      <c r="CH412" s="43"/>
      <c r="CI412" s="43"/>
      <c r="CJ412" s="43"/>
      <c r="CK412" s="43"/>
      <c r="CL412" s="43"/>
      <c r="CM412" s="43"/>
    </row>
    <row r="413">
      <c r="A413" s="44"/>
      <c r="B413" s="48"/>
      <c r="C413" s="48"/>
      <c r="D413" s="48"/>
      <c r="E413" s="48"/>
      <c r="F413" s="48"/>
      <c r="G413" s="48"/>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row>
    <row r="414">
      <c r="A414" s="44"/>
      <c r="B414" s="48"/>
      <c r="C414" s="48"/>
      <c r="D414" s="48"/>
      <c r="E414" s="48"/>
      <c r="F414" s="48"/>
      <c r="G414" s="48"/>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row>
    <row r="415">
      <c r="A415" s="44"/>
      <c r="B415" s="48"/>
      <c r="C415" s="48"/>
      <c r="D415" s="48"/>
      <c r="E415" s="48"/>
      <c r="F415" s="48"/>
      <c r="G415" s="48"/>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c r="CB415" s="43"/>
      <c r="CC415" s="43"/>
      <c r="CD415" s="43"/>
      <c r="CE415" s="43"/>
      <c r="CF415" s="43"/>
      <c r="CG415" s="43"/>
      <c r="CH415" s="43"/>
      <c r="CI415" s="43"/>
      <c r="CJ415" s="43"/>
      <c r="CK415" s="43"/>
      <c r="CL415" s="43"/>
      <c r="CM415" s="43"/>
    </row>
    <row r="416">
      <c r="A416" s="44"/>
      <c r="B416" s="48"/>
      <c r="C416" s="48"/>
      <c r="D416" s="48"/>
      <c r="E416" s="48"/>
      <c r="F416" s="48"/>
      <c r="G416" s="48"/>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row>
    <row r="417">
      <c r="A417" s="44"/>
      <c r="B417" s="48"/>
      <c r="C417" s="48"/>
      <c r="D417" s="48"/>
      <c r="E417" s="48"/>
      <c r="F417" s="48"/>
      <c r="G417" s="48"/>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row>
    <row r="418">
      <c r="A418" s="44"/>
      <c r="B418" s="48"/>
      <c r="C418" s="48"/>
      <c r="D418" s="48"/>
      <c r="E418" s="48"/>
      <c r="F418" s="48"/>
      <c r="G418" s="48"/>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row>
    <row r="419">
      <c r="A419" s="44"/>
      <c r="B419" s="48"/>
      <c r="C419" s="48"/>
      <c r="D419" s="48"/>
      <c r="E419" s="48"/>
      <c r="F419" s="48"/>
      <c r="G419" s="48"/>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row>
    <row r="420">
      <c r="A420" s="44"/>
      <c r="B420" s="48"/>
      <c r="C420" s="48"/>
      <c r="D420" s="48"/>
      <c r="E420" s="48"/>
      <c r="F420" s="48"/>
      <c r="G420" s="48"/>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row>
    <row r="421">
      <c r="A421" s="44"/>
      <c r="B421" s="48"/>
      <c r="C421" s="48"/>
      <c r="D421" s="48"/>
      <c r="E421" s="48"/>
      <c r="F421" s="48"/>
      <c r="G421" s="48"/>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row>
    <row r="422">
      <c r="A422" s="44"/>
      <c r="B422" s="48"/>
      <c r="C422" s="48"/>
      <c r="D422" s="48"/>
      <c r="E422" s="48"/>
      <c r="F422" s="48"/>
      <c r="G422" s="48"/>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row>
    <row r="423">
      <c r="A423" s="44"/>
      <c r="B423" s="48"/>
      <c r="C423" s="48"/>
      <c r="D423" s="48"/>
      <c r="E423" s="48"/>
      <c r="F423" s="48"/>
      <c r="G423" s="48"/>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row>
    <row r="424">
      <c r="A424" s="44"/>
      <c r="B424" s="48"/>
      <c r="C424" s="48"/>
      <c r="D424" s="48"/>
      <c r="E424" s="48"/>
      <c r="F424" s="48"/>
      <c r="G424" s="48"/>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row>
    <row r="425">
      <c r="A425" s="44"/>
      <c r="B425" s="48"/>
      <c r="C425" s="48"/>
      <c r="D425" s="48"/>
      <c r="E425" s="48"/>
      <c r="F425" s="48"/>
      <c r="G425" s="48"/>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c r="BI425" s="43"/>
      <c r="BJ425" s="43"/>
      <c r="BK425" s="43"/>
      <c r="BL425" s="43"/>
      <c r="BM425" s="43"/>
      <c r="BN425" s="43"/>
      <c r="BO425" s="43"/>
      <c r="BP425" s="43"/>
      <c r="BQ425" s="43"/>
      <c r="BR425" s="43"/>
      <c r="BS425" s="43"/>
      <c r="BT425" s="43"/>
      <c r="BU425" s="43"/>
      <c r="BV425" s="43"/>
      <c r="BW425" s="43"/>
      <c r="BX425" s="43"/>
      <c r="BY425" s="43"/>
      <c r="BZ425" s="43"/>
      <c r="CA425" s="43"/>
      <c r="CB425" s="43"/>
      <c r="CC425" s="43"/>
      <c r="CD425" s="43"/>
      <c r="CE425" s="43"/>
      <c r="CF425" s="43"/>
      <c r="CG425" s="43"/>
      <c r="CH425" s="43"/>
      <c r="CI425" s="43"/>
      <c r="CJ425" s="43"/>
      <c r="CK425" s="43"/>
      <c r="CL425" s="43"/>
      <c r="CM425" s="43"/>
    </row>
    <row r="426">
      <c r="A426" s="44"/>
      <c r="B426" s="48"/>
      <c r="C426" s="48"/>
      <c r="D426" s="48"/>
      <c r="E426" s="48"/>
      <c r="F426" s="48"/>
      <c r="G426" s="48"/>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c r="BK426" s="43"/>
      <c r="BL426" s="43"/>
      <c r="BM426" s="43"/>
      <c r="BN426" s="43"/>
      <c r="BO426" s="43"/>
      <c r="BP426" s="43"/>
      <c r="BQ426" s="4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row>
    <row r="427">
      <c r="A427" s="44"/>
      <c r="B427" s="48"/>
      <c r="C427" s="48"/>
      <c r="D427" s="48"/>
      <c r="E427" s="48"/>
      <c r="F427" s="48"/>
      <c r="G427" s="48"/>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row>
    <row r="428">
      <c r="A428" s="44"/>
      <c r="B428" s="48"/>
      <c r="C428" s="48"/>
      <c r="D428" s="48"/>
      <c r="E428" s="48"/>
      <c r="F428" s="48"/>
      <c r="G428" s="48"/>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row>
    <row r="429">
      <c r="A429" s="44"/>
      <c r="B429" s="48"/>
      <c r="C429" s="48"/>
      <c r="D429" s="48"/>
      <c r="E429" s="48"/>
      <c r="F429" s="48"/>
      <c r="G429" s="48"/>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row>
    <row r="430">
      <c r="A430" s="44"/>
      <c r="B430" s="48"/>
      <c r="C430" s="48"/>
      <c r="D430" s="48"/>
      <c r="E430" s="48"/>
      <c r="F430" s="48"/>
      <c r="G430" s="48"/>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row>
    <row r="431">
      <c r="A431" s="44"/>
      <c r="B431" s="48"/>
      <c r="C431" s="48"/>
      <c r="D431" s="48"/>
      <c r="E431" s="48"/>
      <c r="F431" s="48"/>
      <c r="G431" s="48"/>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row>
    <row r="432">
      <c r="A432" s="44"/>
      <c r="B432" s="48"/>
      <c r="C432" s="48"/>
      <c r="D432" s="48"/>
      <c r="E432" s="48"/>
      <c r="F432" s="48"/>
      <c r="G432" s="48"/>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row>
    <row r="433">
      <c r="A433" s="44"/>
      <c r="B433" s="48"/>
      <c r="C433" s="48"/>
      <c r="D433" s="48"/>
      <c r="E433" s="48"/>
      <c r="F433" s="48"/>
      <c r="G433" s="48"/>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row>
    <row r="434">
      <c r="A434" s="44"/>
      <c r="B434" s="48"/>
      <c r="C434" s="48"/>
      <c r="D434" s="48"/>
      <c r="E434" s="48"/>
      <c r="F434" s="48"/>
      <c r="G434" s="48"/>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row>
    <row r="435">
      <c r="A435" s="44"/>
      <c r="B435" s="48"/>
      <c r="C435" s="48"/>
      <c r="D435" s="48"/>
      <c r="E435" s="48"/>
      <c r="F435" s="48"/>
      <c r="G435" s="48"/>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row>
    <row r="436">
      <c r="A436" s="44"/>
      <c r="B436" s="48"/>
      <c r="C436" s="48"/>
      <c r="D436" s="48"/>
      <c r="E436" s="48"/>
      <c r="F436" s="48"/>
      <c r="G436" s="48"/>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row>
    <row r="437">
      <c r="A437" s="44"/>
      <c r="B437" s="48"/>
      <c r="C437" s="48"/>
      <c r="D437" s="48"/>
      <c r="E437" s="48"/>
      <c r="F437" s="48"/>
      <c r="G437" s="48"/>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row>
    <row r="438">
      <c r="A438" s="44"/>
      <c r="B438" s="48"/>
      <c r="C438" s="48"/>
      <c r="D438" s="48"/>
      <c r="E438" s="48"/>
      <c r="F438" s="48"/>
      <c r="G438" s="48"/>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row>
    <row r="439">
      <c r="A439" s="44"/>
      <c r="B439" s="48"/>
      <c r="C439" s="48"/>
      <c r="D439" s="48"/>
      <c r="E439" s="48"/>
      <c r="F439" s="48"/>
      <c r="G439" s="48"/>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row>
    <row r="440">
      <c r="A440" s="44"/>
      <c r="B440" s="48"/>
      <c r="C440" s="48"/>
      <c r="D440" s="48"/>
      <c r="E440" s="48"/>
      <c r="F440" s="48"/>
      <c r="G440" s="48"/>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c r="BG440" s="43"/>
      <c r="BH440" s="43"/>
      <c r="BI440" s="43"/>
      <c r="BJ440" s="43"/>
      <c r="BK440" s="43"/>
      <c r="BL440" s="43"/>
      <c r="BM440" s="43"/>
      <c r="BN440" s="43"/>
      <c r="BO440" s="43"/>
      <c r="BP440" s="43"/>
      <c r="BQ440" s="43"/>
      <c r="BR440" s="43"/>
      <c r="BS440" s="43"/>
      <c r="BT440" s="43"/>
      <c r="BU440" s="43"/>
      <c r="BV440" s="43"/>
      <c r="BW440" s="43"/>
      <c r="BX440" s="43"/>
      <c r="BY440" s="43"/>
      <c r="BZ440" s="43"/>
      <c r="CA440" s="43"/>
      <c r="CB440" s="43"/>
      <c r="CC440" s="43"/>
      <c r="CD440" s="43"/>
      <c r="CE440" s="43"/>
      <c r="CF440" s="43"/>
      <c r="CG440" s="43"/>
      <c r="CH440" s="43"/>
      <c r="CI440" s="43"/>
      <c r="CJ440" s="43"/>
      <c r="CK440" s="43"/>
      <c r="CL440" s="43"/>
      <c r="CM440" s="43"/>
    </row>
    <row r="441">
      <c r="A441" s="44"/>
      <c r="B441" s="48"/>
      <c r="C441" s="48"/>
      <c r="D441" s="48"/>
      <c r="E441" s="48"/>
      <c r="F441" s="48"/>
      <c r="G441" s="48"/>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c r="BG441" s="43"/>
      <c r="BH441" s="43"/>
      <c r="BI441" s="43"/>
      <c r="BJ441" s="43"/>
      <c r="BK441" s="43"/>
      <c r="BL441" s="43"/>
      <c r="BM441" s="43"/>
      <c r="BN441" s="43"/>
      <c r="BO441" s="43"/>
      <c r="BP441" s="43"/>
      <c r="BQ441" s="43"/>
      <c r="BR441" s="43"/>
      <c r="BS441" s="43"/>
      <c r="BT441" s="43"/>
      <c r="BU441" s="43"/>
      <c r="BV441" s="43"/>
      <c r="BW441" s="43"/>
      <c r="BX441" s="43"/>
      <c r="BY441" s="43"/>
      <c r="BZ441" s="43"/>
      <c r="CA441" s="43"/>
      <c r="CB441" s="43"/>
      <c r="CC441" s="43"/>
      <c r="CD441" s="43"/>
      <c r="CE441" s="43"/>
      <c r="CF441" s="43"/>
      <c r="CG441" s="43"/>
      <c r="CH441" s="43"/>
      <c r="CI441" s="43"/>
      <c r="CJ441" s="43"/>
      <c r="CK441" s="43"/>
      <c r="CL441" s="43"/>
      <c r="CM441" s="43"/>
    </row>
    <row r="442">
      <c r="A442" s="44"/>
      <c r="B442" s="48"/>
      <c r="C442" s="48"/>
      <c r="D442" s="48"/>
      <c r="E442" s="48"/>
      <c r="F442" s="48"/>
      <c r="G442" s="48"/>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row>
    <row r="443">
      <c r="A443" s="44"/>
      <c r="B443" s="48"/>
      <c r="C443" s="48"/>
      <c r="D443" s="48"/>
      <c r="E443" s="48"/>
      <c r="F443" s="48"/>
      <c r="G443" s="48"/>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c r="BG443" s="43"/>
      <c r="BH443" s="43"/>
      <c r="BI443" s="43"/>
      <c r="BJ443" s="43"/>
      <c r="BK443" s="43"/>
      <c r="BL443" s="43"/>
      <c r="BM443" s="43"/>
      <c r="BN443" s="43"/>
      <c r="BO443" s="43"/>
      <c r="BP443" s="43"/>
      <c r="BQ443" s="43"/>
      <c r="BR443" s="43"/>
      <c r="BS443" s="43"/>
      <c r="BT443" s="43"/>
      <c r="BU443" s="43"/>
      <c r="BV443" s="43"/>
      <c r="BW443" s="43"/>
      <c r="BX443" s="43"/>
      <c r="BY443" s="43"/>
      <c r="BZ443" s="43"/>
      <c r="CA443" s="43"/>
      <c r="CB443" s="43"/>
      <c r="CC443" s="43"/>
      <c r="CD443" s="43"/>
      <c r="CE443" s="43"/>
      <c r="CF443" s="43"/>
      <c r="CG443" s="43"/>
      <c r="CH443" s="43"/>
      <c r="CI443" s="43"/>
      <c r="CJ443" s="43"/>
      <c r="CK443" s="43"/>
      <c r="CL443" s="43"/>
      <c r="CM443" s="43"/>
    </row>
    <row r="444">
      <c r="A444" s="44"/>
      <c r="B444" s="48"/>
      <c r="C444" s="48"/>
      <c r="D444" s="48"/>
      <c r="E444" s="48"/>
      <c r="F444" s="48"/>
      <c r="G444" s="48"/>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c r="BG444" s="43"/>
      <c r="BH444" s="43"/>
      <c r="BI444" s="43"/>
      <c r="BJ444" s="43"/>
      <c r="BK444" s="43"/>
      <c r="BL444" s="43"/>
      <c r="BM444" s="43"/>
      <c r="BN444" s="43"/>
      <c r="BO444" s="43"/>
      <c r="BP444" s="43"/>
      <c r="BQ444" s="43"/>
      <c r="BR444" s="43"/>
      <c r="BS444" s="43"/>
      <c r="BT444" s="43"/>
      <c r="BU444" s="43"/>
      <c r="BV444" s="43"/>
      <c r="BW444" s="43"/>
      <c r="BX444" s="43"/>
      <c r="BY444" s="43"/>
      <c r="BZ444" s="43"/>
      <c r="CA444" s="43"/>
      <c r="CB444" s="43"/>
      <c r="CC444" s="43"/>
      <c r="CD444" s="43"/>
      <c r="CE444" s="43"/>
      <c r="CF444" s="43"/>
      <c r="CG444" s="43"/>
      <c r="CH444" s="43"/>
      <c r="CI444" s="43"/>
      <c r="CJ444" s="43"/>
      <c r="CK444" s="43"/>
      <c r="CL444" s="43"/>
      <c r="CM444" s="43"/>
    </row>
    <row r="445">
      <c r="A445" s="44"/>
      <c r="B445" s="48"/>
      <c r="C445" s="48"/>
      <c r="D445" s="48"/>
      <c r="E445" s="48"/>
      <c r="F445" s="48"/>
      <c r="G445" s="48"/>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row>
    <row r="446">
      <c r="A446" s="44"/>
      <c r="B446" s="48"/>
      <c r="C446" s="48"/>
      <c r="D446" s="48"/>
      <c r="E446" s="48"/>
      <c r="F446" s="48"/>
      <c r="G446" s="48"/>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c r="BG446" s="43"/>
      <c r="BH446" s="43"/>
      <c r="BI446" s="43"/>
      <c r="BJ446" s="43"/>
      <c r="BK446" s="43"/>
      <c r="BL446" s="43"/>
      <c r="BM446" s="43"/>
      <c r="BN446" s="43"/>
      <c r="BO446" s="43"/>
      <c r="BP446" s="43"/>
      <c r="BQ446" s="43"/>
      <c r="BR446" s="43"/>
      <c r="BS446" s="43"/>
      <c r="BT446" s="43"/>
      <c r="BU446" s="43"/>
      <c r="BV446" s="43"/>
      <c r="BW446" s="43"/>
      <c r="BX446" s="43"/>
      <c r="BY446" s="43"/>
      <c r="BZ446" s="43"/>
      <c r="CA446" s="43"/>
      <c r="CB446" s="43"/>
      <c r="CC446" s="43"/>
      <c r="CD446" s="43"/>
      <c r="CE446" s="43"/>
      <c r="CF446" s="43"/>
      <c r="CG446" s="43"/>
      <c r="CH446" s="43"/>
      <c r="CI446" s="43"/>
      <c r="CJ446" s="43"/>
      <c r="CK446" s="43"/>
      <c r="CL446" s="43"/>
      <c r="CM446" s="43"/>
    </row>
    <row r="447">
      <c r="A447" s="44"/>
      <c r="B447" s="48"/>
      <c r="C447" s="48"/>
      <c r="D447" s="48"/>
      <c r="E447" s="48"/>
      <c r="F447" s="48"/>
      <c r="G447" s="48"/>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c r="BG447" s="43"/>
      <c r="BH447" s="43"/>
      <c r="BI447" s="43"/>
      <c r="BJ447" s="43"/>
      <c r="BK447" s="43"/>
      <c r="BL447" s="43"/>
      <c r="BM447" s="43"/>
      <c r="BN447" s="43"/>
      <c r="BO447" s="43"/>
      <c r="BP447" s="43"/>
      <c r="BQ447" s="43"/>
      <c r="BR447" s="43"/>
      <c r="BS447" s="43"/>
      <c r="BT447" s="43"/>
      <c r="BU447" s="43"/>
      <c r="BV447" s="43"/>
      <c r="BW447" s="43"/>
      <c r="BX447" s="43"/>
      <c r="BY447" s="43"/>
      <c r="BZ447" s="43"/>
      <c r="CA447" s="43"/>
      <c r="CB447" s="43"/>
      <c r="CC447" s="43"/>
      <c r="CD447" s="43"/>
      <c r="CE447" s="43"/>
      <c r="CF447" s="43"/>
      <c r="CG447" s="43"/>
      <c r="CH447" s="43"/>
      <c r="CI447" s="43"/>
      <c r="CJ447" s="43"/>
      <c r="CK447" s="43"/>
      <c r="CL447" s="43"/>
      <c r="CM447" s="43"/>
    </row>
    <row r="448">
      <c r="A448" s="44"/>
      <c r="B448" s="48"/>
      <c r="C448" s="48"/>
      <c r="D448" s="48"/>
      <c r="E448" s="48"/>
      <c r="F448" s="48"/>
      <c r="G448" s="48"/>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c r="BI448" s="43"/>
      <c r="BJ448" s="43"/>
      <c r="BK448" s="43"/>
      <c r="BL448" s="43"/>
      <c r="BM448" s="43"/>
      <c r="BN448" s="43"/>
      <c r="BO448" s="43"/>
      <c r="BP448" s="43"/>
      <c r="BQ448" s="43"/>
      <c r="BR448" s="43"/>
      <c r="BS448" s="43"/>
      <c r="BT448" s="43"/>
      <c r="BU448" s="43"/>
      <c r="BV448" s="43"/>
      <c r="BW448" s="43"/>
      <c r="BX448" s="43"/>
      <c r="BY448" s="43"/>
      <c r="BZ448" s="43"/>
      <c r="CA448" s="43"/>
      <c r="CB448" s="43"/>
      <c r="CC448" s="43"/>
      <c r="CD448" s="43"/>
      <c r="CE448" s="43"/>
      <c r="CF448" s="43"/>
      <c r="CG448" s="43"/>
      <c r="CH448" s="43"/>
      <c r="CI448" s="43"/>
      <c r="CJ448" s="43"/>
      <c r="CK448" s="43"/>
      <c r="CL448" s="43"/>
      <c r="CM448" s="43"/>
    </row>
    <row r="449">
      <c r="A449" s="44"/>
      <c r="B449" s="48"/>
      <c r="C449" s="48"/>
      <c r="D449" s="48"/>
      <c r="E449" s="48"/>
      <c r="F449" s="48"/>
      <c r="G449" s="48"/>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c r="BI449" s="43"/>
      <c r="BJ449" s="43"/>
      <c r="BK449" s="43"/>
      <c r="BL449" s="43"/>
      <c r="BM449" s="43"/>
      <c r="BN449" s="43"/>
      <c r="BO449" s="43"/>
      <c r="BP449" s="43"/>
      <c r="BQ449" s="43"/>
      <c r="BR449" s="43"/>
      <c r="BS449" s="43"/>
      <c r="BT449" s="43"/>
      <c r="BU449" s="43"/>
      <c r="BV449" s="43"/>
      <c r="BW449" s="43"/>
      <c r="BX449" s="43"/>
      <c r="BY449" s="43"/>
      <c r="BZ449" s="43"/>
      <c r="CA449" s="43"/>
      <c r="CB449" s="43"/>
      <c r="CC449" s="43"/>
      <c r="CD449" s="43"/>
      <c r="CE449" s="43"/>
      <c r="CF449" s="43"/>
      <c r="CG449" s="43"/>
      <c r="CH449" s="43"/>
      <c r="CI449" s="43"/>
      <c r="CJ449" s="43"/>
      <c r="CK449" s="43"/>
      <c r="CL449" s="43"/>
      <c r="CM449" s="43"/>
    </row>
    <row r="450">
      <c r="A450" s="44"/>
      <c r="B450" s="48"/>
      <c r="C450" s="48"/>
      <c r="D450" s="48"/>
      <c r="E450" s="48"/>
      <c r="F450" s="48"/>
      <c r="G450" s="48"/>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3"/>
      <c r="BY450" s="43"/>
      <c r="BZ450" s="43"/>
      <c r="CA450" s="43"/>
      <c r="CB450" s="43"/>
      <c r="CC450" s="43"/>
      <c r="CD450" s="43"/>
      <c r="CE450" s="43"/>
      <c r="CF450" s="43"/>
      <c r="CG450" s="43"/>
      <c r="CH450" s="43"/>
      <c r="CI450" s="43"/>
      <c r="CJ450" s="43"/>
      <c r="CK450" s="43"/>
      <c r="CL450" s="43"/>
      <c r="CM450" s="43"/>
    </row>
    <row r="451">
      <c r="A451" s="44"/>
      <c r="B451" s="48"/>
      <c r="C451" s="48"/>
      <c r="D451" s="48"/>
      <c r="E451" s="48"/>
      <c r="F451" s="48"/>
      <c r="G451" s="48"/>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row>
    <row r="452">
      <c r="A452" s="44"/>
      <c r="B452" s="48"/>
      <c r="C452" s="48"/>
      <c r="D452" s="48"/>
      <c r="E452" s="48"/>
      <c r="F452" s="48"/>
      <c r="G452" s="48"/>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row>
    <row r="453">
      <c r="A453" s="44"/>
      <c r="B453" s="48"/>
      <c r="C453" s="48"/>
      <c r="D453" s="48"/>
      <c r="E453" s="48"/>
      <c r="F453" s="48"/>
      <c r="G453" s="48"/>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row>
    <row r="454">
      <c r="A454" s="44"/>
      <c r="B454" s="48"/>
      <c r="C454" s="48"/>
      <c r="D454" s="48"/>
      <c r="E454" s="48"/>
      <c r="F454" s="48"/>
      <c r="G454" s="48"/>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row>
    <row r="455">
      <c r="A455" s="44"/>
      <c r="B455" s="48"/>
      <c r="C455" s="48"/>
      <c r="D455" s="48"/>
      <c r="E455" s="48"/>
      <c r="F455" s="48"/>
      <c r="G455" s="48"/>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row>
    <row r="456">
      <c r="A456" s="44"/>
      <c r="B456" s="48"/>
      <c r="C456" s="48"/>
      <c r="D456" s="48"/>
      <c r="E456" s="48"/>
      <c r="F456" s="48"/>
      <c r="G456" s="48"/>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row>
    <row r="457">
      <c r="A457" s="44"/>
      <c r="B457" s="48"/>
      <c r="C457" s="48"/>
      <c r="D457" s="48"/>
      <c r="E457" s="48"/>
      <c r="F457" s="48"/>
      <c r="G457" s="48"/>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row>
    <row r="458">
      <c r="A458" s="44"/>
      <c r="B458" s="48"/>
      <c r="C458" s="48"/>
      <c r="D458" s="48"/>
      <c r="E458" s="48"/>
      <c r="F458" s="48"/>
      <c r="G458" s="48"/>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row>
    <row r="459">
      <c r="A459" s="44"/>
      <c r="B459" s="48"/>
      <c r="C459" s="48"/>
      <c r="D459" s="48"/>
      <c r="E459" s="48"/>
      <c r="F459" s="48"/>
      <c r="G459" s="48"/>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row>
    <row r="460">
      <c r="A460" s="44"/>
      <c r="B460" s="48"/>
      <c r="C460" s="48"/>
      <c r="D460" s="48"/>
      <c r="E460" s="48"/>
      <c r="F460" s="48"/>
      <c r="G460" s="48"/>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row>
    <row r="461">
      <c r="A461" s="44"/>
      <c r="B461" s="48"/>
      <c r="C461" s="48"/>
      <c r="D461" s="48"/>
      <c r="E461" s="48"/>
      <c r="F461" s="48"/>
      <c r="G461" s="48"/>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row>
    <row r="462">
      <c r="A462" s="44"/>
      <c r="B462" s="48"/>
      <c r="C462" s="48"/>
      <c r="D462" s="48"/>
      <c r="E462" s="48"/>
      <c r="F462" s="48"/>
      <c r="G462" s="48"/>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row>
    <row r="463">
      <c r="A463" s="44"/>
      <c r="B463" s="48"/>
      <c r="C463" s="48"/>
      <c r="D463" s="48"/>
      <c r="E463" s="48"/>
      <c r="F463" s="48"/>
      <c r="G463" s="48"/>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row>
    <row r="464">
      <c r="A464" s="44"/>
      <c r="B464" s="48"/>
      <c r="C464" s="48"/>
      <c r="D464" s="48"/>
      <c r="E464" s="48"/>
      <c r="F464" s="48"/>
      <c r="G464" s="48"/>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row>
    <row r="465">
      <c r="A465" s="44"/>
      <c r="B465" s="48"/>
      <c r="C465" s="48"/>
      <c r="D465" s="48"/>
      <c r="E465" s="48"/>
      <c r="F465" s="48"/>
      <c r="G465" s="48"/>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c r="BG465" s="43"/>
      <c r="BH465" s="43"/>
      <c r="BI465" s="43"/>
      <c r="BJ465" s="43"/>
      <c r="BK465" s="43"/>
      <c r="BL465" s="43"/>
      <c r="BM465" s="43"/>
      <c r="BN465" s="43"/>
      <c r="BO465" s="43"/>
      <c r="BP465" s="43"/>
      <c r="BQ465" s="43"/>
      <c r="BR465" s="43"/>
      <c r="BS465" s="43"/>
      <c r="BT465" s="43"/>
      <c r="BU465" s="43"/>
      <c r="BV465" s="43"/>
      <c r="BW465" s="43"/>
      <c r="BX465" s="43"/>
      <c r="BY465" s="43"/>
      <c r="BZ465" s="43"/>
      <c r="CA465" s="43"/>
      <c r="CB465" s="43"/>
      <c r="CC465" s="43"/>
      <c r="CD465" s="43"/>
      <c r="CE465" s="43"/>
      <c r="CF465" s="43"/>
      <c r="CG465" s="43"/>
      <c r="CH465" s="43"/>
      <c r="CI465" s="43"/>
      <c r="CJ465" s="43"/>
      <c r="CK465" s="43"/>
      <c r="CL465" s="43"/>
      <c r="CM465" s="43"/>
    </row>
    <row r="466">
      <c r="A466" s="44"/>
      <c r="B466" s="48"/>
      <c r="C466" s="48"/>
      <c r="D466" s="48"/>
      <c r="E466" s="48"/>
      <c r="F466" s="48"/>
      <c r="G466" s="48"/>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c r="BG466" s="43"/>
      <c r="BH466" s="43"/>
      <c r="BI466" s="43"/>
      <c r="BJ466" s="43"/>
      <c r="BK466" s="43"/>
      <c r="BL466" s="43"/>
      <c r="BM466" s="43"/>
      <c r="BN466" s="43"/>
      <c r="BO466" s="43"/>
      <c r="BP466" s="43"/>
      <c r="BQ466" s="43"/>
      <c r="BR466" s="43"/>
      <c r="BS466" s="43"/>
      <c r="BT466" s="43"/>
      <c r="BU466" s="43"/>
      <c r="BV466" s="43"/>
      <c r="BW466" s="43"/>
      <c r="BX466" s="43"/>
      <c r="BY466" s="43"/>
      <c r="BZ466" s="43"/>
      <c r="CA466" s="43"/>
      <c r="CB466" s="43"/>
      <c r="CC466" s="43"/>
      <c r="CD466" s="43"/>
      <c r="CE466" s="43"/>
      <c r="CF466" s="43"/>
      <c r="CG466" s="43"/>
      <c r="CH466" s="43"/>
      <c r="CI466" s="43"/>
      <c r="CJ466" s="43"/>
      <c r="CK466" s="43"/>
      <c r="CL466" s="43"/>
      <c r="CM466" s="43"/>
    </row>
    <row r="467">
      <c r="A467" s="44"/>
      <c r="B467" s="48"/>
      <c r="C467" s="48"/>
      <c r="D467" s="48"/>
      <c r="E467" s="48"/>
      <c r="F467" s="48"/>
      <c r="G467" s="48"/>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row>
    <row r="468">
      <c r="A468" s="44"/>
      <c r="B468" s="48"/>
      <c r="C468" s="48"/>
      <c r="D468" s="48"/>
      <c r="E468" s="48"/>
      <c r="F468" s="48"/>
      <c r="G468" s="48"/>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row>
    <row r="469">
      <c r="A469" s="44"/>
      <c r="B469" s="48"/>
      <c r="C469" s="48"/>
      <c r="D469" s="48"/>
      <c r="E469" s="48"/>
      <c r="F469" s="48"/>
      <c r="G469" s="48"/>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row>
    <row r="470">
      <c r="A470" s="44"/>
      <c r="B470" s="48"/>
      <c r="C470" s="48"/>
      <c r="D470" s="48"/>
      <c r="E470" s="48"/>
      <c r="F470" s="48"/>
      <c r="G470" s="48"/>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c r="BG470" s="43"/>
      <c r="BH470" s="43"/>
      <c r="BI470" s="43"/>
      <c r="BJ470" s="43"/>
      <c r="BK470" s="43"/>
      <c r="BL470" s="43"/>
      <c r="BM470" s="43"/>
      <c r="BN470" s="43"/>
      <c r="BO470" s="43"/>
      <c r="BP470" s="43"/>
      <c r="BQ470" s="43"/>
      <c r="BR470" s="43"/>
      <c r="BS470" s="43"/>
      <c r="BT470" s="43"/>
      <c r="BU470" s="43"/>
      <c r="BV470" s="43"/>
      <c r="BW470" s="43"/>
      <c r="BX470" s="43"/>
      <c r="BY470" s="43"/>
      <c r="BZ470" s="43"/>
      <c r="CA470" s="43"/>
      <c r="CB470" s="43"/>
      <c r="CC470" s="43"/>
      <c r="CD470" s="43"/>
      <c r="CE470" s="43"/>
      <c r="CF470" s="43"/>
      <c r="CG470" s="43"/>
      <c r="CH470" s="43"/>
      <c r="CI470" s="43"/>
      <c r="CJ470" s="43"/>
      <c r="CK470" s="43"/>
      <c r="CL470" s="43"/>
      <c r="CM470" s="43"/>
    </row>
    <row r="471">
      <c r="A471" s="44"/>
      <c r="B471" s="48"/>
      <c r="C471" s="48"/>
      <c r="D471" s="48"/>
      <c r="E471" s="48"/>
      <c r="F471" s="48"/>
      <c r="G471" s="48"/>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row>
    <row r="472">
      <c r="A472" s="44"/>
      <c r="B472" s="48"/>
      <c r="C472" s="48"/>
      <c r="D472" s="48"/>
      <c r="E472" s="48"/>
      <c r="F472" s="48"/>
      <c r="G472" s="48"/>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row>
    <row r="473">
      <c r="A473" s="44"/>
      <c r="B473" s="48"/>
      <c r="C473" s="48"/>
      <c r="D473" s="48"/>
      <c r="E473" s="48"/>
      <c r="F473" s="48"/>
      <c r="G473" s="48"/>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row>
    <row r="474">
      <c r="A474" s="44"/>
      <c r="B474" s="48"/>
      <c r="C474" s="48"/>
      <c r="D474" s="48"/>
      <c r="E474" s="48"/>
      <c r="F474" s="48"/>
      <c r="G474" s="48"/>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row>
    <row r="475">
      <c r="A475" s="44"/>
      <c r="B475" s="48"/>
      <c r="C475" s="48"/>
      <c r="D475" s="48"/>
      <c r="E475" s="48"/>
      <c r="F475" s="48"/>
      <c r="G475" s="48"/>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row>
    <row r="476">
      <c r="A476" s="44"/>
      <c r="B476" s="48"/>
      <c r="C476" s="48"/>
      <c r="D476" s="48"/>
      <c r="E476" s="48"/>
      <c r="F476" s="48"/>
      <c r="G476" s="48"/>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row>
    <row r="477">
      <c r="A477" s="44"/>
      <c r="B477" s="48"/>
      <c r="C477" s="48"/>
      <c r="D477" s="48"/>
      <c r="E477" s="48"/>
      <c r="F477" s="48"/>
      <c r="G477" s="48"/>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row>
    <row r="478">
      <c r="A478" s="44"/>
      <c r="B478" s="48"/>
      <c r="C478" s="48"/>
      <c r="D478" s="48"/>
      <c r="E478" s="48"/>
      <c r="F478" s="48"/>
      <c r="G478" s="48"/>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W478" s="43"/>
      <c r="BX478" s="43"/>
      <c r="BY478" s="43"/>
      <c r="BZ478" s="43"/>
      <c r="CA478" s="43"/>
      <c r="CB478" s="43"/>
      <c r="CC478" s="43"/>
      <c r="CD478" s="43"/>
      <c r="CE478" s="43"/>
      <c r="CF478" s="43"/>
      <c r="CG478" s="43"/>
      <c r="CH478" s="43"/>
      <c r="CI478" s="43"/>
      <c r="CJ478" s="43"/>
      <c r="CK478" s="43"/>
      <c r="CL478" s="43"/>
      <c r="CM478" s="43"/>
    </row>
    <row r="479">
      <c r="A479" s="44"/>
      <c r="B479" s="48"/>
      <c r="C479" s="48"/>
      <c r="D479" s="48"/>
      <c r="E479" s="48"/>
      <c r="F479" s="48"/>
      <c r="G479" s="48"/>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row>
    <row r="480">
      <c r="A480" s="44"/>
      <c r="B480" s="48"/>
      <c r="C480" s="48"/>
      <c r="D480" s="48"/>
      <c r="E480" s="48"/>
      <c r="F480" s="48"/>
      <c r="G480" s="48"/>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row>
    <row r="481">
      <c r="A481" s="44"/>
      <c r="B481" s="48"/>
      <c r="C481" s="48"/>
      <c r="D481" s="48"/>
      <c r="E481" s="48"/>
      <c r="F481" s="48"/>
      <c r="G481" s="48"/>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c r="BG481" s="43"/>
      <c r="BH481" s="43"/>
      <c r="BI481" s="43"/>
      <c r="BJ481" s="43"/>
      <c r="BK481" s="43"/>
      <c r="BL481" s="43"/>
      <c r="BM481" s="43"/>
      <c r="BN481" s="43"/>
      <c r="BO481" s="43"/>
      <c r="BP481" s="43"/>
      <c r="BQ481" s="43"/>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row>
    <row r="482">
      <c r="A482" s="44"/>
      <c r="B482" s="48"/>
      <c r="C482" s="48"/>
      <c r="D482" s="48"/>
      <c r="E482" s="48"/>
      <c r="F482" s="48"/>
      <c r="G482" s="48"/>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c r="BG482" s="43"/>
      <c r="BH482" s="43"/>
      <c r="BI482" s="43"/>
      <c r="BJ482" s="43"/>
      <c r="BK482" s="43"/>
      <c r="BL482" s="43"/>
      <c r="BM482" s="43"/>
      <c r="BN482" s="43"/>
      <c r="BO482" s="43"/>
      <c r="BP482" s="43"/>
      <c r="BQ482" s="43"/>
      <c r="BR482" s="43"/>
      <c r="BS482" s="43"/>
      <c r="BT482" s="43"/>
      <c r="BU482" s="43"/>
      <c r="BV482" s="43"/>
      <c r="BW482" s="43"/>
      <c r="BX482" s="43"/>
      <c r="BY482" s="43"/>
      <c r="BZ482" s="43"/>
      <c r="CA482" s="43"/>
      <c r="CB482" s="43"/>
      <c r="CC482" s="43"/>
      <c r="CD482" s="43"/>
      <c r="CE482" s="43"/>
      <c r="CF482" s="43"/>
      <c r="CG482" s="43"/>
      <c r="CH482" s="43"/>
      <c r="CI482" s="43"/>
      <c r="CJ482" s="43"/>
      <c r="CK482" s="43"/>
      <c r="CL482" s="43"/>
      <c r="CM482" s="43"/>
    </row>
    <row r="483">
      <c r="A483" s="44"/>
      <c r="B483" s="48"/>
      <c r="C483" s="48"/>
      <c r="D483" s="48"/>
      <c r="E483" s="48"/>
      <c r="F483" s="48"/>
      <c r="G483" s="48"/>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c r="BG483" s="43"/>
      <c r="BH483" s="43"/>
      <c r="BI483" s="43"/>
      <c r="BJ483" s="43"/>
      <c r="BK483" s="43"/>
      <c r="BL483" s="43"/>
      <c r="BM483" s="43"/>
      <c r="BN483" s="43"/>
      <c r="BO483" s="43"/>
      <c r="BP483" s="43"/>
      <c r="BQ483" s="43"/>
      <c r="BR483" s="43"/>
      <c r="BS483" s="43"/>
      <c r="BT483" s="43"/>
      <c r="BU483" s="43"/>
      <c r="BV483" s="43"/>
      <c r="BW483" s="43"/>
      <c r="BX483" s="43"/>
      <c r="BY483" s="43"/>
      <c r="BZ483" s="43"/>
      <c r="CA483" s="43"/>
      <c r="CB483" s="43"/>
      <c r="CC483" s="43"/>
      <c r="CD483" s="43"/>
      <c r="CE483" s="43"/>
      <c r="CF483" s="43"/>
      <c r="CG483" s="43"/>
      <c r="CH483" s="43"/>
      <c r="CI483" s="43"/>
      <c r="CJ483" s="43"/>
      <c r="CK483" s="43"/>
      <c r="CL483" s="43"/>
      <c r="CM483" s="43"/>
    </row>
    <row r="484">
      <c r="A484" s="44"/>
      <c r="B484" s="48"/>
      <c r="C484" s="48"/>
      <c r="D484" s="48"/>
      <c r="E484" s="48"/>
      <c r="F484" s="48"/>
      <c r="G484" s="48"/>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c r="BI484" s="43"/>
      <c r="BJ484" s="43"/>
      <c r="BK484" s="43"/>
      <c r="BL484" s="43"/>
      <c r="BM484" s="43"/>
      <c r="BN484" s="43"/>
      <c r="BO484" s="43"/>
      <c r="BP484" s="43"/>
      <c r="BQ484" s="43"/>
      <c r="BR484" s="43"/>
      <c r="BS484" s="43"/>
      <c r="BT484" s="43"/>
      <c r="BU484" s="43"/>
      <c r="BV484" s="43"/>
      <c r="BW484" s="43"/>
      <c r="BX484" s="43"/>
      <c r="BY484" s="43"/>
      <c r="BZ484" s="43"/>
      <c r="CA484" s="43"/>
      <c r="CB484" s="43"/>
      <c r="CC484" s="43"/>
      <c r="CD484" s="43"/>
      <c r="CE484" s="43"/>
      <c r="CF484" s="43"/>
      <c r="CG484" s="43"/>
      <c r="CH484" s="43"/>
      <c r="CI484" s="43"/>
      <c r="CJ484" s="43"/>
      <c r="CK484" s="43"/>
      <c r="CL484" s="43"/>
      <c r="CM484" s="43"/>
    </row>
    <row r="485">
      <c r="A485" s="44"/>
      <c r="B485" s="48"/>
      <c r="C485" s="48"/>
      <c r="D485" s="48"/>
      <c r="E485" s="48"/>
      <c r="F485" s="48"/>
      <c r="G485" s="48"/>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c r="BG485" s="43"/>
      <c r="BH485" s="43"/>
      <c r="BI485" s="43"/>
      <c r="BJ485" s="43"/>
      <c r="BK485" s="43"/>
      <c r="BL485" s="43"/>
      <c r="BM485" s="43"/>
      <c r="BN485" s="43"/>
      <c r="BO485" s="43"/>
      <c r="BP485" s="43"/>
      <c r="BQ485" s="43"/>
      <c r="BR485" s="43"/>
      <c r="BS485" s="43"/>
      <c r="BT485" s="43"/>
      <c r="BU485" s="43"/>
      <c r="BV485" s="43"/>
      <c r="BW485" s="43"/>
      <c r="BX485" s="43"/>
      <c r="BY485" s="43"/>
      <c r="BZ485" s="43"/>
      <c r="CA485" s="43"/>
      <c r="CB485" s="43"/>
      <c r="CC485" s="43"/>
      <c r="CD485" s="43"/>
      <c r="CE485" s="43"/>
      <c r="CF485" s="43"/>
      <c r="CG485" s="43"/>
      <c r="CH485" s="43"/>
      <c r="CI485" s="43"/>
      <c r="CJ485" s="43"/>
      <c r="CK485" s="43"/>
      <c r="CL485" s="43"/>
      <c r="CM485" s="43"/>
    </row>
    <row r="486">
      <c r="A486" s="44"/>
      <c r="B486" s="48"/>
      <c r="C486" s="48"/>
      <c r="D486" s="48"/>
      <c r="E486" s="48"/>
      <c r="F486" s="48"/>
      <c r="G486" s="48"/>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c r="BG486" s="43"/>
      <c r="BH486" s="43"/>
      <c r="BI486" s="43"/>
      <c r="BJ486" s="43"/>
      <c r="BK486" s="43"/>
      <c r="BL486" s="43"/>
      <c r="BM486" s="43"/>
      <c r="BN486" s="43"/>
      <c r="BO486" s="43"/>
      <c r="BP486" s="43"/>
      <c r="BQ486" s="43"/>
      <c r="BR486" s="43"/>
      <c r="BS486" s="43"/>
      <c r="BT486" s="43"/>
      <c r="BU486" s="43"/>
      <c r="BV486" s="43"/>
      <c r="BW486" s="43"/>
      <c r="BX486" s="43"/>
      <c r="BY486" s="43"/>
      <c r="BZ486" s="43"/>
      <c r="CA486" s="43"/>
      <c r="CB486" s="43"/>
      <c r="CC486" s="43"/>
      <c r="CD486" s="43"/>
      <c r="CE486" s="43"/>
      <c r="CF486" s="43"/>
      <c r="CG486" s="43"/>
      <c r="CH486" s="43"/>
      <c r="CI486" s="43"/>
      <c r="CJ486" s="43"/>
      <c r="CK486" s="43"/>
      <c r="CL486" s="43"/>
      <c r="CM486" s="43"/>
    </row>
    <row r="487">
      <c r="A487" s="44"/>
      <c r="B487" s="48"/>
      <c r="C487" s="48"/>
      <c r="D487" s="48"/>
      <c r="E487" s="48"/>
      <c r="F487" s="48"/>
      <c r="G487" s="48"/>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c r="BI487" s="43"/>
      <c r="BJ487" s="43"/>
      <c r="BK487" s="43"/>
      <c r="BL487" s="43"/>
      <c r="BM487" s="43"/>
      <c r="BN487" s="43"/>
      <c r="BO487" s="43"/>
      <c r="BP487" s="43"/>
      <c r="BQ487" s="43"/>
      <c r="BR487" s="43"/>
      <c r="BS487" s="43"/>
      <c r="BT487" s="43"/>
      <c r="BU487" s="43"/>
      <c r="BV487" s="43"/>
      <c r="BW487" s="43"/>
      <c r="BX487" s="43"/>
      <c r="BY487" s="43"/>
      <c r="BZ487" s="43"/>
      <c r="CA487" s="43"/>
      <c r="CB487" s="43"/>
      <c r="CC487" s="43"/>
      <c r="CD487" s="43"/>
      <c r="CE487" s="43"/>
      <c r="CF487" s="43"/>
      <c r="CG487" s="43"/>
      <c r="CH487" s="43"/>
      <c r="CI487" s="43"/>
      <c r="CJ487" s="43"/>
      <c r="CK487" s="43"/>
      <c r="CL487" s="43"/>
      <c r="CM487" s="43"/>
    </row>
    <row r="488">
      <c r="A488" s="44"/>
      <c r="B488" s="48"/>
      <c r="C488" s="48"/>
      <c r="D488" s="48"/>
      <c r="E488" s="48"/>
      <c r="F488" s="48"/>
      <c r="G488" s="48"/>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c r="BI488" s="43"/>
      <c r="BJ488" s="43"/>
      <c r="BK488" s="43"/>
      <c r="BL488" s="43"/>
      <c r="BM488" s="43"/>
      <c r="BN488" s="43"/>
      <c r="BO488" s="43"/>
      <c r="BP488" s="43"/>
      <c r="BQ488" s="43"/>
      <c r="BR488" s="43"/>
      <c r="BS488" s="43"/>
      <c r="BT488" s="43"/>
      <c r="BU488" s="43"/>
      <c r="BV488" s="43"/>
      <c r="BW488" s="43"/>
      <c r="BX488" s="43"/>
      <c r="BY488" s="43"/>
      <c r="BZ488" s="43"/>
      <c r="CA488" s="43"/>
      <c r="CB488" s="43"/>
      <c r="CC488" s="43"/>
      <c r="CD488" s="43"/>
      <c r="CE488" s="43"/>
      <c r="CF488" s="43"/>
      <c r="CG488" s="43"/>
      <c r="CH488" s="43"/>
      <c r="CI488" s="43"/>
      <c r="CJ488" s="43"/>
      <c r="CK488" s="43"/>
      <c r="CL488" s="43"/>
      <c r="CM488" s="43"/>
    </row>
    <row r="489">
      <c r="A489" s="44"/>
      <c r="B489" s="48"/>
      <c r="C489" s="48"/>
      <c r="D489" s="48"/>
      <c r="E489" s="48"/>
      <c r="F489" s="48"/>
      <c r="G489" s="48"/>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c r="BG489" s="43"/>
      <c r="BH489" s="43"/>
      <c r="BI489" s="43"/>
      <c r="BJ489" s="43"/>
      <c r="BK489" s="43"/>
      <c r="BL489" s="43"/>
      <c r="BM489" s="43"/>
      <c r="BN489" s="43"/>
      <c r="BO489" s="43"/>
      <c r="BP489" s="43"/>
      <c r="BQ489" s="43"/>
      <c r="BR489" s="43"/>
      <c r="BS489" s="43"/>
      <c r="BT489" s="43"/>
      <c r="BU489" s="43"/>
      <c r="BV489" s="43"/>
      <c r="BW489" s="43"/>
      <c r="BX489" s="43"/>
      <c r="BY489" s="43"/>
      <c r="BZ489" s="43"/>
      <c r="CA489" s="43"/>
      <c r="CB489" s="43"/>
      <c r="CC489" s="43"/>
      <c r="CD489" s="43"/>
      <c r="CE489" s="43"/>
      <c r="CF489" s="43"/>
      <c r="CG489" s="43"/>
      <c r="CH489" s="43"/>
      <c r="CI489" s="43"/>
      <c r="CJ489" s="43"/>
      <c r="CK489" s="43"/>
      <c r="CL489" s="43"/>
      <c r="CM489" s="43"/>
    </row>
    <row r="490">
      <c r="A490" s="44"/>
      <c r="B490" s="48"/>
      <c r="C490" s="48"/>
      <c r="D490" s="48"/>
      <c r="E490" s="48"/>
      <c r="F490" s="48"/>
      <c r="G490" s="48"/>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c r="BG490" s="43"/>
      <c r="BH490" s="43"/>
      <c r="BI490" s="43"/>
      <c r="BJ490" s="43"/>
      <c r="BK490" s="43"/>
      <c r="BL490" s="43"/>
      <c r="BM490" s="43"/>
      <c r="BN490" s="43"/>
      <c r="BO490" s="43"/>
      <c r="BP490" s="43"/>
      <c r="BQ490" s="43"/>
      <c r="BR490" s="43"/>
      <c r="BS490" s="43"/>
      <c r="BT490" s="43"/>
      <c r="BU490" s="43"/>
      <c r="BV490" s="43"/>
      <c r="BW490" s="43"/>
      <c r="BX490" s="43"/>
      <c r="BY490" s="43"/>
      <c r="BZ490" s="43"/>
      <c r="CA490" s="43"/>
      <c r="CB490" s="43"/>
      <c r="CC490" s="43"/>
      <c r="CD490" s="43"/>
      <c r="CE490" s="43"/>
      <c r="CF490" s="43"/>
      <c r="CG490" s="43"/>
      <c r="CH490" s="43"/>
      <c r="CI490" s="43"/>
      <c r="CJ490" s="43"/>
      <c r="CK490" s="43"/>
      <c r="CL490" s="43"/>
      <c r="CM490" s="43"/>
    </row>
    <row r="491">
      <c r="A491" s="44"/>
      <c r="B491" s="48"/>
      <c r="C491" s="48"/>
      <c r="D491" s="48"/>
      <c r="E491" s="48"/>
      <c r="F491" s="48"/>
      <c r="G491" s="48"/>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c r="BG491" s="43"/>
      <c r="BH491" s="43"/>
      <c r="BI491" s="43"/>
      <c r="BJ491" s="43"/>
      <c r="BK491" s="43"/>
      <c r="BL491" s="43"/>
      <c r="BM491" s="43"/>
      <c r="BN491" s="43"/>
      <c r="BO491" s="43"/>
      <c r="BP491" s="43"/>
      <c r="BQ491" s="43"/>
      <c r="BR491" s="43"/>
      <c r="BS491" s="43"/>
      <c r="BT491" s="43"/>
      <c r="BU491" s="43"/>
      <c r="BV491" s="43"/>
      <c r="BW491" s="43"/>
      <c r="BX491" s="43"/>
      <c r="BY491" s="43"/>
      <c r="BZ491" s="43"/>
      <c r="CA491" s="43"/>
      <c r="CB491" s="43"/>
      <c r="CC491" s="43"/>
      <c r="CD491" s="43"/>
      <c r="CE491" s="43"/>
      <c r="CF491" s="43"/>
      <c r="CG491" s="43"/>
      <c r="CH491" s="43"/>
      <c r="CI491" s="43"/>
      <c r="CJ491" s="43"/>
      <c r="CK491" s="43"/>
      <c r="CL491" s="43"/>
      <c r="CM491" s="43"/>
    </row>
    <row r="492">
      <c r="A492" s="44"/>
      <c r="B492" s="48"/>
      <c r="C492" s="48"/>
      <c r="D492" s="48"/>
      <c r="E492" s="48"/>
      <c r="F492" s="48"/>
      <c r="G492" s="48"/>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c r="BG492" s="43"/>
      <c r="BH492" s="43"/>
      <c r="BI492" s="43"/>
      <c r="BJ492" s="43"/>
      <c r="BK492" s="43"/>
      <c r="BL492" s="43"/>
      <c r="BM492" s="43"/>
      <c r="BN492" s="43"/>
      <c r="BO492" s="43"/>
      <c r="BP492" s="43"/>
      <c r="BQ492" s="43"/>
      <c r="BR492" s="43"/>
      <c r="BS492" s="43"/>
      <c r="BT492" s="43"/>
      <c r="BU492" s="43"/>
      <c r="BV492" s="43"/>
      <c r="BW492" s="43"/>
      <c r="BX492" s="43"/>
      <c r="BY492" s="43"/>
      <c r="BZ492" s="43"/>
      <c r="CA492" s="43"/>
      <c r="CB492" s="43"/>
      <c r="CC492" s="43"/>
      <c r="CD492" s="43"/>
      <c r="CE492" s="43"/>
      <c r="CF492" s="43"/>
      <c r="CG492" s="43"/>
      <c r="CH492" s="43"/>
      <c r="CI492" s="43"/>
      <c r="CJ492" s="43"/>
      <c r="CK492" s="43"/>
      <c r="CL492" s="43"/>
      <c r="CM492" s="43"/>
    </row>
    <row r="493">
      <c r="A493" s="44"/>
      <c r="B493" s="48"/>
      <c r="C493" s="48"/>
      <c r="D493" s="48"/>
      <c r="E493" s="48"/>
      <c r="F493" s="48"/>
      <c r="G493" s="48"/>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c r="BG493" s="43"/>
      <c r="BH493" s="43"/>
      <c r="BI493" s="43"/>
      <c r="BJ493" s="43"/>
      <c r="BK493" s="43"/>
      <c r="BL493" s="43"/>
      <c r="BM493" s="43"/>
      <c r="BN493" s="43"/>
      <c r="BO493" s="43"/>
      <c r="BP493" s="43"/>
      <c r="BQ493" s="43"/>
      <c r="BR493" s="43"/>
      <c r="BS493" s="43"/>
      <c r="BT493" s="43"/>
      <c r="BU493" s="43"/>
      <c r="BV493" s="43"/>
      <c r="BW493" s="43"/>
      <c r="BX493" s="43"/>
      <c r="BY493" s="43"/>
      <c r="BZ493" s="43"/>
      <c r="CA493" s="43"/>
      <c r="CB493" s="43"/>
      <c r="CC493" s="43"/>
      <c r="CD493" s="43"/>
      <c r="CE493" s="43"/>
      <c r="CF493" s="43"/>
      <c r="CG493" s="43"/>
      <c r="CH493" s="43"/>
      <c r="CI493" s="43"/>
      <c r="CJ493" s="43"/>
      <c r="CK493" s="43"/>
      <c r="CL493" s="43"/>
      <c r="CM493" s="43"/>
    </row>
    <row r="494">
      <c r="A494" s="44"/>
      <c r="B494" s="48"/>
      <c r="C494" s="48"/>
      <c r="D494" s="48"/>
      <c r="E494" s="48"/>
      <c r="F494" s="48"/>
      <c r="G494" s="48"/>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c r="BG494" s="43"/>
      <c r="BH494" s="43"/>
      <c r="BI494" s="43"/>
      <c r="BJ494" s="43"/>
      <c r="BK494" s="43"/>
      <c r="BL494" s="43"/>
      <c r="BM494" s="43"/>
      <c r="BN494" s="43"/>
      <c r="BO494" s="43"/>
      <c r="BP494" s="43"/>
      <c r="BQ494" s="43"/>
      <c r="BR494" s="43"/>
      <c r="BS494" s="43"/>
      <c r="BT494" s="43"/>
      <c r="BU494" s="43"/>
      <c r="BV494" s="43"/>
      <c r="BW494" s="43"/>
      <c r="BX494" s="43"/>
      <c r="BY494" s="43"/>
      <c r="BZ494" s="43"/>
      <c r="CA494" s="43"/>
      <c r="CB494" s="43"/>
      <c r="CC494" s="43"/>
      <c r="CD494" s="43"/>
      <c r="CE494" s="43"/>
      <c r="CF494" s="43"/>
      <c r="CG494" s="43"/>
      <c r="CH494" s="43"/>
      <c r="CI494" s="43"/>
      <c r="CJ494" s="43"/>
      <c r="CK494" s="43"/>
      <c r="CL494" s="43"/>
      <c r="CM494" s="43"/>
    </row>
    <row r="495">
      <c r="A495" s="44"/>
      <c r="B495" s="48"/>
      <c r="C495" s="48"/>
      <c r="D495" s="48"/>
      <c r="E495" s="48"/>
      <c r="F495" s="48"/>
      <c r="G495" s="48"/>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3"/>
      <c r="BI495" s="43"/>
      <c r="BJ495" s="43"/>
      <c r="BK495" s="43"/>
      <c r="BL495" s="43"/>
      <c r="BM495" s="43"/>
      <c r="BN495" s="43"/>
      <c r="BO495" s="43"/>
      <c r="BP495" s="43"/>
      <c r="BQ495" s="43"/>
      <c r="BR495" s="43"/>
      <c r="BS495" s="43"/>
      <c r="BT495" s="43"/>
      <c r="BU495" s="43"/>
      <c r="BV495" s="43"/>
      <c r="BW495" s="43"/>
      <c r="BX495" s="43"/>
      <c r="BY495" s="43"/>
      <c r="BZ495" s="43"/>
      <c r="CA495" s="43"/>
      <c r="CB495" s="43"/>
      <c r="CC495" s="43"/>
      <c r="CD495" s="43"/>
      <c r="CE495" s="43"/>
      <c r="CF495" s="43"/>
      <c r="CG495" s="43"/>
      <c r="CH495" s="43"/>
      <c r="CI495" s="43"/>
      <c r="CJ495" s="43"/>
      <c r="CK495" s="43"/>
      <c r="CL495" s="43"/>
      <c r="CM495" s="43"/>
    </row>
    <row r="496">
      <c r="A496" s="44"/>
      <c r="B496" s="48"/>
      <c r="C496" s="48"/>
      <c r="D496" s="48"/>
      <c r="E496" s="48"/>
      <c r="F496" s="48"/>
      <c r="G496" s="48"/>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c r="BG496" s="43"/>
      <c r="BH496" s="43"/>
      <c r="BI496" s="43"/>
      <c r="BJ496" s="43"/>
      <c r="BK496" s="43"/>
      <c r="BL496" s="43"/>
      <c r="BM496" s="43"/>
      <c r="BN496" s="43"/>
      <c r="BO496" s="43"/>
      <c r="BP496" s="43"/>
      <c r="BQ496" s="43"/>
      <c r="BR496" s="43"/>
      <c r="BS496" s="43"/>
      <c r="BT496" s="43"/>
      <c r="BU496" s="43"/>
      <c r="BV496" s="43"/>
      <c r="BW496" s="43"/>
      <c r="BX496" s="43"/>
      <c r="BY496" s="43"/>
      <c r="BZ496" s="43"/>
      <c r="CA496" s="43"/>
      <c r="CB496" s="43"/>
      <c r="CC496" s="43"/>
      <c r="CD496" s="43"/>
      <c r="CE496" s="43"/>
      <c r="CF496" s="43"/>
      <c r="CG496" s="43"/>
      <c r="CH496" s="43"/>
      <c r="CI496" s="43"/>
      <c r="CJ496" s="43"/>
      <c r="CK496" s="43"/>
      <c r="CL496" s="43"/>
      <c r="CM496" s="43"/>
    </row>
    <row r="497">
      <c r="A497" s="44"/>
      <c r="B497" s="48"/>
      <c r="C497" s="48"/>
      <c r="D497" s="48"/>
      <c r="E497" s="48"/>
      <c r="F497" s="48"/>
      <c r="G497" s="48"/>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c r="BG497" s="43"/>
      <c r="BH497" s="43"/>
      <c r="BI497" s="43"/>
      <c r="BJ497" s="43"/>
      <c r="BK497" s="43"/>
      <c r="BL497" s="43"/>
      <c r="BM497" s="43"/>
      <c r="BN497" s="43"/>
      <c r="BO497" s="43"/>
      <c r="BP497" s="43"/>
      <c r="BQ497" s="43"/>
      <c r="BR497" s="43"/>
      <c r="BS497" s="43"/>
      <c r="BT497" s="43"/>
      <c r="BU497" s="43"/>
      <c r="BV497" s="43"/>
      <c r="BW497" s="43"/>
      <c r="BX497" s="43"/>
      <c r="BY497" s="43"/>
      <c r="BZ497" s="43"/>
      <c r="CA497" s="43"/>
      <c r="CB497" s="43"/>
      <c r="CC497" s="43"/>
      <c r="CD497" s="43"/>
      <c r="CE497" s="43"/>
      <c r="CF497" s="43"/>
      <c r="CG497" s="43"/>
      <c r="CH497" s="43"/>
      <c r="CI497" s="43"/>
      <c r="CJ497" s="43"/>
      <c r="CK497" s="43"/>
      <c r="CL497" s="43"/>
      <c r="CM497" s="43"/>
    </row>
    <row r="498">
      <c r="A498" s="44"/>
      <c r="B498" s="48"/>
      <c r="C498" s="48"/>
      <c r="D498" s="48"/>
      <c r="E498" s="48"/>
      <c r="F498" s="48"/>
      <c r="G498" s="48"/>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c r="BG498" s="43"/>
      <c r="BH498" s="43"/>
      <c r="BI498" s="43"/>
      <c r="BJ498" s="43"/>
      <c r="BK498" s="43"/>
      <c r="BL498" s="43"/>
      <c r="BM498" s="43"/>
      <c r="BN498" s="43"/>
      <c r="BO498" s="43"/>
      <c r="BP498" s="43"/>
      <c r="BQ498" s="43"/>
      <c r="BR498" s="43"/>
      <c r="BS498" s="43"/>
      <c r="BT498" s="43"/>
      <c r="BU498" s="43"/>
      <c r="BV498" s="43"/>
      <c r="BW498" s="43"/>
      <c r="BX498" s="43"/>
      <c r="BY498" s="43"/>
      <c r="BZ498" s="43"/>
      <c r="CA498" s="43"/>
      <c r="CB498" s="43"/>
      <c r="CC498" s="43"/>
      <c r="CD498" s="43"/>
      <c r="CE498" s="43"/>
      <c r="CF498" s="43"/>
      <c r="CG498" s="43"/>
      <c r="CH498" s="43"/>
      <c r="CI498" s="43"/>
      <c r="CJ498" s="43"/>
      <c r="CK498" s="43"/>
      <c r="CL498" s="43"/>
      <c r="CM498" s="43"/>
    </row>
    <row r="499">
      <c r="A499" s="44"/>
      <c r="B499" s="48"/>
      <c r="C499" s="48"/>
      <c r="D499" s="48"/>
      <c r="E499" s="48"/>
      <c r="F499" s="48"/>
      <c r="G499" s="48"/>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c r="BG499" s="43"/>
      <c r="BH499" s="43"/>
      <c r="BI499" s="43"/>
      <c r="BJ499" s="43"/>
      <c r="BK499" s="43"/>
      <c r="BL499" s="43"/>
      <c r="BM499" s="43"/>
      <c r="BN499" s="43"/>
      <c r="BO499" s="43"/>
      <c r="BP499" s="43"/>
      <c r="BQ499" s="43"/>
      <c r="BR499" s="43"/>
      <c r="BS499" s="43"/>
      <c r="BT499" s="43"/>
      <c r="BU499" s="43"/>
      <c r="BV499" s="43"/>
      <c r="BW499" s="43"/>
      <c r="BX499" s="43"/>
      <c r="BY499" s="43"/>
      <c r="BZ499" s="43"/>
      <c r="CA499" s="43"/>
      <c r="CB499" s="43"/>
      <c r="CC499" s="43"/>
      <c r="CD499" s="43"/>
      <c r="CE499" s="43"/>
      <c r="CF499" s="43"/>
      <c r="CG499" s="43"/>
      <c r="CH499" s="43"/>
      <c r="CI499" s="43"/>
      <c r="CJ499" s="43"/>
      <c r="CK499" s="43"/>
      <c r="CL499" s="43"/>
      <c r="CM499" s="43"/>
    </row>
    <row r="500">
      <c r="A500" s="44"/>
      <c r="B500" s="48"/>
      <c r="C500" s="48"/>
      <c r="D500" s="48"/>
      <c r="E500" s="48"/>
      <c r="F500" s="48"/>
      <c r="G500" s="48"/>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c r="BG500" s="43"/>
      <c r="BH500" s="43"/>
      <c r="BI500" s="43"/>
      <c r="BJ500" s="43"/>
      <c r="BK500" s="43"/>
      <c r="BL500" s="43"/>
      <c r="BM500" s="43"/>
      <c r="BN500" s="43"/>
      <c r="BO500" s="43"/>
      <c r="BP500" s="43"/>
      <c r="BQ500" s="43"/>
      <c r="BR500" s="43"/>
      <c r="BS500" s="43"/>
      <c r="BT500" s="43"/>
      <c r="BU500" s="43"/>
      <c r="BV500" s="43"/>
      <c r="BW500" s="43"/>
      <c r="BX500" s="43"/>
      <c r="BY500" s="43"/>
      <c r="BZ500" s="43"/>
      <c r="CA500" s="43"/>
      <c r="CB500" s="43"/>
      <c r="CC500" s="43"/>
      <c r="CD500" s="43"/>
      <c r="CE500" s="43"/>
      <c r="CF500" s="43"/>
      <c r="CG500" s="43"/>
      <c r="CH500" s="43"/>
      <c r="CI500" s="43"/>
      <c r="CJ500" s="43"/>
      <c r="CK500" s="43"/>
      <c r="CL500" s="43"/>
      <c r="CM500" s="43"/>
    </row>
    <row r="501">
      <c r="A501" s="44"/>
      <c r="B501" s="48"/>
      <c r="C501" s="48"/>
      <c r="D501" s="48"/>
      <c r="E501" s="48"/>
      <c r="F501" s="48"/>
      <c r="G501" s="48"/>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c r="BG501" s="43"/>
      <c r="BH501" s="43"/>
      <c r="BI501" s="43"/>
      <c r="BJ501" s="43"/>
      <c r="BK501" s="43"/>
      <c r="BL501" s="43"/>
      <c r="BM501" s="43"/>
      <c r="BN501" s="43"/>
      <c r="BO501" s="43"/>
      <c r="BP501" s="43"/>
      <c r="BQ501" s="43"/>
      <c r="BR501" s="43"/>
      <c r="BS501" s="43"/>
      <c r="BT501" s="43"/>
      <c r="BU501" s="43"/>
      <c r="BV501" s="43"/>
      <c r="BW501" s="43"/>
      <c r="BX501" s="43"/>
      <c r="BY501" s="43"/>
      <c r="BZ501" s="43"/>
      <c r="CA501" s="43"/>
      <c r="CB501" s="43"/>
      <c r="CC501" s="43"/>
      <c r="CD501" s="43"/>
      <c r="CE501" s="43"/>
      <c r="CF501" s="43"/>
      <c r="CG501" s="43"/>
      <c r="CH501" s="43"/>
      <c r="CI501" s="43"/>
      <c r="CJ501" s="43"/>
      <c r="CK501" s="43"/>
      <c r="CL501" s="43"/>
      <c r="CM501" s="43"/>
    </row>
    <row r="502">
      <c r="A502" s="44"/>
      <c r="B502" s="48"/>
      <c r="C502" s="48"/>
      <c r="D502" s="48"/>
      <c r="E502" s="48"/>
      <c r="F502" s="48"/>
      <c r="G502" s="48"/>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c r="BG502" s="43"/>
      <c r="BH502" s="43"/>
      <c r="BI502" s="43"/>
      <c r="BJ502" s="43"/>
      <c r="BK502" s="43"/>
      <c r="BL502" s="43"/>
      <c r="BM502" s="43"/>
      <c r="BN502" s="43"/>
      <c r="BO502" s="43"/>
      <c r="BP502" s="43"/>
      <c r="BQ502" s="43"/>
      <c r="BR502" s="43"/>
      <c r="BS502" s="43"/>
      <c r="BT502" s="43"/>
      <c r="BU502" s="43"/>
      <c r="BV502" s="43"/>
      <c r="BW502" s="43"/>
      <c r="BX502" s="43"/>
      <c r="BY502" s="43"/>
      <c r="BZ502" s="43"/>
      <c r="CA502" s="43"/>
      <c r="CB502" s="43"/>
      <c r="CC502" s="43"/>
      <c r="CD502" s="43"/>
      <c r="CE502" s="43"/>
      <c r="CF502" s="43"/>
      <c r="CG502" s="43"/>
      <c r="CH502" s="43"/>
      <c r="CI502" s="43"/>
      <c r="CJ502" s="43"/>
      <c r="CK502" s="43"/>
      <c r="CL502" s="43"/>
      <c r="CM502" s="43"/>
    </row>
    <row r="503">
      <c r="A503" s="44"/>
      <c r="B503" s="48"/>
      <c r="C503" s="48"/>
      <c r="D503" s="48"/>
      <c r="E503" s="48"/>
      <c r="F503" s="48"/>
      <c r="G503" s="48"/>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c r="BG503" s="43"/>
      <c r="BH503" s="43"/>
      <c r="BI503" s="43"/>
      <c r="BJ503" s="43"/>
      <c r="BK503" s="43"/>
      <c r="BL503" s="43"/>
      <c r="BM503" s="43"/>
      <c r="BN503" s="43"/>
      <c r="BO503" s="43"/>
      <c r="BP503" s="43"/>
      <c r="BQ503" s="43"/>
      <c r="BR503" s="43"/>
      <c r="BS503" s="43"/>
      <c r="BT503" s="43"/>
      <c r="BU503" s="43"/>
      <c r="BV503" s="43"/>
      <c r="BW503" s="43"/>
      <c r="BX503" s="43"/>
      <c r="BY503" s="43"/>
      <c r="BZ503" s="43"/>
      <c r="CA503" s="43"/>
      <c r="CB503" s="43"/>
      <c r="CC503" s="43"/>
      <c r="CD503" s="43"/>
      <c r="CE503" s="43"/>
      <c r="CF503" s="43"/>
      <c r="CG503" s="43"/>
      <c r="CH503" s="43"/>
      <c r="CI503" s="43"/>
      <c r="CJ503" s="43"/>
      <c r="CK503" s="43"/>
      <c r="CL503" s="43"/>
      <c r="CM503" s="43"/>
    </row>
    <row r="504">
      <c r="A504" s="44"/>
      <c r="B504" s="48"/>
      <c r="C504" s="48"/>
      <c r="D504" s="48"/>
      <c r="E504" s="48"/>
      <c r="F504" s="48"/>
      <c r="G504" s="48"/>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c r="BG504" s="43"/>
      <c r="BH504" s="43"/>
      <c r="BI504" s="43"/>
      <c r="BJ504" s="43"/>
      <c r="BK504" s="43"/>
      <c r="BL504" s="43"/>
      <c r="BM504" s="43"/>
      <c r="BN504" s="43"/>
      <c r="BO504" s="43"/>
      <c r="BP504" s="43"/>
      <c r="BQ504" s="43"/>
      <c r="BR504" s="43"/>
      <c r="BS504" s="43"/>
      <c r="BT504" s="43"/>
      <c r="BU504" s="43"/>
      <c r="BV504" s="43"/>
      <c r="BW504" s="43"/>
      <c r="BX504" s="43"/>
      <c r="BY504" s="43"/>
      <c r="BZ504" s="43"/>
      <c r="CA504" s="43"/>
      <c r="CB504" s="43"/>
      <c r="CC504" s="43"/>
      <c r="CD504" s="43"/>
      <c r="CE504" s="43"/>
      <c r="CF504" s="43"/>
      <c r="CG504" s="43"/>
      <c r="CH504" s="43"/>
      <c r="CI504" s="43"/>
      <c r="CJ504" s="43"/>
      <c r="CK504" s="43"/>
      <c r="CL504" s="43"/>
      <c r="CM504" s="43"/>
    </row>
    <row r="505">
      <c r="A505" s="44"/>
      <c r="B505" s="48"/>
      <c r="C505" s="48"/>
      <c r="D505" s="48"/>
      <c r="E505" s="48"/>
      <c r="F505" s="48"/>
      <c r="G505" s="48"/>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c r="BG505" s="43"/>
      <c r="BH505" s="43"/>
      <c r="BI505" s="43"/>
      <c r="BJ505" s="43"/>
      <c r="BK505" s="43"/>
      <c r="BL505" s="43"/>
      <c r="BM505" s="43"/>
      <c r="BN505" s="43"/>
      <c r="BO505" s="43"/>
      <c r="BP505" s="43"/>
      <c r="BQ505" s="43"/>
      <c r="BR505" s="43"/>
      <c r="BS505" s="43"/>
      <c r="BT505" s="43"/>
      <c r="BU505" s="43"/>
      <c r="BV505" s="43"/>
      <c r="BW505" s="43"/>
      <c r="BX505" s="43"/>
      <c r="BY505" s="43"/>
      <c r="BZ505" s="43"/>
      <c r="CA505" s="43"/>
      <c r="CB505" s="43"/>
      <c r="CC505" s="43"/>
      <c r="CD505" s="43"/>
      <c r="CE505" s="43"/>
      <c r="CF505" s="43"/>
      <c r="CG505" s="43"/>
      <c r="CH505" s="43"/>
      <c r="CI505" s="43"/>
      <c r="CJ505" s="43"/>
      <c r="CK505" s="43"/>
      <c r="CL505" s="43"/>
      <c r="CM505" s="43"/>
    </row>
    <row r="506">
      <c r="A506" s="44"/>
      <c r="B506" s="48"/>
      <c r="C506" s="48"/>
      <c r="D506" s="48"/>
      <c r="E506" s="48"/>
      <c r="F506" s="48"/>
      <c r="G506" s="48"/>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c r="BG506" s="43"/>
      <c r="BH506" s="43"/>
      <c r="BI506" s="43"/>
      <c r="BJ506" s="43"/>
      <c r="BK506" s="43"/>
      <c r="BL506" s="43"/>
      <c r="BM506" s="43"/>
      <c r="BN506" s="43"/>
      <c r="BO506" s="43"/>
      <c r="BP506" s="43"/>
      <c r="BQ506" s="43"/>
      <c r="BR506" s="43"/>
      <c r="BS506" s="43"/>
      <c r="BT506" s="43"/>
      <c r="BU506" s="43"/>
      <c r="BV506" s="43"/>
      <c r="BW506" s="43"/>
      <c r="BX506" s="43"/>
      <c r="BY506" s="43"/>
      <c r="BZ506" s="43"/>
      <c r="CA506" s="43"/>
      <c r="CB506" s="43"/>
      <c r="CC506" s="43"/>
      <c r="CD506" s="43"/>
      <c r="CE506" s="43"/>
      <c r="CF506" s="43"/>
      <c r="CG506" s="43"/>
      <c r="CH506" s="43"/>
      <c r="CI506" s="43"/>
      <c r="CJ506" s="43"/>
      <c r="CK506" s="43"/>
      <c r="CL506" s="43"/>
      <c r="CM506" s="43"/>
    </row>
    <row r="507">
      <c r="A507" s="44"/>
      <c r="B507" s="48"/>
      <c r="C507" s="48"/>
      <c r="D507" s="48"/>
      <c r="E507" s="48"/>
      <c r="F507" s="48"/>
      <c r="G507" s="48"/>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c r="BG507" s="43"/>
      <c r="BH507" s="43"/>
      <c r="BI507" s="43"/>
      <c r="BJ507" s="43"/>
      <c r="BK507" s="43"/>
      <c r="BL507" s="43"/>
      <c r="BM507" s="43"/>
      <c r="BN507" s="43"/>
      <c r="BO507" s="43"/>
      <c r="BP507" s="43"/>
      <c r="BQ507" s="43"/>
      <c r="BR507" s="43"/>
      <c r="BS507" s="43"/>
      <c r="BT507" s="43"/>
      <c r="BU507" s="43"/>
      <c r="BV507" s="43"/>
      <c r="BW507" s="43"/>
      <c r="BX507" s="43"/>
      <c r="BY507" s="43"/>
      <c r="BZ507" s="43"/>
      <c r="CA507" s="43"/>
      <c r="CB507" s="43"/>
      <c r="CC507" s="43"/>
      <c r="CD507" s="43"/>
      <c r="CE507" s="43"/>
      <c r="CF507" s="43"/>
      <c r="CG507" s="43"/>
      <c r="CH507" s="43"/>
      <c r="CI507" s="43"/>
      <c r="CJ507" s="43"/>
      <c r="CK507" s="43"/>
      <c r="CL507" s="43"/>
      <c r="CM507" s="43"/>
    </row>
    <row r="508">
      <c r="A508" s="44"/>
      <c r="B508" s="48"/>
      <c r="C508" s="48"/>
      <c r="D508" s="48"/>
      <c r="E508" s="48"/>
      <c r="F508" s="48"/>
      <c r="G508" s="48"/>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c r="BG508" s="43"/>
      <c r="BH508" s="43"/>
      <c r="BI508" s="43"/>
      <c r="BJ508" s="43"/>
      <c r="BK508" s="43"/>
      <c r="BL508" s="43"/>
      <c r="BM508" s="43"/>
      <c r="BN508" s="43"/>
      <c r="BO508" s="43"/>
      <c r="BP508" s="43"/>
      <c r="BQ508" s="43"/>
      <c r="BR508" s="43"/>
      <c r="BS508" s="43"/>
      <c r="BT508" s="43"/>
      <c r="BU508" s="43"/>
      <c r="BV508" s="43"/>
      <c r="BW508" s="43"/>
      <c r="BX508" s="43"/>
      <c r="BY508" s="43"/>
      <c r="BZ508" s="43"/>
      <c r="CA508" s="43"/>
      <c r="CB508" s="43"/>
      <c r="CC508" s="43"/>
      <c r="CD508" s="43"/>
      <c r="CE508" s="43"/>
      <c r="CF508" s="43"/>
      <c r="CG508" s="43"/>
      <c r="CH508" s="43"/>
      <c r="CI508" s="43"/>
      <c r="CJ508" s="43"/>
      <c r="CK508" s="43"/>
      <c r="CL508" s="43"/>
      <c r="CM508" s="43"/>
    </row>
    <row r="509">
      <c r="A509" s="44"/>
      <c r="B509" s="48"/>
      <c r="C509" s="48"/>
      <c r="D509" s="48"/>
      <c r="E509" s="48"/>
      <c r="F509" s="48"/>
      <c r="G509" s="48"/>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c r="BG509" s="43"/>
      <c r="BH509" s="43"/>
      <c r="BI509" s="43"/>
      <c r="BJ509" s="43"/>
      <c r="BK509" s="43"/>
      <c r="BL509" s="43"/>
      <c r="BM509" s="43"/>
      <c r="BN509" s="43"/>
      <c r="BO509" s="43"/>
      <c r="BP509" s="43"/>
      <c r="BQ509" s="43"/>
      <c r="BR509" s="43"/>
      <c r="BS509" s="43"/>
      <c r="BT509" s="43"/>
      <c r="BU509" s="43"/>
      <c r="BV509" s="43"/>
      <c r="BW509" s="43"/>
      <c r="BX509" s="43"/>
      <c r="BY509" s="43"/>
      <c r="BZ509" s="43"/>
      <c r="CA509" s="43"/>
      <c r="CB509" s="43"/>
      <c r="CC509" s="43"/>
      <c r="CD509" s="43"/>
      <c r="CE509" s="43"/>
      <c r="CF509" s="43"/>
      <c r="CG509" s="43"/>
      <c r="CH509" s="43"/>
      <c r="CI509" s="43"/>
      <c r="CJ509" s="43"/>
      <c r="CK509" s="43"/>
      <c r="CL509" s="43"/>
      <c r="CM509" s="43"/>
    </row>
    <row r="510">
      <c r="A510" s="44"/>
      <c r="B510" s="48"/>
      <c r="C510" s="48"/>
      <c r="D510" s="48"/>
      <c r="E510" s="48"/>
      <c r="F510" s="48"/>
      <c r="G510" s="48"/>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c r="BG510" s="43"/>
      <c r="BH510" s="43"/>
      <c r="BI510" s="43"/>
      <c r="BJ510" s="43"/>
      <c r="BK510" s="43"/>
      <c r="BL510" s="43"/>
      <c r="BM510" s="43"/>
      <c r="BN510" s="43"/>
      <c r="BO510" s="43"/>
      <c r="BP510" s="43"/>
      <c r="BQ510" s="43"/>
      <c r="BR510" s="43"/>
      <c r="BS510" s="43"/>
      <c r="BT510" s="43"/>
      <c r="BU510" s="43"/>
      <c r="BV510" s="43"/>
      <c r="BW510" s="43"/>
      <c r="BX510" s="43"/>
      <c r="BY510" s="43"/>
      <c r="BZ510" s="43"/>
      <c r="CA510" s="43"/>
      <c r="CB510" s="43"/>
      <c r="CC510" s="43"/>
      <c r="CD510" s="43"/>
      <c r="CE510" s="43"/>
      <c r="CF510" s="43"/>
      <c r="CG510" s="43"/>
      <c r="CH510" s="43"/>
      <c r="CI510" s="43"/>
      <c r="CJ510" s="43"/>
      <c r="CK510" s="43"/>
      <c r="CL510" s="43"/>
      <c r="CM510" s="43"/>
    </row>
    <row r="511">
      <c r="A511" s="44"/>
      <c r="B511" s="48"/>
      <c r="C511" s="48"/>
      <c r="D511" s="48"/>
      <c r="E511" s="48"/>
      <c r="F511" s="48"/>
      <c r="G511" s="48"/>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c r="BG511" s="43"/>
      <c r="BH511" s="43"/>
      <c r="BI511" s="43"/>
      <c r="BJ511" s="43"/>
      <c r="BK511" s="43"/>
      <c r="BL511" s="43"/>
      <c r="BM511" s="43"/>
      <c r="BN511" s="43"/>
      <c r="BO511" s="43"/>
      <c r="BP511" s="43"/>
      <c r="BQ511" s="43"/>
      <c r="BR511" s="43"/>
      <c r="BS511" s="43"/>
      <c r="BT511" s="43"/>
      <c r="BU511" s="43"/>
      <c r="BV511" s="43"/>
      <c r="BW511" s="43"/>
      <c r="BX511" s="43"/>
      <c r="BY511" s="43"/>
      <c r="BZ511" s="43"/>
      <c r="CA511" s="43"/>
      <c r="CB511" s="43"/>
      <c r="CC511" s="43"/>
      <c r="CD511" s="43"/>
      <c r="CE511" s="43"/>
      <c r="CF511" s="43"/>
      <c r="CG511" s="43"/>
      <c r="CH511" s="43"/>
      <c r="CI511" s="43"/>
      <c r="CJ511" s="43"/>
      <c r="CK511" s="43"/>
      <c r="CL511" s="43"/>
      <c r="CM511" s="43"/>
    </row>
    <row r="512">
      <c r="A512" s="44"/>
      <c r="B512" s="48"/>
      <c r="C512" s="48"/>
      <c r="D512" s="48"/>
      <c r="E512" s="48"/>
      <c r="F512" s="48"/>
      <c r="G512" s="48"/>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c r="BG512" s="43"/>
      <c r="BH512" s="43"/>
      <c r="BI512" s="43"/>
      <c r="BJ512" s="43"/>
      <c r="BK512" s="43"/>
      <c r="BL512" s="43"/>
      <c r="BM512" s="43"/>
      <c r="BN512" s="43"/>
      <c r="BO512" s="43"/>
      <c r="BP512" s="43"/>
      <c r="BQ512" s="43"/>
      <c r="BR512" s="43"/>
      <c r="BS512" s="43"/>
      <c r="BT512" s="43"/>
      <c r="BU512" s="43"/>
      <c r="BV512" s="43"/>
      <c r="BW512" s="43"/>
      <c r="BX512" s="43"/>
      <c r="BY512" s="43"/>
      <c r="BZ512" s="43"/>
      <c r="CA512" s="43"/>
      <c r="CB512" s="43"/>
      <c r="CC512" s="43"/>
      <c r="CD512" s="43"/>
      <c r="CE512" s="43"/>
      <c r="CF512" s="43"/>
      <c r="CG512" s="43"/>
      <c r="CH512" s="43"/>
      <c r="CI512" s="43"/>
      <c r="CJ512" s="43"/>
      <c r="CK512" s="43"/>
      <c r="CL512" s="43"/>
      <c r="CM512" s="43"/>
    </row>
    <row r="513">
      <c r="A513" s="44"/>
      <c r="B513" s="48"/>
      <c r="C513" s="48"/>
      <c r="D513" s="48"/>
      <c r="E513" s="48"/>
      <c r="F513" s="48"/>
      <c r="G513" s="48"/>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c r="BI513" s="43"/>
      <c r="BJ513" s="43"/>
      <c r="BK513" s="43"/>
      <c r="BL513" s="43"/>
      <c r="BM513" s="43"/>
      <c r="BN513" s="43"/>
      <c r="BO513" s="43"/>
      <c r="BP513" s="43"/>
      <c r="BQ513" s="43"/>
      <c r="BR513" s="43"/>
      <c r="BS513" s="43"/>
      <c r="BT513" s="43"/>
      <c r="BU513" s="43"/>
      <c r="BV513" s="43"/>
      <c r="BW513" s="43"/>
      <c r="BX513" s="43"/>
      <c r="BY513" s="43"/>
      <c r="BZ513" s="43"/>
      <c r="CA513" s="43"/>
      <c r="CB513" s="43"/>
      <c r="CC513" s="43"/>
      <c r="CD513" s="43"/>
      <c r="CE513" s="43"/>
      <c r="CF513" s="43"/>
      <c r="CG513" s="43"/>
      <c r="CH513" s="43"/>
      <c r="CI513" s="43"/>
      <c r="CJ513" s="43"/>
      <c r="CK513" s="43"/>
      <c r="CL513" s="43"/>
      <c r="CM513" s="43"/>
    </row>
    <row r="514">
      <c r="A514" s="44"/>
      <c r="B514" s="48"/>
      <c r="C514" s="48"/>
      <c r="D514" s="48"/>
      <c r="E514" s="48"/>
      <c r="F514" s="48"/>
      <c r="G514" s="48"/>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c r="BG514" s="43"/>
      <c r="BH514" s="43"/>
      <c r="BI514" s="43"/>
      <c r="BJ514" s="43"/>
      <c r="BK514" s="43"/>
      <c r="BL514" s="43"/>
      <c r="BM514" s="43"/>
      <c r="BN514" s="43"/>
      <c r="BO514" s="43"/>
      <c r="BP514" s="43"/>
      <c r="BQ514" s="43"/>
      <c r="BR514" s="43"/>
      <c r="BS514" s="43"/>
      <c r="BT514" s="43"/>
      <c r="BU514" s="43"/>
      <c r="BV514" s="43"/>
      <c r="BW514" s="43"/>
      <c r="BX514" s="43"/>
      <c r="BY514" s="43"/>
      <c r="BZ514" s="43"/>
      <c r="CA514" s="43"/>
      <c r="CB514" s="43"/>
      <c r="CC514" s="43"/>
      <c r="CD514" s="43"/>
      <c r="CE514" s="43"/>
      <c r="CF514" s="43"/>
      <c r="CG514" s="43"/>
      <c r="CH514" s="43"/>
      <c r="CI514" s="43"/>
      <c r="CJ514" s="43"/>
      <c r="CK514" s="43"/>
      <c r="CL514" s="43"/>
      <c r="CM514" s="43"/>
    </row>
    <row r="515">
      <c r="A515" s="44"/>
      <c r="B515" s="48"/>
      <c r="C515" s="48"/>
      <c r="D515" s="48"/>
      <c r="E515" s="48"/>
      <c r="F515" s="48"/>
      <c r="G515" s="48"/>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c r="BG515" s="43"/>
      <c r="BH515" s="43"/>
      <c r="BI515" s="43"/>
      <c r="BJ515" s="43"/>
      <c r="BK515" s="43"/>
      <c r="BL515" s="43"/>
      <c r="BM515" s="43"/>
      <c r="BN515" s="43"/>
      <c r="BO515" s="43"/>
      <c r="BP515" s="43"/>
      <c r="BQ515" s="43"/>
      <c r="BR515" s="43"/>
      <c r="BS515" s="43"/>
      <c r="BT515" s="43"/>
      <c r="BU515" s="43"/>
      <c r="BV515" s="43"/>
      <c r="BW515" s="43"/>
      <c r="BX515" s="43"/>
      <c r="BY515" s="43"/>
      <c r="BZ515" s="43"/>
      <c r="CA515" s="43"/>
      <c r="CB515" s="43"/>
      <c r="CC515" s="43"/>
      <c r="CD515" s="43"/>
      <c r="CE515" s="43"/>
      <c r="CF515" s="43"/>
      <c r="CG515" s="43"/>
      <c r="CH515" s="43"/>
      <c r="CI515" s="43"/>
      <c r="CJ515" s="43"/>
      <c r="CK515" s="43"/>
      <c r="CL515" s="43"/>
      <c r="CM515" s="43"/>
    </row>
    <row r="516">
      <c r="A516" s="44"/>
      <c r="B516" s="48"/>
      <c r="C516" s="48"/>
      <c r="D516" s="48"/>
      <c r="E516" s="48"/>
      <c r="F516" s="48"/>
      <c r="G516" s="48"/>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c r="BG516" s="43"/>
      <c r="BH516" s="43"/>
      <c r="BI516" s="43"/>
      <c r="BJ516" s="43"/>
      <c r="BK516" s="43"/>
      <c r="BL516" s="43"/>
      <c r="BM516" s="43"/>
      <c r="BN516" s="43"/>
      <c r="BO516" s="43"/>
      <c r="BP516" s="43"/>
      <c r="BQ516" s="43"/>
      <c r="BR516" s="43"/>
      <c r="BS516" s="43"/>
      <c r="BT516" s="43"/>
      <c r="BU516" s="43"/>
      <c r="BV516" s="43"/>
      <c r="BW516" s="43"/>
      <c r="BX516" s="43"/>
      <c r="BY516" s="43"/>
      <c r="BZ516" s="43"/>
      <c r="CA516" s="43"/>
      <c r="CB516" s="43"/>
      <c r="CC516" s="43"/>
      <c r="CD516" s="43"/>
      <c r="CE516" s="43"/>
      <c r="CF516" s="43"/>
      <c r="CG516" s="43"/>
      <c r="CH516" s="43"/>
      <c r="CI516" s="43"/>
      <c r="CJ516" s="43"/>
      <c r="CK516" s="43"/>
      <c r="CL516" s="43"/>
      <c r="CM516" s="43"/>
    </row>
    <row r="517">
      <c r="A517" s="44"/>
      <c r="B517" s="48"/>
      <c r="C517" s="48"/>
      <c r="D517" s="48"/>
      <c r="E517" s="48"/>
      <c r="F517" s="48"/>
      <c r="G517" s="48"/>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c r="BG517" s="43"/>
      <c r="BH517" s="43"/>
      <c r="BI517" s="43"/>
      <c r="BJ517" s="43"/>
      <c r="BK517" s="43"/>
      <c r="BL517" s="43"/>
      <c r="BM517" s="43"/>
      <c r="BN517" s="43"/>
      <c r="BO517" s="43"/>
      <c r="BP517" s="43"/>
      <c r="BQ517" s="43"/>
      <c r="BR517" s="43"/>
      <c r="BS517" s="43"/>
      <c r="BT517" s="43"/>
      <c r="BU517" s="43"/>
      <c r="BV517" s="43"/>
      <c r="BW517" s="43"/>
      <c r="BX517" s="43"/>
      <c r="BY517" s="43"/>
      <c r="BZ517" s="43"/>
      <c r="CA517" s="43"/>
      <c r="CB517" s="43"/>
      <c r="CC517" s="43"/>
      <c r="CD517" s="43"/>
      <c r="CE517" s="43"/>
      <c r="CF517" s="43"/>
      <c r="CG517" s="43"/>
      <c r="CH517" s="43"/>
      <c r="CI517" s="43"/>
      <c r="CJ517" s="43"/>
      <c r="CK517" s="43"/>
      <c r="CL517" s="43"/>
      <c r="CM517" s="43"/>
    </row>
    <row r="518">
      <c r="A518" s="44"/>
      <c r="B518" s="48"/>
      <c r="C518" s="48"/>
      <c r="D518" s="48"/>
      <c r="E518" s="48"/>
      <c r="F518" s="48"/>
      <c r="G518" s="48"/>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c r="BG518" s="43"/>
      <c r="BH518" s="43"/>
      <c r="BI518" s="43"/>
      <c r="BJ518" s="43"/>
      <c r="BK518" s="43"/>
      <c r="BL518" s="43"/>
      <c r="BM518" s="43"/>
      <c r="BN518" s="43"/>
      <c r="BO518" s="43"/>
      <c r="BP518" s="43"/>
      <c r="BQ518" s="43"/>
      <c r="BR518" s="43"/>
      <c r="BS518" s="43"/>
      <c r="BT518" s="43"/>
      <c r="BU518" s="43"/>
      <c r="BV518" s="43"/>
      <c r="BW518" s="43"/>
      <c r="BX518" s="43"/>
      <c r="BY518" s="43"/>
      <c r="BZ518" s="43"/>
      <c r="CA518" s="43"/>
      <c r="CB518" s="43"/>
      <c r="CC518" s="43"/>
      <c r="CD518" s="43"/>
      <c r="CE518" s="43"/>
      <c r="CF518" s="43"/>
      <c r="CG518" s="43"/>
      <c r="CH518" s="43"/>
      <c r="CI518" s="43"/>
      <c r="CJ518" s="43"/>
      <c r="CK518" s="43"/>
      <c r="CL518" s="43"/>
      <c r="CM518" s="43"/>
    </row>
    <row r="519">
      <c r="A519" s="44"/>
      <c r="B519" s="48"/>
      <c r="C519" s="48"/>
      <c r="D519" s="48"/>
      <c r="E519" s="48"/>
      <c r="F519" s="48"/>
      <c r="G519" s="48"/>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c r="BG519" s="43"/>
      <c r="BH519" s="43"/>
      <c r="BI519" s="43"/>
      <c r="BJ519" s="43"/>
      <c r="BK519" s="43"/>
      <c r="BL519" s="43"/>
      <c r="BM519" s="43"/>
      <c r="BN519" s="43"/>
      <c r="BO519" s="43"/>
      <c r="BP519" s="43"/>
      <c r="BQ519" s="43"/>
      <c r="BR519" s="43"/>
      <c r="BS519" s="43"/>
      <c r="BT519" s="43"/>
      <c r="BU519" s="43"/>
      <c r="BV519" s="43"/>
      <c r="BW519" s="43"/>
      <c r="BX519" s="43"/>
      <c r="BY519" s="43"/>
      <c r="BZ519" s="43"/>
      <c r="CA519" s="43"/>
      <c r="CB519" s="43"/>
      <c r="CC519" s="43"/>
      <c r="CD519" s="43"/>
      <c r="CE519" s="43"/>
      <c r="CF519" s="43"/>
      <c r="CG519" s="43"/>
      <c r="CH519" s="43"/>
      <c r="CI519" s="43"/>
      <c r="CJ519" s="43"/>
      <c r="CK519" s="43"/>
      <c r="CL519" s="43"/>
      <c r="CM519" s="43"/>
    </row>
    <row r="520">
      <c r="A520" s="44"/>
      <c r="B520" s="48"/>
      <c r="C520" s="48"/>
      <c r="D520" s="48"/>
      <c r="E520" s="48"/>
      <c r="F520" s="48"/>
      <c r="G520" s="48"/>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c r="BG520" s="43"/>
      <c r="BH520" s="43"/>
      <c r="BI520" s="43"/>
      <c r="BJ520" s="43"/>
      <c r="BK520" s="43"/>
      <c r="BL520" s="43"/>
      <c r="BM520" s="43"/>
      <c r="BN520" s="43"/>
      <c r="BO520" s="43"/>
      <c r="BP520" s="43"/>
      <c r="BQ520" s="43"/>
      <c r="BR520" s="43"/>
      <c r="BS520" s="43"/>
      <c r="BT520" s="43"/>
      <c r="BU520" s="43"/>
      <c r="BV520" s="43"/>
      <c r="BW520" s="43"/>
      <c r="BX520" s="43"/>
      <c r="BY520" s="43"/>
      <c r="BZ520" s="43"/>
      <c r="CA520" s="43"/>
      <c r="CB520" s="43"/>
      <c r="CC520" s="43"/>
      <c r="CD520" s="43"/>
      <c r="CE520" s="43"/>
      <c r="CF520" s="43"/>
      <c r="CG520" s="43"/>
      <c r="CH520" s="43"/>
      <c r="CI520" s="43"/>
      <c r="CJ520" s="43"/>
      <c r="CK520" s="43"/>
      <c r="CL520" s="43"/>
      <c r="CM520" s="43"/>
    </row>
    <row r="521">
      <c r="A521" s="44"/>
      <c r="B521" s="48"/>
      <c r="C521" s="48"/>
      <c r="D521" s="48"/>
      <c r="E521" s="48"/>
      <c r="F521" s="48"/>
      <c r="G521" s="48"/>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c r="BG521" s="43"/>
      <c r="BH521" s="43"/>
      <c r="BI521" s="43"/>
      <c r="BJ521" s="43"/>
      <c r="BK521" s="43"/>
      <c r="BL521" s="43"/>
      <c r="BM521" s="43"/>
      <c r="BN521" s="43"/>
      <c r="BO521" s="43"/>
      <c r="BP521" s="43"/>
      <c r="BQ521" s="43"/>
      <c r="BR521" s="43"/>
      <c r="BS521" s="43"/>
      <c r="BT521" s="43"/>
      <c r="BU521" s="43"/>
      <c r="BV521" s="43"/>
      <c r="BW521" s="43"/>
      <c r="BX521" s="43"/>
      <c r="BY521" s="43"/>
      <c r="BZ521" s="43"/>
      <c r="CA521" s="43"/>
      <c r="CB521" s="43"/>
      <c r="CC521" s="43"/>
      <c r="CD521" s="43"/>
      <c r="CE521" s="43"/>
      <c r="CF521" s="43"/>
      <c r="CG521" s="43"/>
      <c r="CH521" s="43"/>
      <c r="CI521" s="43"/>
      <c r="CJ521" s="43"/>
      <c r="CK521" s="43"/>
      <c r="CL521" s="43"/>
      <c r="CM521" s="43"/>
    </row>
    <row r="522">
      <c r="A522" s="44"/>
      <c r="B522" s="48"/>
      <c r="C522" s="48"/>
      <c r="D522" s="48"/>
      <c r="E522" s="48"/>
      <c r="F522" s="48"/>
      <c r="G522" s="48"/>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c r="BG522" s="43"/>
      <c r="BH522" s="43"/>
      <c r="BI522" s="43"/>
      <c r="BJ522" s="43"/>
      <c r="BK522" s="43"/>
      <c r="BL522" s="43"/>
      <c r="BM522" s="43"/>
      <c r="BN522" s="43"/>
      <c r="BO522" s="43"/>
      <c r="BP522" s="43"/>
      <c r="BQ522" s="43"/>
      <c r="BR522" s="43"/>
      <c r="BS522" s="43"/>
      <c r="BT522" s="43"/>
      <c r="BU522" s="43"/>
      <c r="BV522" s="43"/>
      <c r="BW522" s="43"/>
      <c r="BX522" s="43"/>
      <c r="BY522" s="43"/>
      <c r="BZ522" s="43"/>
      <c r="CA522" s="43"/>
      <c r="CB522" s="43"/>
      <c r="CC522" s="43"/>
      <c r="CD522" s="43"/>
      <c r="CE522" s="43"/>
      <c r="CF522" s="43"/>
      <c r="CG522" s="43"/>
      <c r="CH522" s="43"/>
      <c r="CI522" s="43"/>
      <c r="CJ522" s="43"/>
      <c r="CK522" s="43"/>
      <c r="CL522" s="43"/>
      <c r="CM522" s="43"/>
    </row>
    <row r="523">
      <c r="A523" s="44"/>
      <c r="B523" s="48"/>
      <c r="C523" s="48"/>
      <c r="D523" s="48"/>
      <c r="E523" s="48"/>
      <c r="F523" s="48"/>
      <c r="G523" s="48"/>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c r="BG523" s="43"/>
      <c r="BH523" s="43"/>
      <c r="BI523" s="43"/>
      <c r="BJ523" s="43"/>
      <c r="BK523" s="43"/>
      <c r="BL523" s="43"/>
      <c r="BM523" s="43"/>
      <c r="BN523" s="43"/>
      <c r="BO523" s="43"/>
      <c r="BP523" s="43"/>
      <c r="BQ523" s="43"/>
      <c r="BR523" s="43"/>
      <c r="BS523" s="43"/>
      <c r="BT523" s="43"/>
      <c r="BU523" s="43"/>
      <c r="BV523" s="43"/>
      <c r="BW523" s="43"/>
      <c r="BX523" s="43"/>
      <c r="BY523" s="43"/>
      <c r="BZ523" s="43"/>
      <c r="CA523" s="43"/>
      <c r="CB523" s="43"/>
      <c r="CC523" s="43"/>
      <c r="CD523" s="43"/>
      <c r="CE523" s="43"/>
      <c r="CF523" s="43"/>
      <c r="CG523" s="43"/>
      <c r="CH523" s="43"/>
      <c r="CI523" s="43"/>
      <c r="CJ523" s="43"/>
      <c r="CK523" s="43"/>
      <c r="CL523" s="43"/>
      <c r="CM523" s="43"/>
    </row>
    <row r="524">
      <c r="A524" s="44"/>
      <c r="B524" s="48"/>
      <c r="C524" s="48"/>
      <c r="D524" s="48"/>
      <c r="E524" s="48"/>
      <c r="F524" s="48"/>
      <c r="G524" s="48"/>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c r="BG524" s="43"/>
      <c r="BH524" s="43"/>
      <c r="BI524" s="43"/>
      <c r="BJ524" s="43"/>
      <c r="BK524" s="43"/>
      <c r="BL524" s="43"/>
      <c r="BM524" s="43"/>
      <c r="BN524" s="43"/>
      <c r="BO524" s="43"/>
      <c r="BP524" s="43"/>
      <c r="BQ524" s="43"/>
      <c r="BR524" s="43"/>
      <c r="BS524" s="43"/>
      <c r="BT524" s="43"/>
      <c r="BU524" s="43"/>
      <c r="BV524" s="43"/>
      <c r="BW524" s="43"/>
      <c r="BX524" s="43"/>
      <c r="BY524" s="43"/>
      <c r="BZ524" s="43"/>
      <c r="CA524" s="43"/>
      <c r="CB524" s="43"/>
      <c r="CC524" s="43"/>
      <c r="CD524" s="43"/>
      <c r="CE524" s="43"/>
      <c r="CF524" s="43"/>
      <c r="CG524" s="43"/>
      <c r="CH524" s="43"/>
      <c r="CI524" s="43"/>
      <c r="CJ524" s="43"/>
      <c r="CK524" s="43"/>
      <c r="CL524" s="43"/>
      <c r="CM524" s="43"/>
    </row>
    <row r="525">
      <c r="A525" s="44"/>
      <c r="B525" s="48"/>
      <c r="C525" s="48"/>
      <c r="D525" s="48"/>
      <c r="E525" s="48"/>
      <c r="F525" s="48"/>
      <c r="G525" s="48"/>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c r="BI525" s="43"/>
      <c r="BJ525" s="43"/>
      <c r="BK525" s="43"/>
      <c r="BL525" s="43"/>
      <c r="BM525" s="43"/>
      <c r="BN525" s="43"/>
      <c r="BO525" s="43"/>
      <c r="BP525" s="43"/>
      <c r="BQ525" s="43"/>
      <c r="BR525" s="43"/>
      <c r="BS525" s="43"/>
      <c r="BT525" s="43"/>
      <c r="BU525" s="43"/>
      <c r="BV525" s="43"/>
      <c r="BW525" s="43"/>
      <c r="BX525" s="43"/>
      <c r="BY525" s="43"/>
      <c r="BZ525" s="43"/>
      <c r="CA525" s="43"/>
      <c r="CB525" s="43"/>
      <c r="CC525" s="43"/>
      <c r="CD525" s="43"/>
      <c r="CE525" s="43"/>
      <c r="CF525" s="43"/>
      <c r="CG525" s="43"/>
      <c r="CH525" s="43"/>
      <c r="CI525" s="43"/>
      <c r="CJ525" s="43"/>
      <c r="CK525" s="43"/>
      <c r="CL525" s="43"/>
      <c r="CM525" s="43"/>
    </row>
    <row r="526">
      <c r="A526" s="44"/>
      <c r="B526" s="48"/>
      <c r="C526" s="48"/>
      <c r="D526" s="48"/>
      <c r="E526" s="48"/>
      <c r="F526" s="48"/>
      <c r="G526" s="48"/>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c r="BI526" s="43"/>
      <c r="BJ526" s="43"/>
      <c r="BK526" s="43"/>
      <c r="BL526" s="43"/>
      <c r="BM526" s="43"/>
      <c r="BN526" s="43"/>
      <c r="BO526" s="43"/>
      <c r="BP526" s="43"/>
      <c r="BQ526" s="43"/>
      <c r="BR526" s="43"/>
      <c r="BS526" s="43"/>
      <c r="BT526" s="43"/>
      <c r="BU526" s="43"/>
      <c r="BV526" s="43"/>
      <c r="BW526" s="43"/>
      <c r="BX526" s="43"/>
      <c r="BY526" s="43"/>
      <c r="BZ526" s="43"/>
      <c r="CA526" s="43"/>
      <c r="CB526" s="43"/>
      <c r="CC526" s="43"/>
      <c r="CD526" s="43"/>
      <c r="CE526" s="43"/>
      <c r="CF526" s="43"/>
      <c r="CG526" s="43"/>
      <c r="CH526" s="43"/>
      <c r="CI526" s="43"/>
      <c r="CJ526" s="43"/>
      <c r="CK526" s="43"/>
      <c r="CL526" s="43"/>
      <c r="CM526" s="43"/>
    </row>
    <row r="527">
      <c r="A527" s="44"/>
      <c r="B527" s="48"/>
      <c r="C527" s="48"/>
      <c r="D527" s="48"/>
      <c r="E527" s="48"/>
      <c r="F527" s="48"/>
      <c r="G527" s="48"/>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c r="BI527" s="43"/>
      <c r="BJ527" s="43"/>
      <c r="BK527" s="43"/>
      <c r="BL527" s="43"/>
      <c r="BM527" s="43"/>
      <c r="BN527" s="43"/>
      <c r="BO527" s="43"/>
      <c r="BP527" s="43"/>
      <c r="BQ527" s="43"/>
      <c r="BR527" s="43"/>
      <c r="BS527" s="43"/>
      <c r="BT527" s="43"/>
      <c r="BU527" s="43"/>
      <c r="BV527" s="43"/>
      <c r="BW527" s="43"/>
      <c r="BX527" s="43"/>
      <c r="BY527" s="43"/>
      <c r="BZ527" s="43"/>
      <c r="CA527" s="43"/>
      <c r="CB527" s="43"/>
      <c r="CC527" s="43"/>
      <c r="CD527" s="43"/>
      <c r="CE527" s="43"/>
      <c r="CF527" s="43"/>
      <c r="CG527" s="43"/>
      <c r="CH527" s="43"/>
      <c r="CI527" s="43"/>
      <c r="CJ527" s="43"/>
      <c r="CK527" s="43"/>
      <c r="CL527" s="43"/>
      <c r="CM527" s="43"/>
    </row>
    <row r="528">
      <c r="A528" s="44"/>
      <c r="B528" s="48"/>
      <c r="C528" s="48"/>
      <c r="D528" s="48"/>
      <c r="E528" s="48"/>
      <c r="F528" s="48"/>
      <c r="G528" s="48"/>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c r="BI528" s="43"/>
      <c r="BJ528" s="43"/>
      <c r="BK528" s="43"/>
      <c r="BL528" s="43"/>
      <c r="BM528" s="43"/>
      <c r="BN528" s="43"/>
      <c r="BO528" s="43"/>
      <c r="BP528" s="43"/>
      <c r="BQ528" s="43"/>
      <c r="BR528" s="43"/>
      <c r="BS528" s="43"/>
      <c r="BT528" s="43"/>
      <c r="BU528" s="43"/>
      <c r="BV528" s="43"/>
      <c r="BW528" s="43"/>
      <c r="BX528" s="43"/>
      <c r="BY528" s="43"/>
      <c r="BZ528" s="43"/>
      <c r="CA528" s="43"/>
      <c r="CB528" s="43"/>
      <c r="CC528" s="43"/>
      <c r="CD528" s="43"/>
      <c r="CE528" s="43"/>
      <c r="CF528" s="43"/>
      <c r="CG528" s="43"/>
      <c r="CH528" s="43"/>
      <c r="CI528" s="43"/>
      <c r="CJ528" s="43"/>
      <c r="CK528" s="43"/>
      <c r="CL528" s="43"/>
      <c r="CM528" s="43"/>
    </row>
    <row r="529">
      <c r="A529" s="44"/>
      <c r="B529" s="48"/>
      <c r="C529" s="48"/>
      <c r="D529" s="48"/>
      <c r="E529" s="48"/>
      <c r="F529" s="48"/>
      <c r="G529" s="48"/>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c r="BG529" s="43"/>
      <c r="BH529" s="43"/>
      <c r="BI529" s="43"/>
      <c r="BJ529" s="43"/>
      <c r="BK529" s="43"/>
      <c r="BL529" s="43"/>
      <c r="BM529" s="43"/>
      <c r="BN529" s="43"/>
      <c r="BO529" s="43"/>
      <c r="BP529" s="43"/>
      <c r="BQ529" s="43"/>
      <c r="BR529" s="43"/>
      <c r="BS529" s="43"/>
      <c r="BT529" s="43"/>
      <c r="BU529" s="43"/>
      <c r="BV529" s="43"/>
      <c r="BW529" s="43"/>
      <c r="BX529" s="43"/>
      <c r="BY529" s="43"/>
      <c r="BZ529" s="43"/>
      <c r="CA529" s="43"/>
      <c r="CB529" s="43"/>
      <c r="CC529" s="43"/>
      <c r="CD529" s="43"/>
      <c r="CE529" s="43"/>
      <c r="CF529" s="43"/>
      <c r="CG529" s="43"/>
      <c r="CH529" s="43"/>
      <c r="CI529" s="43"/>
      <c r="CJ529" s="43"/>
      <c r="CK529" s="43"/>
      <c r="CL529" s="43"/>
      <c r="CM529" s="43"/>
    </row>
    <row r="530">
      <c r="A530" s="44"/>
      <c r="B530" s="48"/>
      <c r="C530" s="48"/>
      <c r="D530" s="48"/>
      <c r="E530" s="48"/>
      <c r="F530" s="48"/>
      <c r="G530" s="48"/>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c r="BG530" s="43"/>
      <c r="BH530" s="43"/>
      <c r="BI530" s="43"/>
      <c r="BJ530" s="43"/>
      <c r="BK530" s="43"/>
      <c r="BL530" s="43"/>
      <c r="BM530" s="43"/>
      <c r="BN530" s="43"/>
      <c r="BO530" s="43"/>
      <c r="BP530" s="43"/>
      <c r="BQ530" s="43"/>
      <c r="BR530" s="43"/>
      <c r="BS530" s="43"/>
      <c r="BT530" s="43"/>
      <c r="BU530" s="43"/>
      <c r="BV530" s="43"/>
      <c r="BW530" s="43"/>
      <c r="BX530" s="43"/>
      <c r="BY530" s="43"/>
      <c r="BZ530" s="43"/>
      <c r="CA530" s="43"/>
      <c r="CB530" s="43"/>
      <c r="CC530" s="43"/>
      <c r="CD530" s="43"/>
      <c r="CE530" s="43"/>
      <c r="CF530" s="43"/>
      <c r="CG530" s="43"/>
      <c r="CH530" s="43"/>
      <c r="CI530" s="43"/>
      <c r="CJ530" s="43"/>
      <c r="CK530" s="43"/>
      <c r="CL530" s="43"/>
      <c r="CM530" s="43"/>
    </row>
    <row r="531">
      <c r="A531" s="44"/>
      <c r="B531" s="48"/>
      <c r="C531" s="48"/>
      <c r="D531" s="48"/>
      <c r="E531" s="48"/>
      <c r="F531" s="48"/>
      <c r="G531" s="48"/>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c r="BG531" s="43"/>
      <c r="BH531" s="43"/>
      <c r="BI531" s="43"/>
      <c r="BJ531" s="43"/>
      <c r="BK531" s="43"/>
      <c r="BL531" s="43"/>
      <c r="BM531" s="43"/>
      <c r="BN531" s="43"/>
      <c r="BO531" s="43"/>
      <c r="BP531" s="43"/>
      <c r="BQ531" s="43"/>
      <c r="BR531" s="43"/>
      <c r="BS531" s="43"/>
      <c r="BT531" s="43"/>
      <c r="BU531" s="43"/>
      <c r="BV531" s="43"/>
      <c r="BW531" s="43"/>
      <c r="BX531" s="43"/>
      <c r="BY531" s="43"/>
      <c r="BZ531" s="43"/>
      <c r="CA531" s="43"/>
      <c r="CB531" s="43"/>
      <c r="CC531" s="43"/>
      <c r="CD531" s="43"/>
      <c r="CE531" s="43"/>
      <c r="CF531" s="43"/>
      <c r="CG531" s="43"/>
      <c r="CH531" s="43"/>
      <c r="CI531" s="43"/>
      <c r="CJ531" s="43"/>
      <c r="CK531" s="43"/>
      <c r="CL531" s="43"/>
      <c r="CM531" s="43"/>
    </row>
    <row r="532">
      <c r="A532" s="44"/>
      <c r="B532" s="48"/>
      <c r="C532" s="48"/>
      <c r="D532" s="48"/>
      <c r="E532" s="48"/>
      <c r="F532" s="48"/>
      <c r="G532" s="48"/>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c r="BG532" s="43"/>
      <c r="BH532" s="43"/>
      <c r="BI532" s="43"/>
      <c r="BJ532" s="43"/>
      <c r="BK532" s="43"/>
      <c r="BL532" s="43"/>
      <c r="BM532" s="43"/>
      <c r="BN532" s="43"/>
      <c r="BO532" s="43"/>
      <c r="BP532" s="43"/>
      <c r="BQ532" s="43"/>
      <c r="BR532" s="43"/>
      <c r="BS532" s="43"/>
      <c r="BT532" s="43"/>
      <c r="BU532" s="43"/>
      <c r="BV532" s="43"/>
      <c r="BW532" s="43"/>
      <c r="BX532" s="43"/>
      <c r="BY532" s="43"/>
      <c r="BZ532" s="43"/>
      <c r="CA532" s="43"/>
      <c r="CB532" s="43"/>
      <c r="CC532" s="43"/>
      <c r="CD532" s="43"/>
      <c r="CE532" s="43"/>
      <c r="CF532" s="43"/>
      <c r="CG532" s="43"/>
      <c r="CH532" s="43"/>
      <c r="CI532" s="43"/>
      <c r="CJ532" s="43"/>
      <c r="CK532" s="43"/>
      <c r="CL532" s="43"/>
      <c r="CM532" s="43"/>
    </row>
    <row r="533">
      <c r="A533" s="44"/>
      <c r="B533" s="48"/>
      <c r="C533" s="48"/>
      <c r="D533" s="48"/>
      <c r="E533" s="48"/>
      <c r="F533" s="48"/>
      <c r="G533" s="48"/>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c r="BG533" s="43"/>
      <c r="BH533" s="43"/>
      <c r="BI533" s="43"/>
      <c r="BJ533" s="43"/>
      <c r="BK533" s="43"/>
      <c r="BL533" s="43"/>
      <c r="BM533" s="43"/>
      <c r="BN533" s="43"/>
      <c r="BO533" s="43"/>
      <c r="BP533" s="43"/>
      <c r="BQ533" s="43"/>
      <c r="BR533" s="43"/>
      <c r="BS533" s="43"/>
      <c r="BT533" s="43"/>
      <c r="BU533" s="43"/>
      <c r="BV533" s="43"/>
      <c r="BW533" s="43"/>
      <c r="BX533" s="43"/>
      <c r="BY533" s="43"/>
      <c r="BZ533" s="43"/>
      <c r="CA533" s="43"/>
      <c r="CB533" s="43"/>
      <c r="CC533" s="43"/>
      <c r="CD533" s="43"/>
      <c r="CE533" s="43"/>
      <c r="CF533" s="43"/>
      <c r="CG533" s="43"/>
      <c r="CH533" s="43"/>
      <c r="CI533" s="43"/>
      <c r="CJ533" s="43"/>
      <c r="CK533" s="43"/>
      <c r="CL533" s="43"/>
      <c r="CM533" s="43"/>
    </row>
    <row r="534">
      <c r="A534" s="44"/>
      <c r="B534" s="48"/>
      <c r="C534" s="48"/>
      <c r="D534" s="48"/>
      <c r="E534" s="48"/>
      <c r="F534" s="48"/>
      <c r="G534" s="48"/>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c r="BG534" s="43"/>
      <c r="BH534" s="43"/>
      <c r="BI534" s="43"/>
      <c r="BJ534" s="43"/>
      <c r="BK534" s="43"/>
      <c r="BL534" s="43"/>
      <c r="BM534" s="43"/>
      <c r="BN534" s="43"/>
      <c r="BO534" s="43"/>
      <c r="BP534" s="43"/>
      <c r="BQ534" s="43"/>
      <c r="BR534" s="43"/>
      <c r="BS534" s="43"/>
      <c r="BT534" s="43"/>
      <c r="BU534" s="43"/>
      <c r="BV534" s="43"/>
      <c r="BW534" s="43"/>
      <c r="BX534" s="43"/>
      <c r="BY534" s="43"/>
      <c r="BZ534" s="43"/>
      <c r="CA534" s="43"/>
      <c r="CB534" s="43"/>
      <c r="CC534" s="43"/>
      <c r="CD534" s="43"/>
      <c r="CE534" s="43"/>
      <c r="CF534" s="43"/>
      <c r="CG534" s="43"/>
      <c r="CH534" s="43"/>
      <c r="CI534" s="43"/>
      <c r="CJ534" s="43"/>
      <c r="CK534" s="43"/>
      <c r="CL534" s="43"/>
      <c r="CM534" s="43"/>
    </row>
    <row r="535">
      <c r="A535" s="44"/>
      <c r="B535" s="48"/>
      <c r="C535" s="48"/>
      <c r="D535" s="48"/>
      <c r="E535" s="48"/>
      <c r="F535" s="48"/>
      <c r="G535" s="48"/>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c r="BG535" s="43"/>
      <c r="BH535" s="43"/>
      <c r="BI535" s="43"/>
      <c r="BJ535" s="43"/>
      <c r="BK535" s="43"/>
      <c r="BL535" s="43"/>
      <c r="BM535" s="43"/>
      <c r="BN535" s="43"/>
      <c r="BO535" s="43"/>
      <c r="BP535" s="43"/>
      <c r="BQ535" s="43"/>
      <c r="BR535" s="43"/>
      <c r="BS535" s="43"/>
      <c r="BT535" s="43"/>
      <c r="BU535" s="43"/>
      <c r="BV535" s="43"/>
      <c r="BW535" s="43"/>
      <c r="BX535" s="43"/>
      <c r="BY535" s="43"/>
      <c r="BZ535" s="43"/>
      <c r="CA535" s="43"/>
      <c r="CB535" s="43"/>
      <c r="CC535" s="43"/>
      <c r="CD535" s="43"/>
      <c r="CE535" s="43"/>
      <c r="CF535" s="43"/>
      <c r="CG535" s="43"/>
      <c r="CH535" s="43"/>
      <c r="CI535" s="43"/>
      <c r="CJ535" s="43"/>
      <c r="CK535" s="43"/>
      <c r="CL535" s="43"/>
      <c r="CM535" s="43"/>
    </row>
    <row r="536">
      <c r="A536" s="44"/>
      <c r="B536" s="48"/>
      <c r="C536" s="48"/>
      <c r="D536" s="48"/>
      <c r="E536" s="48"/>
      <c r="F536" s="48"/>
      <c r="G536" s="48"/>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c r="BG536" s="43"/>
      <c r="BH536" s="43"/>
      <c r="BI536" s="43"/>
      <c r="BJ536" s="43"/>
      <c r="BK536" s="43"/>
      <c r="BL536" s="43"/>
      <c r="BM536" s="43"/>
      <c r="BN536" s="43"/>
      <c r="BO536" s="43"/>
      <c r="BP536" s="43"/>
      <c r="BQ536" s="43"/>
      <c r="BR536" s="43"/>
      <c r="BS536" s="43"/>
      <c r="BT536" s="43"/>
      <c r="BU536" s="43"/>
      <c r="BV536" s="43"/>
      <c r="BW536" s="43"/>
      <c r="BX536" s="43"/>
      <c r="BY536" s="43"/>
      <c r="BZ536" s="43"/>
      <c r="CA536" s="43"/>
      <c r="CB536" s="43"/>
      <c r="CC536" s="43"/>
      <c r="CD536" s="43"/>
      <c r="CE536" s="43"/>
      <c r="CF536" s="43"/>
      <c r="CG536" s="43"/>
      <c r="CH536" s="43"/>
      <c r="CI536" s="43"/>
      <c r="CJ536" s="43"/>
      <c r="CK536" s="43"/>
      <c r="CL536" s="43"/>
      <c r="CM536" s="43"/>
    </row>
    <row r="537">
      <c r="A537" s="44"/>
      <c r="B537" s="48"/>
      <c r="C537" s="48"/>
      <c r="D537" s="48"/>
      <c r="E537" s="48"/>
      <c r="F537" s="48"/>
      <c r="G537" s="48"/>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c r="BG537" s="43"/>
      <c r="BH537" s="43"/>
      <c r="BI537" s="43"/>
      <c r="BJ537" s="43"/>
      <c r="BK537" s="43"/>
      <c r="BL537" s="43"/>
      <c r="BM537" s="43"/>
      <c r="BN537" s="43"/>
      <c r="BO537" s="43"/>
      <c r="BP537" s="43"/>
      <c r="BQ537" s="43"/>
      <c r="BR537" s="43"/>
      <c r="BS537" s="43"/>
      <c r="BT537" s="43"/>
      <c r="BU537" s="43"/>
      <c r="BV537" s="43"/>
      <c r="BW537" s="43"/>
      <c r="BX537" s="43"/>
      <c r="BY537" s="43"/>
      <c r="BZ537" s="43"/>
      <c r="CA537" s="43"/>
      <c r="CB537" s="43"/>
      <c r="CC537" s="43"/>
      <c r="CD537" s="43"/>
      <c r="CE537" s="43"/>
      <c r="CF537" s="43"/>
      <c r="CG537" s="43"/>
      <c r="CH537" s="43"/>
      <c r="CI537" s="43"/>
      <c r="CJ537" s="43"/>
      <c r="CK537" s="43"/>
      <c r="CL537" s="43"/>
      <c r="CM537" s="43"/>
    </row>
    <row r="538">
      <c r="A538" s="44"/>
      <c r="B538" s="48"/>
      <c r="C538" s="48"/>
      <c r="D538" s="48"/>
      <c r="E538" s="48"/>
      <c r="F538" s="48"/>
      <c r="G538" s="48"/>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c r="BG538" s="43"/>
      <c r="BH538" s="43"/>
      <c r="BI538" s="43"/>
      <c r="BJ538" s="43"/>
      <c r="BK538" s="43"/>
      <c r="BL538" s="43"/>
      <c r="BM538" s="43"/>
      <c r="BN538" s="43"/>
      <c r="BO538" s="43"/>
      <c r="BP538" s="43"/>
      <c r="BQ538" s="43"/>
      <c r="BR538" s="43"/>
      <c r="BS538" s="43"/>
      <c r="BT538" s="43"/>
      <c r="BU538" s="43"/>
      <c r="BV538" s="43"/>
      <c r="BW538" s="43"/>
      <c r="BX538" s="43"/>
      <c r="BY538" s="43"/>
      <c r="BZ538" s="43"/>
      <c r="CA538" s="43"/>
      <c r="CB538" s="43"/>
      <c r="CC538" s="43"/>
      <c r="CD538" s="43"/>
      <c r="CE538" s="43"/>
      <c r="CF538" s="43"/>
      <c r="CG538" s="43"/>
      <c r="CH538" s="43"/>
      <c r="CI538" s="43"/>
      <c r="CJ538" s="43"/>
      <c r="CK538" s="43"/>
      <c r="CL538" s="43"/>
      <c r="CM538" s="43"/>
    </row>
    <row r="539">
      <c r="A539" s="44"/>
      <c r="B539" s="48"/>
      <c r="C539" s="48"/>
      <c r="D539" s="48"/>
      <c r="E539" s="48"/>
      <c r="F539" s="48"/>
      <c r="G539" s="48"/>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c r="BG539" s="43"/>
      <c r="BH539" s="43"/>
      <c r="BI539" s="43"/>
      <c r="BJ539" s="43"/>
      <c r="BK539" s="43"/>
      <c r="BL539" s="43"/>
      <c r="BM539" s="43"/>
      <c r="BN539" s="43"/>
      <c r="BO539" s="43"/>
      <c r="BP539" s="43"/>
      <c r="BQ539" s="43"/>
      <c r="BR539" s="43"/>
      <c r="BS539" s="43"/>
      <c r="BT539" s="43"/>
      <c r="BU539" s="43"/>
      <c r="BV539" s="43"/>
      <c r="BW539" s="43"/>
      <c r="BX539" s="43"/>
      <c r="BY539" s="43"/>
      <c r="BZ539" s="43"/>
      <c r="CA539" s="43"/>
      <c r="CB539" s="43"/>
      <c r="CC539" s="43"/>
      <c r="CD539" s="43"/>
      <c r="CE539" s="43"/>
      <c r="CF539" s="43"/>
      <c r="CG539" s="43"/>
      <c r="CH539" s="43"/>
      <c r="CI539" s="43"/>
      <c r="CJ539" s="43"/>
      <c r="CK539" s="43"/>
      <c r="CL539" s="43"/>
      <c r="CM539" s="43"/>
    </row>
    <row r="540">
      <c r="A540" s="44"/>
      <c r="B540" s="48"/>
      <c r="C540" s="48"/>
      <c r="D540" s="48"/>
      <c r="E540" s="48"/>
      <c r="F540" s="48"/>
      <c r="G540" s="48"/>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c r="BG540" s="43"/>
      <c r="BH540" s="43"/>
      <c r="BI540" s="43"/>
      <c r="BJ540" s="43"/>
      <c r="BK540" s="43"/>
      <c r="BL540" s="43"/>
      <c r="BM540" s="43"/>
      <c r="BN540" s="43"/>
      <c r="BO540" s="43"/>
      <c r="BP540" s="43"/>
      <c r="BQ540" s="43"/>
      <c r="BR540" s="43"/>
      <c r="BS540" s="43"/>
      <c r="BT540" s="43"/>
      <c r="BU540" s="43"/>
      <c r="BV540" s="43"/>
      <c r="BW540" s="43"/>
      <c r="BX540" s="43"/>
      <c r="BY540" s="43"/>
      <c r="BZ540" s="43"/>
      <c r="CA540" s="43"/>
      <c r="CB540" s="43"/>
      <c r="CC540" s="43"/>
      <c r="CD540" s="43"/>
      <c r="CE540" s="43"/>
      <c r="CF540" s="43"/>
      <c r="CG540" s="43"/>
      <c r="CH540" s="43"/>
      <c r="CI540" s="43"/>
      <c r="CJ540" s="43"/>
      <c r="CK540" s="43"/>
      <c r="CL540" s="43"/>
      <c r="CM540" s="43"/>
    </row>
    <row r="541">
      <c r="A541" s="44"/>
      <c r="B541" s="48"/>
      <c r="C541" s="48"/>
      <c r="D541" s="48"/>
      <c r="E541" s="48"/>
      <c r="F541" s="48"/>
      <c r="G541" s="48"/>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c r="BG541" s="43"/>
      <c r="BH541" s="43"/>
      <c r="BI541" s="43"/>
      <c r="BJ541" s="43"/>
      <c r="BK541" s="43"/>
      <c r="BL541" s="43"/>
      <c r="BM541" s="43"/>
      <c r="BN541" s="43"/>
      <c r="BO541" s="43"/>
      <c r="BP541" s="43"/>
      <c r="BQ541" s="43"/>
      <c r="BR541" s="43"/>
      <c r="BS541" s="43"/>
      <c r="BT541" s="43"/>
      <c r="BU541" s="43"/>
      <c r="BV541" s="43"/>
      <c r="BW541" s="43"/>
      <c r="BX541" s="43"/>
      <c r="BY541" s="43"/>
      <c r="BZ541" s="43"/>
      <c r="CA541" s="43"/>
      <c r="CB541" s="43"/>
      <c r="CC541" s="43"/>
      <c r="CD541" s="43"/>
      <c r="CE541" s="43"/>
      <c r="CF541" s="43"/>
      <c r="CG541" s="43"/>
      <c r="CH541" s="43"/>
      <c r="CI541" s="43"/>
      <c r="CJ541" s="43"/>
      <c r="CK541" s="43"/>
      <c r="CL541" s="43"/>
      <c r="CM541" s="43"/>
    </row>
    <row r="542">
      <c r="A542" s="44"/>
      <c r="B542" s="48"/>
      <c r="C542" s="48"/>
      <c r="D542" s="48"/>
      <c r="E542" s="48"/>
      <c r="F542" s="48"/>
      <c r="G542" s="48"/>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c r="BG542" s="43"/>
      <c r="BH542" s="43"/>
      <c r="BI542" s="43"/>
      <c r="BJ542" s="43"/>
      <c r="BK542" s="43"/>
      <c r="BL542" s="43"/>
      <c r="BM542" s="43"/>
      <c r="BN542" s="43"/>
      <c r="BO542" s="43"/>
      <c r="BP542" s="43"/>
      <c r="BQ542" s="43"/>
      <c r="BR542" s="43"/>
      <c r="BS542" s="43"/>
      <c r="BT542" s="43"/>
      <c r="BU542" s="43"/>
      <c r="BV542" s="43"/>
      <c r="BW542" s="43"/>
      <c r="BX542" s="43"/>
      <c r="BY542" s="43"/>
      <c r="BZ542" s="43"/>
      <c r="CA542" s="43"/>
      <c r="CB542" s="43"/>
      <c r="CC542" s="43"/>
      <c r="CD542" s="43"/>
      <c r="CE542" s="43"/>
      <c r="CF542" s="43"/>
      <c r="CG542" s="43"/>
      <c r="CH542" s="43"/>
      <c r="CI542" s="43"/>
      <c r="CJ542" s="43"/>
      <c r="CK542" s="43"/>
      <c r="CL542" s="43"/>
      <c r="CM542" s="43"/>
    </row>
    <row r="543">
      <c r="A543" s="44"/>
      <c r="B543" s="48"/>
      <c r="C543" s="48"/>
      <c r="D543" s="48"/>
      <c r="E543" s="48"/>
      <c r="F543" s="48"/>
      <c r="G543" s="48"/>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c r="BG543" s="43"/>
      <c r="BH543" s="43"/>
      <c r="BI543" s="43"/>
      <c r="BJ543" s="43"/>
      <c r="BK543" s="43"/>
      <c r="BL543" s="43"/>
      <c r="BM543" s="43"/>
      <c r="BN543" s="43"/>
      <c r="BO543" s="43"/>
      <c r="BP543" s="43"/>
      <c r="BQ543" s="43"/>
      <c r="BR543" s="43"/>
      <c r="BS543" s="43"/>
      <c r="BT543" s="43"/>
      <c r="BU543" s="43"/>
      <c r="BV543" s="43"/>
      <c r="BW543" s="43"/>
      <c r="BX543" s="43"/>
      <c r="BY543" s="43"/>
      <c r="BZ543" s="43"/>
      <c r="CA543" s="43"/>
      <c r="CB543" s="43"/>
      <c r="CC543" s="43"/>
      <c r="CD543" s="43"/>
      <c r="CE543" s="43"/>
      <c r="CF543" s="43"/>
      <c r="CG543" s="43"/>
      <c r="CH543" s="43"/>
      <c r="CI543" s="43"/>
      <c r="CJ543" s="43"/>
      <c r="CK543" s="43"/>
      <c r="CL543" s="43"/>
      <c r="CM543" s="43"/>
    </row>
    <row r="544">
      <c r="A544" s="44"/>
      <c r="B544" s="48"/>
      <c r="C544" s="48"/>
      <c r="D544" s="48"/>
      <c r="E544" s="48"/>
      <c r="F544" s="48"/>
      <c r="G544" s="48"/>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c r="BG544" s="43"/>
      <c r="BH544" s="43"/>
      <c r="BI544" s="43"/>
      <c r="BJ544" s="43"/>
      <c r="BK544" s="43"/>
      <c r="BL544" s="43"/>
      <c r="BM544" s="43"/>
      <c r="BN544" s="43"/>
      <c r="BO544" s="43"/>
      <c r="BP544" s="43"/>
      <c r="BQ544" s="43"/>
      <c r="BR544" s="43"/>
      <c r="BS544" s="43"/>
      <c r="BT544" s="43"/>
      <c r="BU544" s="43"/>
      <c r="BV544" s="43"/>
      <c r="BW544" s="43"/>
      <c r="BX544" s="43"/>
      <c r="BY544" s="43"/>
      <c r="BZ544" s="43"/>
      <c r="CA544" s="43"/>
      <c r="CB544" s="43"/>
      <c r="CC544" s="43"/>
      <c r="CD544" s="43"/>
      <c r="CE544" s="43"/>
      <c r="CF544" s="43"/>
      <c r="CG544" s="43"/>
      <c r="CH544" s="43"/>
      <c r="CI544" s="43"/>
      <c r="CJ544" s="43"/>
      <c r="CK544" s="43"/>
      <c r="CL544" s="43"/>
      <c r="CM544" s="43"/>
    </row>
    <row r="545">
      <c r="A545" s="44"/>
      <c r="B545" s="48"/>
      <c r="C545" s="48"/>
      <c r="D545" s="48"/>
      <c r="E545" s="48"/>
      <c r="F545" s="48"/>
      <c r="G545" s="48"/>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c r="BG545" s="43"/>
      <c r="BH545" s="43"/>
      <c r="BI545" s="43"/>
      <c r="BJ545" s="43"/>
      <c r="BK545" s="43"/>
      <c r="BL545" s="43"/>
      <c r="BM545" s="43"/>
      <c r="BN545" s="43"/>
      <c r="BO545" s="43"/>
      <c r="BP545" s="43"/>
      <c r="BQ545" s="43"/>
      <c r="BR545" s="43"/>
      <c r="BS545" s="43"/>
      <c r="BT545" s="43"/>
      <c r="BU545" s="43"/>
      <c r="BV545" s="43"/>
      <c r="BW545" s="43"/>
      <c r="BX545" s="43"/>
      <c r="BY545" s="43"/>
      <c r="BZ545" s="43"/>
      <c r="CA545" s="43"/>
      <c r="CB545" s="43"/>
      <c r="CC545" s="43"/>
      <c r="CD545" s="43"/>
      <c r="CE545" s="43"/>
      <c r="CF545" s="43"/>
      <c r="CG545" s="43"/>
      <c r="CH545" s="43"/>
      <c r="CI545" s="43"/>
      <c r="CJ545" s="43"/>
      <c r="CK545" s="43"/>
      <c r="CL545" s="43"/>
      <c r="CM545" s="43"/>
    </row>
    <row r="546">
      <c r="A546" s="44"/>
      <c r="B546" s="48"/>
      <c r="C546" s="48"/>
      <c r="D546" s="48"/>
      <c r="E546" s="48"/>
      <c r="F546" s="48"/>
      <c r="G546" s="48"/>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c r="BG546" s="43"/>
      <c r="BH546" s="43"/>
      <c r="BI546" s="43"/>
      <c r="BJ546" s="43"/>
      <c r="BK546" s="43"/>
      <c r="BL546" s="43"/>
      <c r="BM546" s="43"/>
      <c r="BN546" s="43"/>
      <c r="BO546" s="43"/>
      <c r="BP546" s="43"/>
      <c r="BQ546" s="43"/>
      <c r="BR546" s="43"/>
      <c r="BS546" s="43"/>
      <c r="BT546" s="43"/>
      <c r="BU546" s="43"/>
      <c r="BV546" s="43"/>
      <c r="BW546" s="43"/>
      <c r="BX546" s="43"/>
      <c r="BY546" s="43"/>
      <c r="BZ546" s="43"/>
      <c r="CA546" s="43"/>
      <c r="CB546" s="43"/>
      <c r="CC546" s="43"/>
      <c r="CD546" s="43"/>
      <c r="CE546" s="43"/>
      <c r="CF546" s="43"/>
      <c r="CG546" s="43"/>
      <c r="CH546" s="43"/>
      <c r="CI546" s="43"/>
      <c r="CJ546" s="43"/>
      <c r="CK546" s="43"/>
      <c r="CL546" s="43"/>
      <c r="CM546" s="43"/>
    </row>
    <row r="547">
      <c r="A547" s="44"/>
      <c r="B547" s="48"/>
      <c r="C547" s="48"/>
      <c r="D547" s="48"/>
      <c r="E547" s="48"/>
      <c r="F547" s="48"/>
      <c r="G547" s="48"/>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c r="BG547" s="43"/>
      <c r="BH547" s="43"/>
      <c r="BI547" s="43"/>
      <c r="BJ547" s="43"/>
      <c r="BK547" s="43"/>
      <c r="BL547" s="43"/>
      <c r="BM547" s="43"/>
      <c r="BN547" s="43"/>
      <c r="BO547" s="43"/>
      <c r="BP547" s="43"/>
      <c r="BQ547" s="43"/>
      <c r="BR547" s="43"/>
      <c r="BS547" s="43"/>
      <c r="BT547" s="43"/>
      <c r="BU547" s="43"/>
      <c r="BV547" s="43"/>
      <c r="BW547" s="43"/>
      <c r="BX547" s="43"/>
      <c r="BY547" s="43"/>
      <c r="BZ547" s="43"/>
      <c r="CA547" s="43"/>
      <c r="CB547" s="43"/>
      <c r="CC547" s="43"/>
      <c r="CD547" s="43"/>
      <c r="CE547" s="43"/>
      <c r="CF547" s="43"/>
      <c r="CG547" s="43"/>
      <c r="CH547" s="43"/>
      <c r="CI547" s="43"/>
      <c r="CJ547" s="43"/>
      <c r="CK547" s="43"/>
      <c r="CL547" s="43"/>
      <c r="CM547" s="43"/>
    </row>
    <row r="548">
      <c r="A548" s="44"/>
      <c r="B548" s="48"/>
      <c r="C548" s="48"/>
      <c r="D548" s="48"/>
      <c r="E548" s="48"/>
      <c r="F548" s="48"/>
      <c r="G548" s="48"/>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c r="BG548" s="43"/>
      <c r="BH548" s="43"/>
      <c r="BI548" s="43"/>
      <c r="BJ548" s="43"/>
      <c r="BK548" s="43"/>
      <c r="BL548" s="43"/>
      <c r="BM548" s="43"/>
      <c r="BN548" s="43"/>
      <c r="BO548" s="43"/>
      <c r="BP548" s="43"/>
      <c r="BQ548" s="43"/>
      <c r="BR548" s="43"/>
      <c r="BS548" s="43"/>
      <c r="BT548" s="43"/>
      <c r="BU548" s="43"/>
      <c r="BV548" s="43"/>
      <c r="BW548" s="43"/>
      <c r="BX548" s="43"/>
      <c r="BY548" s="43"/>
      <c r="BZ548" s="43"/>
      <c r="CA548" s="43"/>
      <c r="CB548" s="43"/>
      <c r="CC548" s="43"/>
      <c r="CD548" s="43"/>
      <c r="CE548" s="43"/>
      <c r="CF548" s="43"/>
      <c r="CG548" s="43"/>
      <c r="CH548" s="43"/>
      <c r="CI548" s="43"/>
      <c r="CJ548" s="43"/>
      <c r="CK548" s="43"/>
      <c r="CL548" s="43"/>
      <c r="CM548" s="43"/>
    </row>
    <row r="549">
      <c r="A549" s="44"/>
      <c r="B549" s="48"/>
      <c r="C549" s="48"/>
      <c r="D549" s="48"/>
      <c r="E549" s="48"/>
      <c r="F549" s="48"/>
      <c r="G549" s="48"/>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c r="BG549" s="43"/>
      <c r="BH549" s="43"/>
      <c r="BI549" s="43"/>
      <c r="BJ549" s="43"/>
      <c r="BK549" s="43"/>
      <c r="BL549" s="43"/>
      <c r="BM549" s="43"/>
      <c r="BN549" s="43"/>
      <c r="BO549" s="43"/>
      <c r="BP549" s="43"/>
      <c r="BQ549" s="43"/>
      <c r="BR549" s="43"/>
      <c r="BS549" s="43"/>
      <c r="BT549" s="43"/>
      <c r="BU549" s="43"/>
      <c r="BV549" s="43"/>
      <c r="BW549" s="43"/>
      <c r="BX549" s="43"/>
      <c r="BY549" s="43"/>
      <c r="BZ549" s="43"/>
      <c r="CA549" s="43"/>
      <c r="CB549" s="43"/>
      <c r="CC549" s="43"/>
      <c r="CD549" s="43"/>
      <c r="CE549" s="43"/>
      <c r="CF549" s="43"/>
      <c r="CG549" s="43"/>
      <c r="CH549" s="43"/>
      <c r="CI549" s="43"/>
      <c r="CJ549" s="43"/>
      <c r="CK549" s="43"/>
      <c r="CL549" s="43"/>
      <c r="CM549" s="43"/>
    </row>
    <row r="550">
      <c r="A550" s="44"/>
      <c r="B550" s="48"/>
      <c r="C550" s="48"/>
      <c r="D550" s="48"/>
      <c r="E550" s="48"/>
      <c r="F550" s="48"/>
      <c r="G550" s="48"/>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c r="BG550" s="43"/>
      <c r="BH550" s="43"/>
      <c r="BI550" s="43"/>
      <c r="BJ550" s="43"/>
      <c r="BK550" s="43"/>
      <c r="BL550" s="43"/>
      <c r="BM550" s="43"/>
      <c r="BN550" s="43"/>
      <c r="BO550" s="43"/>
      <c r="BP550" s="43"/>
      <c r="BQ550" s="43"/>
      <c r="BR550" s="43"/>
      <c r="BS550" s="43"/>
      <c r="BT550" s="43"/>
      <c r="BU550" s="43"/>
      <c r="BV550" s="43"/>
      <c r="BW550" s="43"/>
      <c r="BX550" s="43"/>
      <c r="BY550" s="43"/>
      <c r="BZ550" s="43"/>
      <c r="CA550" s="43"/>
      <c r="CB550" s="43"/>
      <c r="CC550" s="43"/>
      <c r="CD550" s="43"/>
      <c r="CE550" s="43"/>
      <c r="CF550" s="43"/>
      <c r="CG550" s="43"/>
      <c r="CH550" s="43"/>
      <c r="CI550" s="43"/>
      <c r="CJ550" s="43"/>
      <c r="CK550" s="43"/>
      <c r="CL550" s="43"/>
      <c r="CM550" s="43"/>
    </row>
    <row r="551">
      <c r="A551" s="44"/>
      <c r="B551" s="48"/>
      <c r="C551" s="48"/>
      <c r="D551" s="48"/>
      <c r="E551" s="48"/>
      <c r="F551" s="48"/>
      <c r="G551" s="48"/>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c r="BG551" s="43"/>
      <c r="BH551" s="43"/>
      <c r="BI551" s="43"/>
      <c r="BJ551" s="43"/>
      <c r="BK551" s="43"/>
      <c r="BL551" s="43"/>
      <c r="BM551" s="43"/>
      <c r="BN551" s="43"/>
      <c r="BO551" s="43"/>
      <c r="BP551" s="43"/>
      <c r="BQ551" s="43"/>
      <c r="BR551" s="43"/>
      <c r="BS551" s="43"/>
      <c r="BT551" s="43"/>
      <c r="BU551" s="43"/>
      <c r="BV551" s="43"/>
      <c r="BW551" s="43"/>
      <c r="BX551" s="43"/>
      <c r="BY551" s="43"/>
      <c r="BZ551" s="43"/>
      <c r="CA551" s="43"/>
      <c r="CB551" s="43"/>
      <c r="CC551" s="43"/>
      <c r="CD551" s="43"/>
      <c r="CE551" s="43"/>
      <c r="CF551" s="43"/>
      <c r="CG551" s="43"/>
      <c r="CH551" s="43"/>
      <c r="CI551" s="43"/>
      <c r="CJ551" s="43"/>
      <c r="CK551" s="43"/>
      <c r="CL551" s="43"/>
      <c r="CM551" s="43"/>
    </row>
    <row r="552">
      <c r="A552" s="44"/>
      <c r="B552" s="48"/>
      <c r="C552" s="48"/>
      <c r="D552" s="48"/>
      <c r="E552" s="48"/>
      <c r="F552" s="48"/>
      <c r="G552" s="48"/>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c r="BI552" s="43"/>
      <c r="BJ552" s="43"/>
      <c r="BK552" s="43"/>
      <c r="BL552" s="43"/>
      <c r="BM552" s="43"/>
      <c r="BN552" s="43"/>
      <c r="BO552" s="43"/>
      <c r="BP552" s="43"/>
      <c r="BQ552" s="43"/>
      <c r="BR552" s="43"/>
      <c r="BS552" s="43"/>
      <c r="BT552" s="43"/>
      <c r="BU552" s="43"/>
      <c r="BV552" s="43"/>
      <c r="BW552" s="43"/>
      <c r="BX552" s="43"/>
      <c r="BY552" s="43"/>
      <c r="BZ552" s="43"/>
      <c r="CA552" s="43"/>
      <c r="CB552" s="43"/>
      <c r="CC552" s="43"/>
      <c r="CD552" s="43"/>
      <c r="CE552" s="43"/>
      <c r="CF552" s="43"/>
      <c r="CG552" s="43"/>
      <c r="CH552" s="43"/>
      <c r="CI552" s="43"/>
      <c r="CJ552" s="43"/>
      <c r="CK552" s="43"/>
      <c r="CL552" s="43"/>
      <c r="CM552" s="43"/>
    </row>
    <row r="553">
      <c r="A553" s="44"/>
      <c r="B553" s="48"/>
      <c r="C553" s="48"/>
      <c r="D553" s="48"/>
      <c r="E553" s="48"/>
      <c r="F553" s="48"/>
      <c r="G553" s="48"/>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c r="BG553" s="43"/>
      <c r="BH553" s="43"/>
      <c r="BI553" s="43"/>
      <c r="BJ553" s="43"/>
      <c r="BK553" s="43"/>
      <c r="BL553" s="43"/>
      <c r="BM553" s="43"/>
      <c r="BN553" s="43"/>
      <c r="BO553" s="43"/>
      <c r="BP553" s="43"/>
      <c r="BQ553" s="43"/>
      <c r="BR553" s="43"/>
      <c r="BS553" s="43"/>
      <c r="BT553" s="43"/>
      <c r="BU553" s="43"/>
      <c r="BV553" s="43"/>
      <c r="BW553" s="43"/>
      <c r="BX553" s="43"/>
      <c r="BY553" s="43"/>
      <c r="BZ553" s="43"/>
      <c r="CA553" s="43"/>
      <c r="CB553" s="43"/>
      <c r="CC553" s="43"/>
      <c r="CD553" s="43"/>
      <c r="CE553" s="43"/>
      <c r="CF553" s="43"/>
      <c r="CG553" s="43"/>
      <c r="CH553" s="43"/>
      <c r="CI553" s="43"/>
      <c r="CJ553" s="43"/>
      <c r="CK553" s="43"/>
      <c r="CL553" s="43"/>
      <c r="CM553" s="43"/>
    </row>
    <row r="554">
      <c r="A554" s="44"/>
      <c r="B554" s="48"/>
      <c r="C554" s="48"/>
      <c r="D554" s="48"/>
      <c r="E554" s="48"/>
      <c r="F554" s="48"/>
      <c r="G554" s="48"/>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c r="BG554" s="43"/>
      <c r="BH554" s="43"/>
      <c r="BI554" s="43"/>
      <c r="BJ554" s="43"/>
      <c r="BK554" s="43"/>
      <c r="BL554" s="43"/>
      <c r="BM554" s="43"/>
      <c r="BN554" s="43"/>
      <c r="BO554" s="43"/>
      <c r="BP554" s="43"/>
      <c r="BQ554" s="43"/>
      <c r="BR554" s="43"/>
      <c r="BS554" s="43"/>
      <c r="BT554" s="43"/>
      <c r="BU554" s="43"/>
      <c r="BV554" s="43"/>
      <c r="BW554" s="43"/>
      <c r="BX554" s="43"/>
      <c r="BY554" s="43"/>
      <c r="BZ554" s="43"/>
      <c r="CA554" s="43"/>
      <c r="CB554" s="43"/>
      <c r="CC554" s="43"/>
      <c r="CD554" s="43"/>
      <c r="CE554" s="43"/>
      <c r="CF554" s="43"/>
      <c r="CG554" s="43"/>
      <c r="CH554" s="43"/>
      <c r="CI554" s="43"/>
      <c r="CJ554" s="43"/>
      <c r="CK554" s="43"/>
      <c r="CL554" s="43"/>
      <c r="CM554" s="43"/>
    </row>
    <row r="555">
      <c r="A555" s="44"/>
      <c r="B555" s="48"/>
      <c r="C555" s="48"/>
      <c r="D555" s="48"/>
      <c r="E555" s="48"/>
      <c r="F555" s="48"/>
      <c r="G555" s="48"/>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c r="BG555" s="43"/>
      <c r="BH555" s="43"/>
      <c r="BI555" s="43"/>
      <c r="BJ555" s="43"/>
      <c r="BK555" s="43"/>
      <c r="BL555" s="43"/>
      <c r="BM555" s="43"/>
      <c r="BN555" s="43"/>
      <c r="BO555" s="43"/>
      <c r="BP555" s="43"/>
      <c r="BQ555" s="43"/>
      <c r="BR555" s="43"/>
      <c r="BS555" s="43"/>
      <c r="BT555" s="43"/>
      <c r="BU555" s="43"/>
      <c r="BV555" s="43"/>
      <c r="BW555" s="43"/>
      <c r="BX555" s="43"/>
      <c r="BY555" s="43"/>
      <c r="BZ555" s="43"/>
      <c r="CA555" s="43"/>
      <c r="CB555" s="43"/>
      <c r="CC555" s="43"/>
      <c r="CD555" s="43"/>
      <c r="CE555" s="43"/>
      <c r="CF555" s="43"/>
      <c r="CG555" s="43"/>
      <c r="CH555" s="43"/>
      <c r="CI555" s="43"/>
      <c r="CJ555" s="43"/>
      <c r="CK555" s="43"/>
      <c r="CL555" s="43"/>
      <c r="CM555" s="43"/>
    </row>
    <row r="556">
      <c r="A556" s="44"/>
      <c r="B556" s="48"/>
      <c r="C556" s="48"/>
      <c r="D556" s="48"/>
      <c r="E556" s="48"/>
      <c r="F556" s="48"/>
      <c r="G556" s="48"/>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c r="BG556" s="43"/>
      <c r="BH556" s="43"/>
      <c r="BI556" s="43"/>
      <c r="BJ556" s="43"/>
      <c r="BK556" s="43"/>
      <c r="BL556" s="43"/>
      <c r="BM556" s="43"/>
      <c r="BN556" s="43"/>
      <c r="BO556" s="43"/>
      <c r="BP556" s="43"/>
      <c r="BQ556" s="43"/>
      <c r="BR556" s="43"/>
      <c r="BS556" s="43"/>
      <c r="BT556" s="43"/>
      <c r="BU556" s="43"/>
      <c r="BV556" s="43"/>
      <c r="BW556" s="43"/>
      <c r="BX556" s="43"/>
      <c r="BY556" s="43"/>
      <c r="BZ556" s="43"/>
      <c r="CA556" s="43"/>
      <c r="CB556" s="43"/>
      <c r="CC556" s="43"/>
      <c r="CD556" s="43"/>
      <c r="CE556" s="43"/>
      <c r="CF556" s="43"/>
      <c r="CG556" s="43"/>
      <c r="CH556" s="43"/>
      <c r="CI556" s="43"/>
      <c r="CJ556" s="43"/>
      <c r="CK556" s="43"/>
      <c r="CL556" s="43"/>
      <c r="CM556" s="43"/>
    </row>
    <row r="557">
      <c r="A557" s="44"/>
      <c r="B557" s="48"/>
      <c r="C557" s="48"/>
      <c r="D557" s="48"/>
      <c r="E557" s="48"/>
      <c r="F557" s="48"/>
      <c r="G557" s="48"/>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c r="BG557" s="43"/>
      <c r="BH557" s="43"/>
      <c r="BI557" s="43"/>
      <c r="BJ557" s="43"/>
      <c r="BK557" s="43"/>
      <c r="BL557" s="43"/>
      <c r="BM557" s="43"/>
      <c r="BN557" s="43"/>
      <c r="BO557" s="43"/>
      <c r="BP557" s="43"/>
      <c r="BQ557" s="43"/>
      <c r="BR557" s="43"/>
      <c r="BS557" s="43"/>
      <c r="BT557" s="43"/>
      <c r="BU557" s="43"/>
      <c r="BV557" s="43"/>
      <c r="BW557" s="43"/>
      <c r="BX557" s="43"/>
      <c r="BY557" s="43"/>
      <c r="BZ557" s="43"/>
      <c r="CA557" s="43"/>
      <c r="CB557" s="43"/>
      <c r="CC557" s="43"/>
      <c r="CD557" s="43"/>
      <c r="CE557" s="43"/>
      <c r="CF557" s="43"/>
      <c r="CG557" s="43"/>
      <c r="CH557" s="43"/>
      <c r="CI557" s="43"/>
      <c r="CJ557" s="43"/>
      <c r="CK557" s="43"/>
      <c r="CL557" s="43"/>
      <c r="CM557" s="43"/>
    </row>
    <row r="558">
      <c r="A558" s="44"/>
      <c r="B558" s="48"/>
      <c r="C558" s="48"/>
      <c r="D558" s="48"/>
      <c r="E558" s="48"/>
      <c r="F558" s="48"/>
      <c r="G558" s="48"/>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c r="BG558" s="43"/>
      <c r="BH558" s="43"/>
      <c r="BI558" s="43"/>
      <c r="BJ558" s="43"/>
      <c r="BK558" s="43"/>
      <c r="BL558" s="43"/>
      <c r="BM558" s="43"/>
      <c r="BN558" s="43"/>
      <c r="BO558" s="43"/>
      <c r="BP558" s="43"/>
      <c r="BQ558" s="43"/>
      <c r="BR558" s="43"/>
      <c r="BS558" s="43"/>
      <c r="BT558" s="43"/>
      <c r="BU558" s="43"/>
      <c r="BV558" s="43"/>
      <c r="BW558" s="43"/>
      <c r="BX558" s="43"/>
      <c r="BY558" s="43"/>
      <c r="BZ558" s="43"/>
      <c r="CA558" s="43"/>
      <c r="CB558" s="43"/>
      <c r="CC558" s="43"/>
      <c r="CD558" s="43"/>
      <c r="CE558" s="43"/>
      <c r="CF558" s="43"/>
      <c r="CG558" s="43"/>
      <c r="CH558" s="43"/>
      <c r="CI558" s="43"/>
      <c r="CJ558" s="43"/>
      <c r="CK558" s="43"/>
      <c r="CL558" s="43"/>
      <c r="CM558" s="43"/>
    </row>
    <row r="559">
      <c r="A559" s="44"/>
      <c r="B559" s="48"/>
      <c r="C559" s="48"/>
      <c r="D559" s="48"/>
      <c r="E559" s="48"/>
      <c r="F559" s="48"/>
      <c r="G559" s="48"/>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c r="BG559" s="43"/>
      <c r="BH559" s="43"/>
      <c r="BI559" s="43"/>
      <c r="BJ559" s="43"/>
      <c r="BK559" s="43"/>
      <c r="BL559" s="43"/>
      <c r="BM559" s="43"/>
      <c r="BN559" s="43"/>
      <c r="BO559" s="43"/>
      <c r="BP559" s="43"/>
      <c r="BQ559" s="43"/>
      <c r="BR559" s="43"/>
      <c r="BS559" s="43"/>
      <c r="BT559" s="43"/>
      <c r="BU559" s="43"/>
      <c r="BV559" s="43"/>
      <c r="BW559" s="43"/>
      <c r="BX559" s="43"/>
      <c r="BY559" s="43"/>
      <c r="BZ559" s="43"/>
      <c r="CA559" s="43"/>
      <c r="CB559" s="43"/>
      <c r="CC559" s="43"/>
      <c r="CD559" s="43"/>
      <c r="CE559" s="43"/>
      <c r="CF559" s="43"/>
      <c r="CG559" s="43"/>
      <c r="CH559" s="43"/>
      <c r="CI559" s="43"/>
      <c r="CJ559" s="43"/>
      <c r="CK559" s="43"/>
      <c r="CL559" s="43"/>
      <c r="CM559" s="43"/>
    </row>
    <row r="560">
      <c r="A560" s="44"/>
      <c r="B560" s="48"/>
      <c r="C560" s="48"/>
      <c r="D560" s="48"/>
      <c r="E560" s="48"/>
      <c r="F560" s="48"/>
      <c r="G560" s="48"/>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c r="BG560" s="43"/>
      <c r="BH560" s="43"/>
      <c r="BI560" s="43"/>
      <c r="BJ560" s="43"/>
      <c r="BK560" s="43"/>
      <c r="BL560" s="43"/>
      <c r="BM560" s="43"/>
      <c r="BN560" s="43"/>
      <c r="BO560" s="43"/>
      <c r="BP560" s="43"/>
      <c r="BQ560" s="43"/>
      <c r="BR560" s="43"/>
      <c r="BS560" s="43"/>
      <c r="BT560" s="43"/>
      <c r="BU560" s="43"/>
      <c r="BV560" s="43"/>
      <c r="BW560" s="43"/>
      <c r="BX560" s="43"/>
      <c r="BY560" s="43"/>
      <c r="BZ560" s="43"/>
      <c r="CA560" s="43"/>
      <c r="CB560" s="43"/>
      <c r="CC560" s="43"/>
      <c r="CD560" s="43"/>
      <c r="CE560" s="43"/>
      <c r="CF560" s="43"/>
      <c r="CG560" s="43"/>
      <c r="CH560" s="43"/>
      <c r="CI560" s="43"/>
      <c r="CJ560" s="43"/>
      <c r="CK560" s="43"/>
      <c r="CL560" s="43"/>
      <c r="CM560" s="43"/>
    </row>
    <row r="561">
      <c r="A561" s="44"/>
      <c r="B561" s="48"/>
      <c r="C561" s="48"/>
      <c r="D561" s="48"/>
      <c r="E561" s="48"/>
      <c r="F561" s="48"/>
      <c r="G561" s="48"/>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c r="BG561" s="43"/>
      <c r="BH561" s="43"/>
      <c r="BI561" s="43"/>
      <c r="BJ561" s="43"/>
      <c r="BK561" s="43"/>
      <c r="BL561" s="43"/>
      <c r="BM561" s="43"/>
      <c r="BN561" s="43"/>
      <c r="BO561" s="43"/>
      <c r="BP561" s="43"/>
      <c r="BQ561" s="43"/>
      <c r="BR561" s="43"/>
      <c r="BS561" s="43"/>
      <c r="BT561" s="43"/>
      <c r="BU561" s="43"/>
      <c r="BV561" s="43"/>
      <c r="BW561" s="43"/>
      <c r="BX561" s="43"/>
      <c r="BY561" s="43"/>
      <c r="BZ561" s="43"/>
      <c r="CA561" s="43"/>
      <c r="CB561" s="43"/>
      <c r="CC561" s="43"/>
      <c r="CD561" s="43"/>
      <c r="CE561" s="43"/>
      <c r="CF561" s="43"/>
      <c r="CG561" s="43"/>
      <c r="CH561" s="43"/>
      <c r="CI561" s="43"/>
      <c r="CJ561" s="43"/>
      <c r="CK561" s="43"/>
      <c r="CL561" s="43"/>
      <c r="CM561" s="43"/>
    </row>
    <row r="562">
      <c r="A562" s="44"/>
      <c r="B562" s="48"/>
      <c r="C562" s="48"/>
      <c r="D562" s="48"/>
      <c r="E562" s="48"/>
      <c r="F562" s="48"/>
      <c r="G562" s="48"/>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c r="BG562" s="43"/>
      <c r="BH562" s="43"/>
      <c r="BI562" s="43"/>
      <c r="BJ562" s="43"/>
      <c r="BK562" s="43"/>
      <c r="BL562" s="43"/>
      <c r="BM562" s="43"/>
      <c r="BN562" s="43"/>
      <c r="BO562" s="43"/>
      <c r="BP562" s="43"/>
      <c r="BQ562" s="43"/>
      <c r="BR562" s="43"/>
      <c r="BS562" s="43"/>
      <c r="BT562" s="43"/>
      <c r="BU562" s="43"/>
      <c r="BV562" s="43"/>
      <c r="BW562" s="43"/>
      <c r="BX562" s="43"/>
      <c r="BY562" s="43"/>
      <c r="BZ562" s="43"/>
      <c r="CA562" s="43"/>
      <c r="CB562" s="43"/>
      <c r="CC562" s="43"/>
      <c r="CD562" s="43"/>
      <c r="CE562" s="43"/>
      <c r="CF562" s="43"/>
      <c r="CG562" s="43"/>
      <c r="CH562" s="43"/>
      <c r="CI562" s="43"/>
      <c r="CJ562" s="43"/>
      <c r="CK562" s="43"/>
      <c r="CL562" s="43"/>
      <c r="CM562" s="43"/>
    </row>
    <row r="563">
      <c r="A563" s="44"/>
      <c r="B563" s="48"/>
      <c r="C563" s="48"/>
      <c r="D563" s="48"/>
      <c r="E563" s="48"/>
      <c r="F563" s="48"/>
      <c r="G563" s="48"/>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c r="BG563" s="43"/>
      <c r="BH563" s="43"/>
      <c r="BI563" s="43"/>
      <c r="BJ563" s="43"/>
      <c r="BK563" s="43"/>
      <c r="BL563" s="43"/>
      <c r="BM563" s="43"/>
      <c r="BN563" s="43"/>
      <c r="BO563" s="43"/>
      <c r="BP563" s="43"/>
      <c r="BQ563" s="43"/>
      <c r="BR563" s="43"/>
      <c r="BS563" s="43"/>
      <c r="BT563" s="43"/>
      <c r="BU563" s="43"/>
      <c r="BV563" s="43"/>
      <c r="BW563" s="43"/>
      <c r="BX563" s="43"/>
      <c r="BY563" s="43"/>
      <c r="BZ563" s="43"/>
      <c r="CA563" s="43"/>
      <c r="CB563" s="43"/>
      <c r="CC563" s="43"/>
      <c r="CD563" s="43"/>
      <c r="CE563" s="43"/>
      <c r="CF563" s="43"/>
      <c r="CG563" s="43"/>
      <c r="CH563" s="43"/>
      <c r="CI563" s="43"/>
      <c r="CJ563" s="43"/>
      <c r="CK563" s="43"/>
      <c r="CL563" s="43"/>
      <c r="CM563" s="43"/>
    </row>
    <row r="564">
      <c r="A564" s="44"/>
      <c r="B564" s="48"/>
      <c r="C564" s="48"/>
      <c r="D564" s="48"/>
      <c r="E564" s="48"/>
      <c r="F564" s="48"/>
      <c r="G564" s="48"/>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c r="BG564" s="43"/>
      <c r="BH564" s="43"/>
      <c r="BI564" s="43"/>
      <c r="BJ564" s="43"/>
      <c r="BK564" s="43"/>
      <c r="BL564" s="43"/>
      <c r="BM564" s="43"/>
      <c r="BN564" s="43"/>
      <c r="BO564" s="43"/>
      <c r="BP564" s="43"/>
      <c r="BQ564" s="43"/>
      <c r="BR564" s="43"/>
      <c r="BS564" s="43"/>
      <c r="BT564" s="43"/>
      <c r="BU564" s="43"/>
      <c r="BV564" s="43"/>
      <c r="BW564" s="43"/>
      <c r="BX564" s="43"/>
      <c r="BY564" s="43"/>
      <c r="BZ564" s="43"/>
      <c r="CA564" s="43"/>
      <c r="CB564" s="43"/>
      <c r="CC564" s="43"/>
      <c r="CD564" s="43"/>
      <c r="CE564" s="43"/>
      <c r="CF564" s="43"/>
      <c r="CG564" s="43"/>
      <c r="CH564" s="43"/>
      <c r="CI564" s="43"/>
      <c r="CJ564" s="43"/>
      <c r="CK564" s="43"/>
      <c r="CL564" s="43"/>
      <c r="CM564" s="43"/>
    </row>
    <row r="565">
      <c r="A565" s="44"/>
      <c r="B565" s="48"/>
      <c r="C565" s="48"/>
      <c r="D565" s="48"/>
      <c r="E565" s="48"/>
      <c r="F565" s="48"/>
      <c r="G565" s="48"/>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c r="BG565" s="43"/>
      <c r="BH565" s="43"/>
      <c r="BI565" s="43"/>
      <c r="BJ565" s="43"/>
      <c r="BK565" s="43"/>
      <c r="BL565" s="43"/>
      <c r="BM565" s="43"/>
      <c r="BN565" s="43"/>
      <c r="BO565" s="43"/>
      <c r="BP565" s="43"/>
      <c r="BQ565" s="43"/>
      <c r="BR565" s="43"/>
      <c r="BS565" s="43"/>
      <c r="BT565" s="43"/>
      <c r="BU565" s="43"/>
      <c r="BV565" s="43"/>
      <c r="BW565" s="43"/>
      <c r="BX565" s="43"/>
      <c r="BY565" s="43"/>
      <c r="BZ565" s="43"/>
      <c r="CA565" s="43"/>
      <c r="CB565" s="43"/>
      <c r="CC565" s="43"/>
      <c r="CD565" s="43"/>
      <c r="CE565" s="43"/>
      <c r="CF565" s="43"/>
      <c r="CG565" s="43"/>
      <c r="CH565" s="43"/>
      <c r="CI565" s="43"/>
      <c r="CJ565" s="43"/>
      <c r="CK565" s="43"/>
      <c r="CL565" s="43"/>
      <c r="CM565" s="43"/>
    </row>
    <row r="566">
      <c r="A566" s="44"/>
      <c r="B566" s="48"/>
      <c r="C566" s="48"/>
      <c r="D566" s="48"/>
      <c r="E566" s="48"/>
      <c r="F566" s="48"/>
      <c r="G566" s="48"/>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c r="BG566" s="43"/>
      <c r="BH566" s="43"/>
      <c r="BI566" s="43"/>
      <c r="BJ566" s="43"/>
      <c r="BK566" s="43"/>
      <c r="BL566" s="43"/>
      <c r="BM566" s="43"/>
      <c r="BN566" s="43"/>
      <c r="BO566" s="43"/>
      <c r="BP566" s="43"/>
      <c r="BQ566" s="43"/>
      <c r="BR566" s="43"/>
      <c r="BS566" s="43"/>
      <c r="BT566" s="43"/>
      <c r="BU566" s="43"/>
      <c r="BV566" s="43"/>
      <c r="BW566" s="43"/>
      <c r="BX566" s="43"/>
      <c r="BY566" s="43"/>
      <c r="BZ566" s="43"/>
      <c r="CA566" s="43"/>
      <c r="CB566" s="43"/>
      <c r="CC566" s="43"/>
      <c r="CD566" s="43"/>
      <c r="CE566" s="43"/>
      <c r="CF566" s="43"/>
      <c r="CG566" s="43"/>
      <c r="CH566" s="43"/>
      <c r="CI566" s="43"/>
      <c r="CJ566" s="43"/>
      <c r="CK566" s="43"/>
      <c r="CL566" s="43"/>
      <c r="CM566" s="43"/>
    </row>
    <row r="567">
      <c r="A567" s="44"/>
      <c r="B567" s="48"/>
      <c r="C567" s="48"/>
      <c r="D567" s="48"/>
      <c r="E567" s="48"/>
      <c r="F567" s="48"/>
      <c r="G567" s="48"/>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c r="BG567" s="43"/>
      <c r="BH567" s="43"/>
      <c r="BI567" s="43"/>
      <c r="BJ567" s="43"/>
      <c r="BK567" s="43"/>
      <c r="BL567" s="43"/>
      <c r="BM567" s="43"/>
      <c r="BN567" s="43"/>
      <c r="BO567" s="43"/>
      <c r="BP567" s="43"/>
      <c r="BQ567" s="43"/>
      <c r="BR567" s="43"/>
      <c r="BS567" s="43"/>
      <c r="BT567" s="43"/>
      <c r="BU567" s="43"/>
      <c r="BV567" s="43"/>
      <c r="BW567" s="43"/>
      <c r="BX567" s="43"/>
      <c r="BY567" s="43"/>
      <c r="BZ567" s="43"/>
      <c r="CA567" s="43"/>
      <c r="CB567" s="43"/>
      <c r="CC567" s="43"/>
      <c r="CD567" s="43"/>
      <c r="CE567" s="43"/>
      <c r="CF567" s="43"/>
      <c r="CG567" s="43"/>
      <c r="CH567" s="43"/>
      <c r="CI567" s="43"/>
      <c r="CJ567" s="43"/>
      <c r="CK567" s="43"/>
      <c r="CL567" s="43"/>
      <c r="CM567" s="43"/>
    </row>
    <row r="568">
      <c r="A568" s="44"/>
      <c r="B568" s="48"/>
      <c r="C568" s="48"/>
      <c r="D568" s="48"/>
      <c r="E568" s="48"/>
      <c r="F568" s="48"/>
      <c r="G568" s="48"/>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c r="BG568" s="43"/>
      <c r="BH568" s="43"/>
      <c r="BI568" s="43"/>
      <c r="BJ568" s="43"/>
      <c r="BK568" s="43"/>
      <c r="BL568" s="43"/>
      <c r="BM568" s="43"/>
      <c r="BN568" s="43"/>
      <c r="BO568" s="43"/>
      <c r="BP568" s="43"/>
      <c r="BQ568" s="43"/>
      <c r="BR568" s="43"/>
      <c r="BS568" s="43"/>
      <c r="BT568" s="43"/>
      <c r="BU568" s="43"/>
      <c r="BV568" s="43"/>
      <c r="BW568" s="43"/>
      <c r="BX568" s="43"/>
      <c r="BY568" s="43"/>
      <c r="BZ568" s="43"/>
      <c r="CA568" s="43"/>
      <c r="CB568" s="43"/>
      <c r="CC568" s="43"/>
      <c r="CD568" s="43"/>
      <c r="CE568" s="43"/>
      <c r="CF568" s="43"/>
      <c r="CG568" s="43"/>
      <c r="CH568" s="43"/>
      <c r="CI568" s="43"/>
      <c r="CJ568" s="43"/>
      <c r="CK568" s="43"/>
      <c r="CL568" s="43"/>
      <c r="CM568" s="43"/>
    </row>
    <row r="569">
      <c r="A569" s="44"/>
      <c r="B569" s="48"/>
      <c r="C569" s="48"/>
      <c r="D569" s="48"/>
      <c r="E569" s="48"/>
      <c r="F569" s="48"/>
      <c r="G569" s="48"/>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c r="BG569" s="43"/>
      <c r="BH569" s="43"/>
      <c r="BI569" s="43"/>
      <c r="BJ569" s="43"/>
      <c r="BK569" s="43"/>
      <c r="BL569" s="43"/>
      <c r="BM569" s="43"/>
      <c r="BN569" s="43"/>
      <c r="BO569" s="43"/>
      <c r="BP569" s="43"/>
      <c r="BQ569" s="43"/>
      <c r="BR569" s="43"/>
      <c r="BS569" s="43"/>
      <c r="BT569" s="43"/>
      <c r="BU569" s="43"/>
      <c r="BV569" s="43"/>
      <c r="BW569" s="43"/>
      <c r="BX569" s="43"/>
      <c r="BY569" s="43"/>
      <c r="BZ569" s="43"/>
      <c r="CA569" s="43"/>
      <c r="CB569" s="43"/>
      <c r="CC569" s="43"/>
      <c r="CD569" s="43"/>
      <c r="CE569" s="43"/>
      <c r="CF569" s="43"/>
      <c r="CG569" s="43"/>
      <c r="CH569" s="43"/>
      <c r="CI569" s="43"/>
      <c r="CJ569" s="43"/>
      <c r="CK569" s="43"/>
      <c r="CL569" s="43"/>
      <c r="CM569" s="43"/>
    </row>
    <row r="570">
      <c r="A570" s="44"/>
      <c r="B570" s="48"/>
      <c r="C570" s="48"/>
      <c r="D570" s="48"/>
      <c r="E570" s="48"/>
      <c r="F570" s="48"/>
      <c r="G570" s="48"/>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c r="BG570" s="43"/>
      <c r="BH570" s="43"/>
      <c r="BI570" s="43"/>
      <c r="BJ570" s="43"/>
      <c r="BK570" s="43"/>
      <c r="BL570" s="43"/>
      <c r="BM570" s="43"/>
      <c r="BN570" s="43"/>
      <c r="BO570" s="43"/>
      <c r="BP570" s="43"/>
      <c r="BQ570" s="43"/>
      <c r="BR570" s="43"/>
      <c r="BS570" s="43"/>
      <c r="BT570" s="43"/>
      <c r="BU570" s="43"/>
      <c r="BV570" s="43"/>
      <c r="BW570" s="43"/>
      <c r="BX570" s="43"/>
      <c r="BY570" s="43"/>
      <c r="BZ570" s="43"/>
      <c r="CA570" s="43"/>
      <c r="CB570" s="43"/>
      <c r="CC570" s="43"/>
      <c r="CD570" s="43"/>
      <c r="CE570" s="43"/>
      <c r="CF570" s="43"/>
      <c r="CG570" s="43"/>
      <c r="CH570" s="43"/>
      <c r="CI570" s="43"/>
      <c r="CJ570" s="43"/>
      <c r="CK570" s="43"/>
      <c r="CL570" s="43"/>
      <c r="CM570" s="43"/>
    </row>
    <row r="571">
      <c r="A571" s="44"/>
      <c r="B571" s="48"/>
      <c r="C571" s="48"/>
      <c r="D571" s="48"/>
      <c r="E571" s="48"/>
      <c r="F571" s="48"/>
      <c r="G571" s="48"/>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c r="BG571" s="43"/>
      <c r="BH571" s="43"/>
      <c r="BI571" s="43"/>
      <c r="BJ571" s="43"/>
      <c r="BK571" s="43"/>
      <c r="BL571" s="43"/>
      <c r="BM571" s="43"/>
      <c r="BN571" s="43"/>
      <c r="BO571" s="43"/>
      <c r="BP571" s="43"/>
      <c r="BQ571" s="43"/>
      <c r="BR571" s="43"/>
      <c r="BS571" s="43"/>
      <c r="BT571" s="43"/>
      <c r="BU571" s="43"/>
      <c r="BV571" s="43"/>
      <c r="BW571" s="43"/>
      <c r="BX571" s="43"/>
      <c r="BY571" s="43"/>
      <c r="BZ571" s="43"/>
      <c r="CA571" s="43"/>
      <c r="CB571" s="43"/>
      <c r="CC571" s="43"/>
      <c r="CD571" s="43"/>
      <c r="CE571" s="43"/>
      <c r="CF571" s="43"/>
      <c r="CG571" s="43"/>
      <c r="CH571" s="43"/>
      <c r="CI571" s="43"/>
      <c r="CJ571" s="43"/>
      <c r="CK571" s="43"/>
      <c r="CL571" s="43"/>
      <c r="CM571" s="43"/>
    </row>
    <row r="572">
      <c r="A572" s="44"/>
      <c r="B572" s="48"/>
      <c r="C572" s="48"/>
      <c r="D572" s="48"/>
      <c r="E572" s="48"/>
      <c r="F572" s="48"/>
      <c r="G572" s="48"/>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c r="BG572" s="43"/>
      <c r="BH572" s="43"/>
      <c r="BI572" s="43"/>
      <c r="BJ572" s="43"/>
      <c r="BK572" s="43"/>
      <c r="BL572" s="43"/>
      <c r="BM572" s="43"/>
      <c r="BN572" s="43"/>
      <c r="BO572" s="43"/>
      <c r="BP572" s="43"/>
      <c r="BQ572" s="43"/>
      <c r="BR572" s="43"/>
      <c r="BS572" s="43"/>
      <c r="BT572" s="43"/>
      <c r="BU572" s="43"/>
      <c r="BV572" s="43"/>
      <c r="BW572" s="43"/>
      <c r="BX572" s="43"/>
      <c r="BY572" s="43"/>
      <c r="BZ572" s="43"/>
      <c r="CA572" s="43"/>
      <c r="CB572" s="43"/>
      <c r="CC572" s="43"/>
      <c r="CD572" s="43"/>
      <c r="CE572" s="43"/>
      <c r="CF572" s="43"/>
      <c r="CG572" s="43"/>
      <c r="CH572" s="43"/>
      <c r="CI572" s="43"/>
      <c r="CJ572" s="43"/>
      <c r="CK572" s="43"/>
      <c r="CL572" s="43"/>
      <c r="CM572" s="43"/>
    </row>
    <row r="573">
      <c r="A573" s="44"/>
      <c r="B573" s="48"/>
      <c r="C573" s="48"/>
      <c r="D573" s="48"/>
      <c r="E573" s="48"/>
      <c r="F573" s="48"/>
      <c r="G573" s="48"/>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c r="BG573" s="43"/>
      <c r="BH573" s="43"/>
      <c r="BI573" s="43"/>
      <c r="BJ573" s="43"/>
      <c r="BK573" s="43"/>
      <c r="BL573" s="43"/>
      <c r="BM573" s="43"/>
      <c r="BN573" s="43"/>
      <c r="BO573" s="43"/>
      <c r="BP573" s="43"/>
      <c r="BQ573" s="43"/>
      <c r="BR573" s="43"/>
      <c r="BS573" s="43"/>
      <c r="BT573" s="43"/>
      <c r="BU573" s="43"/>
      <c r="BV573" s="43"/>
      <c r="BW573" s="43"/>
      <c r="BX573" s="43"/>
      <c r="BY573" s="43"/>
      <c r="BZ573" s="43"/>
      <c r="CA573" s="43"/>
      <c r="CB573" s="43"/>
      <c r="CC573" s="43"/>
      <c r="CD573" s="43"/>
      <c r="CE573" s="43"/>
      <c r="CF573" s="43"/>
      <c r="CG573" s="43"/>
      <c r="CH573" s="43"/>
      <c r="CI573" s="43"/>
      <c r="CJ573" s="43"/>
      <c r="CK573" s="43"/>
      <c r="CL573" s="43"/>
      <c r="CM573" s="43"/>
    </row>
    <row r="574">
      <c r="A574" s="44"/>
      <c r="B574" s="48"/>
      <c r="C574" s="48"/>
      <c r="D574" s="48"/>
      <c r="E574" s="48"/>
      <c r="F574" s="48"/>
      <c r="G574" s="48"/>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c r="BG574" s="43"/>
      <c r="BH574" s="43"/>
      <c r="BI574" s="43"/>
      <c r="BJ574" s="43"/>
      <c r="BK574" s="43"/>
      <c r="BL574" s="43"/>
      <c r="BM574" s="43"/>
      <c r="BN574" s="43"/>
      <c r="BO574" s="43"/>
      <c r="BP574" s="43"/>
      <c r="BQ574" s="43"/>
      <c r="BR574" s="43"/>
      <c r="BS574" s="43"/>
      <c r="BT574" s="43"/>
      <c r="BU574" s="43"/>
      <c r="BV574" s="43"/>
      <c r="BW574" s="43"/>
      <c r="BX574" s="43"/>
      <c r="BY574" s="43"/>
      <c r="BZ574" s="43"/>
      <c r="CA574" s="43"/>
      <c r="CB574" s="43"/>
      <c r="CC574" s="43"/>
      <c r="CD574" s="43"/>
      <c r="CE574" s="43"/>
      <c r="CF574" s="43"/>
      <c r="CG574" s="43"/>
      <c r="CH574" s="43"/>
      <c r="CI574" s="43"/>
      <c r="CJ574" s="43"/>
      <c r="CK574" s="43"/>
      <c r="CL574" s="43"/>
      <c r="CM574" s="43"/>
    </row>
    <row r="575">
      <c r="A575" s="44"/>
      <c r="B575" s="48"/>
      <c r="C575" s="48"/>
      <c r="D575" s="48"/>
      <c r="E575" s="48"/>
      <c r="F575" s="48"/>
      <c r="G575" s="48"/>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row>
    <row r="576">
      <c r="A576" s="44"/>
      <c r="B576" s="48"/>
      <c r="C576" s="48"/>
      <c r="D576" s="48"/>
      <c r="E576" s="48"/>
      <c r="F576" s="48"/>
      <c r="G576" s="48"/>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c r="BG576" s="43"/>
      <c r="BH576" s="43"/>
      <c r="BI576" s="43"/>
      <c r="BJ576" s="43"/>
      <c r="BK576" s="43"/>
      <c r="BL576" s="43"/>
      <c r="BM576" s="43"/>
      <c r="BN576" s="43"/>
      <c r="BO576" s="43"/>
      <c r="BP576" s="43"/>
      <c r="BQ576" s="43"/>
      <c r="BR576" s="43"/>
      <c r="BS576" s="43"/>
      <c r="BT576" s="43"/>
      <c r="BU576" s="43"/>
      <c r="BV576" s="43"/>
      <c r="BW576" s="43"/>
      <c r="BX576" s="43"/>
      <c r="BY576" s="43"/>
      <c r="BZ576" s="43"/>
      <c r="CA576" s="43"/>
      <c r="CB576" s="43"/>
      <c r="CC576" s="43"/>
      <c r="CD576" s="43"/>
      <c r="CE576" s="43"/>
      <c r="CF576" s="43"/>
      <c r="CG576" s="43"/>
      <c r="CH576" s="43"/>
      <c r="CI576" s="43"/>
      <c r="CJ576" s="43"/>
      <c r="CK576" s="43"/>
      <c r="CL576" s="43"/>
      <c r="CM576" s="43"/>
    </row>
    <row r="577">
      <c r="A577" s="44"/>
      <c r="B577" s="48"/>
      <c r="C577" s="48"/>
      <c r="D577" s="48"/>
      <c r="E577" s="48"/>
      <c r="F577" s="48"/>
      <c r="G577" s="48"/>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row>
    <row r="578">
      <c r="A578" s="44"/>
      <c r="B578" s="48"/>
      <c r="C578" s="48"/>
      <c r="D578" s="48"/>
      <c r="E578" s="48"/>
      <c r="F578" s="48"/>
      <c r="G578" s="48"/>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c r="BG578" s="43"/>
      <c r="BH578" s="43"/>
      <c r="BI578" s="43"/>
      <c r="BJ578" s="43"/>
      <c r="BK578" s="43"/>
      <c r="BL578" s="43"/>
      <c r="BM578" s="43"/>
      <c r="BN578" s="43"/>
      <c r="BO578" s="43"/>
      <c r="BP578" s="43"/>
      <c r="BQ578" s="43"/>
      <c r="BR578" s="43"/>
      <c r="BS578" s="43"/>
      <c r="BT578" s="43"/>
      <c r="BU578" s="43"/>
      <c r="BV578" s="43"/>
      <c r="BW578" s="43"/>
      <c r="BX578" s="43"/>
      <c r="BY578" s="43"/>
      <c r="BZ578" s="43"/>
      <c r="CA578" s="43"/>
      <c r="CB578" s="43"/>
      <c r="CC578" s="43"/>
      <c r="CD578" s="43"/>
      <c r="CE578" s="43"/>
      <c r="CF578" s="43"/>
      <c r="CG578" s="43"/>
      <c r="CH578" s="43"/>
      <c r="CI578" s="43"/>
      <c r="CJ578" s="43"/>
      <c r="CK578" s="43"/>
      <c r="CL578" s="43"/>
      <c r="CM578" s="43"/>
    </row>
    <row r="579">
      <c r="A579" s="44"/>
      <c r="B579" s="48"/>
      <c r="C579" s="48"/>
      <c r="D579" s="48"/>
      <c r="E579" s="48"/>
      <c r="F579" s="48"/>
      <c r="G579" s="48"/>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c r="BI579" s="43"/>
      <c r="BJ579" s="43"/>
      <c r="BK579" s="43"/>
      <c r="BL579" s="43"/>
      <c r="BM579" s="43"/>
      <c r="BN579" s="43"/>
      <c r="BO579" s="43"/>
      <c r="BP579" s="43"/>
      <c r="BQ579" s="43"/>
      <c r="BR579" s="43"/>
      <c r="BS579" s="43"/>
      <c r="BT579" s="43"/>
      <c r="BU579" s="43"/>
      <c r="BV579" s="43"/>
      <c r="BW579" s="43"/>
      <c r="BX579" s="43"/>
      <c r="BY579" s="43"/>
      <c r="BZ579" s="43"/>
      <c r="CA579" s="43"/>
      <c r="CB579" s="43"/>
      <c r="CC579" s="43"/>
      <c r="CD579" s="43"/>
      <c r="CE579" s="43"/>
      <c r="CF579" s="43"/>
      <c r="CG579" s="43"/>
      <c r="CH579" s="43"/>
      <c r="CI579" s="43"/>
      <c r="CJ579" s="43"/>
      <c r="CK579" s="43"/>
      <c r="CL579" s="43"/>
      <c r="CM579" s="43"/>
    </row>
    <row r="580">
      <c r="A580" s="44"/>
      <c r="B580" s="48"/>
      <c r="C580" s="48"/>
      <c r="D580" s="48"/>
      <c r="E580" s="48"/>
      <c r="F580" s="48"/>
      <c r="G580" s="48"/>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c r="BG580" s="43"/>
      <c r="BH580" s="43"/>
      <c r="BI580" s="43"/>
      <c r="BJ580" s="43"/>
      <c r="BK580" s="43"/>
      <c r="BL580" s="43"/>
      <c r="BM580" s="43"/>
      <c r="BN580" s="43"/>
      <c r="BO580" s="43"/>
      <c r="BP580" s="43"/>
      <c r="BQ580" s="43"/>
      <c r="BR580" s="43"/>
      <c r="BS580" s="43"/>
      <c r="BT580" s="43"/>
      <c r="BU580" s="43"/>
      <c r="BV580" s="43"/>
      <c r="BW580" s="43"/>
      <c r="BX580" s="43"/>
      <c r="BY580" s="43"/>
      <c r="BZ580" s="43"/>
      <c r="CA580" s="43"/>
      <c r="CB580" s="43"/>
      <c r="CC580" s="43"/>
      <c r="CD580" s="43"/>
      <c r="CE580" s="43"/>
      <c r="CF580" s="43"/>
      <c r="CG580" s="43"/>
      <c r="CH580" s="43"/>
      <c r="CI580" s="43"/>
      <c r="CJ580" s="43"/>
      <c r="CK580" s="43"/>
      <c r="CL580" s="43"/>
      <c r="CM580" s="43"/>
    </row>
    <row r="581">
      <c r="A581" s="44"/>
      <c r="B581" s="48"/>
      <c r="C581" s="48"/>
      <c r="D581" s="48"/>
      <c r="E581" s="48"/>
      <c r="F581" s="48"/>
      <c r="G581" s="48"/>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c r="BG581" s="43"/>
      <c r="BH581" s="43"/>
      <c r="BI581" s="43"/>
      <c r="BJ581" s="43"/>
      <c r="BK581" s="43"/>
      <c r="BL581" s="43"/>
      <c r="BM581" s="43"/>
      <c r="BN581" s="43"/>
      <c r="BO581" s="43"/>
      <c r="BP581" s="43"/>
      <c r="BQ581" s="43"/>
      <c r="BR581" s="43"/>
      <c r="BS581" s="43"/>
      <c r="BT581" s="43"/>
      <c r="BU581" s="43"/>
      <c r="BV581" s="43"/>
      <c r="BW581" s="43"/>
      <c r="BX581" s="43"/>
      <c r="BY581" s="43"/>
      <c r="BZ581" s="43"/>
      <c r="CA581" s="43"/>
      <c r="CB581" s="43"/>
      <c r="CC581" s="43"/>
      <c r="CD581" s="43"/>
      <c r="CE581" s="43"/>
      <c r="CF581" s="43"/>
      <c r="CG581" s="43"/>
      <c r="CH581" s="43"/>
      <c r="CI581" s="43"/>
      <c r="CJ581" s="43"/>
      <c r="CK581" s="43"/>
      <c r="CL581" s="43"/>
      <c r="CM581" s="43"/>
    </row>
    <row r="582">
      <c r="A582" s="44"/>
      <c r="B582" s="48"/>
      <c r="C582" s="48"/>
      <c r="D582" s="48"/>
      <c r="E582" s="48"/>
      <c r="F582" s="48"/>
      <c r="G582" s="48"/>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c r="BG582" s="43"/>
      <c r="BH582" s="43"/>
      <c r="BI582" s="43"/>
      <c r="BJ582" s="43"/>
      <c r="BK582" s="43"/>
      <c r="BL582" s="43"/>
      <c r="BM582" s="43"/>
      <c r="BN582" s="43"/>
      <c r="BO582" s="43"/>
      <c r="BP582" s="43"/>
      <c r="BQ582" s="43"/>
      <c r="BR582" s="43"/>
      <c r="BS582" s="43"/>
      <c r="BT582" s="43"/>
      <c r="BU582" s="43"/>
      <c r="BV582" s="43"/>
      <c r="BW582" s="43"/>
      <c r="BX582" s="43"/>
      <c r="BY582" s="43"/>
      <c r="BZ582" s="43"/>
      <c r="CA582" s="43"/>
      <c r="CB582" s="43"/>
      <c r="CC582" s="43"/>
      <c r="CD582" s="43"/>
      <c r="CE582" s="43"/>
      <c r="CF582" s="43"/>
      <c r="CG582" s="43"/>
      <c r="CH582" s="43"/>
      <c r="CI582" s="43"/>
      <c r="CJ582" s="43"/>
      <c r="CK582" s="43"/>
      <c r="CL582" s="43"/>
      <c r="CM582" s="43"/>
    </row>
    <row r="583">
      <c r="A583" s="44"/>
      <c r="B583" s="48"/>
      <c r="C583" s="48"/>
      <c r="D583" s="48"/>
      <c r="E583" s="48"/>
      <c r="F583" s="48"/>
      <c r="G583" s="48"/>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c r="BG583" s="43"/>
      <c r="BH583" s="43"/>
      <c r="BI583" s="43"/>
      <c r="BJ583" s="43"/>
      <c r="BK583" s="43"/>
      <c r="BL583" s="43"/>
      <c r="BM583" s="43"/>
      <c r="BN583" s="43"/>
      <c r="BO583" s="43"/>
      <c r="BP583" s="43"/>
      <c r="BQ583" s="43"/>
      <c r="BR583" s="43"/>
      <c r="BS583" s="43"/>
      <c r="BT583" s="43"/>
      <c r="BU583" s="43"/>
      <c r="BV583" s="43"/>
      <c r="BW583" s="43"/>
      <c r="BX583" s="43"/>
      <c r="BY583" s="43"/>
      <c r="BZ583" s="43"/>
      <c r="CA583" s="43"/>
      <c r="CB583" s="43"/>
      <c r="CC583" s="43"/>
      <c r="CD583" s="43"/>
      <c r="CE583" s="43"/>
      <c r="CF583" s="43"/>
      <c r="CG583" s="43"/>
      <c r="CH583" s="43"/>
      <c r="CI583" s="43"/>
      <c r="CJ583" s="43"/>
      <c r="CK583" s="43"/>
      <c r="CL583" s="43"/>
      <c r="CM583" s="43"/>
    </row>
    <row r="584">
      <c r="A584" s="44"/>
      <c r="B584" s="48"/>
      <c r="C584" s="48"/>
      <c r="D584" s="48"/>
      <c r="E584" s="48"/>
      <c r="F584" s="48"/>
      <c r="G584" s="48"/>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3"/>
      <c r="BI584" s="43"/>
      <c r="BJ584" s="43"/>
      <c r="BK584" s="43"/>
      <c r="BL584" s="43"/>
      <c r="BM584" s="43"/>
      <c r="BN584" s="43"/>
      <c r="BO584" s="43"/>
      <c r="BP584" s="43"/>
      <c r="BQ584" s="43"/>
      <c r="BR584" s="43"/>
      <c r="BS584" s="43"/>
      <c r="BT584" s="43"/>
      <c r="BU584" s="43"/>
      <c r="BV584" s="43"/>
      <c r="BW584" s="43"/>
      <c r="BX584" s="43"/>
      <c r="BY584" s="43"/>
      <c r="BZ584" s="43"/>
      <c r="CA584" s="43"/>
      <c r="CB584" s="43"/>
      <c r="CC584" s="43"/>
      <c r="CD584" s="43"/>
      <c r="CE584" s="43"/>
      <c r="CF584" s="43"/>
      <c r="CG584" s="43"/>
      <c r="CH584" s="43"/>
      <c r="CI584" s="43"/>
      <c r="CJ584" s="43"/>
      <c r="CK584" s="43"/>
      <c r="CL584" s="43"/>
      <c r="CM584" s="43"/>
    </row>
    <row r="585">
      <c r="A585" s="44"/>
      <c r="B585" s="48"/>
      <c r="C585" s="48"/>
      <c r="D585" s="48"/>
      <c r="E585" s="48"/>
      <c r="F585" s="48"/>
      <c r="G585" s="48"/>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c r="BG585" s="43"/>
      <c r="BH585" s="43"/>
      <c r="BI585" s="43"/>
      <c r="BJ585" s="43"/>
      <c r="BK585" s="43"/>
      <c r="BL585" s="43"/>
      <c r="BM585" s="43"/>
      <c r="BN585" s="43"/>
      <c r="BO585" s="43"/>
      <c r="BP585" s="43"/>
      <c r="BQ585" s="43"/>
      <c r="BR585" s="43"/>
      <c r="BS585" s="43"/>
      <c r="BT585" s="43"/>
      <c r="BU585" s="43"/>
      <c r="BV585" s="43"/>
      <c r="BW585" s="43"/>
      <c r="BX585" s="43"/>
      <c r="BY585" s="43"/>
      <c r="BZ585" s="43"/>
      <c r="CA585" s="43"/>
      <c r="CB585" s="43"/>
      <c r="CC585" s="43"/>
      <c r="CD585" s="43"/>
      <c r="CE585" s="43"/>
      <c r="CF585" s="43"/>
      <c r="CG585" s="43"/>
      <c r="CH585" s="43"/>
      <c r="CI585" s="43"/>
      <c r="CJ585" s="43"/>
      <c r="CK585" s="43"/>
      <c r="CL585" s="43"/>
      <c r="CM585" s="43"/>
    </row>
    <row r="586">
      <c r="A586" s="44"/>
      <c r="B586" s="48"/>
      <c r="C586" s="48"/>
      <c r="D586" s="48"/>
      <c r="E586" s="48"/>
      <c r="F586" s="48"/>
      <c r="G586" s="48"/>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c r="BG586" s="43"/>
      <c r="BH586" s="43"/>
      <c r="BI586" s="43"/>
      <c r="BJ586" s="43"/>
      <c r="BK586" s="43"/>
      <c r="BL586" s="43"/>
      <c r="BM586" s="43"/>
      <c r="BN586" s="43"/>
      <c r="BO586" s="43"/>
      <c r="BP586" s="43"/>
      <c r="BQ586" s="43"/>
      <c r="BR586" s="43"/>
      <c r="BS586" s="43"/>
      <c r="BT586" s="43"/>
      <c r="BU586" s="43"/>
      <c r="BV586" s="43"/>
      <c r="BW586" s="43"/>
      <c r="BX586" s="43"/>
      <c r="BY586" s="43"/>
      <c r="BZ586" s="43"/>
      <c r="CA586" s="43"/>
      <c r="CB586" s="43"/>
      <c r="CC586" s="43"/>
      <c r="CD586" s="43"/>
      <c r="CE586" s="43"/>
      <c r="CF586" s="43"/>
      <c r="CG586" s="43"/>
      <c r="CH586" s="43"/>
      <c r="CI586" s="43"/>
      <c r="CJ586" s="43"/>
      <c r="CK586" s="43"/>
      <c r="CL586" s="43"/>
      <c r="CM586" s="43"/>
    </row>
    <row r="587">
      <c r="A587" s="44"/>
      <c r="B587" s="48"/>
      <c r="C587" s="48"/>
      <c r="D587" s="48"/>
      <c r="E587" s="48"/>
      <c r="F587" s="48"/>
      <c r="G587" s="48"/>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c r="BI587" s="43"/>
      <c r="BJ587" s="43"/>
      <c r="BK587" s="43"/>
      <c r="BL587" s="43"/>
      <c r="BM587" s="43"/>
      <c r="BN587" s="43"/>
      <c r="BO587" s="43"/>
      <c r="BP587" s="43"/>
      <c r="BQ587" s="43"/>
      <c r="BR587" s="43"/>
      <c r="BS587" s="43"/>
      <c r="BT587" s="43"/>
      <c r="BU587" s="43"/>
      <c r="BV587" s="43"/>
      <c r="BW587" s="43"/>
      <c r="BX587" s="43"/>
      <c r="BY587" s="43"/>
      <c r="BZ587" s="43"/>
      <c r="CA587" s="43"/>
      <c r="CB587" s="43"/>
      <c r="CC587" s="43"/>
      <c r="CD587" s="43"/>
      <c r="CE587" s="43"/>
      <c r="CF587" s="43"/>
      <c r="CG587" s="43"/>
      <c r="CH587" s="43"/>
      <c r="CI587" s="43"/>
      <c r="CJ587" s="43"/>
      <c r="CK587" s="43"/>
      <c r="CL587" s="43"/>
      <c r="CM587" s="43"/>
    </row>
    <row r="588">
      <c r="A588" s="44"/>
      <c r="B588" s="48"/>
      <c r="C588" s="48"/>
      <c r="D588" s="48"/>
      <c r="E588" s="48"/>
      <c r="F588" s="48"/>
      <c r="G588" s="48"/>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c r="BG588" s="43"/>
      <c r="BH588" s="43"/>
      <c r="BI588" s="43"/>
      <c r="BJ588" s="43"/>
      <c r="BK588" s="43"/>
      <c r="BL588" s="43"/>
      <c r="BM588" s="43"/>
      <c r="BN588" s="43"/>
      <c r="BO588" s="43"/>
      <c r="BP588" s="43"/>
      <c r="BQ588" s="43"/>
      <c r="BR588" s="43"/>
      <c r="BS588" s="43"/>
      <c r="BT588" s="43"/>
      <c r="BU588" s="43"/>
      <c r="BV588" s="43"/>
      <c r="BW588" s="43"/>
      <c r="BX588" s="43"/>
      <c r="BY588" s="43"/>
      <c r="BZ588" s="43"/>
      <c r="CA588" s="43"/>
      <c r="CB588" s="43"/>
      <c r="CC588" s="43"/>
      <c r="CD588" s="43"/>
      <c r="CE588" s="43"/>
      <c r="CF588" s="43"/>
      <c r="CG588" s="43"/>
      <c r="CH588" s="43"/>
      <c r="CI588" s="43"/>
      <c r="CJ588" s="43"/>
      <c r="CK588" s="43"/>
      <c r="CL588" s="43"/>
      <c r="CM588" s="43"/>
    </row>
    <row r="589">
      <c r="A589" s="44"/>
      <c r="B589" s="48"/>
      <c r="C589" s="48"/>
      <c r="D589" s="48"/>
      <c r="E589" s="48"/>
      <c r="F589" s="48"/>
      <c r="G589" s="48"/>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c r="BG589" s="43"/>
      <c r="BH589" s="43"/>
      <c r="BI589" s="43"/>
      <c r="BJ589" s="43"/>
      <c r="BK589" s="43"/>
      <c r="BL589" s="43"/>
      <c r="BM589" s="43"/>
      <c r="BN589" s="43"/>
      <c r="BO589" s="43"/>
      <c r="BP589" s="43"/>
      <c r="BQ589" s="43"/>
      <c r="BR589" s="43"/>
      <c r="BS589" s="43"/>
      <c r="BT589" s="43"/>
      <c r="BU589" s="43"/>
      <c r="BV589" s="43"/>
      <c r="BW589" s="43"/>
      <c r="BX589" s="43"/>
      <c r="BY589" s="43"/>
      <c r="BZ589" s="43"/>
      <c r="CA589" s="43"/>
      <c r="CB589" s="43"/>
      <c r="CC589" s="43"/>
      <c r="CD589" s="43"/>
      <c r="CE589" s="43"/>
      <c r="CF589" s="43"/>
      <c r="CG589" s="43"/>
      <c r="CH589" s="43"/>
      <c r="CI589" s="43"/>
      <c r="CJ589" s="43"/>
      <c r="CK589" s="43"/>
      <c r="CL589" s="43"/>
      <c r="CM589" s="43"/>
    </row>
    <row r="590">
      <c r="A590" s="44"/>
      <c r="B590" s="48"/>
      <c r="C590" s="48"/>
      <c r="D590" s="48"/>
      <c r="E590" s="48"/>
      <c r="F590" s="48"/>
      <c r="G590" s="48"/>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c r="BG590" s="43"/>
      <c r="BH590" s="43"/>
      <c r="BI590" s="43"/>
      <c r="BJ590" s="43"/>
      <c r="BK590" s="43"/>
      <c r="BL590" s="43"/>
      <c r="BM590" s="43"/>
      <c r="BN590" s="43"/>
      <c r="BO590" s="43"/>
      <c r="BP590" s="43"/>
      <c r="BQ590" s="43"/>
      <c r="BR590" s="43"/>
      <c r="BS590" s="43"/>
      <c r="BT590" s="43"/>
      <c r="BU590" s="43"/>
      <c r="BV590" s="43"/>
      <c r="BW590" s="43"/>
      <c r="BX590" s="43"/>
      <c r="BY590" s="43"/>
      <c r="BZ590" s="43"/>
      <c r="CA590" s="43"/>
      <c r="CB590" s="43"/>
      <c r="CC590" s="43"/>
      <c r="CD590" s="43"/>
      <c r="CE590" s="43"/>
      <c r="CF590" s="43"/>
      <c r="CG590" s="43"/>
      <c r="CH590" s="43"/>
      <c r="CI590" s="43"/>
      <c r="CJ590" s="43"/>
      <c r="CK590" s="43"/>
      <c r="CL590" s="43"/>
      <c r="CM590" s="43"/>
    </row>
    <row r="591">
      <c r="A591" s="44"/>
      <c r="B591" s="48"/>
      <c r="C591" s="48"/>
      <c r="D591" s="48"/>
      <c r="E591" s="48"/>
      <c r="F591" s="48"/>
      <c r="G591" s="48"/>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c r="BG591" s="43"/>
      <c r="BH591" s="43"/>
      <c r="BI591" s="43"/>
      <c r="BJ591" s="43"/>
      <c r="BK591" s="43"/>
      <c r="BL591" s="43"/>
      <c r="BM591" s="43"/>
      <c r="BN591" s="43"/>
      <c r="BO591" s="43"/>
      <c r="BP591" s="43"/>
      <c r="BQ591" s="43"/>
      <c r="BR591" s="43"/>
      <c r="BS591" s="43"/>
      <c r="BT591" s="43"/>
      <c r="BU591" s="43"/>
      <c r="BV591" s="43"/>
      <c r="BW591" s="43"/>
      <c r="BX591" s="43"/>
      <c r="BY591" s="43"/>
      <c r="BZ591" s="43"/>
      <c r="CA591" s="43"/>
      <c r="CB591" s="43"/>
      <c r="CC591" s="43"/>
      <c r="CD591" s="43"/>
      <c r="CE591" s="43"/>
      <c r="CF591" s="43"/>
      <c r="CG591" s="43"/>
      <c r="CH591" s="43"/>
      <c r="CI591" s="43"/>
      <c r="CJ591" s="43"/>
      <c r="CK591" s="43"/>
      <c r="CL591" s="43"/>
      <c r="CM591" s="43"/>
    </row>
    <row r="592">
      <c r="A592" s="44"/>
      <c r="B592" s="48"/>
      <c r="C592" s="48"/>
      <c r="D592" s="48"/>
      <c r="E592" s="48"/>
      <c r="F592" s="48"/>
      <c r="G592" s="48"/>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c r="BG592" s="43"/>
      <c r="BH592" s="43"/>
      <c r="BI592" s="43"/>
      <c r="BJ592" s="43"/>
      <c r="BK592" s="43"/>
      <c r="BL592" s="43"/>
      <c r="BM592" s="43"/>
      <c r="BN592" s="43"/>
      <c r="BO592" s="43"/>
      <c r="BP592" s="43"/>
      <c r="BQ592" s="43"/>
      <c r="BR592" s="43"/>
      <c r="BS592" s="43"/>
      <c r="BT592" s="43"/>
      <c r="BU592" s="43"/>
      <c r="BV592" s="43"/>
      <c r="BW592" s="43"/>
      <c r="BX592" s="43"/>
      <c r="BY592" s="43"/>
      <c r="BZ592" s="43"/>
      <c r="CA592" s="43"/>
      <c r="CB592" s="43"/>
      <c r="CC592" s="43"/>
      <c r="CD592" s="43"/>
      <c r="CE592" s="43"/>
      <c r="CF592" s="43"/>
      <c r="CG592" s="43"/>
      <c r="CH592" s="43"/>
      <c r="CI592" s="43"/>
      <c r="CJ592" s="43"/>
      <c r="CK592" s="43"/>
      <c r="CL592" s="43"/>
      <c r="CM592" s="43"/>
    </row>
    <row r="593">
      <c r="A593" s="44"/>
      <c r="B593" s="48"/>
      <c r="C593" s="48"/>
      <c r="D593" s="48"/>
      <c r="E593" s="48"/>
      <c r="F593" s="48"/>
      <c r="G593" s="48"/>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c r="BG593" s="43"/>
      <c r="BH593" s="43"/>
      <c r="BI593" s="43"/>
      <c r="BJ593" s="43"/>
      <c r="BK593" s="43"/>
      <c r="BL593" s="43"/>
      <c r="BM593" s="43"/>
      <c r="BN593" s="43"/>
      <c r="BO593" s="43"/>
      <c r="BP593" s="43"/>
      <c r="BQ593" s="43"/>
      <c r="BR593" s="43"/>
      <c r="BS593" s="43"/>
      <c r="BT593" s="43"/>
      <c r="BU593" s="43"/>
      <c r="BV593" s="43"/>
      <c r="BW593" s="43"/>
      <c r="BX593" s="43"/>
      <c r="BY593" s="43"/>
      <c r="BZ593" s="43"/>
      <c r="CA593" s="43"/>
      <c r="CB593" s="43"/>
      <c r="CC593" s="43"/>
      <c r="CD593" s="43"/>
      <c r="CE593" s="43"/>
      <c r="CF593" s="43"/>
      <c r="CG593" s="43"/>
      <c r="CH593" s="43"/>
      <c r="CI593" s="43"/>
      <c r="CJ593" s="43"/>
      <c r="CK593" s="43"/>
      <c r="CL593" s="43"/>
      <c r="CM593" s="43"/>
    </row>
    <row r="594">
      <c r="A594" s="44"/>
      <c r="B594" s="48"/>
      <c r="C594" s="48"/>
      <c r="D594" s="48"/>
      <c r="E594" s="48"/>
      <c r="F594" s="48"/>
      <c r="G594" s="48"/>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c r="BG594" s="43"/>
      <c r="BH594" s="43"/>
      <c r="BI594" s="43"/>
      <c r="BJ594" s="43"/>
      <c r="BK594" s="43"/>
      <c r="BL594" s="43"/>
      <c r="BM594" s="43"/>
      <c r="BN594" s="43"/>
      <c r="BO594" s="43"/>
      <c r="BP594" s="43"/>
      <c r="BQ594" s="43"/>
      <c r="BR594" s="43"/>
      <c r="BS594" s="43"/>
      <c r="BT594" s="43"/>
      <c r="BU594" s="43"/>
      <c r="BV594" s="43"/>
      <c r="BW594" s="43"/>
      <c r="BX594" s="43"/>
      <c r="BY594" s="43"/>
      <c r="BZ594" s="43"/>
      <c r="CA594" s="43"/>
      <c r="CB594" s="43"/>
      <c r="CC594" s="43"/>
      <c r="CD594" s="43"/>
      <c r="CE594" s="43"/>
      <c r="CF594" s="43"/>
      <c r="CG594" s="43"/>
      <c r="CH594" s="43"/>
      <c r="CI594" s="43"/>
      <c r="CJ594" s="43"/>
      <c r="CK594" s="43"/>
      <c r="CL594" s="43"/>
      <c r="CM594" s="43"/>
    </row>
    <row r="595">
      <c r="A595" s="44"/>
      <c r="B595" s="48"/>
      <c r="C595" s="48"/>
      <c r="D595" s="48"/>
      <c r="E595" s="48"/>
      <c r="F595" s="48"/>
      <c r="G595" s="48"/>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c r="BG595" s="43"/>
      <c r="BH595" s="43"/>
      <c r="BI595" s="43"/>
      <c r="BJ595" s="43"/>
      <c r="BK595" s="43"/>
      <c r="BL595" s="43"/>
      <c r="BM595" s="43"/>
      <c r="BN595" s="43"/>
      <c r="BO595" s="43"/>
      <c r="BP595" s="43"/>
      <c r="BQ595" s="43"/>
      <c r="BR595" s="43"/>
      <c r="BS595" s="43"/>
      <c r="BT595" s="43"/>
      <c r="BU595" s="43"/>
      <c r="BV595" s="43"/>
      <c r="BW595" s="43"/>
      <c r="BX595" s="43"/>
      <c r="BY595" s="43"/>
      <c r="BZ595" s="43"/>
      <c r="CA595" s="43"/>
      <c r="CB595" s="43"/>
      <c r="CC595" s="43"/>
      <c r="CD595" s="43"/>
      <c r="CE595" s="43"/>
      <c r="CF595" s="43"/>
      <c r="CG595" s="43"/>
      <c r="CH595" s="43"/>
      <c r="CI595" s="43"/>
      <c r="CJ595" s="43"/>
      <c r="CK595" s="43"/>
      <c r="CL595" s="43"/>
      <c r="CM595" s="43"/>
    </row>
    <row r="596">
      <c r="A596" s="44"/>
      <c r="B596" s="48"/>
      <c r="C596" s="48"/>
      <c r="D596" s="48"/>
      <c r="E596" s="48"/>
      <c r="F596" s="48"/>
      <c r="G596" s="48"/>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c r="BG596" s="43"/>
      <c r="BH596" s="43"/>
      <c r="BI596" s="43"/>
      <c r="BJ596" s="43"/>
      <c r="BK596" s="43"/>
      <c r="BL596" s="43"/>
      <c r="BM596" s="43"/>
      <c r="BN596" s="43"/>
      <c r="BO596" s="43"/>
      <c r="BP596" s="43"/>
      <c r="BQ596" s="43"/>
      <c r="BR596" s="43"/>
      <c r="BS596" s="43"/>
      <c r="BT596" s="43"/>
      <c r="BU596" s="43"/>
      <c r="BV596" s="43"/>
      <c r="BW596" s="43"/>
      <c r="BX596" s="43"/>
      <c r="BY596" s="43"/>
      <c r="BZ596" s="43"/>
      <c r="CA596" s="43"/>
      <c r="CB596" s="43"/>
      <c r="CC596" s="43"/>
      <c r="CD596" s="43"/>
      <c r="CE596" s="43"/>
      <c r="CF596" s="43"/>
      <c r="CG596" s="43"/>
      <c r="CH596" s="43"/>
      <c r="CI596" s="43"/>
      <c r="CJ596" s="43"/>
      <c r="CK596" s="43"/>
      <c r="CL596" s="43"/>
      <c r="CM596" s="43"/>
    </row>
    <row r="597">
      <c r="A597" s="44"/>
      <c r="B597" s="48"/>
      <c r="C597" s="48"/>
      <c r="D597" s="48"/>
      <c r="E597" s="48"/>
      <c r="F597" s="48"/>
      <c r="G597" s="48"/>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c r="BG597" s="43"/>
      <c r="BH597" s="43"/>
      <c r="BI597" s="43"/>
      <c r="BJ597" s="43"/>
      <c r="BK597" s="43"/>
      <c r="BL597" s="43"/>
      <c r="BM597" s="43"/>
      <c r="BN597" s="43"/>
      <c r="BO597" s="43"/>
      <c r="BP597" s="43"/>
      <c r="BQ597" s="43"/>
      <c r="BR597" s="43"/>
      <c r="BS597" s="43"/>
      <c r="BT597" s="43"/>
      <c r="BU597" s="43"/>
      <c r="BV597" s="43"/>
      <c r="BW597" s="43"/>
      <c r="BX597" s="43"/>
      <c r="BY597" s="43"/>
      <c r="BZ597" s="43"/>
      <c r="CA597" s="43"/>
      <c r="CB597" s="43"/>
      <c r="CC597" s="43"/>
      <c r="CD597" s="43"/>
      <c r="CE597" s="43"/>
      <c r="CF597" s="43"/>
      <c r="CG597" s="43"/>
      <c r="CH597" s="43"/>
      <c r="CI597" s="43"/>
      <c r="CJ597" s="43"/>
      <c r="CK597" s="43"/>
      <c r="CL597" s="43"/>
      <c r="CM597" s="43"/>
    </row>
    <row r="598">
      <c r="A598" s="44"/>
      <c r="B598" s="48"/>
      <c r="C598" s="48"/>
      <c r="D598" s="48"/>
      <c r="E598" s="48"/>
      <c r="F598" s="48"/>
      <c r="G598" s="48"/>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c r="BG598" s="43"/>
      <c r="BH598" s="43"/>
      <c r="BI598" s="43"/>
      <c r="BJ598" s="43"/>
      <c r="BK598" s="43"/>
      <c r="BL598" s="43"/>
      <c r="BM598" s="43"/>
      <c r="BN598" s="43"/>
      <c r="BO598" s="43"/>
      <c r="BP598" s="43"/>
      <c r="BQ598" s="43"/>
      <c r="BR598" s="43"/>
      <c r="BS598" s="43"/>
      <c r="BT598" s="43"/>
      <c r="BU598" s="43"/>
      <c r="BV598" s="43"/>
      <c r="BW598" s="43"/>
      <c r="BX598" s="43"/>
      <c r="BY598" s="43"/>
      <c r="BZ598" s="43"/>
      <c r="CA598" s="43"/>
      <c r="CB598" s="43"/>
      <c r="CC598" s="43"/>
      <c r="CD598" s="43"/>
      <c r="CE598" s="43"/>
      <c r="CF598" s="43"/>
      <c r="CG598" s="43"/>
      <c r="CH598" s="43"/>
      <c r="CI598" s="43"/>
      <c r="CJ598" s="43"/>
      <c r="CK598" s="43"/>
      <c r="CL598" s="43"/>
      <c r="CM598" s="43"/>
    </row>
    <row r="599">
      <c r="A599" s="44"/>
      <c r="B599" s="48"/>
      <c r="C599" s="48"/>
      <c r="D599" s="48"/>
      <c r="E599" s="48"/>
      <c r="F599" s="48"/>
      <c r="G599" s="48"/>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c r="BG599" s="43"/>
      <c r="BH599" s="43"/>
      <c r="BI599" s="43"/>
      <c r="BJ599" s="43"/>
      <c r="BK599" s="43"/>
      <c r="BL599" s="43"/>
      <c r="BM599" s="43"/>
      <c r="BN599" s="43"/>
      <c r="BO599" s="43"/>
      <c r="BP599" s="43"/>
      <c r="BQ599" s="43"/>
      <c r="BR599" s="43"/>
      <c r="BS599" s="43"/>
      <c r="BT599" s="43"/>
      <c r="BU599" s="43"/>
      <c r="BV599" s="43"/>
      <c r="BW599" s="43"/>
      <c r="BX599" s="43"/>
      <c r="BY599" s="43"/>
      <c r="BZ599" s="43"/>
      <c r="CA599" s="43"/>
      <c r="CB599" s="43"/>
      <c r="CC599" s="43"/>
      <c r="CD599" s="43"/>
      <c r="CE599" s="43"/>
      <c r="CF599" s="43"/>
      <c r="CG599" s="43"/>
      <c r="CH599" s="43"/>
      <c r="CI599" s="43"/>
      <c r="CJ599" s="43"/>
      <c r="CK599" s="43"/>
      <c r="CL599" s="43"/>
      <c r="CM599" s="43"/>
    </row>
    <row r="600">
      <c r="A600" s="44"/>
      <c r="B600" s="48"/>
      <c r="C600" s="48"/>
      <c r="D600" s="48"/>
      <c r="E600" s="48"/>
      <c r="F600" s="48"/>
      <c r="G600" s="48"/>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c r="BG600" s="43"/>
      <c r="BH600" s="43"/>
      <c r="BI600" s="43"/>
      <c r="BJ600" s="43"/>
      <c r="BK600" s="43"/>
      <c r="BL600" s="43"/>
      <c r="BM600" s="43"/>
      <c r="BN600" s="43"/>
      <c r="BO600" s="43"/>
      <c r="BP600" s="43"/>
      <c r="BQ600" s="43"/>
      <c r="BR600" s="43"/>
      <c r="BS600" s="43"/>
      <c r="BT600" s="43"/>
      <c r="BU600" s="43"/>
      <c r="BV600" s="43"/>
      <c r="BW600" s="43"/>
      <c r="BX600" s="43"/>
      <c r="BY600" s="43"/>
      <c r="BZ600" s="43"/>
      <c r="CA600" s="43"/>
      <c r="CB600" s="43"/>
      <c r="CC600" s="43"/>
      <c r="CD600" s="43"/>
      <c r="CE600" s="43"/>
      <c r="CF600" s="43"/>
      <c r="CG600" s="43"/>
      <c r="CH600" s="43"/>
      <c r="CI600" s="43"/>
      <c r="CJ600" s="43"/>
      <c r="CK600" s="43"/>
      <c r="CL600" s="43"/>
      <c r="CM600" s="43"/>
    </row>
    <row r="601">
      <c r="A601" s="44"/>
      <c r="B601" s="48"/>
      <c r="C601" s="48"/>
      <c r="D601" s="48"/>
      <c r="E601" s="48"/>
      <c r="F601" s="48"/>
      <c r="G601" s="48"/>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c r="BG601" s="43"/>
      <c r="BH601" s="43"/>
      <c r="BI601" s="43"/>
      <c r="BJ601" s="43"/>
      <c r="BK601" s="43"/>
      <c r="BL601" s="43"/>
      <c r="BM601" s="43"/>
      <c r="BN601" s="43"/>
      <c r="BO601" s="43"/>
      <c r="BP601" s="43"/>
      <c r="BQ601" s="43"/>
      <c r="BR601" s="43"/>
      <c r="BS601" s="43"/>
      <c r="BT601" s="43"/>
      <c r="BU601" s="43"/>
      <c r="BV601" s="43"/>
      <c r="BW601" s="43"/>
      <c r="BX601" s="43"/>
      <c r="BY601" s="43"/>
      <c r="BZ601" s="43"/>
      <c r="CA601" s="43"/>
      <c r="CB601" s="43"/>
      <c r="CC601" s="43"/>
      <c r="CD601" s="43"/>
      <c r="CE601" s="43"/>
      <c r="CF601" s="43"/>
      <c r="CG601" s="43"/>
      <c r="CH601" s="43"/>
      <c r="CI601" s="43"/>
      <c r="CJ601" s="43"/>
      <c r="CK601" s="43"/>
      <c r="CL601" s="43"/>
      <c r="CM601" s="43"/>
    </row>
    <row r="602">
      <c r="A602" s="44"/>
      <c r="B602" s="48"/>
      <c r="C602" s="48"/>
      <c r="D602" s="48"/>
      <c r="E602" s="48"/>
      <c r="F602" s="48"/>
      <c r="G602" s="48"/>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c r="BG602" s="43"/>
      <c r="BH602" s="43"/>
      <c r="BI602" s="43"/>
      <c r="BJ602" s="43"/>
      <c r="BK602" s="43"/>
      <c r="BL602" s="43"/>
      <c r="BM602" s="43"/>
      <c r="BN602" s="43"/>
      <c r="BO602" s="43"/>
      <c r="BP602" s="43"/>
      <c r="BQ602" s="43"/>
      <c r="BR602" s="43"/>
      <c r="BS602" s="43"/>
      <c r="BT602" s="43"/>
      <c r="BU602" s="43"/>
      <c r="BV602" s="43"/>
      <c r="BW602" s="43"/>
      <c r="BX602" s="43"/>
      <c r="BY602" s="43"/>
      <c r="BZ602" s="43"/>
      <c r="CA602" s="43"/>
      <c r="CB602" s="43"/>
      <c r="CC602" s="43"/>
      <c r="CD602" s="43"/>
      <c r="CE602" s="43"/>
      <c r="CF602" s="43"/>
      <c r="CG602" s="43"/>
      <c r="CH602" s="43"/>
      <c r="CI602" s="43"/>
      <c r="CJ602" s="43"/>
      <c r="CK602" s="43"/>
      <c r="CL602" s="43"/>
      <c r="CM602" s="43"/>
    </row>
    <row r="603">
      <c r="A603" s="44"/>
      <c r="B603" s="48"/>
      <c r="C603" s="48"/>
      <c r="D603" s="48"/>
      <c r="E603" s="48"/>
      <c r="F603" s="48"/>
      <c r="G603" s="48"/>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c r="BG603" s="43"/>
      <c r="BH603" s="43"/>
      <c r="BI603" s="43"/>
      <c r="BJ603" s="43"/>
      <c r="BK603" s="43"/>
      <c r="BL603" s="43"/>
      <c r="BM603" s="43"/>
      <c r="BN603" s="43"/>
      <c r="BO603" s="43"/>
      <c r="BP603" s="43"/>
      <c r="BQ603" s="43"/>
      <c r="BR603" s="43"/>
      <c r="BS603" s="43"/>
      <c r="BT603" s="43"/>
      <c r="BU603" s="43"/>
      <c r="BV603" s="43"/>
      <c r="BW603" s="43"/>
      <c r="BX603" s="43"/>
      <c r="BY603" s="43"/>
      <c r="BZ603" s="43"/>
      <c r="CA603" s="43"/>
      <c r="CB603" s="43"/>
      <c r="CC603" s="43"/>
      <c r="CD603" s="43"/>
      <c r="CE603" s="43"/>
      <c r="CF603" s="43"/>
      <c r="CG603" s="43"/>
      <c r="CH603" s="43"/>
      <c r="CI603" s="43"/>
      <c r="CJ603" s="43"/>
      <c r="CK603" s="43"/>
      <c r="CL603" s="43"/>
      <c r="CM603" s="43"/>
    </row>
    <row r="604">
      <c r="A604" s="44"/>
      <c r="B604" s="48"/>
      <c r="C604" s="48"/>
      <c r="D604" s="48"/>
      <c r="E604" s="48"/>
      <c r="F604" s="48"/>
      <c r="G604" s="48"/>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c r="BG604" s="43"/>
      <c r="BH604" s="43"/>
      <c r="BI604" s="43"/>
      <c r="BJ604" s="43"/>
      <c r="BK604" s="43"/>
      <c r="BL604" s="43"/>
      <c r="BM604" s="43"/>
      <c r="BN604" s="43"/>
      <c r="BO604" s="43"/>
      <c r="BP604" s="43"/>
      <c r="BQ604" s="43"/>
      <c r="BR604" s="43"/>
      <c r="BS604" s="43"/>
      <c r="BT604" s="43"/>
      <c r="BU604" s="43"/>
      <c r="BV604" s="43"/>
      <c r="BW604" s="43"/>
      <c r="BX604" s="43"/>
      <c r="BY604" s="43"/>
      <c r="BZ604" s="43"/>
      <c r="CA604" s="43"/>
      <c r="CB604" s="43"/>
      <c r="CC604" s="43"/>
      <c r="CD604" s="43"/>
      <c r="CE604" s="43"/>
      <c r="CF604" s="43"/>
      <c r="CG604" s="43"/>
      <c r="CH604" s="43"/>
      <c r="CI604" s="43"/>
      <c r="CJ604" s="43"/>
      <c r="CK604" s="43"/>
      <c r="CL604" s="43"/>
      <c r="CM604" s="43"/>
    </row>
    <row r="605">
      <c r="A605" s="44"/>
      <c r="B605" s="48"/>
      <c r="C605" s="48"/>
      <c r="D605" s="48"/>
      <c r="E605" s="48"/>
      <c r="F605" s="48"/>
      <c r="G605" s="48"/>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c r="BG605" s="43"/>
      <c r="BH605" s="43"/>
      <c r="BI605" s="43"/>
      <c r="BJ605" s="43"/>
      <c r="BK605" s="43"/>
      <c r="BL605" s="43"/>
      <c r="BM605" s="43"/>
      <c r="BN605" s="43"/>
      <c r="BO605" s="43"/>
      <c r="BP605" s="43"/>
      <c r="BQ605" s="43"/>
      <c r="BR605" s="43"/>
      <c r="BS605" s="43"/>
      <c r="BT605" s="43"/>
      <c r="BU605" s="43"/>
      <c r="BV605" s="43"/>
      <c r="BW605" s="43"/>
      <c r="BX605" s="43"/>
      <c r="BY605" s="43"/>
      <c r="BZ605" s="43"/>
      <c r="CA605" s="43"/>
      <c r="CB605" s="43"/>
      <c r="CC605" s="43"/>
      <c r="CD605" s="43"/>
      <c r="CE605" s="43"/>
      <c r="CF605" s="43"/>
      <c r="CG605" s="43"/>
      <c r="CH605" s="43"/>
      <c r="CI605" s="43"/>
      <c r="CJ605" s="43"/>
      <c r="CK605" s="43"/>
      <c r="CL605" s="43"/>
      <c r="CM605" s="43"/>
    </row>
    <row r="606">
      <c r="A606" s="44"/>
      <c r="B606" s="48"/>
      <c r="C606" s="48"/>
      <c r="D606" s="48"/>
      <c r="E606" s="48"/>
      <c r="F606" s="48"/>
      <c r="G606" s="48"/>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c r="BG606" s="43"/>
      <c r="BH606" s="43"/>
      <c r="BI606" s="43"/>
      <c r="BJ606" s="43"/>
      <c r="BK606" s="43"/>
      <c r="BL606" s="43"/>
      <c r="BM606" s="43"/>
      <c r="BN606" s="43"/>
      <c r="BO606" s="43"/>
      <c r="BP606" s="43"/>
      <c r="BQ606" s="43"/>
      <c r="BR606" s="43"/>
      <c r="BS606" s="43"/>
      <c r="BT606" s="43"/>
      <c r="BU606" s="43"/>
      <c r="BV606" s="43"/>
      <c r="BW606" s="43"/>
      <c r="BX606" s="43"/>
      <c r="BY606" s="43"/>
      <c r="BZ606" s="43"/>
      <c r="CA606" s="43"/>
      <c r="CB606" s="43"/>
      <c r="CC606" s="43"/>
      <c r="CD606" s="43"/>
      <c r="CE606" s="43"/>
      <c r="CF606" s="43"/>
      <c r="CG606" s="43"/>
      <c r="CH606" s="43"/>
      <c r="CI606" s="43"/>
      <c r="CJ606" s="43"/>
      <c r="CK606" s="43"/>
      <c r="CL606" s="43"/>
      <c r="CM606" s="43"/>
    </row>
    <row r="607">
      <c r="A607" s="44"/>
      <c r="B607" s="48"/>
      <c r="C607" s="48"/>
      <c r="D607" s="48"/>
      <c r="E607" s="48"/>
      <c r="F607" s="48"/>
      <c r="G607" s="48"/>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c r="BG607" s="43"/>
      <c r="BH607" s="43"/>
      <c r="BI607" s="43"/>
      <c r="BJ607" s="43"/>
      <c r="BK607" s="43"/>
      <c r="BL607" s="43"/>
      <c r="BM607" s="43"/>
      <c r="BN607" s="43"/>
      <c r="BO607" s="43"/>
      <c r="BP607" s="43"/>
      <c r="BQ607" s="43"/>
      <c r="BR607" s="43"/>
      <c r="BS607" s="43"/>
      <c r="BT607" s="43"/>
      <c r="BU607" s="43"/>
      <c r="BV607" s="43"/>
      <c r="BW607" s="43"/>
      <c r="BX607" s="43"/>
      <c r="BY607" s="43"/>
      <c r="BZ607" s="43"/>
      <c r="CA607" s="43"/>
      <c r="CB607" s="43"/>
      <c r="CC607" s="43"/>
      <c r="CD607" s="43"/>
      <c r="CE607" s="43"/>
      <c r="CF607" s="43"/>
      <c r="CG607" s="43"/>
      <c r="CH607" s="43"/>
      <c r="CI607" s="43"/>
      <c r="CJ607" s="43"/>
      <c r="CK607" s="43"/>
      <c r="CL607" s="43"/>
      <c r="CM607" s="43"/>
    </row>
    <row r="608">
      <c r="A608" s="44"/>
      <c r="B608" s="48"/>
      <c r="C608" s="48"/>
      <c r="D608" s="48"/>
      <c r="E608" s="48"/>
      <c r="F608" s="48"/>
      <c r="G608" s="48"/>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c r="BG608" s="43"/>
      <c r="BH608" s="43"/>
      <c r="BI608" s="43"/>
      <c r="BJ608" s="43"/>
      <c r="BK608" s="43"/>
      <c r="BL608" s="43"/>
      <c r="BM608" s="43"/>
      <c r="BN608" s="43"/>
      <c r="BO608" s="43"/>
      <c r="BP608" s="43"/>
      <c r="BQ608" s="43"/>
      <c r="BR608" s="43"/>
      <c r="BS608" s="43"/>
      <c r="BT608" s="43"/>
      <c r="BU608" s="43"/>
      <c r="BV608" s="43"/>
      <c r="BW608" s="43"/>
      <c r="BX608" s="43"/>
      <c r="BY608" s="43"/>
      <c r="BZ608" s="43"/>
      <c r="CA608" s="43"/>
      <c r="CB608" s="43"/>
      <c r="CC608" s="43"/>
      <c r="CD608" s="43"/>
      <c r="CE608" s="43"/>
      <c r="CF608" s="43"/>
      <c r="CG608" s="43"/>
      <c r="CH608" s="43"/>
      <c r="CI608" s="43"/>
      <c r="CJ608" s="43"/>
      <c r="CK608" s="43"/>
      <c r="CL608" s="43"/>
      <c r="CM608" s="43"/>
    </row>
    <row r="609">
      <c r="A609" s="44"/>
      <c r="B609" s="48"/>
      <c r="C609" s="48"/>
      <c r="D609" s="48"/>
      <c r="E609" s="48"/>
      <c r="F609" s="48"/>
      <c r="G609" s="48"/>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c r="BG609" s="43"/>
      <c r="BH609" s="43"/>
      <c r="BI609" s="43"/>
      <c r="BJ609" s="43"/>
      <c r="BK609" s="43"/>
      <c r="BL609" s="43"/>
      <c r="BM609" s="43"/>
      <c r="BN609" s="43"/>
      <c r="BO609" s="43"/>
      <c r="BP609" s="43"/>
      <c r="BQ609" s="43"/>
      <c r="BR609" s="43"/>
      <c r="BS609" s="43"/>
      <c r="BT609" s="43"/>
      <c r="BU609" s="43"/>
      <c r="BV609" s="43"/>
      <c r="BW609" s="43"/>
      <c r="BX609" s="43"/>
      <c r="BY609" s="43"/>
      <c r="BZ609" s="43"/>
      <c r="CA609" s="43"/>
      <c r="CB609" s="43"/>
      <c r="CC609" s="43"/>
      <c r="CD609" s="43"/>
      <c r="CE609" s="43"/>
      <c r="CF609" s="43"/>
      <c r="CG609" s="43"/>
      <c r="CH609" s="43"/>
      <c r="CI609" s="43"/>
      <c r="CJ609" s="43"/>
      <c r="CK609" s="43"/>
      <c r="CL609" s="43"/>
      <c r="CM609" s="43"/>
    </row>
    <row r="610">
      <c r="A610" s="44"/>
      <c r="B610" s="48"/>
      <c r="C610" s="48"/>
      <c r="D610" s="48"/>
      <c r="E610" s="48"/>
      <c r="F610" s="48"/>
      <c r="G610" s="48"/>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c r="BG610" s="43"/>
      <c r="BH610" s="43"/>
      <c r="BI610" s="43"/>
      <c r="BJ610" s="43"/>
      <c r="BK610" s="43"/>
      <c r="BL610" s="43"/>
      <c r="BM610" s="43"/>
      <c r="BN610" s="43"/>
      <c r="BO610" s="43"/>
      <c r="BP610" s="43"/>
      <c r="BQ610" s="43"/>
      <c r="BR610" s="43"/>
      <c r="BS610" s="43"/>
      <c r="BT610" s="43"/>
      <c r="BU610" s="43"/>
      <c r="BV610" s="43"/>
      <c r="BW610" s="43"/>
      <c r="BX610" s="43"/>
      <c r="BY610" s="43"/>
      <c r="BZ610" s="43"/>
      <c r="CA610" s="43"/>
      <c r="CB610" s="43"/>
      <c r="CC610" s="43"/>
      <c r="CD610" s="43"/>
      <c r="CE610" s="43"/>
      <c r="CF610" s="43"/>
      <c r="CG610" s="43"/>
      <c r="CH610" s="43"/>
      <c r="CI610" s="43"/>
      <c r="CJ610" s="43"/>
      <c r="CK610" s="43"/>
      <c r="CL610" s="43"/>
      <c r="CM610" s="43"/>
    </row>
    <row r="611">
      <c r="A611" s="44"/>
      <c r="B611" s="48"/>
      <c r="C611" s="48"/>
      <c r="D611" s="48"/>
      <c r="E611" s="48"/>
      <c r="F611" s="48"/>
      <c r="G611" s="48"/>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c r="BG611" s="43"/>
      <c r="BH611" s="43"/>
      <c r="BI611" s="43"/>
      <c r="BJ611" s="43"/>
      <c r="BK611" s="43"/>
      <c r="BL611" s="43"/>
      <c r="BM611" s="43"/>
      <c r="BN611" s="43"/>
      <c r="BO611" s="43"/>
      <c r="BP611" s="43"/>
      <c r="BQ611" s="43"/>
      <c r="BR611" s="43"/>
      <c r="BS611" s="43"/>
      <c r="BT611" s="43"/>
      <c r="BU611" s="43"/>
      <c r="BV611" s="43"/>
      <c r="BW611" s="43"/>
      <c r="BX611" s="43"/>
      <c r="BY611" s="43"/>
      <c r="BZ611" s="43"/>
      <c r="CA611" s="43"/>
      <c r="CB611" s="43"/>
      <c r="CC611" s="43"/>
      <c r="CD611" s="43"/>
      <c r="CE611" s="43"/>
      <c r="CF611" s="43"/>
      <c r="CG611" s="43"/>
      <c r="CH611" s="43"/>
      <c r="CI611" s="43"/>
      <c r="CJ611" s="43"/>
      <c r="CK611" s="43"/>
      <c r="CL611" s="43"/>
      <c r="CM611" s="43"/>
    </row>
    <row r="612">
      <c r="A612" s="44"/>
      <c r="B612" s="48"/>
      <c r="C612" s="48"/>
      <c r="D612" s="48"/>
      <c r="E612" s="48"/>
      <c r="F612" s="48"/>
      <c r="G612" s="48"/>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c r="BG612" s="43"/>
      <c r="BH612" s="43"/>
      <c r="BI612" s="43"/>
      <c r="BJ612" s="43"/>
      <c r="BK612" s="43"/>
      <c r="BL612" s="43"/>
      <c r="BM612" s="43"/>
      <c r="BN612" s="43"/>
      <c r="BO612" s="43"/>
      <c r="BP612" s="43"/>
      <c r="BQ612" s="43"/>
      <c r="BR612" s="43"/>
      <c r="BS612" s="43"/>
      <c r="BT612" s="43"/>
      <c r="BU612" s="43"/>
      <c r="BV612" s="43"/>
      <c r="BW612" s="43"/>
      <c r="BX612" s="43"/>
      <c r="BY612" s="43"/>
      <c r="BZ612" s="43"/>
      <c r="CA612" s="43"/>
      <c r="CB612" s="43"/>
      <c r="CC612" s="43"/>
      <c r="CD612" s="43"/>
      <c r="CE612" s="43"/>
      <c r="CF612" s="43"/>
      <c r="CG612" s="43"/>
      <c r="CH612" s="43"/>
      <c r="CI612" s="43"/>
      <c r="CJ612" s="43"/>
      <c r="CK612" s="43"/>
      <c r="CL612" s="43"/>
      <c r="CM612" s="43"/>
    </row>
    <row r="613">
      <c r="A613" s="44"/>
      <c r="B613" s="48"/>
      <c r="C613" s="48"/>
      <c r="D613" s="48"/>
      <c r="E613" s="48"/>
      <c r="F613" s="48"/>
      <c r="G613" s="48"/>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c r="BG613" s="43"/>
      <c r="BH613" s="43"/>
      <c r="BI613" s="43"/>
      <c r="BJ613" s="43"/>
      <c r="BK613" s="43"/>
      <c r="BL613" s="43"/>
      <c r="BM613" s="43"/>
      <c r="BN613" s="43"/>
      <c r="BO613" s="43"/>
      <c r="BP613" s="43"/>
      <c r="BQ613" s="43"/>
      <c r="BR613" s="43"/>
      <c r="BS613" s="43"/>
      <c r="BT613" s="43"/>
      <c r="BU613" s="43"/>
      <c r="BV613" s="43"/>
      <c r="BW613" s="43"/>
      <c r="BX613" s="43"/>
      <c r="BY613" s="43"/>
      <c r="BZ613" s="43"/>
      <c r="CA613" s="43"/>
      <c r="CB613" s="43"/>
      <c r="CC613" s="43"/>
      <c r="CD613" s="43"/>
      <c r="CE613" s="43"/>
      <c r="CF613" s="43"/>
      <c r="CG613" s="43"/>
      <c r="CH613" s="43"/>
      <c r="CI613" s="43"/>
      <c r="CJ613" s="43"/>
      <c r="CK613" s="43"/>
      <c r="CL613" s="43"/>
      <c r="CM613" s="43"/>
    </row>
    <row r="614">
      <c r="A614" s="44"/>
      <c r="B614" s="48"/>
      <c r="C614" s="48"/>
      <c r="D614" s="48"/>
      <c r="E614" s="48"/>
      <c r="F614" s="48"/>
      <c r="G614" s="48"/>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c r="BG614" s="43"/>
      <c r="BH614" s="43"/>
      <c r="BI614" s="43"/>
      <c r="BJ614" s="43"/>
      <c r="BK614" s="43"/>
      <c r="BL614" s="43"/>
      <c r="BM614" s="43"/>
      <c r="BN614" s="43"/>
      <c r="BO614" s="43"/>
      <c r="BP614" s="43"/>
      <c r="BQ614" s="43"/>
      <c r="BR614" s="43"/>
      <c r="BS614" s="43"/>
      <c r="BT614" s="43"/>
      <c r="BU614" s="43"/>
      <c r="BV614" s="43"/>
      <c r="BW614" s="43"/>
      <c r="BX614" s="43"/>
      <c r="BY614" s="43"/>
      <c r="BZ614" s="43"/>
      <c r="CA614" s="43"/>
      <c r="CB614" s="43"/>
      <c r="CC614" s="43"/>
      <c r="CD614" s="43"/>
      <c r="CE614" s="43"/>
      <c r="CF614" s="43"/>
      <c r="CG614" s="43"/>
      <c r="CH614" s="43"/>
      <c r="CI614" s="43"/>
      <c r="CJ614" s="43"/>
      <c r="CK614" s="43"/>
      <c r="CL614" s="43"/>
      <c r="CM614" s="43"/>
    </row>
    <row r="615">
      <c r="A615" s="44"/>
      <c r="B615" s="48"/>
      <c r="C615" s="48"/>
      <c r="D615" s="48"/>
      <c r="E615" s="48"/>
      <c r="F615" s="48"/>
      <c r="G615" s="48"/>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c r="BG615" s="43"/>
      <c r="BH615" s="43"/>
      <c r="BI615" s="43"/>
      <c r="BJ615" s="43"/>
      <c r="BK615" s="43"/>
      <c r="BL615" s="43"/>
      <c r="BM615" s="43"/>
      <c r="BN615" s="43"/>
      <c r="BO615" s="43"/>
      <c r="BP615" s="43"/>
      <c r="BQ615" s="43"/>
      <c r="BR615" s="43"/>
      <c r="BS615" s="43"/>
      <c r="BT615" s="43"/>
      <c r="BU615" s="43"/>
      <c r="BV615" s="43"/>
      <c r="BW615" s="43"/>
      <c r="BX615" s="43"/>
      <c r="BY615" s="43"/>
      <c r="BZ615" s="43"/>
      <c r="CA615" s="43"/>
      <c r="CB615" s="43"/>
      <c r="CC615" s="43"/>
      <c r="CD615" s="43"/>
      <c r="CE615" s="43"/>
      <c r="CF615" s="43"/>
      <c r="CG615" s="43"/>
      <c r="CH615" s="43"/>
      <c r="CI615" s="43"/>
      <c r="CJ615" s="43"/>
      <c r="CK615" s="43"/>
      <c r="CL615" s="43"/>
      <c r="CM615" s="43"/>
    </row>
    <row r="616">
      <c r="A616" s="44"/>
      <c r="B616" s="48"/>
      <c r="C616" s="48"/>
      <c r="D616" s="48"/>
      <c r="E616" s="48"/>
      <c r="F616" s="48"/>
      <c r="G616" s="48"/>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c r="BG616" s="43"/>
      <c r="BH616" s="43"/>
      <c r="BI616" s="43"/>
      <c r="BJ616" s="43"/>
      <c r="BK616" s="43"/>
      <c r="BL616" s="43"/>
      <c r="BM616" s="43"/>
      <c r="BN616" s="43"/>
      <c r="BO616" s="43"/>
      <c r="BP616" s="43"/>
      <c r="BQ616" s="43"/>
      <c r="BR616" s="43"/>
      <c r="BS616" s="43"/>
      <c r="BT616" s="43"/>
      <c r="BU616" s="43"/>
      <c r="BV616" s="43"/>
      <c r="BW616" s="43"/>
      <c r="BX616" s="43"/>
      <c r="BY616" s="43"/>
      <c r="BZ616" s="43"/>
      <c r="CA616" s="43"/>
      <c r="CB616" s="43"/>
      <c r="CC616" s="43"/>
      <c r="CD616" s="43"/>
      <c r="CE616" s="43"/>
      <c r="CF616" s="43"/>
      <c r="CG616" s="43"/>
      <c r="CH616" s="43"/>
      <c r="CI616" s="43"/>
      <c r="CJ616" s="43"/>
      <c r="CK616" s="43"/>
      <c r="CL616" s="43"/>
      <c r="CM616" s="43"/>
    </row>
    <row r="617">
      <c r="A617" s="44"/>
      <c r="B617" s="48"/>
      <c r="C617" s="48"/>
      <c r="D617" s="48"/>
      <c r="E617" s="48"/>
      <c r="F617" s="48"/>
      <c r="G617" s="48"/>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c r="BG617" s="43"/>
      <c r="BH617" s="43"/>
      <c r="BI617" s="43"/>
      <c r="BJ617" s="43"/>
      <c r="BK617" s="43"/>
      <c r="BL617" s="43"/>
      <c r="BM617" s="43"/>
      <c r="BN617" s="43"/>
      <c r="BO617" s="43"/>
      <c r="BP617" s="43"/>
      <c r="BQ617" s="43"/>
      <c r="BR617" s="43"/>
      <c r="BS617" s="43"/>
      <c r="BT617" s="43"/>
      <c r="BU617" s="43"/>
      <c r="BV617" s="43"/>
      <c r="BW617" s="43"/>
      <c r="BX617" s="43"/>
      <c r="BY617" s="43"/>
      <c r="BZ617" s="43"/>
      <c r="CA617" s="43"/>
      <c r="CB617" s="43"/>
      <c r="CC617" s="43"/>
      <c r="CD617" s="43"/>
      <c r="CE617" s="43"/>
      <c r="CF617" s="43"/>
      <c r="CG617" s="43"/>
      <c r="CH617" s="43"/>
      <c r="CI617" s="43"/>
      <c r="CJ617" s="43"/>
      <c r="CK617" s="43"/>
      <c r="CL617" s="43"/>
      <c r="CM617" s="43"/>
    </row>
    <row r="618">
      <c r="A618" s="44"/>
      <c r="B618" s="48"/>
      <c r="C618" s="48"/>
      <c r="D618" s="48"/>
      <c r="E618" s="48"/>
      <c r="F618" s="48"/>
      <c r="G618" s="48"/>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c r="BG618" s="43"/>
      <c r="BH618" s="43"/>
      <c r="BI618" s="43"/>
      <c r="BJ618" s="43"/>
      <c r="BK618" s="43"/>
      <c r="BL618" s="43"/>
      <c r="BM618" s="43"/>
      <c r="BN618" s="43"/>
      <c r="BO618" s="43"/>
      <c r="BP618" s="43"/>
      <c r="BQ618" s="43"/>
      <c r="BR618" s="43"/>
      <c r="BS618" s="43"/>
      <c r="BT618" s="43"/>
      <c r="BU618" s="43"/>
      <c r="BV618" s="43"/>
      <c r="BW618" s="43"/>
      <c r="BX618" s="43"/>
      <c r="BY618" s="43"/>
      <c r="BZ618" s="43"/>
      <c r="CA618" s="43"/>
      <c r="CB618" s="43"/>
      <c r="CC618" s="43"/>
      <c r="CD618" s="43"/>
      <c r="CE618" s="43"/>
      <c r="CF618" s="43"/>
      <c r="CG618" s="43"/>
      <c r="CH618" s="43"/>
      <c r="CI618" s="43"/>
      <c r="CJ618" s="43"/>
      <c r="CK618" s="43"/>
      <c r="CL618" s="43"/>
      <c r="CM618" s="43"/>
    </row>
    <row r="619">
      <c r="A619" s="44"/>
      <c r="B619" s="48"/>
      <c r="C619" s="48"/>
      <c r="D619" s="48"/>
      <c r="E619" s="48"/>
      <c r="F619" s="48"/>
      <c r="G619" s="48"/>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c r="BG619" s="43"/>
      <c r="BH619" s="43"/>
      <c r="BI619" s="43"/>
      <c r="BJ619" s="43"/>
      <c r="BK619" s="43"/>
      <c r="BL619" s="43"/>
      <c r="BM619" s="43"/>
      <c r="BN619" s="43"/>
      <c r="BO619" s="43"/>
      <c r="BP619" s="43"/>
      <c r="BQ619" s="43"/>
      <c r="BR619" s="43"/>
      <c r="BS619" s="43"/>
      <c r="BT619" s="43"/>
      <c r="BU619" s="43"/>
      <c r="BV619" s="43"/>
      <c r="BW619" s="43"/>
      <c r="BX619" s="43"/>
      <c r="BY619" s="43"/>
      <c r="BZ619" s="43"/>
      <c r="CA619" s="43"/>
      <c r="CB619" s="43"/>
      <c r="CC619" s="43"/>
      <c r="CD619" s="43"/>
      <c r="CE619" s="43"/>
      <c r="CF619" s="43"/>
      <c r="CG619" s="43"/>
      <c r="CH619" s="43"/>
      <c r="CI619" s="43"/>
      <c r="CJ619" s="43"/>
      <c r="CK619" s="43"/>
      <c r="CL619" s="43"/>
      <c r="CM619" s="43"/>
    </row>
    <row r="620">
      <c r="A620" s="44"/>
      <c r="B620" s="48"/>
      <c r="C620" s="48"/>
      <c r="D620" s="48"/>
      <c r="E620" s="48"/>
      <c r="F620" s="48"/>
      <c r="G620" s="48"/>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c r="BG620" s="43"/>
      <c r="BH620" s="43"/>
      <c r="BI620" s="43"/>
      <c r="BJ620" s="43"/>
      <c r="BK620" s="43"/>
      <c r="BL620" s="43"/>
      <c r="BM620" s="43"/>
      <c r="BN620" s="43"/>
      <c r="BO620" s="43"/>
      <c r="BP620" s="43"/>
      <c r="BQ620" s="43"/>
      <c r="BR620" s="43"/>
      <c r="BS620" s="43"/>
      <c r="BT620" s="43"/>
      <c r="BU620" s="43"/>
      <c r="BV620" s="43"/>
      <c r="BW620" s="43"/>
      <c r="BX620" s="43"/>
      <c r="BY620" s="43"/>
      <c r="BZ620" s="43"/>
      <c r="CA620" s="43"/>
      <c r="CB620" s="43"/>
      <c r="CC620" s="43"/>
      <c r="CD620" s="43"/>
      <c r="CE620" s="43"/>
      <c r="CF620" s="43"/>
      <c r="CG620" s="43"/>
      <c r="CH620" s="43"/>
      <c r="CI620" s="43"/>
      <c r="CJ620" s="43"/>
      <c r="CK620" s="43"/>
      <c r="CL620" s="43"/>
      <c r="CM620" s="43"/>
    </row>
    <row r="621">
      <c r="A621" s="44"/>
      <c r="B621" s="48"/>
      <c r="C621" s="48"/>
      <c r="D621" s="48"/>
      <c r="E621" s="48"/>
      <c r="F621" s="48"/>
      <c r="G621" s="48"/>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c r="BG621" s="43"/>
      <c r="BH621" s="43"/>
      <c r="BI621" s="43"/>
      <c r="BJ621" s="43"/>
      <c r="BK621" s="43"/>
      <c r="BL621" s="43"/>
      <c r="BM621" s="43"/>
      <c r="BN621" s="43"/>
      <c r="BO621" s="43"/>
      <c r="BP621" s="43"/>
      <c r="BQ621" s="43"/>
      <c r="BR621" s="43"/>
      <c r="BS621" s="43"/>
      <c r="BT621" s="43"/>
      <c r="BU621" s="43"/>
      <c r="BV621" s="43"/>
      <c r="BW621" s="43"/>
      <c r="BX621" s="43"/>
      <c r="BY621" s="43"/>
      <c r="BZ621" s="43"/>
      <c r="CA621" s="43"/>
      <c r="CB621" s="43"/>
      <c r="CC621" s="43"/>
      <c r="CD621" s="43"/>
      <c r="CE621" s="43"/>
      <c r="CF621" s="43"/>
      <c r="CG621" s="43"/>
      <c r="CH621" s="43"/>
      <c r="CI621" s="43"/>
      <c r="CJ621" s="43"/>
      <c r="CK621" s="43"/>
      <c r="CL621" s="43"/>
      <c r="CM621" s="43"/>
    </row>
    <row r="622">
      <c r="A622" s="44"/>
      <c r="B622" s="48"/>
      <c r="C622" s="48"/>
      <c r="D622" s="48"/>
      <c r="E622" s="48"/>
      <c r="F622" s="48"/>
      <c r="G622" s="48"/>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c r="BG622" s="43"/>
      <c r="BH622" s="43"/>
      <c r="BI622" s="43"/>
      <c r="BJ622" s="43"/>
      <c r="BK622" s="43"/>
      <c r="BL622" s="43"/>
      <c r="BM622" s="43"/>
      <c r="BN622" s="43"/>
      <c r="BO622" s="43"/>
      <c r="BP622" s="43"/>
      <c r="BQ622" s="43"/>
      <c r="BR622" s="43"/>
      <c r="BS622" s="43"/>
      <c r="BT622" s="43"/>
      <c r="BU622" s="43"/>
      <c r="BV622" s="43"/>
      <c r="BW622" s="43"/>
      <c r="BX622" s="43"/>
      <c r="BY622" s="43"/>
      <c r="BZ622" s="43"/>
      <c r="CA622" s="43"/>
      <c r="CB622" s="43"/>
      <c r="CC622" s="43"/>
      <c r="CD622" s="43"/>
      <c r="CE622" s="43"/>
      <c r="CF622" s="43"/>
      <c r="CG622" s="43"/>
      <c r="CH622" s="43"/>
      <c r="CI622" s="43"/>
      <c r="CJ622" s="43"/>
      <c r="CK622" s="43"/>
      <c r="CL622" s="43"/>
      <c r="CM622" s="43"/>
    </row>
    <row r="623">
      <c r="A623" s="44"/>
      <c r="B623" s="48"/>
      <c r="C623" s="48"/>
      <c r="D623" s="48"/>
      <c r="E623" s="48"/>
      <c r="F623" s="48"/>
      <c r="G623" s="48"/>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c r="BG623" s="43"/>
      <c r="BH623" s="43"/>
      <c r="BI623" s="43"/>
      <c r="BJ623" s="43"/>
      <c r="BK623" s="43"/>
      <c r="BL623" s="43"/>
      <c r="BM623" s="43"/>
      <c r="BN623" s="43"/>
      <c r="BO623" s="43"/>
      <c r="BP623" s="43"/>
      <c r="BQ623" s="43"/>
      <c r="BR623" s="43"/>
      <c r="BS623" s="43"/>
      <c r="BT623" s="43"/>
      <c r="BU623" s="43"/>
      <c r="BV623" s="43"/>
      <c r="BW623" s="43"/>
      <c r="BX623" s="43"/>
      <c r="BY623" s="43"/>
      <c r="BZ623" s="43"/>
      <c r="CA623" s="43"/>
      <c r="CB623" s="43"/>
      <c r="CC623" s="43"/>
      <c r="CD623" s="43"/>
      <c r="CE623" s="43"/>
      <c r="CF623" s="43"/>
      <c r="CG623" s="43"/>
      <c r="CH623" s="43"/>
      <c r="CI623" s="43"/>
      <c r="CJ623" s="43"/>
      <c r="CK623" s="43"/>
      <c r="CL623" s="43"/>
      <c r="CM623" s="43"/>
    </row>
    <row r="624">
      <c r="A624" s="44"/>
      <c r="B624" s="48"/>
      <c r="C624" s="48"/>
      <c r="D624" s="48"/>
      <c r="E624" s="48"/>
      <c r="F624" s="48"/>
      <c r="G624" s="48"/>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c r="BG624" s="43"/>
      <c r="BH624" s="43"/>
      <c r="BI624" s="43"/>
      <c r="BJ624" s="43"/>
      <c r="BK624" s="43"/>
      <c r="BL624" s="43"/>
      <c r="BM624" s="43"/>
      <c r="BN624" s="43"/>
      <c r="BO624" s="43"/>
      <c r="BP624" s="43"/>
      <c r="BQ624" s="43"/>
      <c r="BR624" s="43"/>
      <c r="BS624" s="43"/>
      <c r="BT624" s="43"/>
      <c r="BU624" s="43"/>
      <c r="BV624" s="43"/>
      <c r="BW624" s="43"/>
      <c r="BX624" s="43"/>
      <c r="BY624" s="43"/>
      <c r="BZ624" s="43"/>
      <c r="CA624" s="43"/>
      <c r="CB624" s="43"/>
      <c r="CC624" s="43"/>
      <c r="CD624" s="43"/>
      <c r="CE624" s="43"/>
      <c r="CF624" s="43"/>
      <c r="CG624" s="43"/>
      <c r="CH624" s="43"/>
      <c r="CI624" s="43"/>
      <c r="CJ624" s="43"/>
      <c r="CK624" s="43"/>
      <c r="CL624" s="43"/>
      <c r="CM624" s="43"/>
    </row>
    <row r="625">
      <c r="A625" s="44"/>
      <c r="B625" s="48"/>
      <c r="C625" s="48"/>
      <c r="D625" s="48"/>
      <c r="E625" s="48"/>
      <c r="F625" s="48"/>
      <c r="G625" s="48"/>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c r="BG625" s="43"/>
      <c r="BH625" s="43"/>
      <c r="BI625" s="43"/>
      <c r="BJ625" s="43"/>
      <c r="BK625" s="43"/>
      <c r="BL625" s="43"/>
      <c r="BM625" s="43"/>
      <c r="BN625" s="43"/>
      <c r="BO625" s="43"/>
      <c r="BP625" s="43"/>
      <c r="BQ625" s="43"/>
      <c r="BR625" s="43"/>
      <c r="BS625" s="43"/>
      <c r="BT625" s="43"/>
      <c r="BU625" s="43"/>
      <c r="BV625" s="43"/>
      <c r="BW625" s="43"/>
      <c r="BX625" s="43"/>
      <c r="BY625" s="43"/>
      <c r="BZ625" s="43"/>
      <c r="CA625" s="43"/>
      <c r="CB625" s="43"/>
      <c r="CC625" s="43"/>
      <c r="CD625" s="43"/>
      <c r="CE625" s="43"/>
      <c r="CF625" s="43"/>
      <c r="CG625" s="43"/>
      <c r="CH625" s="43"/>
      <c r="CI625" s="43"/>
      <c r="CJ625" s="43"/>
      <c r="CK625" s="43"/>
      <c r="CL625" s="43"/>
      <c r="CM625" s="43"/>
    </row>
    <row r="626">
      <c r="A626" s="44"/>
      <c r="B626" s="48"/>
      <c r="C626" s="48"/>
      <c r="D626" s="48"/>
      <c r="E626" s="48"/>
      <c r="F626" s="48"/>
      <c r="G626" s="48"/>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c r="BG626" s="43"/>
      <c r="BH626" s="43"/>
      <c r="BI626" s="43"/>
      <c r="BJ626" s="43"/>
      <c r="BK626" s="43"/>
      <c r="BL626" s="43"/>
      <c r="BM626" s="43"/>
      <c r="BN626" s="43"/>
      <c r="BO626" s="43"/>
      <c r="BP626" s="43"/>
      <c r="BQ626" s="43"/>
      <c r="BR626" s="43"/>
      <c r="BS626" s="43"/>
      <c r="BT626" s="43"/>
      <c r="BU626" s="43"/>
      <c r="BV626" s="43"/>
      <c r="BW626" s="43"/>
      <c r="BX626" s="43"/>
      <c r="BY626" s="43"/>
      <c r="BZ626" s="43"/>
      <c r="CA626" s="43"/>
      <c r="CB626" s="43"/>
      <c r="CC626" s="43"/>
      <c r="CD626" s="43"/>
      <c r="CE626" s="43"/>
      <c r="CF626" s="43"/>
      <c r="CG626" s="43"/>
      <c r="CH626" s="43"/>
      <c r="CI626" s="43"/>
      <c r="CJ626" s="43"/>
      <c r="CK626" s="43"/>
      <c r="CL626" s="43"/>
      <c r="CM626" s="43"/>
    </row>
    <row r="627">
      <c r="A627" s="44"/>
      <c r="B627" s="48"/>
      <c r="C627" s="48"/>
      <c r="D627" s="48"/>
      <c r="E627" s="48"/>
      <c r="F627" s="48"/>
      <c r="G627" s="48"/>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c r="BG627" s="43"/>
      <c r="BH627" s="43"/>
      <c r="BI627" s="43"/>
      <c r="BJ627" s="43"/>
      <c r="BK627" s="43"/>
      <c r="BL627" s="43"/>
      <c r="BM627" s="43"/>
      <c r="BN627" s="43"/>
      <c r="BO627" s="43"/>
      <c r="BP627" s="43"/>
      <c r="BQ627" s="43"/>
      <c r="BR627" s="43"/>
      <c r="BS627" s="43"/>
      <c r="BT627" s="43"/>
      <c r="BU627" s="43"/>
      <c r="BV627" s="43"/>
      <c r="BW627" s="43"/>
      <c r="BX627" s="43"/>
      <c r="BY627" s="43"/>
      <c r="BZ627" s="43"/>
      <c r="CA627" s="43"/>
      <c r="CB627" s="43"/>
      <c r="CC627" s="43"/>
      <c r="CD627" s="43"/>
      <c r="CE627" s="43"/>
      <c r="CF627" s="43"/>
      <c r="CG627" s="43"/>
      <c r="CH627" s="43"/>
      <c r="CI627" s="43"/>
      <c r="CJ627" s="43"/>
      <c r="CK627" s="43"/>
      <c r="CL627" s="43"/>
      <c r="CM627" s="43"/>
    </row>
    <row r="628">
      <c r="A628" s="44"/>
      <c r="B628" s="48"/>
      <c r="C628" s="48"/>
      <c r="D628" s="48"/>
      <c r="E628" s="48"/>
      <c r="F628" s="48"/>
      <c r="G628" s="48"/>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c r="BG628" s="43"/>
      <c r="BH628" s="43"/>
      <c r="BI628" s="43"/>
      <c r="BJ628" s="43"/>
      <c r="BK628" s="43"/>
      <c r="BL628" s="43"/>
      <c r="BM628" s="43"/>
      <c r="BN628" s="43"/>
      <c r="BO628" s="43"/>
      <c r="BP628" s="43"/>
      <c r="BQ628" s="43"/>
      <c r="BR628" s="43"/>
      <c r="BS628" s="43"/>
      <c r="BT628" s="43"/>
      <c r="BU628" s="43"/>
      <c r="BV628" s="43"/>
      <c r="BW628" s="43"/>
      <c r="BX628" s="43"/>
      <c r="BY628" s="43"/>
      <c r="BZ628" s="43"/>
      <c r="CA628" s="43"/>
      <c r="CB628" s="43"/>
      <c r="CC628" s="43"/>
      <c r="CD628" s="43"/>
      <c r="CE628" s="43"/>
      <c r="CF628" s="43"/>
      <c r="CG628" s="43"/>
      <c r="CH628" s="43"/>
      <c r="CI628" s="43"/>
      <c r="CJ628" s="43"/>
      <c r="CK628" s="43"/>
      <c r="CL628" s="43"/>
      <c r="CM628" s="43"/>
    </row>
    <row r="629">
      <c r="A629" s="44"/>
      <c r="B629" s="48"/>
      <c r="C629" s="48"/>
      <c r="D629" s="48"/>
      <c r="E629" s="48"/>
      <c r="F629" s="48"/>
      <c r="G629" s="48"/>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c r="BG629" s="43"/>
      <c r="BH629" s="43"/>
      <c r="BI629" s="43"/>
      <c r="BJ629" s="43"/>
      <c r="BK629" s="43"/>
      <c r="BL629" s="43"/>
      <c r="BM629" s="43"/>
      <c r="BN629" s="43"/>
      <c r="BO629" s="43"/>
      <c r="BP629" s="43"/>
      <c r="BQ629" s="43"/>
      <c r="BR629" s="43"/>
      <c r="BS629" s="43"/>
      <c r="BT629" s="43"/>
      <c r="BU629" s="43"/>
      <c r="BV629" s="43"/>
      <c r="BW629" s="43"/>
      <c r="BX629" s="43"/>
      <c r="BY629" s="43"/>
      <c r="BZ629" s="43"/>
      <c r="CA629" s="43"/>
      <c r="CB629" s="43"/>
      <c r="CC629" s="43"/>
      <c r="CD629" s="43"/>
      <c r="CE629" s="43"/>
      <c r="CF629" s="43"/>
      <c r="CG629" s="43"/>
      <c r="CH629" s="43"/>
      <c r="CI629" s="43"/>
      <c r="CJ629" s="43"/>
      <c r="CK629" s="43"/>
      <c r="CL629" s="43"/>
      <c r="CM629" s="43"/>
    </row>
    <row r="630">
      <c r="A630" s="44"/>
      <c r="B630" s="48"/>
      <c r="C630" s="48"/>
      <c r="D630" s="48"/>
      <c r="E630" s="48"/>
      <c r="F630" s="48"/>
      <c r="G630" s="48"/>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c r="BG630" s="43"/>
      <c r="BH630" s="43"/>
      <c r="BI630" s="43"/>
      <c r="BJ630" s="43"/>
      <c r="BK630" s="43"/>
      <c r="BL630" s="43"/>
      <c r="BM630" s="43"/>
      <c r="BN630" s="43"/>
      <c r="BO630" s="43"/>
      <c r="BP630" s="43"/>
      <c r="BQ630" s="43"/>
      <c r="BR630" s="43"/>
      <c r="BS630" s="43"/>
      <c r="BT630" s="43"/>
      <c r="BU630" s="43"/>
      <c r="BV630" s="43"/>
      <c r="BW630" s="43"/>
      <c r="BX630" s="43"/>
      <c r="BY630" s="43"/>
      <c r="BZ630" s="43"/>
      <c r="CA630" s="43"/>
      <c r="CB630" s="43"/>
      <c r="CC630" s="43"/>
      <c r="CD630" s="43"/>
      <c r="CE630" s="43"/>
      <c r="CF630" s="43"/>
      <c r="CG630" s="43"/>
      <c r="CH630" s="43"/>
      <c r="CI630" s="43"/>
      <c r="CJ630" s="43"/>
      <c r="CK630" s="43"/>
      <c r="CL630" s="43"/>
      <c r="CM630" s="43"/>
    </row>
    <row r="631">
      <c r="A631" s="44"/>
      <c r="B631" s="48"/>
      <c r="C631" s="48"/>
      <c r="D631" s="48"/>
      <c r="E631" s="48"/>
      <c r="F631" s="48"/>
      <c r="G631" s="48"/>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c r="BG631" s="43"/>
      <c r="BH631" s="43"/>
      <c r="BI631" s="43"/>
      <c r="BJ631" s="43"/>
      <c r="BK631" s="43"/>
      <c r="BL631" s="43"/>
      <c r="BM631" s="43"/>
      <c r="BN631" s="43"/>
      <c r="BO631" s="43"/>
      <c r="BP631" s="43"/>
      <c r="BQ631" s="43"/>
      <c r="BR631" s="43"/>
      <c r="BS631" s="43"/>
      <c r="BT631" s="43"/>
      <c r="BU631" s="43"/>
      <c r="BV631" s="43"/>
      <c r="BW631" s="43"/>
      <c r="BX631" s="43"/>
      <c r="BY631" s="43"/>
      <c r="BZ631" s="43"/>
      <c r="CA631" s="43"/>
      <c r="CB631" s="43"/>
      <c r="CC631" s="43"/>
      <c r="CD631" s="43"/>
      <c r="CE631" s="43"/>
      <c r="CF631" s="43"/>
      <c r="CG631" s="43"/>
      <c r="CH631" s="43"/>
      <c r="CI631" s="43"/>
      <c r="CJ631" s="43"/>
      <c r="CK631" s="43"/>
      <c r="CL631" s="43"/>
      <c r="CM631" s="43"/>
    </row>
    <row r="632">
      <c r="A632" s="44"/>
      <c r="B632" s="48"/>
      <c r="C632" s="48"/>
      <c r="D632" s="48"/>
      <c r="E632" s="48"/>
      <c r="F632" s="48"/>
      <c r="G632" s="48"/>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c r="BG632" s="43"/>
      <c r="BH632" s="43"/>
      <c r="BI632" s="43"/>
      <c r="BJ632" s="43"/>
      <c r="BK632" s="43"/>
      <c r="BL632" s="43"/>
      <c r="BM632" s="43"/>
      <c r="BN632" s="43"/>
      <c r="BO632" s="43"/>
      <c r="BP632" s="43"/>
      <c r="BQ632" s="43"/>
      <c r="BR632" s="43"/>
      <c r="BS632" s="43"/>
      <c r="BT632" s="43"/>
      <c r="BU632" s="43"/>
      <c r="BV632" s="43"/>
      <c r="BW632" s="43"/>
      <c r="BX632" s="43"/>
      <c r="BY632" s="43"/>
      <c r="BZ632" s="43"/>
      <c r="CA632" s="43"/>
      <c r="CB632" s="43"/>
      <c r="CC632" s="43"/>
      <c r="CD632" s="43"/>
      <c r="CE632" s="43"/>
      <c r="CF632" s="43"/>
      <c r="CG632" s="43"/>
      <c r="CH632" s="43"/>
      <c r="CI632" s="43"/>
      <c r="CJ632" s="43"/>
      <c r="CK632" s="43"/>
      <c r="CL632" s="43"/>
      <c r="CM632" s="43"/>
    </row>
    <row r="633">
      <c r="A633" s="44"/>
      <c r="B633" s="48"/>
      <c r="C633" s="48"/>
      <c r="D633" s="48"/>
      <c r="E633" s="48"/>
      <c r="F633" s="48"/>
      <c r="G633" s="48"/>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43"/>
      <c r="BT633" s="43"/>
      <c r="BU633" s="43"/>
      <c r="BV633" s="43"/>
      <c r="BW633" s="43"/>
      <c r="BX633" s="43"/>
      <c r="BY633" s="43"/>
      <c r="BZ633" s="43"/>
      <c r="CA633" s="43"/>
      <c r="CB633" s="43"/>
      <c r="CC633" s="43"/>
      <c r="CD633" s="43"/>
      <c r="CE633" s="43"/>
      <c r="CF633" s="43"/>
      <c r="CG633" s="43"/>
      <c r="CH633" s="43"/>
      <c r="CI633" s="43"/>
      <c r="CJ633" s="43"/>
      <c r="CK633" s="43"/>
      <c r="CL633" s="43"/>
      <c r="CM633" s="43"/>
    </row>
    <row r="634">
      <c r="A634" s="44"/>
      <c r="B634" s="48"/>
      <c r="C634" s="48"/>
      <c r="D634" s="48"/>
      <c r="E634" s="48"/>
      <c r="F634" s="48"/>
      <c r="G634" s="48"/>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43"/>
      <c r="BT634" s="43"/>
      <c r="BU634" s="43"/>
      <c r="BV634" s="43"/>
      <c r="BW634" s="43"/>
      <c r="BX634" s="43"/>
      <c r="BY634" s="43"/>
      <c r="BZ634" s="43"/>
      <c r="CA634" s="43"/>
      <c r="CB634" s="43"/>
      <c r="CC634" s="43"/>
      <c r="CD634" s="43"/>
      <c r="CE634" s="43"/>
      <c r="CF634" s="43"/>
      <c r="CG634" s="43"/>
      <c r="CH634" s="43"/>
      <c r="CI634" s="43"/>
      <c r="CJ634" s="43"/>
      <c r="CK634" s="43"/>
      <c r="CL634" s="43"/>
      <c r="CM634" s="43"/>
    </row>
    <row r="635">
      <c r="A635" s="44"/>
      <c r="B635" s="48"/>
      <c r="C635" s="48"/>
      <c r="D635" s="48"/>
      <c r="E635" s="48"/>
      <c r="F635" s="48"/>
      <c r="G635" s="48"/>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43"/>
      <c r="BT635" s="43"/>
      <c r="BU635" s="43"/>
      <c r="BV635" s="43"/>
      <c r="BW635" s="43"/>
      <c r="BX635" s="43"/>
      <c r="BY635" s="43"/>
      <c r="BZ635" s="43"/>
      <c r="CA635" s="43"/>
      <c r="CB635" s="43"/>
      <c r="CC635" s="43"/>
      <c r="CD635" s="43"/>
      <c r="CE635" s="43"/>
      <c r="CF635" s="43"/>
      <c r="CG635" s="43"/>
      <c r="CH635" s="43"/>
      <c r="CI635" s="43"/>
      <c r="CJ635" s="43"/>
      <c r="CK635" s="43"/>
      <c r="CL635" s="43"/>
      <c r="CM635" s="43"/>
    </row>
    <row r="636">
      <c r="A636" s="44"/>
      <c r="B636" s="48"/>
      <c r="C636" s="48"/>
      <c r="D636" s="48"/>
      <c r="E636" s="48"/>
      <c r="F636" s="48"/>
      <c r="G636" s="48"/>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43"/>
      <c r="BT636" s="43"/>
      <c r="BU636" s="43"/>
      <c r="BV636" s="43"/>
      <c r="BW636" s="43"/>
      <c r="BX636" s="43"/>
      <c r="BY636" s="43"/>
      <c r="BZ636" s="43"/>
      <c r="CA636" s="43"/>
      <c r="CB636" s="43"/>
      <c r="CC636" s="43"/>
      <c r="CD636" s="43"/>
      <c r="CE636" s="43"/>
      <c r="CF636" s="43"/>
      <c r="CG636" s="43"/>
      <c r="CH636" s="43"/>
      <c r="CI636" s="43"/>
      <c r="CJ636" s="43"/>
      <c r="CK636" s="43"/>
      <c r="CL636" s="43"/>
      <c r="CM636" s="43"/>
    </row>
    <row r="637">
      <c r="A637" s="44"/>
      <c r="B637" s="48"/>
      <c r="C637" s="48"/>
      <c r="D637" s="48"/>
      <c r="E637" s="48"/>
      <c r="F637" s="48"/>
      <c r="G637" s="48"/>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c r="BG637" s="43"/>
      <c r="BH637" s="43"/>
      <c r="BI637" s="43"/>
      <c r="BJ637" s="43"/>
      <c r="BK637" s="43"/>
      <c r="BL637" s="43"/>
      <c r="BM637" s="43"/>
      <c r="BN637" s="43"/>
      <c r="BO637" s="43"/>
      <c r="BP637" s="43"/>
      <c r="BQ637" s="43"/>
      <c r="BR637" s="43"/>
      <c r="BS637" s="43"/>
      <c r="BT637" s="43"/>
      <c r="BU637" s="43"/>
      <c r="BV637" s="43"/>
      <c r="BW637" s="43"/>
      <c r="BX637" s="43"/>
      <c r="BY637" s="43"/>
      <c r="BZ637" s="43"/>
      <c r="CA637" s="43"/>
      <c r="CB637" s="43"/>
      <c r="CC637" s="43"/>
      <c r="CD637" s="43"/>
      <c r="CE637" s="43"/>
      <c r="CF637" s="43"/>
      <c r="CG637" s="43"/>
      <c r="CH637" s="43"/>
      <c r="CI637" s="43"/>
      <c r="CJ637" s="43"/>
      <c r="CK637" s="43"/>
      <c r="CL637" s="43"/>
      <c r="CM637" s="43"/>
    </row>
    <row r="638">
      <c r="A638" s="44"/>
      <c r="B638" s="48"/>
      <c r="C638" s="48"/>
      <c r="D638" s="48"/>
      <c r="E638" s="48"/>
      <c r="F638" s="48"/>
      <c r="G638" s="48"/>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43"/>
      <c r="BT638" s="43"/>
      <c r="BU638" s="43"/>
      <c r="BV638" s="43"/>
      <c r="BW638" s="43"/>
      <c r="BX638" s="43"/>
      <c r="BY638" s="43"/>
      <c r="BZ638" s="43"/>
      <c r="CA638" s="43"/>
      <c r="CB638" s="43"/>
      <c r="CC638" s="43"/>
      <c r="CD638" s="43"/>
      <c r="CE638" s="43"/>
      <c r="CF638" s="43"/>
      <c r="CG638" s="43"/>
      <c r="CH638" s="43"/>
      <c r="CI638" s="43"/>
      <c r="CJ638" s="43"/>
      <c r="CK638" s="43"/>
      <c r="CL638" s="43"/>
      <c r="CM638" s="43"/>
    </row>
    <row r="639">
      <c r="A639" s="44"/>
      <c r="B639" s="48"/>
      <c r="C639" s="48"/>
      <c r="D639" s="48"/>
      <c r="E639" s="48"/>
      <c r="F639" s="48"/>
      <c r="G639" s="48"/>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43"/>
      <c r="BT639" s="43"/>
      <c r="BU639" s="43"/>
      <c r="BV639" s="43"/>
      <c r="BW639" s="43"/>
      <c r="BX639" s="43"/>
      <c r="BY639" s="43"/>
      <c r="BZ639" s="43"/>
      <c r="CA639" s="43"/>
      <c r="CB639" s="43"/>
      <c r="CC639" s="43"/>
      <c r="CD639" s="43"/>
      <c r="CE639" s="43"/>
      <c r="CF639" s="43"/>
      <c r="CG639" s="43"/>
      <c r="CH639" s="43"/>
      <c r="CI639" s="43"/>
      <c r="CJ639" s="43"/>
      <c r="CK639" s="43"/>
      <c r="CL639" s="43"/>
      <c r="CM639" s="43"/>
    </row>
    <row r="640">
      <c r="A640" s="44"/>
      <c r="B640" s="48"/>
      <c r="C640" s="48"/>
      <c r="D640" s="48"/>
      <c r="E640" s="48"/>
      <c r="F640" s="48"/>
      <c r="G640" s="48"/>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43"/>
      <c r="BT640" s="43"/>
      <c r="BU640" s="43"/>
      <c r="BV640" s="43"/>
      <c r="BW640" s="43"/>
      <c r="BX640" s="43"/>
      <c r="BY640" s="43"/>
      <c r="BZ640" s="43"/>
      <c r="CA640" s="43"/>
      <c r="CB640" s="43"/>
      <c r="CC640" s="43"/>
      <c r="CD640" s="43"/>
      <c r="CE640" s="43"/>
      <c r="CF640" s="43"/>
      <c r="CG640" s="43"/>
      <c r="CH640" s="43"/>
      <c r="CI640" s="43"/>
      <c r="CJ640" s="43"/>
      <c r="CK640" s="43"/>
      <c r="CL640" s="43"/>
      <c r="CM640" s="43"/>
    </row>
    <row r="641">
      <c r="A641" s="44"/>
      <c r="B641" s="48"/>
      <c r="C641" s="48"/>
      <c r="D641" s="48"/>
      <c r="E641" s="48"/>
      <c r="F641" s="48"/>
      <c r="G641" s="48"/>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43"/>
      <c r="BT641" s="43"/>
      <c r="BU641" s="43"/>
      <c r="BV641" s="43"/>
      <c r="BW641" s="43"/>
      <c r="BX641" s="43"/>
      <c r="BY641" s="43"/>
      <c r="BZ641" s="43"/>
      <c r="CA641" s="43"/>
      <c r="CB641" s="43"/>
      <c r="CC641" s="43"/>
      <c r="CD641" s="43"/>
      <c r="CE641" s="43"/>
      <c r="CF641" s="43"/>
      <c r="CG641" s="43"/>
      <c r="CH641" s="43"/>
      <c r="CI641" s="43"/>
      <c r="CJ641" s="43"/>
      <c r="CK641" s="43"/>
      <c r="CL641" s="43"/>
      <c r="CM641" s="43"/>
    </row>
    <row r="642">
      <c r="A642" s="44"/>
      <c r="B642" s="48"/>
      <c r="C642" s="48"/>
      <c r="D642" s="48"/>
      <c r="E642" s="48"/>
      <c r="F642" s="48"/>
      <c r="G642" s="48"/>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43"/>
      <c r="BT642" s="43"/>
      <c r="BU642" s="43"/>
      <c r="BV642" s="43"/>
      <c r="BW642" s="43"/>
      <c r="BX642" s="43"/>
      <c r="BY642" s="43"/>
      <c r="BZ642" s="43"/>
      <c r="CA642" s="43"/>
      <c r="CB642" s="43"/>
      <c r="CC642" s="43"/>
      <c r="CD642" s="43"/>
      <c r="CE642" s="43"/>
      <c r="CF642" s="43"/>
      <c r="CG642" s="43"/>
      <c r="CH642" s="43"/>
      <c r="CI642" s="43"/>
      <c r="CJ642" s="43"/>
      <c r="CK642" s="43"/>
      <c r="CL642" s="43"/>
      <c r="CM642" s="43"/>
    </row>
    <row r="643">
      <c r="A643" s="44"/>
      <c r="B643" s="48"/>
      <c r="C643" s="48"/>
      <c r="D643" s="48"/>
      <c r="E643" s="48"/>
      <c r="F643" s="48"/>
      <c r="G643" s="48"/>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43"/>
      <c r="BT643" s="43"/>
      <c r="BU643" s="43"/>
      <c r="BV643" s="43"/>
      <c r="BW643" s="43"/>
      <c r="BX643" s="43"/>
      <c r="BY643" s="43"/>
      <c r="BZ643" s="43"/>
      <c r="CA643" s="43"/>
      <c r="CB643" s="43"/>
      <c r="CC643" s="43"/>
      <c r="CD643" s="43"/>
      <c r="CE643" s="43"/>
      <c r="CF643" s="43"/>
      <c r="CG643" s="43"/>
      <c r="CH643" s="43"/>
      <c r="CI643" s="43"/>
      <c r="CJ643" s="43"/>
      <c r="CK643" s="43"/>
      <c r="CL643" s="43"/>
      <c r="CM643" s="43"/>
    </row>
    <row r="644">
      <c r="A644" s="44"/>
      <c r="B644" s="48"/>
      <c r="C644" s="48"/>
      <c r="D644" s="48"/>
      <c r="E644" s="48"/>
      <c r="F644" s="48"/>
      <c r="G644" s="48"/>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43"/>
      <c r="BT644" s="43"/>
      <c r="BU644" s="43"/>
      <c r="BV644" s="43"/>
      <c r="BW644" s="43"/>
      <c r="BX644" s="43"/>
      <c r="BY644" s="43"/>
      <c r="BZ644" s="43"/>
      <c r="CA644" s="43"/>
      <c r="CB644" s="43"/>
      <c r="CC644" s="43"/>
      <c r="CD644" s="43"/>
      <c r="CE644" s="43"/>
      <c r="CF644" s="43"/>
      <c r="CG644" s="43"/>
      <c r="CH644" s="43"/>
      <c r="CI644" s="43"/>
      <c r="CJ644" s="43"/>
      <c r="CK644" s="43"/>
      <c r="CL644" s="43"/>
      <c r="CM644" s="43"/>
    </row>
    <row r="645">
      <c r="A645" s="44"/>
      <c r="B645" s="48"/>
      <c r="C645" s="48"/>
      <c r="D645" s="48"/>
      <c r="E645" s="48"/>
      <c r="F645" s="48"/>
      <c r="G645" s="48"/>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43"/>
      <c r="BY645" s="43"/>
      <c r="BZ645" s="43"/>
      <c r="CA645" s="43"/>
      <c r="CB645" s="43"/>
      <c r="CC645" s="43"/>
      <c r="CD645" s="43"/>
      <c r="CE645" s="43"/>
      <c r="CF645" s="43"/>
      <c r="CG645" s="43"/>
      <c r="CH645" s="43"/>
      <c r="CI645" s="43"/>
      <c r="CJ645" s="43"/>
      <c r="CK645" s="43"/>
      <c r="CL645" s="43"/>
      <c r="CM645" s="43"/>
    </row>
    <row r="646">
      <c r="A646" s="44"/>
      <c r="B646" s="48"/>
      <c r="C646" s="48"/>
      <c r="D646" s="48"/>
      <c r="E646" s="48"/>
      <c r="F646" s="48"/>
      <c r="G646" s="48"/>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43"/>
      <c r="BT646" s="43"/>
      <c r="BU646" s="43"/>
      <c r="BV646" s="43"/>
      <c r="BW646" s="43"/>
      <c r="BX646" s="43"/>
      <c r="BY646" s="43"/>
      <c r="BZ646" s="43"/>
      <c r="CA646" s="43"/>
      <c r="CB646" s="43"/>
      <c r="CC646" s="43"/>
      <c r="CD646" s="43"/>
      <c r="CE646" s="43"/>
      <c r="CF646" s="43"/>
      <c r="CG646" s="43"/>
      <c r="CH646" s="43"/>
      <c r="CI646" s="43"/>
      <c r="CJ646" s="43"/>
      <c r="CK646" s="43"/>
      <c r="CL646" s="43"/>
      <c r="CM646" s="43"/>
    </row>
    <row r="647">
      <c r="A647" s="44"/>
      <c r="B647" s="48"/>
      <c r="C647" s="48"/>
      <c r="D647" s="48"/>
      <c r="E647" s="48"/>
      <c r="F647" s="48"/>
      <c r="G647" s="48"/>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43"/>
      <c r="BT647" s="43"/>
      <c r="BU647" s="43"/>
      <c r="BV647" s="43"/>
      <c r="BW647" s="43"/>
      <c r="BX647" s="43"/>
      <c r="BY647" s="43"/>
      <c r="BZ647" s="43"/>
      <c r="CA647" s="43"/>
      <c r="CB647" s="43"/>
      <c r="CC647" s="43"/>
      <c r="CD647" s="43"/>
      <c r="CE647" s="43"/>
      <c r="CF647" s="43"/>
      <c r="CG647" s="43"/>
      <c r="CH647" s="43"/>
      <c r="CI647" s="43"/>
      <c r="CJ647" s="43"/>
      <c r="CK647" s="43"/>
      <c r="CL647" s="43"/>
      <c r="CM647" s="43"/>
    </row>
    <row r="648">
      <c r="A648" s="44"/>
      <c r="B648" s="48"/>
      <c r="C648" s="48"/>
      <c r="D648" s="48"/>
      <c r="E648" s="48"/>
      <c r="F648" s="48"/>
      <c r="G648" s="48"/>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43"/>
      <c r="BT648" s="43"/>
      <c r="BU648" s="43"/>
      <c r="BV648" s="43"/>
      <c r="BW648" s="43"/>
      <c r="BX648" s="43"/>
      <c r="BY648" s="43"/>
      <c r="BZ648" s="43"/>
      <c r="CA648" s="43"/>
      <c r="CB648" s="43"/>
      <c r="CC648" s="43"/>
      <c r="CD648" s="43"/>
      <c r="CE648" s="43"/>
      <c r="CF648" s="43"/>
      <c r="CG648" s="43"/>
      <c r="CH648" s="43"/>
      <c r="CI648" s="43"/>
      <c r="CJ648" s="43"/>
      <c r="CK648" s="43"/>
      <c r="CL648" s="43"/>
      <c r="CM648" s="43"/>
    </row>
    <row r="649">
      <c r="A649" s="44"/>
      <c r="B649" s="48"/>
      <c r="C649" s="48"/>
      <c r="D649" s="48"/>
      <c r="E649" s="48"/>
      <c r="F649" s="48"/>
      <c r="G649" s="48"/>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43"/>
      <c r="BT649" s="43"/>
      <c r="BU649" s="43"/>
      <c r="BV649" s="43"/>
      <c r="BW649" s="43"/>
      <c r="BX649" s="43"/>
      <c r="BY649" s="43"/>
      <c r="BZ649" s="43"/>
      <c r="CA649" s="43"/>
      <c r="CB649" s="43"/>
      <c r="CC649" s="43"/>
      <c r="CD649" s="43"/>
      <c r="CE649" s="43"/>
      <c r="CF649" s="43"/>
      <c r="CG649" s="43"/>
      <c r="CH649" s="43"/>
      <c r="CI649" s="43"/>
      <c r="CJ649" s="43"/>
      <c r="CK649" s="43"/>
      <c r="CL649" s="43"/>
      <c r="CM649" s="43"/>
    </row>
    <row r="650">
      <c r="A650" s="44"/>
      <c r="B650" s="48"/>
      <c r="C650" s="48"/>
      <c r="D650" s="48"/>
      <c r="E650" s="48"/>
      <c r="F650" s="48"/>
      <c r="G650" s="48"/>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43"/>
      <c r="BT650" s="43"/>
      <c r="BU650" s="43"/>
      <c r="BV650" s="43"/>
      <c r="BW650" s="43"/>
      <c r="BX650" s="43"/>
      <c r="BY650" s="43"/>
      <c r="BZ650" s="43"/>
      <c r="CA650" s="43"/>
      <c r="CB650" s="43"/>
      <c r="CC650" s="43"/>
      <c r="CD650" s="43"/>
      <c r="CE650" s="43"/>
      <c r="CF650" s="43"/>
      <c r="CG650" s="43"/>
      <c r="CH650" s="43"/>
      <c r="CI650" s="43"/>
      <c r="CJ650" s="43"/>
      <c r="CK650" s="43"/>
      <c r="CL650" s="43"/>
      <c r="CM650" s="43"/>
    </row>
    <row r="651">
      <c r="A651" s="44"/>
      <c r="B651" s="48"/>
      <c r="C651" s="48"/>
      <c r="D651" s="48"/>
      <c r="E651" s="48"/>
      <c r="F651" s="48"/>
      <c r="G651" s="48"/>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43"/>
      <c r="BT651" s="43"/>
      <c r="BU651" s="43"/>
      <c r="BV651" s="43"/>
      <c r="BW651" s="43"/>
      <c r="BX651" s="43"/>
      <c r="BY651" s="43"/>
      <c r="BZ651" s="43"/>
      <c r="CA651" s="43"/>
      <c r="CB651" s="43"/>
      <c r="CC651" s="43"/>
      <c r="CD651" s="43"/>
      <c r="CE651" s="43"/>
      <c r="CF651" s="43"/>
      <c r="CG651" s="43"/>
      <c r="CH651" s="43"/>
      <c r="CI651" s="43"/>
      <c r="CJ651" s="43"/>
      <c r="CK651" s="43"/>
      <c r="CL651" s="43"/>
      <c r="CM651" s="43"/>
    </row>
    <row r="652">
      <c r="A652" s="44"/>
      <c r="B652" s="48"/>
      <c r="C652" s="48"/>
      <c r="D652" s="48"/>
      <c r="E652" s="48"/>
      <c r="F652" s="48"/>
      <c r="G652" s="48"/>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row>
    <row r="653">
      <c r="A653" s="44"/>
      <c r="B653" s="48"/>
      <c r="C653" s="48"/>
      <c r="D653" s="48"/>
      <c r="E653" s="48"/>
      <c r="F653" s="48"/>
      <c r="G653" s="48"/>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43"/>
      <c r="BT653" s="43"/>
      <c r="BU653" s="43"/>
      <c r="BV653" s="43"/>
      <c r="BW653" s="43"/>
      <c r="BX653" s="43"/>
      <c r="BY653" s="43"/>
      <c r="BZ653" s="43"/>
      <c r="CA653" s="43"/>
      <c r="CB653" s="43"/>
      <c r="CC653" s="43"/>
      <c r="CD653" s="43"/>
      <c r="CE653" s="43"/>
      <c r="CF653" s="43"/>
      <c r="CG653" s="43"/>
      <c r="CH653" s="43"/>
      <c r="CI653" s="43"/>
      <c r="CJ653" s="43"/>
      <c r="CK653" s="43"/>
      <c r="CL653" s="43"/>
      <c r="CM653" s="43"/>
    </row>
    <row r="654">
      <c r="A654" s="44"/>
      <c r="B654" s="48"/>
      <c r="C654" s="48"/>
      <c r="D654" s="48"/>
      <c r="E654" s="48"/>
      <c r="F654" s="48"/>
      <c r="G654" s="48"/>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row>
    <row r="655">
      <c r="A655" s="44"/>
      <c r="B655" s="48"/>
      <c r="C655" s="48"/>
      <c r="D655" s="48"/>
      <c r="E655" s="48"/>
      <c r="F655" s="48"/>
      <c r="G655" s="48"/>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43"/>
      <c r="BT655" s="43"/>
      <c r="BU655" s="43"/>
      <c r="BV655" s="43"/>
      <c r="BW655" s="43"/>
      <c r="BX655" s="43"/>
      <c r="BY655" s="43"/>
      <c r="BZ655" s="43"/>
      <c r="CA655" s="43"/>
      <c r="CB655" s="43"/>
      <c r="CC655" s="43"/>
      <c r="CD655" s="43"/>
      <c r="CE655" s="43"/>
      <c r="CF655" s="43"/>
      <c r="CG655" s="43"/>
      <c r="CH655" s="43"/>
      <c r="CI655" s="43"/>
      <c r="CJ655" s="43"/>
      <c r="CK655" s="43"/>
      <c r="CL655" s="43"/>
      <c r="CM655" s="43"/>
    </row>
    <row r="656">
      <c r="A656" s="44"/>
      <c r="B656" s="48"/>
      <c r="C656" s="48"/>
      <c r="D656" s="48"/>
      <c r="E656" s="48"/>
      <c r="F656" s="48"/>
      <c r="G656" s="48"/>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43"/>
      <c r="BT656" s="43"/>
      <c r="BU656" s="43"/>
      <c r="BV656" s="43"/>
      <c r="BW656" s="43"/>
      <c r="BX656" s="43"/>
      <c r="BY656" s="43"/>
      <c r="BZ656" s="43"/>
      <c r="CA656" s="43"/>
      <c r="CB656" s="43"/>
      <c r="CC656" s="43"/>
      <c r="CD656" s="43"/>
      <c r="CE656" s="43"/>
      <c r="CF656" s="43"/>
      <c r="CG656" s="43"/>
      <c r="CH656" s="43"/>
      <c r="CI656" s="43"/>
      <c r="CJ656" s="43"/>
      <c r="CK656" s="43"/>
      <c r="CL656" s="43"/>
      <c r="CM656" s="43"/>
    </row>
    <row r="657">
      <c r="A657" s="44"/>
      <c r="B657" s="48"/>
      <c r="C657" s="48"/>
      <c r="D657" s="48"/>
      <c r="E657" s="48"/>
      <c r="F657" s="48"/>
      <c r="G657" s="48"/>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43"/>
      <c r="BT657" s="43"/>
      <c r="BU657" s="43"/>
      <c r="BV657" s="43"/>
      <c r="BW657" s="43"/>
      <c r="BX657" s="43"/>
      <c r="BY657" s="43"/>
      <c r="BZ657" s="43"/>
      <c r="CA657" s="43"/>
      <c r="CB657" s="43"/>
      <c r="CC657" s="43"/>
      <c r="CD657" s="43"/>
      <c r="CE657" s="43"/>
      <c r="CF657" s="43"/>
      <c r="CG657" s="43"/>
      <c r="CH657" s="43"/>
      <c r="CI657" s="43"/>
      <c r="CJ657" s="43"/>
      <c r="CK657" s="43"/>
      <c r="CL657" s="43"/>
      <c r="CM657" s="43"/>
    </row>
    <row r="658">
      <c r="A658" s="44"/>
      <c r="B658" s="48"/>
      <c r="C658" s="48"/>
      <c r="D658" s="48"/>
      <c r="E658" s="48"/>
      <c r="F658" s="48"/>
      <c r="G658" s="48"/>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43"/>
      <c r="BT658" s="43"/>
      <c r="BU658" s="43"/>
      <c r="BV658" s="43"/>
      <c r="BW658" s="43"/>
      <c r="BX658" s="43"/>
      <c r="BY658" s="43"/>
      <c r="BZ658" s="43"/>
      <c r="CA658" s="43"/>
      <c r="CB658" s="43"/>
      <c r="CC658" s="43"/>
      <c r="CD658" s="43"/>
      <c r="CE658" s="43"/>
      <c r="CF658" s="43"/>
      <c r="CG658" s="43"/>
      <c r="CH658" s="43"/>
      <c r="CI658" s="43"/>
      <c r="CJ658" s="43"/>
      <c r="CK658" s="43"/>
      <c r="CL658" s="43"/>
      <c r="CM658" s="43"/>
    </row>
    <row r="659">
      <c r="A659" s="44"/>
      <c r="B659" s="48"/>
      <c r="C659" s="48"/>
      <c r="D659" s="48"/>
      <c r="E659" s="48"/>
      <c r="F659" s="48"/>
      <c r="G659" s="48"/>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43"/>
      <c r="BT659" s="43"/>
      <c r="BU659" s="43"/>
      <c r="BV659" s="43"/>
      <c r="BW659" s="43"/>
      <c r="BX659" s="43"/>
      <c r="BY659" s="43"/>
      <c r="BZ659" s="43"/>
      <c r="CA659" s="43"/>
      <c r="CB659" s="43"/>
      <c r="CC659" s="43"/>
      <c r="CD659" s="43"/>
      <c r="CE659" s="43"/>
      <c r="CF659" s="43"/>
      <c r="CG659" s="43"/>
      <c r="CH659" s="43"/>
      <c r="CI659" s="43"/>
      <c r="CJ659" s="43"/>
      <c r="CK659" s="43"/>
      <c r="CL659" s="43"/>
      <c r="CM659" s="43"/>
    </row>
    <row r="660">
      <c r="A660" s="44"/>
      <c r="B660" s="48"/>
      <c r="C660" s="48"/>
      <c r="D660" s="48"/>
      <c r="E660" s="48"/>
      <c r="F660" s="48"/>
      <c r="G660" s="48"/>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c r="BG660" s="43"/>
      <c r="BH660" s="43"/>
      <c r="BI660" s="43"/>
      <c r="BJ660" s="43"/>
      <c r="BK660" s="43"/>
      <c r="BL660" s="43"/>
      <c r="BM660" s="43"/>
      <c r="BN660" s="43"/>
      <c r="BO660" s="43"/>
      <c r="BP660" s="43"/>
      <c r="BQ660" s="43"/>
      <c r="BR660" s="43"/>
      <c r="BS660" s="43"/>
      <c r="BT660" s="43"/>
      <c r="BU660" s="43"/>
      <c r="BV660" s="43"/>
      <c r="BW660" s="43"/>
      <c r="BX660" s="43"/>
      <c r="BY660" s="43"/>
      <c r="BZ660" s="43"/>
      <c r="CA660" s="43"/>
      <c r="CB660" s="43"/>
      <c r="CC660" s="43"/>
      <c r="CD660" s="43"/>
      <c r="CE660" s="43"/>
      <c r="CF660" s="43"/>
      <c r="CG660" s="43"/>
      <c r="CH660" s="43"/>
      <c r="CI660" s="43"/>
      <c r="CJ660" s="43"/>
      <c r="CK660" s="43"/>
      <c r="CL660" s="43"/>
      <c r="CM660" s="43"/>
    </row>
    <row r="661">
      <c r="A661" s="44"/>
      <c r="B661" s="48"/>
      <c r="C661" s="48"/>
      <c r="D661" s="48"/>
      <c r="E661" s="48"/>
      <c r="F661" s="48"/>
      <c r="G661" s="48"/>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43"/>
      <c r="BT661" s="43"/>
      <c r="BU661" s="43"/>
      <c r="BV661" s="43"/>
      <c r="BW661" s="43"/>
      <c r="BX661" s="43"/>
      <c r="BY661" s="43"/>
      <c r="BZ661" s="43"/>
      <c r="CA661" s="43"/>
      <c r="CB661" s="43"/>
      <c r="CC661" s="43"/>
      <c r="CD661" s="43"/>
      <c r="CE661" s="43"/>
      <c r="CF661" s="43"/>
      <c r="CG661" s="43"/>
      <c r="CH661" s="43"/>
      <c r="CI661" s="43"/>
      <c r="CJ661" s="43"/>
      <c r="CK661" s="43"/>
      <c r="CL661" s="43"/>
      <c r="CM661" s="43"/>
    </row>
    <row r="662">
      <c r="A662" s="44"/>
      <c r="B662" s="48"/>
      <c r="C662" s="48"/>
      <c r="D662" s="48"/>
      <c r="E662" s="48"/>
      <c r="F662" s="48"/>
      <c r="G662" s="48"/>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43"/>
      <c r="BT662" s="43"/>
      <c r="BU662" s="43"/>
      <c r="BV662" s="43"/>
      <c r="BW662" s="43"/>
      <c r="BX662" s="43"/>
      <c r="BY662" s="43"/>
      <c r="BZ662" s="43"/>
      <c r="CA662" s="43"/>
      <c r="CB662" s="43"/>
      <c r="CC662" s="43"/>
      <c r="CD662" s="43"/>
      <c r="CE662" s="43"/>
      <c r="CF662" s="43"/>
      <c r="CG662" s="43"/>
      <c r="CH662" s="43"/>
      <c r="CI662" s="43"/>
      <c r="CJ662" s="43"/>
      <c r="CK662" s="43"/>
      <c r="CL662" s="43"/>
      <c r="CM662" s="43"/>
    </row>
    <row r="663">
      <c r="A663" s="44"/>
      <c r="B663" s="48"/>
      <c r="C663" s="48"/>
      <c r="D663" s="48"/>
      <c r="E663" s="48"/>
      <c r="F663" s="48"/>
      <c r="G663" s="48"/>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43"/>
      <c r="BT663" s="43"/>
      <c r="BU663" s="43"/>
      <c r="BV663" s="43"/>
      <c r="BW663" s="43"/>
      <c r="BX663" s="43"/>
      <c r="BY663" s="43"/>
      <c r="BZ663" s="43"/>
      <c r="CA663" s="43"/>
      <c r="CB663" s="43"/>
      <c r="CC663" s="43"/>
      <c r="CD663" s="43"/>
      <c r="CE663" s="43"/>
      <c r="CF663" s="43"/>
      <c r="CG663" s="43"/>
      <c r="CH663" s="43"/>
      <c r="CI663" s="43"/>
      <c r="CJ663" s="43"/>
      <c r="CK663" s="43"/>
      <c r="CL663" s="43"/>
      <c r="CM663" s="43"/>
    </row>
    <row r="664">
      <c r="A664" s="44"/>
      <c r="B664" s="48"/>
      <c r="C664" s="48"/>
      <c r="D664" s="48"/>
      <c r="E664" s="48"/>
      <c r="F664" s="48"/>
      <c r="G664" s="48"/>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43"/>
      <c r="BT664" s="43"/>
      <c r="BU664" s="43"/>
      <c r="BV664" s="43"/>
      <c r="BW664" s="43"/>
      <c r="BX664" s="43"/>
      <c r="BY664" s="43"/>
      <c r="BZ664" s="43"/>
      <c r="CA664" s="43"/>
      <c r="CB664" s="43"/>
      <c r="CC664" s="43"/>
      <c r="CD664" s="43"/>
      <c r="CE664" s="43"/>
      <c r="CF664" s="43"/>
      <c r="CG664" s="43"/>
      <c r="CH664" s="43"/>
      <c r="CI664" s="43"/>
      <c r="CJ664" s="43"/>
      <c r="CK664" s="43"/>
      <c r="CL664" s="43"/>
      <c r="CM664" s="43"/>
    </row>
    <row r="665">
      <c r="A665" s="44"/>
      <c r="B665" s="48"/>
      <c r="C665" s="48"/>
      <c r="D665" s="48"/>
      <c r="E665" s="48"/>
      <c r="F665" s="48"/>
      <c r="G665" s="48"/>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43"/>
      <c r="BT665" s="43"/>
      <c r="BU665" s="43"/>
      <c r="BV665" s="43"/>
      <c r="BW665" s="43"/>
      <c r="BX665" s="43"/>
      <c r="BY665" s="43"/>
      <c r="BZ665" s="43"/>
      <c r="CA665" s="43"/>
      <c r="CB665" s="43"/>
      <c r="CC665" s="43"/>
      <c r="CD665" s="43"/>
      <c r="CE665" s="43"/>
      <c r="CF665" s="43"/>
      <c r="CG665" s="43"/>
      <c r="CH665" s="43"/>
      <c r="CI665" s="43"/>
      <c r="CJ665" s="43"/>
      <c r="CK665" s="43"/>
      <c r="CL665" s="43"/>
      <c r="CM665" s="43"/>
    </row>
    <row r="666">
      <c r="A666" s="44"/>
      <c r="B666" s="48"/>
      <c r="C666" s="48"/>
      <c r="D666" s="48"/>
      <c r="E666" s="48"/>
      <c r="F666" s="48"/>
      <c r="G666" s="48"/>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43"/>
      <c r="BT666" s="43"/>
      <c r="BU666" s="43"/>
      <c r="BV666" s="43"/>
      <c r="BW666" s="43"/>
      <c r="BX666" s="43"/>
      <c r="BY666" s="43"/>
      <c r="BZ666" s="43"/>
      <c r="CA666" s="43"/>
      <c r="CB666" s="43"/>
      <c r="CC666" s="43"/>
      <c r="CD666" s="43"/>
      <c r="CE666" s="43"/>
      <c r="CF666" s="43"/>
      <c r="CG666" s="43"/>
      <c r="CH666" s="43"/>
      <c r="CI666" s="43"/>
      <c r="CJ666" s="43"/>
      <c r="CK666" s="43"/>
      <c r="CL666" s="43"/>
      <c r="CM666" s="43"/>
    </row>
    <row r="667">
      <c r="A667" s="44"/>
      <c r="B667" s="48"/>
      <c r="C667" s="48"/>
      <c r="D667" s="48"/>
      <c r="E667" s="48"/>
      <c r="F667" s="48"/>
      <c r="G667" s="48"/>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43"/>
      <c r="BT667" s="43"/>
      <c r="BU667" s="43"/>
      <c r="BV667" s="43"/>
      <c r="BW667" s="43"/>
      <c r="BX667" s="43"/>
      <c r="BY667" s="43"/>
      <c r="BZ667" s="43"/>
      <c r="CA667" s="43"/>
      <c r="CB667" s="43"/>
      <c r="CC667" s="43"/>
      <c r="CD667" s="43"/>
      <c r="CE667" s="43"/>
      <c r="CF667" s="43"/>
      <c r="CG667" s="43"/>
      <c r="CH667" s="43"/>
      <c r="CI667" s="43"/>
      <c r="CJ667" s="43"/>
      <c r="CK667" s="43"/>
      <c r="CL667" s="43"/>
      <c r="CM667" s="43"/>
    </row>
    <row r="668">
      <c r="A668" s="44"/>
      <c r="B668" s="48"/>
      <c r="C668" s="48"/>
      <c r="D668" s="48"/>
      <c r="E668" s="48"/>
      <c r="F668" s="48"/>
      <c r="G668" s="48"/>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43"/>
      <c r="BT668" s="43"/>
      <c r="BU668" s="43"/>
      <c r="BV668" s="43"/>
      <c r="BW668" s="43"/>
      <c r="BX668" s="43"/>
      <c r="BY668" s="43"/>
      <c r="BZ668" s="43"/>
      <c r="CA668" s="43"/>
      <c r="CB668" s="43"/>
      <c r="CC668" s="43"/>
      <c r="CD668" s="43"/>
      <c r="CE668" s="43"/>
      <c r="CF668" s="43"/>
      <c r="CG668" s="43"/>
      <c r="CH668" s="43"/>
      <c r="CI668" s="43"/>
      <c r="CJ668" s="43"/>
      <c r="CK668" s="43"/>
      <c r="CL668" s="43"/>
      <c r="CM668" s="43"/>
    </row>
    <row r="669">
      <c r="A669" s="44"/>
      <c r="B669" s="48"/>
      <c r="C669" s="48"/>
      <c r="D669" s="48"/>
      <c r="E669" s="48"/>
      <c r="F669" s="48"/>
      <c r="G669" s="48"/>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43"/>
      <c r="BT669" s="43"/>
      <c r="BU669" s="43"/>
      <c r="BV669" s="43"/>
      <c r="BW669" s="43"/>
      <c r="BX669" s="43"/>
      <c r="BY669" s="43"/>
      <c r="BZ669" s="43"/>
      <c r="CA669" s="43"/>
      <c r="CB669" s="43"/>
      <c r="CC669" s="43"/>
      <c r="CD669" s="43"/>
      <c r="CE669" s="43"/>
      <c r="CF669" s="43"/>
      <c r="CG669" s="43"/>
      <c r="CH669" s="43"/>
      <c r="CI669" s="43"/>
      <c r="CJ669" s="43"/>
      <c r="CK669" s="43"/>
      <c r="CL669" s="43"/>
      <c r="CM669" s="43"/>
    </row>
    <row r="670">
      <c r="A670" s="44"/>
      <c r="B670" s="48"/>
      <c r="C670" s="48"/>
      <c r="D670" s="48"/>
      <c r="E670" s="48"/>
      <c r="F670" s="48"/>
      <c r="G670" s="48"/>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43"/>
      <c r="BT670" s="43"/>
      <c r="BU670" s="43"/>
      <c r="BV670" s="43"/>
      <c r="BW670" s="43"/>
      <c r="BX670" s="43"/>
      <c r="BY670" s="43"/>
      <c r="BZ670" s="43"/>
      <c r="CA670" s="43"/>
      <c r="CB670" s="43"/>
      <c r="CC670" s="43"/>
      <c r="CD670" s="43"/>
      <c r="CE670" s="43"/>
      <c r="CF670" s="43"/>
      <c r="CG670" s="43"/>
      <c r="CH670" s="43"/>
      <c r="CI670" s="43"/>
      <c r="CJ670" s="43"/>
      <c r="CK670" s="43"/>
      <c r="CL670" s="43"/>
      <c r="CM670" s="43"/>
    </row>
    <row r="671">
      <c r="A671" s="44"/>
      <c r="B671" s="48"/>
      <c r="C671" s="48"/>
      <c r="D671" s="48"/>
      <c r="E671" s="48"/>
      <c r="F671" s="48"/>
      <c r="G671" s="48"/>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43"/>
      <c r="BT671" s="43"/>
      <c r="BU671" s="43"/>
      <c r="BV671" s="43"/>
      <c r="BW671" s="43"/>
      <c r="BX671" s="43"/>
      <c r="BY671" s="43"/>
      <c r="BZ671" s="43"/>
      <c r="CA671" s="43"/>
      <c r="CB671" s="43"/>
      <c r="CC671" s="43"/>
      <c r="CD671" s="43"/>
      <c r="CE671" s="43"/>
      <c r="CF671" s="43"/>
      <c r="CG671" s="43"/>
      <c r="CH671" s="43"/>
      <c r="CI671" s="43"/>
      <c r="CJ671" s="43"/>
      <c r="CK671" s="43"/>
      <c r="CL671" s="43"/>
      <c r="CM671" s="43"/>
    </row>
    <row r="672">
      <c r="A672" s="44"/>
      <c r="B672" s="48"/>
      <c r="C672" s="48"/>
      <c r="D672" s="48"/>
      <c r="E672" s="48"/>
      <c r="F672" s="48"/>
      <c r="G672" s="48"/>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43"/>
      <c r="BT672" s="43"/>
      <c r="BU672" s="43"/>
      <c r="BV672" s="43"/>
      <c r="BW672" s="43"/>
      <c r="BX672" s="43"/>
      <c r="BY672" s="43"/>
      <c r="BZ672" s="43"/>
      <c r="CA672" s="43"/>
      <c r="CB672" s="43"/>
      <c r="CC672" s="43"/>
      <c r="CD672" s="43"/>
      <c r="CE672" s="43"/>
      <c r="CF672" s="43"/>
      <c r="CG672" s="43"/>
      <c r="CH672" s="43"/>
      <c r="CI672" s="43"/>
      <c r="CJ672" s="43"/>
      <c r="CK672" s="43"/>
      <c r="CL672" s="43"/>
      <c r="CM672" s="43"/>
    </row>
    <row r="673">
      <c r="A673" s="44"/>
      <c r="B673" s="48"/>
      <c r="C673" s="48"/>
      <c r="D673" s="48"/>
      <c r="E673" s="48"/>
      <c r="F673" s="48"/>
      <c r="G673" s="48"/>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43"/>
      <c r="BT673" s="43"/>
      <c r="BU673" s="43"/>
      <c r="BV673" s="43"/>
      <c r="BW673" s="43"/>
      <c r="BX673" s="43"/>
      <c r="BY673" s="43"/>
      <c r="BZ673" s="43"/>
      <c r="CA673" s="43"/>
      <c r="CB673" s="43"/>
      <c r="CC673" s="43"/>
      <c r="CD673" s="43"/>
      <c r="CE673" s="43"/>
      <c r="CF673" s="43"/>
      <c r="CG673" s="43"/>
      <c r="CH673" s="43"/>
      <c r="CI673" s="43"/>
      <c r="CJ673" s="43"/>
      <c r="CK673" s="43"/>
      <c r="CL673" s="43"/>
      <c r="CM673" s="43"/>
    </row>
    <row r="674">
      <c r="A674" s="44"/>
      <c r="B674" s="48"/>
      <c r="C674" s="48"/>
      <c r="D674" s="48"/>
      <c r="E674" s="48"/>
      <c r="F674" s="48"/>
      <c r="G674" s="48"/>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43"/>
      <c r="BT674" s="43"/>
      <c r="BU674" s="43"/>
      <c r="BV674" s="43"/>
      <c r="BW674" s="43"/>
      <c r="BX674" s="43"/>
      <c r="BY674" s="43"/>
      <c r="BZ674" s="43"/>
      <c r="CA674" s="43"/>
      <c r="CB674" s="43"/>
      <c r="CC674" s="43"/>
      <c r="CD674" s="43"/>
      <c r="CE674" s="43"/>
      <c r="CF674" s="43"/>
      <c r="CG674" s="43"/>
      <c r="CH674" s="43"/>
      <c r="CI674" s="43"/>
      <c r="CJ674" s="43"/>
      <c r="CK674" s="43"/>
      <c r="CL674" s="43"/>
      <c r="CM674" s="43"/>
    </row>
    <row r="675">
      <c r="A675" s="44"/>
      <c r="B675" s="48"/>
      <c r="C675" s="48"/>
      <c r="D675" s="48"/>
      <c r="E675" s="48"/>
      <c r="F675" s="48"/>
      <c r="G675" s="48"/>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43"/>
      <c r="BT675" s="43"/>
      <c r="BU675" s="43"/>
      <c r="BV675" s="43"/>
      <c r="BW675" s="43"/>
      <c r="BX675" s="43"/>
      <c r="BY675" s="43"/>
      <c r="BZ675" s="43"/>
      <c r="CA675" s="43"/>
      <c r="CB675" s="43"/>
      <c r="CC675" s="43"/>
      <c r="CD675" s="43"/>
      <c r="CE675" s="43"/>
      <c r="CF675" s="43"/>
      <c r="CG675" s="43"/>
      <c r="CH675" s="43"/>
      <c r="CI675" s="43"/>
      <c r="CJ675" s="43"/>
      <c r="CK675" s="43"/>
      <c r="CL675" s="43"/>
      <c r="CM675" s="43"/>
    </row>
    <row r="676">
      <c r="A676" s="44"/>
      <c r="B676" s="48"/>
      <c r="C676" s="48"/>
      <c r="D676" s="48"/>
      <c r="E676" s="48"/>
      <c r="F676" s="48"/>
      <c r="G676" s="48"/>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43"/>
      <c r="BT676" s="43"/>
      <c r="BU676" s="43"/>
      <c r="BV676" s="43"/>
      <c r="BW676" s="43"/>
      <c r="BX676" s="43"/>
      <c r="BY676" s="43"/>
      <c r="BZ676" s="43"/>
      <c r="CA676" s="43"/>
      <c r="CB676" s="43"/>
      <c r="CC676" s="43"/>
      <c r="CD676" s="43"/>
      <c r="CE676" s="43"/>
      <c r="CF676" s="43"/>
      <c r="CG676" s="43"/>
      <c r="CH676" s="43"/>
      <c r="CI676" s="43"/>
      <c r="CJ676" s="43"/>
      <c r="CK676" s="43"/>
      <c r="CL676" s="43"/>
      <c r="CM676" s="43"/>
    </row>
    <row r="677">
      <c r="A677" s="44"/>
      <c r="B677" s="48"/>
      <c r="C677" s="48"/>
      <c r="D677" s="48"/>
      <c r="E677" s="48"/>
      <c r="F677" s="48"/>
      <c r="G677" s="48"/>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43"/>
      <c r="BT677" s="43"/>
      <c r="BU677" s="43"/>
      <c r="BV677" s="43"/>
      <c r="BW677" s="43"/>
      <c r="BX677" s="43"/>
      <c r="BY677" s="43"/>
      <c r="BZ677" s="43"/>
      <c r="CA677" s="43"/>
      <c r="CB677" s="43"/>
      <c r="CC677" s="43"/>
      <c r="CD677" s="43"/>
      <c r="CE677" s="43"/>
      <c r="CF677" s="43"/>
      <c r="CG677" s="43"/>
      <c r="CH677" s="43"/>
      <c r="CI677" s="43"/>
      <c r="CJ677" s="43"/>
      <c r="CK677" s="43"/>
      <c r="CL677" s="43"/>
      <c r="CM677" s="43"/>
    </row>
    <row r="678">
      <c r="A678" s="44"/>
      <c r="B678" s="48"/>
      <c r="C678" s="48"/>
      <c r="D678" s="48"/>
      <c r="E678" s="48"/>
      <c r="F678" s="48"/>
      <c r="G678" s="48"/>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43"/>
      <c r="BT678" s="43"/>
      <c r="BU678" s="43"/>
      <c r="BV678" s="43"/>
      <c r="BW678" s="43"/>
      <c r="BX678" s="43"/>
      <c r="BY678" s="43"/>
      <c r="BZ678" s="43"/>
      <c r="CA678" s="43"/>
      <c r="CB678" s="43"/>
      <c r="CC678" s="43"/>
      <c r="CD678" s="43"/>
      <c r="CE678" s="43"/>
      <c r="CF678" s="43"/>
      <c r="CG678" s="43"/>
      <c r="CH678" s="43"/>
      <c r="CI678" s="43"/>
      <c r="CJ678" s="43"/>
      <c r="CK678" s="43"/>
      <c r="CL678" s="43"/>
      <c r="CM678" s="43"/>
    </row>
    <row r="679">
      <c r="A679" s="44"/>
      <c r="B679" s="48"/>
      <c r="C679" s="48"/>
      <c r="D679" s="48"/>
      <c r="E679" s="48"/>
      <c r="F679" s="48"/>
      <c r="G679" s="48"/>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43"/>
      <c r="BT679" s="43"/>
      <c r="BU679" s="43"/>
      <c r="BV679" s="43"/>
      <c r="BW679" s="43"/>
      <c r="BX679" s="43"/>
      <c r="BY679" s="43"/>
      <c r="BZ679" s="43"/>
      <c r="CA679" s="43"/>
      <c r="CB679" s="43"/>
      <c r="CC679" s="43"/>
      <c r="CD679" s="43"/>
      <c r="CE679" s="43"/>
      <c r="CF679" s="43"/>
      <c r="CG679" s="43"/>
      <c r="CH679" s="43"/>
      <c r="CI679" s="43"/>
      <c r="CJ679" s="43"/>
      <c r="CK679" s="43"/>
      <c r="CL679" s="43"/>
      <c r="CM679" s="43"/>
    </row>
    <row r="680">
      <c r="A680" s="44"/>
      <c r="B680" s="48"/>
      <c r="C680" s="48"/>
      <c r="D680" s="48"/>
      <c r="E680" s="48"/>
      <c r="F680" s="48"/>
      <c r="G680" s="48"/>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43"/>
      <c r="BT680" s="43"/>
      <c r="BU680" s="43"/>
      <c r="BV680" s="43"/>
      <c r="BW680" s="43"/>
      <c r="BX680" s="43"/>
      <c r="BY680" s="43"/>
      <c r="BZ680" s="43"/>
      <c r="CA680" s="43"/>
      <c r="CB680" s="43"/>
      <c r="CC680" s="43"/>
      <c r="CD680" s="43"/>
      <c r="CE680" s="43"/>
      <c r="CF680" s="43"/>
      <c r="CG680" s="43"/>
      <c r="CH680" s="43"/>
      <c r="CI680" s="43"/>
      <c r="CJ680" s="43"/>
      <c r="CK680" s="43"/>
      <c r="CL680" s="43"/>
      <c r="CM680" s="43"/>
    </row>
    <row r="681">
      <c r="A681" s="44"/>
      <c r="B681" s="48"/>
      <c r="C681" s="48"/>
      <c r="D681" s="48"/>
      <c r="E681" s="48"/>
      <c r="F681" s="48"/>
      <c r="G681" s="48"/>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43"/>
      <c r="BT681" s="43"/>
      <c r="BU681" s="43"/>
      <c r="BV681" s="43"/>
      <c r="BW681" s="43"/>
      <c r="BX681" s="43"/>
      <c r="BY681" s="43"/>
      <c r="BZ681" s="43"/>
      <c r="CA681" s="43"/>
      <c r="CB681" s="43"/>
      <c r="CC681" s="43"/>
      <c r="CD681" s="43"/>
      <c r="CE681" s="43"/>
      <c r="CF681" s="43"/>
      <c r="CG681" s="43"/>
      <c r="CH681" s="43"/>
      <c r="CI681" s="43"/>
      <c r="CJ681" s="43"/>
      <c r="CK681" s="43"/>
      <c r="CL681" s="43"/>
      <c r="CM681" s="43"/>
    </row>
    <row r="682">
      <c r="A682" s="44"/>
      <c r="B682" s="48"/>
      <c r="C682" s="48"/>
      <c r="D682" s="48"/>
      <c r="E682" s="48"/>
      <c r="F682" s="48"/>
      <c r="G682" s="48"/>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43"/>
      <c r="BT682" s="43"/>
      <c r="BU682" s="43"/>
      <c r="BV682" s="43"/>
      <c r="BW682" s="43"/>
      <c r="BX682" s="43"/>
      <c r="BY682" s="43"/>
      <c r="BZ682" s="43"/>
      <c r="CA682" s="43"/>
      <c r="CB682" s="43"/>
      <c r="CC682" s="43"/>
      <c r="CD682" s="43"/>
      <c r="CE682" s="43"/>
      <c r="CF682" s="43"/>
      <c r="CG682" s="43"/>
      <c r="CH682" s="43"/>
      <c r="CI682" s="43"/>
      <c r="CJ682" s="43"/>
      <c r="CK682" s="43"/>
      <c r="CL682" s="43"/>
      <c r="CM682" s="43"/>
    </row>
    <row r="683">
      <c r="A683" s="44"/>
      <c r="B683" s="48"/>
      <c r="C683" s="48"/>
      <c r="D683" s="48"/>
      <c r="E683" s="48"/>
      <c r="F683" s="48"/>
      <c r="G683" s="48"/>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43"/>
      <c r="BT683" s="43"/>
      <c r="BU683" s="43"/>
      <c r="BV683" s="43"/>
      <c r="BW683" s="43"/>
      <c r="BX683" s="43"/>
      <c r="BY683" s="43"/>
      <c r="BZ683" s="43"/>
      <c r="CA683" s="43"/>
      <c r="CB683" s="43"/>
      <c r="CC683" s="43"/>
      <c r="CD683" s="43"/>
      <c r="CE683" s="43"/>
      <c r="CF683" s="43"/>
      <c r="CG683" s="43"/>
      <c r="CH683" s="43"/>
      <c r="CI683" s="43"/>
      <c r="CJ683" s="43"/>
      <c r="CK683" s="43"/>
      <c r="CL683" s="43"/>
      <c r="CM683" s="43"/>
    </row>
    <row r="684">
      <c r="A684" s="44"/>
      <c r="B684" s="48"/>
      <c r="C684" s="48"/>
      <c r="D684" s="48"/>
      <c r="E684" s="48"/>
      <c r="F684" s="48"/>
      <c r="G684" s="48"/>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43"/>
      <c r="BT684" s="43"/>
      <c r="BU684" s="43"/>
      <c r="BV684" s="43"/>
      <c r="BW684" s="43"/>
      <c r="BX684" s="43"/>
      <c r="BY684" s="43"/>
      <c r="BZ684" s="43"/>
      <c r="CA684" s="43"/>
      <c r="CB684" s="43"/>
      <c r="CC684" s="43"/>
      <c r="CD684" s="43"/>
      <c r="CE684" s="43"/>
      <c r="CF684" s="43"/>
      <c r="CG684" s="43"/>
      <c r="CH684" s="43"/>
      <c r="CI684" s="43"/>
      <c r="CJ684" s="43"/>
      <c r="CK684" s="43"/>
      <c r="CL684" s="43"/>
      <c r="CM684" s="43"/>
    </row>
    <row r="685">
      <c r="A685" s="44"/>
      <c r="B685" s="48"/>
      <c r="C685" s="48"/>
      <c r="D685" s="48"/>
      <c r="E685" s="48"/>
      <c r="F685" s="48"/>
      <c r="G685" s="48"/>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43"/>
      <c r="BT685" s="43"/>
      <c r="BU685" s="43"/>
      <c r="BV685" s="43"/>
      <c r="BW685" s="43"/>
      <c r="BX685" s="43"/>
      <c r="BY685" s="43"/>
      <c r="BZ685" s="43"/>
      <c r="CA685" s="43"/>
      <c r="CB685" s="43"/>
      <c r="CC685" s="43"/>
      <c r="CD685" s="43"/>
      <c r="CE685" s="43"/>
      <c r="CF685" s="43"/>
      <c r="CG685" s="43"/>
      <c r="CH685" s="43"/>
      <c r="CI685" s="43"/>
      <c r="CJ685" s="43"/>
      <c r="CK685" s="43"/>
      <c r="CL685" s="43"/>
      <c r="CM685" s="43"/>
    </row>
    <row r="686">
      <c r="A686" s="44"/>
      <c r="B686" s="48"/>
      <c r="C686" s="48"/>
      <c r="D686" s="48"/>
      <c r="E686" s="48"/>
      <c r="F686" s="48"/>
      <c r="G686" s="48"/>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c r="BG686" s="43"/>
      <c r="BH686" s="43"/>
      <c r="BI686" s="43"/>
      <c r="BJ686" s="43"/>
      <c r="BK686" s="43"/>
      <c r="BL686" s="43"/>
      <c r="BM686" s="43"/>
      <c r="BN686" s="43"/>
      <c r="BO686" s="43"/>
      <c r="BP686" s="43"/>
      <c r="BQ686" s="43"/>
      <c r="BR686" s="43"/>
      <c r="BS686" s="43"/>
      <c r="BT686" s="43"/>
      <c r="BU686" s="43"/>
      <c r="BV686" s="43"/>
      <c r="BW686" s="43"/>
      <c r="BX686" s="43"/>
      <c r="BY686" s="43"/>
      <c r="BZ686" s="43"/>
      <c r="CA686" s="43"/>
      <c r="CB686" s="43"/>
      <c r="CC686" s="43"/>
      <c r="CD686" s="43"/>
      <c r="CE686" s="43"/>
      <c r="CF686" s="43"/>
      <c r="CG686" s="43"/>
      <c r="CH686" s="43"/>
      <c r="CI686" s="43"/>
      <c r="CJ686" s="43"/>
      <c r="CK686" s="43"/>
      <c r="CL686" s="43"/>
      <c r="CM686" s="43"/>
    </row>
    <row r="687">
      <c r="A687" s="44"/>
      <c r="B687" s="48"/>
      <c r="C687" s="48"/>
      <c r="D687" s="48"/>
      <c r="E687" s="48"/>
      <c r="F687" s="48"/>
      <c r="G687" s="48"/>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43"/>
      <c r="BT687" s="43"/>
      <c r="BU687" s="43"/>
      <c r="BV687" s="43"/>
      <c r="BW687" s="43"/>
      <c r="BX687" s="43"/>
      <c r="BY687" s="43"/>
      <c r="BZ687" s="43"/>
      <c r="CA687" s="43"/>
      <c r="CB687" s="43"/>
      <c r="CC687" s="43"/>
      <c r="CD687" s="43"/>
      <c r="CE687" s="43"/>
      <c r="CF687" s="43"/>
      <c r="CG687" s="43"/>
      <c r="CH687" s="43"/>
      <c r="CI687" s="43"/>
      <c r="CJ687" s="43"/>
      <c r="CK687" s="43"/>
      <c r="CL687" s="43"/>
      <c r="CM687" s="43"/>
    </row>
    <row r="688">
      <c r="A688" s="44"/>
      <c r="B688" s="48"/>
      <c r="C688" s="48"/>
      <c r="D688" s="48"/>
      <c r="E688" s="48"/>
      <c r="F688" s="48"/>
      <c r="G688" s="48"/>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43"/>
      <c r="BT688" s="43"/>
      <c r="BU688" s="43"/>
      <c r="BV688" s="43"/>
      <c r="BW688" s="43"/>
      <c r="BX688" s="43"/>
      <c r="BY688" s="43"/>
      <c r="BZ688" s="43"/>
      <c r="CA688" s="43"/>
      <c r="CB688" s="43"/>
      <c r="CC688" s="43"/>
      <c r="CD688" s="43"/>
      <c r="CE688" s="43"/>
      <c r="CF688" s="43"/>
      <c r="CG688" s="43"/>
      <c r="CH688" s="43"/>
      <c r="CI688" s="43"/>
      <c r="CJ688" s="43"/>
      <c r="CK688" s="43"/>
      <c r="CL688" s="43"/>
      <c r="CM688" s="43"/>
    </row>
    <row r="689">
      <c r="A689" s="44"/>
      <c r="B689" s="48"/>
      <c r="C689" s="48"/>
      <c r="D689" s="48"/>
      <c r="E689" s="48"/>
      <c r="F689" s="48"/>
      <c r="G689" s="48"/>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row>
    <row r="690">
      <c r="A690" s="44"/>
      <c r="B690" s="48"/>
      <c r="C690" s="48"/>
      <c r="D690" s="48"/>
      <c r="E690" s="48"/>
      <c r="F690" s="48"/>
      <c r="G690" s="48"/>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43"/>
      <c r="BT690" s="43"/>
      <c r="BU690" s="43"/>
      <c r="BV690" s="43"/>
      <c r="BW690" s="43"/>
      <c r="BX690" s="43"/>
      <c r="BY690" s="43"/>
      <c r="BZ690" s="43"/>
      <c r="CA690" s="43"/>
      <c r="CB690" s="43"/>
      <c r="CC690" s="43"/>
      <c r="CD690" s="43"/>
      <c r="CE690" s="43"/>
      <c r="CF690" s="43"/>
      <c r="CG690" s="43"/>
      <c r="CH690" s="43"/>
      <c r="CI690" s="43"/>
      <c r="CJ690" s="43"/>
      <c r="CK690" s="43"/>
      <c r="CL690" s="43"/>
      <c r="CM690" s="43"/>
    </row>
    <row r="691">
      <c r="A691" s="44"/>
      <c r="B691" s="48"/>
      <c r="C691" s="48"/>
      <c r="D691" s="48"/>
      <c r="E691" s="48"/>
      <c r="F691" s="48"/>
      <c r="G691" s="48"/>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43"/>
      <c r="BT691" s="43"/>
      <c r="BU691" s="43"/>
      <c r="BV691" s="43"/>
      <c r="BW691" s="43"/>
      <c r="BX691" s="43"/>
      <c r="BY691" s="43"/>
      <c r="BZ691" s="43"/>
      <c r="CA691" s="43"/>
      <c r="CB691" s="43"/>
      <c r="CC691" s="43"/>
      <c r="CD691" s="43"/>
      <c r="CE691" s="43"/>
      <c r="CF691" s="43"/>
      <c r="CG691" s="43"/>
      <c r="CH691" s="43"/>
      <c r="CI691" s="43"/>
      <c r="CJ691" s="43"/>
      <c r="CK691" s="43"/>
      <c r="CL691" s="43"/>
      <c r="CM691" s="43"/>
    </row>
    <row r="692">
      <c r="A692" s="44"/>
      <c r="B692" s="48"/>
      <c r="C692" s="48"/>
      <c r="D692" s="48"/>
      <c r="E692" s="48"/>
      <c r="F692" s="48"/>
      <c r="G692" s="48"/>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43"/>
      <c r="BT692" s="43"/>
      <c r="BU692" s="43"/>
      <c r="BV692" s="43"/>
      <c r="BW692" s="43"/>
      <c r="BX692" s="43"/>
      <c r="BY692" s="43"/>
      <c r="BZ692" s="43"/>
      <c r="CA692" s="43"/>
      <c r="CB692" s="43"/>
      <c r="CC692" s="43"/>
      <c r="CD692" s="43"/>
      <c r="CE692" s="43"/>
      <c r="CF692" s="43"/>
      <c r="CG692" s="43"/>
      <c r="CH692" s="43"/>
      <c r="CI692" s="43"/>
      <c r="CJ692" s="43"/>
      <c r="CK692" s="43"/>
      <c r="CL692" s="43"/>
      <c r="CM692" s="43"/>
    </row>
    <row r="693">
      <c r="A693" s="44"/>
      <c r="B693" s="48"/>
      <c r="C693" s="48"/>
      <c r="D693" s="48"/>
      <c r="E693" s="48"/>
      <c r="F693" s="48"/>
      <c r="G693" s="48"/>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43"/>
      <c r="BT693" s="43"/>
      <c r="BU693" s="43"/>
      <c r="BV693" s="43"/>
      <c r="BW693" s="43"/>
      <c r="BX693" s="43"/>
      <c r="BY693" s="43"/>
      <c r="BZ693" s="43"/>
      <c r="CA693" s="43"/>
      <c r="CB693" s="43"/>
      <c r="CC693" s="43"/>
      <c r="CD693" s="43"/>
      <c r="CE693" s="43"/>
      <c r="CF693" s="43"/>
      <c r="CG693" s="43"/>
      <c r="CH693" s="43"/>
      <c r="CI693" s="43"/>
      <c r="CJ693" s="43"/>
      <c r="CK693" s="43"/>
      <c r="CL693" s="43"/>
      <c r="CM693" s="43"/>
    </row>
    <row r="694">
      <c r="A694" s="44"/>
      <c r="B694" s="48"/>
      <c r="C694" s="48"/>
      <c r="D694" s="48"/>
      <c r="E694" s="48"/>
      <c r="F694" s="48"/>
      <c r="G694" s="48"/>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43"/>
      <c r="BT694" s="43"/>
      <c r="BU694" s="43"/>
      <c r="BV694" s="43"/>
      <c r="BW694" s="43"/>
      <c r="BX694" s="43"/>
      <c r="BY694" s="43"/>
      <c r="BZ694" s="43"/>
      <c r="CA694" s="43"/>
      <c r="CB694" s="43"/>
      <c r="CC694" s="43"/>
      <c r="CD694" s="43"/>
      <c r="CE694" s="43"/>
      <c r="CF694" s="43"/>
      <c r="CG694" s="43"/>
      <c r="CH694" s="43"/>
      <c r="CI694" s="43"/>
      <c r="CJ694" s="43"/>
      <c r="CK694" s="43"/>
      <c r="CL694" s="43"/>
      <c r="CM694" s="43"/>
    </row>
    <row r="695">
      <c r="A695" s="44"/>
      <c r="B695" s="48"/>
      <c r="C695" s="48"/>
      <c r="D695" s="48"/>
      <c r="E695" s="48"/>
      <c r="F695" s="48"/>
      <c r="G695" s="48"/>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43"/>
      <c r="BT695" s="43"/>
      <c r="BU695" s="43"/>
      <c r="BV695" s="43"/>
      <c r="BW695" s="43"/>
      <c r="BX695" s="43"/>
      <c r="BY695" s="43"/>
      <c r="BZ695" s="43"/>
      <c r="CA695" s="43"/>
      <c r="CB695" s="43"/>
      <c r="CC695" s="43"/>
      <c r="CD695" s="43"/>
      <c r="CE695" s="43"/>
      <c r="CF695" s="43"/>
      <c r="CG695" s="43"/>
      <c r="CH695" s="43"/>
      <c r="CI695" s="43"/>
      <c r="CJ695" s="43"/>
      <c r="CK695" s="43"/>
      <c r="CL695" s="43"/>
      <c r="CM695" s="43"/>
    </row>
    <row r="696">
      <c r="A696" s="44"/>
      <c r="B696" s="48"/>
      <c r="C696" s="48"/>
      <c r="D696" s="48"/>
      <c r="E696" s="48"/>
      <c r="F696" s="48"/>
      <c r="G696" s="48"/>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43"/>
      <c r="BT696" s="43"/>
      <c r="BU696" s="43"/>
      <c r="BV696" s="43"/>
      <c r="BW696" s="43"/>
      <c r="BX696" s="43"/>
      <c r="BY696" s="43"/>
      <c r="BZ696" s="43"/>
      <c r="CA696" s="43"/>
      <c r="CB696" s="43"/>
      <c r="CC696" s="43"/>
      <c r="CD696" s="43"/>
      <c r="CE696" s="43"/>
      <c r="CF696" s="43"/>
      <c r="CG696" s="43"/>
      <c r="CH696" s="43"/>
      <c r="CI696" s="43"/>
      <c r="CJ696" s="43"/>
      <c r="CK696" s="43"/>
      <c r="CL696" s="43"/>
      <c r="CM696" s="43"/>
    </row>
    <row r="697">
      <c r="A697" s="44"/>
      <c r="B697" s="48"/>
      <c r="C697" s="48"/>
      <c r="D697" s="48"/>
      <c r="E697" s="48"/>
      <c r="F697" s="48"/>
      <c r="G697" s="48"/>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43"/>
      <c r="BT697" s="43"/>
      <c r="BU697" s="43"/>
      <c r="BV697" s="43"/>
      <c r="BW697" s="43"/>
      <c r="BX697" s="43"/>
      <c r="BY697" s="43"/>
      <c r="BZ697" s="43"/>
      <c r="CA697" s="43"/>
      <c r="CB697" s="43"/>
      <c r="CC697" s="43"/>
      <c r="CD697" s="43"/>
      <c r="CE697" s="43"/>
      <c r="CF697" s="43"/>
      <c r="CG697" s="43"/>
      <c r="CH697" s="43"/>
      <c r="CI697" s="43"/>
      <c r="CJ697" s="43"/>
      <c r="CK697" s="43"/>
      <c r="CL697" s="43"/>
      <c r="CM697" s="43"/>
    </row>
    <row r="698">
      <c r="A698" s="44"/>
      <c r="B698" s="48"/>
      <c r="C698" s="48"/>
      <c r="D698" s="48"/>
      <c r="E698" s="48"/>
      <c r="F698" s="48"/>
      <c r="G698" s="48"/>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43"/>
      <c r="BT698" s="43"/>
      <c r="BU698" s="43"/>
      <c r="BV698" s="43"/>
      <c r="BW698" s="43"/>
      <c r="BX698" s="43"/>
      <c r="BY698" s="43"/>
      <c r="BZ698" s="43"/>
      <c r="CA698" s="43"/>
      <c r="CB698" s="43"/>
      <c r="CC698" s="43"/>
      <c r="CD698" s="43"/>
      <c r="CE698" s="43"/>
      <c r="CF698" s="43"/>
      <c r="CG698" s="43"/>
      <c r="CH698" s="43"/>
      <c r="CI698" s="43"/>
      <c r="CJ698" s="43"/>
      <c r="CK698" s="43"/>
      <c r="CL698" s="43"/>
      <c r="CM698" s="43"/>
    </row>
    <row r="699">
      <c r="A699" s="44"/>
      <c r="B699" s="48"/>
      <c r="C699" s="48"/>
      <c r="D699" s="48"/>
      <c r="E699" s="48"/>
      <c r="F699" s="48"/>
      <c r="G699" s="48"/>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43"/>
      <c r="BT699" s="43"/>
      <c r="BU699" s="43"/>
      <c r="BV699" s="43"/>
      <c r="BW699" s="43"/>
      <c r="BX699" s="43"/>
      <c r="BY699" s="43"/>
      <c r="BZ699" s="43"/>
      <c r="CA699" s="43"/>
      <c r="CB699" s="43"/>
      <c r="CC699" s="43"/>
      <c r="CD699" s="43"/>
      <c r="CE699" s="43"/>
      <c r="CF699" s="43"/>
      <c r="CG699" s="43"/>
      <c r="CH699" s="43"/>
      <c r="CI699" s="43"/>
      <c r="CJ699" s="43"/>
      <c r="CK699" s="43"/>
      <c r="CL699" s="43"/>
      <c r="CM699" s="43"/>
    </row>
    <row r="700">
      <c r="A700" s="44"/>
      <c r="B700" s="48"/>
      <c r="C700" s="48"/>
      <c r="D700" s="48"/>
      <c r="E700" s="48"/>
      <c r="F700" s="48"/>
      <c r="G700" s="48"/>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c r="BG700" s="43"/>
      <c r="BH700" s="43"/>
      <c r="BI700" s="43"/>
      <c r="BJ700" s="43"/>
      <c r="BK700" s="43"/>
      <c r="BL700" s="43"/>
      <c r="BM700" s="43"/>
      <c r="BN700" s="43"/>
      <c r="BO700" s="43"/>
      <c r="BP700" s="43"/>
      <c r="BQ700" s="43"/>
      <c r="BR700" s="43"/>
      <c r="BS700" s="43"/>
      <c r="BT700" s="43"/>
      <c r="BU700" s="43"/>
      <c r="BV700" s="43"/>
      <c r="BW700" s="43"/>
      <c r="BX700" s="43"/>
      <c r="BY700" s="43"/>
      <c r="BZ700" s="43"/>
      <c r="CA700" s="43"/>
      <c r="CB700" s="43"/>
      <c r="CC700" s="43"/>
      <c r="CD700" s="43"/>
      <c r="CE700" s="43"/>
      <c r="CF700" s="43"/>
      <c r="CG700" s="43"/>
      <c r="CH700" s="43"/>
      <c r="CI700" s="43"/>
      <c r="CJ700" s="43"/>
      <c r="CK700" s="43"/>
      <c r="CL700" s="43"/>
      <c r="CM700" s="43"/>
    </row>
    <row r="701">
      <c r="A701" s="44"/>
      <c r="B701" s="48"/>
      <c r="C701" s="48"/>
      <c r="D701" s="48"/>
      <c r="E701" s="48"/>
      <c r="F701" s="48"/>
      <c r="G701" s="48"/>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43"/>
      <c r="BT701" s="43"/>
      <c r="BU701" s="43"/>
      <c r="BV701" s="43"/>
      <c r="BW701" s="43"/>
      <c r="BX701" s="43"/>
      <c r="BY701" s="43"/>
      <c r="BZ701" s="43"/>
      <c r="CA701" s="43"/>
      <c r="CB701" s="43"/>
      <c r="CC701" s="43"/>
      <c r="CD701" s="43"/>
      <c r="CE701" s="43"/>
      <c r="CF701" s="43"/>
      <c r="CG701" s="43"/>
      <c r="CH701" s="43"/>
      <c r="CI701" s="43"/>
      <c r="CJ701" s="43"/>
      <c r="CK701" s="43"/>
      <c r="CL701" s="43"/>
      <c r="CM701" s="43"/>
    </row>
    <row r="702">
      <c r="A702" s="44"/>
      <c r="B702" s="48"/>
      <c r="C702" s="48"/>
      <c r="D702" s="48"/>
      <c r="E702" s="48"/>
      <c r="F702" s="48"/>
      <c r="G702" s="48"/>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c r="BG702" s="43"/>
      <c r="BH702" s="43"/>
      <c r="BI702" s="43"/>
      <c r="BJ702" s="43"/>
      <c r="BK702" s="43"/>
      <c r="BL702" s="43"/>
      <c r="BM702" s="43"/>
      <c r="BN702" s="43"/>
      <c r="BO702" s="43"/>
      <c r="BP702" s="43"/>
      <c r="BQ702" s="43"/>
      <c r="BR702" s="43"/>
      <c r="BS702" s="43"/>
      <c r="BT702" s="43"/>
      <c r="BU702" s="43"/>
      <c r="BV702" s="43"/>
      <c r="BW702" s="43"/>
      <c r="BX702" s="43"/>
      <c r="BY702" s="43"/>
      <c r="BZ702" s="43"/>
      <c r="CA702" s="43"/>
      <c r="CB702" s="43"/>
      <c r="CC702" s="43"/>
      <c r="CD702" s="43"/>
      <c r="CE702" s="43"/>
      <c r="CF702" s="43"/>
      <c r="CG702" s="43"/>
      <c r="CH702" s="43"/>
      <c r="CI702" s="43"/>
      <c r="CJ702" s="43"/>
      <c r="CK702" s="43"/>
      <c r="CL702" s="43"/>
      <c r="CM702" s="43"/>
    </row>
    <row r="703">
      <c r="A703" s="44"/>
      <c r="B703" s="48"/>
      <c r="C703" s="48"/>
      <c r="D703" s="48"/>
      <c r="E703" s="48"/>
      <c r="F703" s="48"/>
      <c r="G703" s="48"/>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43"/>
      <c r="BT703" s="43"/>
      <c r="BU703" s="43"/>
      <c r="BV703" s="43"/>
      <c r="BW703" s="43"/>
      <c r="BX703" s="43"/>
      <c r="BY703" s="43"/>
      <c r="BZ703" s="43"/>
      <c r="CA703" s="43"/>
      <c r="CB703" s="43"/>
      <c r="CC703" s="43"/>
      <c r="CD703" s="43"/>
      <c r="CE703" s="43"/>
      <c r="CF703" s="43"/>
      <c r="CG703" s="43"/>
      <c r="CH703" s="43"/>
      <c r="CI703" s="43"/>
      <c r="CJ703" s="43"/>
      <c r="CK703" s="43"/>
      <c r="CL703" s="43"/>
      <c r="CM703" s="43"/>
    </row>
    <row r="704">
      <c r="A704" s="44"/>
      <c r="B704" s="48"/>
      <c r="C704" s="48"/>
      <c r="D704" s="48"/>
      <c r="E704" s="48"/>
      <c r="F704" s="48"/>
      <c r="G704" s="48"/>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43"/>
      <c r="BT704" s="43"/>
      <c r="BU704" s="43"/>
      <c r="BV704" s="43"/>
      <c r="BW704" s="43"/>
      <c r="BX704" s="43"/>
      <c r="BY704" s="43"/>
      <c r="BZ704" s="43"/>
      <c r="CA704" s="43"/>
      <c r="CB704" s="43"/>
      <c r="CC704" s="43"/>
      <c r="CD704" s="43"/>
      <c r="CE704" s="43"/>
      <c r="CF704" s="43"/>
      <c r="CG704" s="43"/>
      <c r="CH704" s="43"/>
      <c r="CI704" s="43"/>
      <c r="CJ704" s="43"/>
      <c r="CK704" s="43"/>
      <c r="CL704" s="43"/>
      <c r="CM704" s="43"/>
    </row>
    <row r="705">
      <c r="A705" s="44"/>
      <c r="B705" s="48"/>
      <c r="C705" s="48"/>
      <c r="D705" s="48"/>
      <c r="E705" s="48"/>
      <c r="F705" s="48"/>
      <c r="G705" s="48"/>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43"/>
      <c r="BT705" s="43"/>
      <c r="BU705" s="43"/>
      <c r="BV705" s="43"/>
      <c r="BW705" s="43"/>
      <c r="BX705" s="43"/>
      <c r="BY705" s="43"/>
      <c r="BZ705" s="43"/>
      <c r="CA705" s="43"/>
      <c r="CB705" s="43"/>
      <c r="CC705" s="43"/>
      <c r="CD705" s="43"/>
      <c r="CE705" s="43"/>
      <c r="CF705" s="43"/>
      <c r="CG705" s="43"/>
      <c r="CH705" s="43"/>
      <c r="CI705" s="43"/>
      <c r="CJ705" s="43"/>
      <c r="CK705" s="43"/>
      <c r="CL705" s="43"/>
      <c r="CM705" s="43"/>
    </row>
    <row r="706">
      <c r="A706" s="44"/>
      <c r="B706" s="48"/>
      <c r="C706" s="48"/>
      <c r="D706" s="48"/>
      <c r="E706" s="48"/>
      <c r="F706" s="48"/>
      <c r="G706" s="48"/>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43"/>
      <c r="BT706" s="43"/>
      <c r="BU706" s="43"/>
      <c r="BV706" s="43"/>
      <c r="BW706" s="43"/>
      <c r="BX706" s="43"/>
      <c r="BY706" s="43"/>
      <c r="BZ706" s="43"/>
      <c r="CA706" s="43"/>
      <c r="CB706" s="43"/>
      <c r="CC706" s="43"/>
      <c r="CD706" s="43"/>
      <c r="CE706" s="43"/>
      <c r="CF706" s="43"/>
      <c r="CG706" s="43"/>
      <c r="CH706" s="43"/>
      <c r="CI706" s="43"/>
      <c r="CJ706" s="43"/>
      <c r="CK706" s="43"/>
      <c r="CL706" s="43"/>
      <c r="CM706" s="43"/>
    </row>
    <row r="707">
      <c r="A707" s="44"/>
      <c r="B707" s="48"/>
      <c r="C707" s="48"/>
      <c r="D707" s="48"/>
      <c r="E707" s="48"/>
      <c r="F707" s="48"/>
      <c r="G707" s="48"/>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43"/>
      <c r="BT707" s="43"/>
      <c r="BU707" s="43"/>
      <c r="BV707" s="43"/>
      <c r="BW707" s="43"/>
      <c r="BX707" s="43"/>
      <c r="BY707" s="43"/>
      <c r="BZ707" s="43"/>
      <c r="CA707" s="43"/>
      <c r="CB707" s="43"/>
      <c r="CC707" s="43"/>
      <c r="CD707" s="43"/>
      <c r="CE707" s="43"/>
      <c r="CF707" s="43"/>
      <c r="CG707" s="43"/>
      <c r="CH707" s="43"/>
      <c r="CI707" s="43"/>
      <c r="CJ707" s="43"/>
      <c r="CK707" s="43"/>
      <c r="CL707" s="43"/>
      <c r="CM707" s="43"/>
    </row>
    <row r="708">
      <c r="A708" s="44"/>
      <c r="B708" s="48"/>
      <c r="C708" s="48"/>
      <c r="D708" s="48"/>
      <c r="E708" s="48"/>
      <c r="F708" s="48"/>
      <c r="G708" s="48"/>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43"/>
      <c r="BI708" s="43"/>
      <c r="BJ708" s="43"/>
      <c r="BK708" s="43"/>
      <c r="BL708" s="43"/>
      <c r="BM708" s="43"/>
      <c r="BN708" s="43"/>
      <c r="BO708" s="43"/>
      <c r="BP708" s="43"/>
      <c r="BQ708" s="43"/>
      <c r="BR708" s="43"/>
      <c r="BS708" s="43"/>
      <c r="BT708" s="43"/>
      <c r="BU708" s="43"/>
      <c r="BV708" s="43"/>
      <c r="BW708" s="43"/>
      <c r="BX708" s="43"/>
      <c r="BY708" s="43"/>
      <c r="BZ708" s="43"/>
      <c r="CA708" s="43"/>
      <c r="CB708" s="43"/>
      <c r="CC708" s="43"/>
      <c r="CD708" s="43"/>
      <c r="CE708" s="43"/>
      <c r="CF708" s="43"/>
      <c r="CG708" s="43"/>
      <c r="CH708" s="43"/>
      <c r="CI708" s="43"/>
      <c r="CJ708" s="43"/>
      <c r="CK708" s="43"/>
      <c r="CL708" s="43"/>
      <c r="CM708" s="43"/>
    </row>
    <row r="709">
      <c r="A709" s="44"/>
      <c r="B709" s="48"/>
      <c r="C709" s="48"/>
      <c r="D709" s="48"/>
      <c r="E709" s="48"/>
      <c r="F709" s="48"/>
      <c r="G709" s="48"/>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43"/>
      <c r="BT709" s="43"/>
      <c r="BU709" s="43"/>
      <c r="BV709" s="43"/>
      <c r="BW709" s="43"/>
      <c r="BX709" s="43"/>
      <c r="BY709" s="43"/>
      <c r="BZ709" s="43"/>
      <c r="CA709" s="43"/>
      <c r="CB709" s="43"/>
      <c r="CC709" s="43"/>
      <c r="CD709" s="43"/>
      <c r="CE709" s="43"/>
      <c r="CF709" s="43"/>
      <c r="CG709" s="43"/>
      <c r="CH709" s="43"/>
      <c r="CI709" s="43"/>
      <c r="CJ709" s="43"/>
      <c r="CK709" s="43"/>
      <c r="CL709" s="43"/>
      <c r="CM709" s="43"/>
    </row>
    <row r="710">
      <c r="A710" s="44"/>
      <c r="B710" s="48"/>
      <c r="C710" s="48"/>
      <c r="D710" s="48"/>
      <c r="E710" s="48"/>
      <c r="F710" s="48"/>
      <c r="G710" s="48"/>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43"/>
      <c r="BT710" s="43"/>
      <c r="BU710" s="43"/>
      <c r="BV710" s="43"/>
      <c r="BW710" s="43"/>
      <c r="BX710" s="43"/>
      <c r="BY710" s="43"/>
      <c r="BZ710" s="43"/>
      <c r="CA710" s="43"/>
      <c r="CB710" s="43"/>
      <c r="CC710" s="43"/>
      <c r="CD710" s="43"/>
      <c r="CE710" s="43"/>
      <c r="CF710" s="43"/>
      <c r="CG710" s="43"/>
      <c r="CH710" s="43"/>
      <c r="CI710" s="43"/>
      <c r="CJ710" s="43"/>
      <c r="CK710" s="43"/>
      <c r="CL710" s="43"/>
      <c r="CM710" s="43"/>
    </row>
    <row r="711">
      <c r="A711" s="44"/>
      <c r="B711" s="48"/>
      <c r="C711" s="48"/>
      <c r="D711" s="48"/>
      <c r="E711" s="48"/>
      <c r="F711" s="48"/>
      <c r="G711" s="48"/>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43"/>
      <c r="BT711" s="43"/>
      <c r="BU711" s="43"/>
      <c r="BV711" s="43"/>
      <c r="BW711" s="43"/>
      <c r="BX711" s="43"/>
      <c r="BY711" s="43"/>
      <c r="BZ711" s="43"/>
      <c r="CA711" s="43"/>
      <c r="CB711" s="43"/>
      <c r="CC711" s="43"/>
      <c r="CD711" s="43"/>
      <c r="CE711" s="43"/>
      <c r="CF711" s="43"/>
      <c r="CG711" s="43"/>
      <c r="CH711" s="43"/>
      <c r="CI711" s="43"/>
      <c r="CJ711" s="43"/>
      <c r="CK711" s="43"/>
      <c r="CL711" s="43"/>
      <c r="CM711" s="43"/>
    </row>
    <row r="712">
      <c r="A712" s="44"/>
      <c r="B712" s="48"/>
      <c r="C712" s="48"/>
      <c r="D712" s="48"/>
      <c r="E712" s="48"/>
      <c r="F712" s="48"/>
      <c r="G712" s="48"/>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43"/>
      <c r="BT712" s="43"/>
      <c r="BU712" s="43"/>
      <c r="BV712" s="43"/>
      <c r="BW712" s="43"/>
      <c r="BX712" s="43"/>
      <c r="BY712" s="43"/>
      <c r="BZ712" s="43"/>
      <c r="CA712" s="43"/>
      <c r="CB712" s="43"/>
      <c r="CC712" s="43"/>
      <c r="CD712" s="43"/>
      <c r="CE712" s="43"/>
      <c r="CF712" s="43"/>
      <c r="CG712" s="43"/>
      <c r="CH712" s="43"/>
      <c r="CI712" s="43"/>
      <c r="CJ712" s="43"/>
      <c r="CK712" s="43"/>
      <c r="CL712" s="43"/>
      <c r="CM712" s="43"/>
    </row>
    <row r="713">
      <c r="A713" s="44"/>
      <c r="B713" s="48"/>
      <c r="C713" s="48"/>
      <c r="D713" s="48"/>
      <c r="E713" s="48"/>
      <c r="F713" s="48"/>
      <c r="G713" s="48"/>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43"/>
      <c r="BT713" s="43"/>
      <c r="BU713" s="43"/>
      <c r="BV713" s="43"/>
      <c r="BW713" s="43"/>
      <c r="BX713" s="43"/>
      <c r="BY713" s="43"/>
      <c r="BZ713" s="43"/>
      <c r="CA713" s="43"/>
      <c r="CB713" s="43"/>
      <c r="CC713" s="43"/>
      <c r="CD713" s="43"/>
      <c r="CE713" s="43"/>
      <c r="CF713" s="43"/>
      <c r="CG713" s="43"/>
      <c r="CH713" s="43"/>
      <c r="CI713" s="43"/>
      <c r="CJ713" s="43"/>
      <c r="CK713" s="43"/>
      <c r="CL713" s="43"/>
      <c r="CM713" s="43"/>
    </row>
    <row r="714">
      <c r="A714" s="44"/>
      <c r="B714" s="48"/>
      <c r="C714" s="48"/>
      <c r="D714" s="48"/>
      <c r="E714" s="48"/>
      <c r="F714" s="48"/>
      <c r="G714" s="48"/>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43"/>
      <c r="BT714" s="43"/>
      <c r="BU714" s="43"/>
      <c r="BV714" s="43"/>
      <c r="BW714" s="43"/>
      <c r="BX714" s="43"/>
      <c r="BY714" s="43"/>
      <c r="BZ714" s="43"/>
      <c r="CA714" s="43"/>
      <c r="CB714" s="43"/>
      <c r="CC714" s="43"/>
      <c r="CD714" s="43"/>
      <c r="CE714" s="43"/>
      <c r="CF714" s="43"/>
      <c r="CG714" s="43"/>
      <c r="CH714" s="43"/>
      <c r="CI714" s="43"/>
      <c r="CJ714" s="43"/>
      <c r="CK714" s="43"/>
      <c r="CL714" s="43"/>
      <c r="CM714" s="43"/>
    </row>
    <row r="715">
      <c r="A715" s="44"/>
      <c r="B715" s="48"/>
      <c r="C715" s="48"/>
      <c r="D715" s="48"/>
      <c r="E715" s="48"/>
      <c r="F715" s="48"/>
      <c r="G715" s="48"/>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43"/>
      <c r="BT715" s="43"/>
      <c r="BU715" s="43"/>
      <c r="BV715" s="43"/>
      <c r="BW715" s="43"/>
      <c r="BX715" s="43"/>
      <c r="BY715" s="43"/>
      <c r="BZ715" s="43"/>
      <c r="CA715" s="43"/>
      <c r="CB715" s="43"/>
      <c r="CC715" s="43"/>
      <c r="CD715" s="43"/>
      <c r="CE715" s="43"/>
      <c r="CF715" s="43"/>
      <c r="CG715" s="43"/>
      <c r="CH715" s="43"/>
      <c r="CI715" s="43"/>
      <c r="CJ715" s="43"/>
      <c r="CK715" s="43"/>
      <c r="CL715" s="43"/>
      <c r="CM715" s="43"/>
    </row>
    <row r="716">
      <c r="A716" s="44"/>
      <c r="B716" s="48"/>
      <c r="C716" s="48"/>
      <c r="D716" s="48"/>
      <c r="E716" s="48"/>
      <c r="F716" s="48"/>
      <c r="G716" s="48"/>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43"/>
      <c r="BT716" s="43"/>
      <c r="BU716" s="43"/>
      <c r="BV716" s="43"/>
      <c r="BW716" s="43"/>
      <c r="BX716" s="43"/>
      <c r="BY716" s="43"/>
      <c r="BZ716" s="43"/>
      <c r="CA716" s="43"/>
      <c r="CB716" s="43"/>
      <c r="CC716" s="43"/>
      <c r="CD716" s="43"/>
      <c r="CE716" s="43"/>
      <c r="CF716" s="43"/>
      <c r="CG716" s="43"/>
      <c r="CH716" s="43"/>
      <c r="CI716" s="43"/>
      <c r="CJ716" s="43"/>
      <c r="CK716" s="43"/>
      <c r="CL716" s="43"/>
      <c r="CM716" s="43"/>
    </row>
    <row r="717">
      <c r="A717" s="44"/>
      <c r="B717" s="48"/>
      <c r="C717" s="48"/>
      <c r="D717" s="48"/>
      <c r="E717" s="48"/>
      <c r="F717" s="48"/>
      <c r="G717" s="48"/>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43"/>
      <c r="BT717" s="43"/>
      <c r="BU717" s="43"/>
      <c r="BV717" s="43"/>
      <c r="BW717" s="43"/>
      <c r="BX717" s="43"/>
      <c r="BY717" s="43"/>
      <c r="BZ717" s="43"/>
      <c r="CA717" s="43"/>
      <c r="CB717" s="43"/>
      <c r="CC717" s="43"/>
      <c r="CD717" s="43"/>
      <c r="CE717" s="43"/>
      <c r="CF717" s="43"/>
      <c r="CG717" s="43"/>
      <c r="CH717" s="43"/>
      <c r="CI717" s="43"/>
      <c r="CJ717" s="43"/>
      <c r="CK717" s="43"/>
      <c r="CL717" s="43"/>
      <c r="CM717" s="43"/>
    </row>
    <row r="718">
      <c r="A718" s="44"/>
      <c r="B718" s="48"/>
      <c r="C718" s="48"/>
      <c r="D718" s="48"/>
      <c r="E718" s="48"/>
      <c r="F718" s="48"/>
      <c r="G718" s="48"/>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43"/>
      <c r="BT718" s="43"/>
      <c r="BU718" s="43"/>
      <c r="BV718" s="43"/>
      <c r="BW718" s="43"/>
      <c r="BX718" s="43"/>
      <c r="BY718" s="43"/>
      <c r="BZ718" s="43"/>
      <c r="CA718" s="43"/>
      <c r="CB718" s="43"/>
      <c r="CC718" s="43"/>
      <c r="CD718" s="43"/>
      <c r="CE718" s="43"/>
      <c r="CF718" s="43"/>
      <c r="CG718" s="43"/>
      <c r="CH718" s="43"/>
      <c r="CI718" s="43"/>
      <c r="CJ718" s="43"/>
      <c r="CK718" s="43"/>
      <c r="CL718" s="43"/>
      <c r="CM718" s="43"/>
    </row>
    <row r="719">
      <c r="A719" s="44"/>
      <c r="B719" s="48"/>
      <c r="C719" s="48"/>
      <c r="D719" s="48"/>
      <c r="E719" s="48"/>
      <c r="F719" s="48"/>
      <c r="G719" s="48"/>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43"/>
      <c r="BT719" s="43"/>
      <c r="BU719" s="43"/>
      <c r="BV719" s="43"/>
      <c r="BW719" s="43"/>
      <c r="BX719" s="43"/>
      <c r="BY719" s="43"/>
      <c r="BZ719" s="43"/>
      <c r="CA719" s="43"/>
      <c r="CB719" s="43"/>
      <c r="CC719" s="43"/>
      <c r="CD719" s="43"/>
      <c r="CE719" s="43"/>
      <c r="CF719" s="43"/>
      <c r="CG719" s="43"/>
      <c r="CH719" s="43"/>
      <c r="CI719" s="43"/>
      <c r="CJ719" s="43"/>
      <c r="CK719" s="43"/>
      <c r="CL719" s="43"/>
      <c r="CM719" s="43"/>
    </row>
    <row r="720">
      <c r="A720" s="44"/>
      <c r="B720" s="48"/>
      <c r="C720" s="48"/>
      <c r="D720" s="48"/>
      <c r="E720" s="48"/>
      <c r="F720" s="48"/>
      <c r="G720" s="48"/>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43"/>
      <c r="BT720" s="43"/>
      <c r="BU720" s="43"/>
      <c r="BV720" s="43"/>
      <c r="BW720" s="43"/>
      <c r="BX720" s="43"/>
      <c r="BY720" s="43"/>
      <c r="BZ720" s="43"/>
      <c r="CA720" s="43"/>
      <c r="CB720" s="43"/>
      <c r="CC720" s="43"/>
      <c r="CD720" s="43"/>
      <c r="CE720" s="43"/>
      <c r="CF720" s="43"/>
      <c r="CG720" s="43"/>
      <c r="CH720" s="43"/>
      <c r="CI720" s="43"/>
      <c r="CJ720" s="43"/>
      <c r="CK720" s="43"/>
      <c r="CL720" s="43"/>
      <c r="CM720" s="43"/>
    </row>
    <row r="721">
      <c r="A721" s="44"/>
      <c r="B721" s="48"/>
      <c r="C721" s="48"/>
      <c r="D721" s="48"/>
      <c r="E721" s="48"/>
      <c r="F721" s="48"/>
      <c r="G721" s="48"/>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43"/>
      <c r="BT721" s="43"/>
      <c r="BU721" s="43"/>
      <c r="BV721" s="43"/>
      <c r="BW721" s="43"/>
      <c r="BX721" s="43"/>
      <c r="BY721" s="43"/>
      <c r="BZ721" s="43"/>
      <c r="CA721" s="43"/>
      <c r="CB721" s="43"/>
      <c r="CC721" s="43"/>
      <c r="CD721" s="43"/>
      <c r="CE721" s="43"/>
      <c r="CF721" s="43"/>
      <c r="CG721" s="43"/>
      <c r="CH721" s="43"/>
      <c r="CI721" s="43"/>
      <c r="CJ721" s="43"/>
      <c r="CK721" s="43"/>
      <c r="CL721" s="43"/>
      <c r="CM721" s="43"/>
    </row>
    <row r="722">
      <c r="A722" s="44"/>
      <c r="B722" s="48"/>
      <c r="C722" s="48"/>
      <c r="D722" s="48"/>
      <c r="E722" s="48"/>
      <c r="F722" s="48"/>
      <c r="G722" s="48"/>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43"/>
      <c r="BT722" s="43"/>
      <c r="BU722" s="43"/>
      <c r="BV722" s="43"/>
      <c r="BW722" s="43"/>
      <c r="BX722" s="43"/>
      <c r="BY722" s="43"/>
      <c r="BZ722" s="43"/>
      <c r="CA722" s="43"/>
      <c r="CB722" s="43"/>
      <c r="CC722" s="43"/>
      <c r="CD722" s="43"/>
      <c r="CE722" s="43"/>
      <c r="CF722" s="43"/>
      <c r="CG722" s="43"/>
      <c r="CH722" s="43"/>
      <c r="CI722" s="43"/>
      <c r="CJ722" s="43"/>
      <c r="CK722" s="43"/>
      <c r="CL722" s="43"/>
      <c r="CM722" s="43"/>
    </row>
    <row r="723">
      <c r="A723" s="44"/>
      <c r="B723" s="48"/>
      <c r="C723" s="48"/>
      <c r="D723" s="48"/>
      <c r="E723" s="48"/>
      <c r="F723" s="48"/>
      <c r="G723" s="48"/>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43"/>
      <c r="BT723" s="43"/>
      <c r="BU723" s="43"/>
      <c r="BV723" s="43"/>
      <c r="BW723" s="43"/>
      <c r="BX723" s="43"/>
      <c r="BY723" s="43"/>
      <c r="BZ723" s="43"/>
      <c r="CA723" s="43"/>
      <c r="CB723" s="43"/>
      <c r="CC723" s="43"/>
      <c r="CD723" s="43"/>
      <c r="CE723" s="43"/>
      <c r="CF723" s="43"/>
      <c r="CG723" s="43"/>
      <c r="CH723" s="43"/>
      <c r="CI723" s="43"/>
      <c r="CJ723" s="43"/>
      <c r="CK723" s="43"/>
      <c r="CL723" s="43"/>
      <c r="CM723" s="43"/>
    </row>
    <row r="724">
      <c r="A724" s="44"/>
      <c r="B724" s="48"/>
      <c r="C724" s="48"/>
      <c r="D724" s="48"/>
      <c r="E724" s="48"/>
      <c r="F724" s="48"/>
      <c r="G724" s="48"/>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c r="BG724" s="43"/>
      <c r="BH724" s="43"/>
      <c r="BI724" s="43"/>
      <c r="BJ724" s="43"/>
      <c r="BK724" s="43"/>
      <c r="BL724" s="43"/>
      <c r="BM724" s="43"/>
      <c r="BN724" s="43"/>
      <c r="BO724" s="43"/>
      <c r="BP724" s="43"/>
      <c r="BQ724" s="43"/>
      <c r="BR724" s="43"/>
      <c r="BS724" s="43"/>
      <c r="BT724" s="43"/>
      <c r="BU724" s="43"/>
      <c r="BV724" s="43"/>
      <c r="BW724" s="43"/>
      <c r="BX724" s="43"/>
      <c r="BY724" s="43"/>
      <c r="BZ724" s="43"/>
      <c r="CA724" s="43"/>
      <c r="CB724" s="43"/>
      <c r="CC724" s="43"/>
      <c r="CD724" s="43"/>
      <c r="CE724" s="43"/>
      <c r="CF724" s="43"/>
      <c r="CG724" s="43"/>
      <c r="CH724" s="43"/>
      <c r="CI724" s="43"/>
      <c r="CJ724" s="43"/>
      <c r="CK724" s="43"/>
      <c r="CL724" s="43"/>
      <c r="CM724" s="43"/>
    </row>
    <row r="725">
      <c r="A725" s="44"/>
      <c r="B725" s="48"/>
      <c r="C725" s="48"/>
      <c r="D725" s="48"/>
      <c r="E725" s="48"/>
      <c r="F725" s="48"/>
      <c r="G725" s="48"/>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43"/>
      <c r="BT725" s="43"/>
      <c r="BU725" s="43"/>
      <c r="BV725" s="43"/>
      <c r="BW725" s="43"/>
      <c r="BX725" s="43"/>
      <c r="BY725" s="43"/>
      <c r="BZ725" s="43"/>
      <c r="CA725" s="43"/>
      <c r="CB725" s="43"/>
      <c r="CC725" s="43"/>
      <c r="CD725" s="43"/>
      <c r="CE725" s="43"/>
      <c r="CF725" s="43"/>
      <c r="CG725" s="43"/>
      <c r="CH725" s="43"/>
      <c r="CI725" s="43"/>
      <c r="CJ725" s="43"/>
      <c r="CK725" s="43"/>
      <c r="CL725" s="43"/>
      <c r="CM725" s="43"/>
    </row>
    <row r="726">
      <c r="A726" s="44"/>
      <c r="B726" s="48"/>
      <c r="C726" s="48"/>
      <c r="D726" s="48"/>
      <c r="E726" s="48"/>
      <c r="F726" s="48"/>
      <c r="G726" s="48"/>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43"/>
      <c r="BT726" s="43"/>
      <c r="BU726" s="43"/>
      <c r="BV726" s="43"/>
      <c r="BW726" s="43"/>
      <c r="BX726" s="43"/>
      <c r="BY726" s="43"/>
      <c r="BZ726" s="43"/>
      <c r="CA726" s="43"/>
      <c r="CB726" s="43"/>
      <c r="CC726" s="43"/>
      <c r="CD726" s="43"/>
      <c r="CE726" s="43"/>
      <c r="CF726" s="43"/>
      <c r="CG726" s="43"/>
      <c r="CH726" s="43"/>
      <c r="CI726" s="43"/>
      <c r="CJ726" s="43"/>
      <c r="CK726" s="43"/>
      <c r="CL726" s="43"/>
      <c r="CM726" s="43"/>
    </row>
    <row r="727">
      <c r="A727" s="44"/>
      <c r="B727" s="48"/>
      <c r="C727" s="48"/>
      <c r="D727" s="48"/>
      <c r="E727" s="48"/>
      <c r="F727" s="48"/>
      <c r="G727" s="48"/>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43"/>
      <c r="BT727" s="43"/>
      <c r="BU727" s="43"/>
      <c r="BV727" s="43"/>
      <c r="BW727" s="43"/>
      <c r="BX727" s="43"/>
      <c r="BY727" s="43"/>
      <c r="BZ727" s="43"/>
      <c r="CA727" s="43"/>
      <c r="CB727" s="43"/>
      <c r="CC727" s="43"/>
      <c r="CD727" s="43"/>
      <c r="CE727" s="43"/>
      <c r="CF727" s="43"/>
      <c r="CG727" s="43"/>
      <c r="CH727" s="43"/>
      <c r="CI727" s="43"/>
      <c r="CJ727" s="43"/>
      <c r="CK727" s="43"/>
      <c r="CL727" s="43"/>
      <c r="CM727" s="43"/>
    </row>
    <row r="728">
      <c r="A728" s="44"/>
      <c r="B728" s="48"/>
      <c r="C728" s="48"/>
      <c r="D728" s="48"/>
      <c r="E728" s="48"/>
      <c r="F728" s="48"/>
      <c r="G728" s="48"/>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43"/>
      <c r="BT728" s="43"/>
      <c r="BU728" s="43"/>
      <c r="BV728" s="43"/>
      <c r="BW728" s="43"/>
      <c r="BX728" s="43"/>
      <c r="BY728" s="43"/>
      <c r="BZ728" s="43"/>
      <c r="CA728" s="43"/>
      <c r="CB728" s="43"/>
      <c r="CC728" s="43"/>
      <c r="CD728" s="43"/>
      <c r="CE728" s="43"/>
      <c r="CF728" s="43"/>
      <c r="CG728" s="43"/>
      <c r="CH728" s="43"/>
      <c r="CI728" s="43"/>
      <c r="CJ728" s="43"/>
      <c r="CK728" s="43"/>
      <c r="CL728" s="43"/>
      <c r="CM728" s="43"/>
    </row>
    <row r="729">
      <c r="A729" s="44"/>
      <c r="B729" s="48"/>
      <c r="C729" s="48"/>
      <c r="D729" s="48"/>
      <c r="E729" s="48"/>
      <c r="F729" s="48"/>
      <c r="G729" s="48"/>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c r="BG729" s="43"/>
      <c r="BH729" s="43"/>
      <c r="BI729" s="43"/>
      <c r="BJ729" s="43"/>
      <c r="BK729" s="43"/>
      <c r="BL729" s="43"/>
      <c r="BM729" s="43"/>
      <c r="BN729" s="43"/>
      <c r="BO729" s="43"/>
      <c r="BP729" s="43"/>
      <c r="BQ729" s="43"/>
      <c r="BR729" s="43"/>
      <c r="BS729" s="43"/>
      <c r="BT729" s="43"/>
      <c r="BU729" s="43"/>
      <c r="BV729" s="43"/>
      <c r="BW729" s="43"/>
      <c r="BX729" s="43"/>
      <c r="BY729" s="43"/>
      <c r="BZ729" s="43"/>
      <c r="CA729" s="43"/>
      <c r="CB729" s="43"/>
      <c r="CC729" s="43"/>
      <c r="CD729" s="43"/>
      <c r="CE729" s="43"/>
      <c r="CF729" s="43"/>
      <c r="CG729" s="43"/>
      <c r="CH729" s="43"/>
      <c r="CI729" s="43"/>
      <c r="CJ729" s="43"/>
      <c r="CK729" s="43"/>
      <c r="CL729" s="43"/>
      <c r="CM729" s="43"/>
    </row>
    <row r="730">
      <c r="A730" s="44"/>
      <c r="B730" s="48"/>
      <c r="C730" s="48"/>
      <c r="D730" s="48"/>
      <c r="E730" s="48"/>
      <c r="F730" s="48"/>
      <c r="G730" s="48"/>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43"/>
      <c r="BT730" s="43"/>
      <c r="BU730" s="43"/>
      <c r="BV730" s="43"/>
      <c r="BW730" s="43"/>
      <c r="BX730" s="43"/>
      <c r="BY730" s="43"/>
      <c r="BZ730" s="43"/>
      <c r="CA730" s="43"/>
      <c r="CB730" s="43"/>
      <c r="CC730" s="43"/>
      <c r="CD730" s="43"/>
      <c r="CE730" s="43"/>
      <c r="CF730" s="43"/>
      <c r="CG730" s="43"/>
      <c r="CH730" s="43"/>
      <c r="CI730" s="43"/>
      <c r="CJ730" s="43"/>
      <c r="CK730" s="43"/>
      <c r="CL730" s="43"/>
      <c r="CM730" s="43"/>
    </row>
    <row r="731">
      <c r="A731" s="44"/>
      <c r="B731" s="48"/>
      <c r="C731" s="48"/>
      <c r="D731" s="48"/>
      <c r="E731" s="48"/>
      <c r="F731" s="48"/>
      <c r="G731" s="48"/>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43"/>
      <c r="BT731" s="43"/>
      <c r="BU731" s="43"/>
      <c r="BV731" s="43"/>
      <c r="BW731" s="43"/>
      <c r="BX731" s="43"/>
      <c r="BY731" s="43"/>
      <c r="BZ731" s="43"/>
      <c r="CA731" s="43"/>
      <c r="CB731" s="43"/>
      <c r="CC731" s="43"/>
      <c r="CD731" s="43"/>
      <c r="CE731" s="43"/>
      <c r="CF731" s="43"/>
      <c r="CG731" s="43"/>
      <c r="CH731" s="43"/>
      <c r="CI731" s="43"/>
      <c r="CJ731" s="43"/>
      <c r="CK731" s="43"/>
      <c r="CL731" s="43"/>
      <c r="CM731" s="43"/>
    </row>
    <row r="732">
      <c r="A732" s="44"/>
      <c r="B732" s="48"/>
      <c r="C732" s="48"/>
      <c r="D732" s="48"/>
      <c r="E732" s="48"/>
      <c r="F732" s="48"/>
      <c r="G732" s="48"/>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43"/>
      <c r="BH732" s="43"/>
      <c r="BI732" s="43"/>
      <c r="BJ732" s="43"/>
      <c r="BK732" s="43"/>
      <c r="BL732" s="43"/>
      <c r="BM732" s="43"/>
      <c r="BN732" s="43"/>
      <c r="BO732" s="43"/>
      <c r="BP732" s="43"/>
      <c r="BQ732" s="43"/>
      <c r="BR732" s="43"/>
      <c r="BS732" s="43"/>
      <c r="BT732" s="43"/>
      <c r="BU732" s="43"/>
      <c r="BV732" s="43"/>
      <c r="BW732" s="43"/>
      <c r="BX732" s="43"/>
      <c r="BY732" s="43"/>
      <c r="BZ732" s="43"/>
      <c r="CA732" s="43"/>
      <c r="CB732" s="43"/>
      <c r="CC732" s="43"/>
      <c r="CD732" s="43"/>
      <c r="CE732" s="43"/>
      <c r="CF732" s="43"/>
      <c r="CG732" s="43"/>
      <c r="CH732" s="43"/>
      <c r="CI732" s="43"/>
      <c r="CJ732" s="43"/>
      <c r="CK732" s="43"/>
      <c r="CL732" s="43"/>
      <c r="CM732" s="43"/>
    </row>
    <row r="733">
      <c r="A733" s="44"/>
      <c r="B733" s="48"/>
      <c r="C733" s="48"/>
      <c r="D733" s="48"/>
      <c r="E733" s="48"/>
      <c r="F733" s="48"/>
      <c r="G733" s="48"/>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43"/>
      <c r="BT733" s="43"/>
      <c r="BU733" s="43"/>
      <c r="BV733" s="43"/>
      <c r="BW733" s="43"/>
      <c r="BX733" s="43"/>
      <c r="BY733" s="43"/>
      <c r="BZ733" s="43"/>
      <c r="CA733" s="43"/>
      <c r="CB733" s="43"/>
      <c r="CC733" s="43"/>
      <c r="CD733" s="43"/>
      <c r="CE733" s="43"/>
      <c r="CF733" s="43"/>
      <c r="CG733" s="43"/>
      <c r="CH733" s="43"/>
      <c r="CI733" s="43"/>
      <c r="CJ733" s="43"/>
      <c r="CK733" s="43"/>
      <c r="CL733" s="43"/>
      <c r="CM733" s="43"/>
    </row>
    <row r="734">
      <c r="A734" s="44"/>
      <c r="B734" s="48"/>
      <c r="C734" s="48"/>
      <c r="D734" s="48"/>
      <c r="E734" s="48"/>
      <c r="F734" s="48"/>
      <c r="G734" s="48"/>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43"/>
      <c r="BT734" s="43"/>
      <c r="BU734" s="43"/>
      <c r="BV734" s="43"/>
      <c r="BW734" s="43"/>
      <c r="BX734" s="43"/>
      <c r="BY734" s="43"/>
      <c r="BZ734" s="43"/>
      <c r="CA734" s="43"/>
      <c r="CB734" s="43"/>
      <c r="CC734" s="43"/>
      <c r="CD734" s="43"/>
      <c r="CE734" s="43"/>
      <c r="CF734" s="43"/>
      <c r="CG734" s="43"/>
      <c r="CH734" s="43"/>
      <c r="CI734" s="43"/>
      <c r="CJ734" s="43"/>
      <c r="CK734" s="43"/>
      <c r="CL734" s="43"/>
      <c r="CM734" s="43"/>
    </row>
    <row r="735">
      <c r="A735" s="44"/>
      <c r="B735" s="48"/>
      <c r="C735" s="48"/>
      <c r="D735" s="48"/>
      <c r="E735" s="48"/>
      <c r="F735" s="48"/>
      <c r="G735" s="48"/>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43"/>
      <c r="BT735" s="43"/>
      <c r="BU735" s="43"/>
      <c r="BV735" s="43"/>
      <c r="BW735" s="43"/>
      <c r="BX735" s="43"/>
      <c r="BY735" s="43"/>
      <c r="BZ735" s="43"/>
      <c r="CA735" s="43"/>
      <c r="CB735" s="43"/>
      <c r="CC735" s="43"/>
      <c r="CD735" s="43"/>
      <c r="CE735" s="43"/>
      <c r="CF735" s="43"/>
      <c r="CG735" s="43"/>
      <c r="CH735" s="43"/>
      <c r="CI735" s="43"/>
      <c r="CJ735" s="43"/>
      <c r="CK735" s="43"/>
      <c r="CL735" s="43"/>
      <c r="CM735" s="43"/>
    </row>
    <row r="736">
      <c r="A736" s="44"/>
      <c r="B736" s="48"/>
      <c r="C736" s="48"/>
      <c r="D736" s="48"/>
      <c r="E736" s="48"/>
      <c r="F736" s="48"/>
      <c r="G736" s="48"/>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43"/>
      <c r="BT736" s="43"/>
      <c r="BU736" s="43"/>
      <c r="BV736" s="43"/>
      <c r="BW736" s="43"/>
      <c r="BX736" s="43"/>
      <c r="BY736" s="43"/>
      <c r="BZ736" s="43"/>
      <c r="CA736" s="43"/>
      <c r="CB736" s="43"/>
      <c r="CC736" s="43"/>
      <c r="CD736" s="43"/>
      <c r="CE736" s="43"/>
      <c r="CF736" s="43"/>
      <c r="CG736" s="43"/>
      <c r="CH736" s="43"/>
      <c r="CI736" s="43"/>
      <c r="CJ736" s="43"/>
      <c r="CK736" s="43"/>
      <c r="CL736" s="43"/>
      <c r="CM736" s="43"/>
    </row>
    <row r="737">
      <c r="A737" s="44"/>
      <c r="B737" s="48"/>
      <c r="C737" s="48"/>
      <c r="D737" s="48"/>
      <c r="E737" s="48"/>
      <c r="F737" s="48"/>
      <c r="G737" s="48"/>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43"/>
      <c r="BT737" s="43"/>
      <c r="BU737" s="43"/>
      <c r="BV737" s="43"/>
      <c r="BW737" s="43"/>
      <c r="BX737" s="43"/>
      <c r="BY737" s="43"/>
      <c r="BZ737" s="43"/>
      <c r="CA737" s="43"/>
      <c r="CB737" s="43"/>
      <c r="CC737" s="43"/>
      <c r="CD737" s="43"/>
      <c r="CE737" s="43"/>
      <c r="CF737" s="43"/>
      <c r="CG737" s="43"/>
      <c r="CH737" s="43"/>
      <c r="CI737" s="43"/>
      <c r="CJ737" s="43"/>
      <c r="CK737" s="43"/>
      <c r="CL737" s="43"/>
      <c r="CM737" s="43"/>
    </row>
    <row r="738">
      <c r="A738" s="44"/>
      <c r="B738" s="48"/>
      <c r="C738" s="48"/>
      <c r="D738" s="48"/>
      <c r="E738" s="48"/>
      <c r="F738" s="48"/>
      <c r="G738" s="48"/>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c r="BG738" s="43"/>
      <c r="BH738" s="43"/>
      <c r="BI738" s="43"/>
      <c r="BJ738" s="43"/>
      <c r="BK738" s="43"/>
      <c r="BL738" s="43"/>
      <c r="BM738" s="43"/>
      <c r="BN738" s="43"/>
      <c r="BO738" s="43"/>
      <c r="BP738" s="43"/>
      <c r="BQ738" s="43"/>
      <c r="BR738" s="43"/>
      <c r="BS738" s="43"/>
      <c r="BT738" s="43"/>
      <c r="BU738" s="43"/>
      <c r="BV738" s="43"/>
      <c r="BW738" s="43"/>
      <c r="BX738" s="43"/>
      <c r="BY738" s="43"/>
      <c r="BZ738" s="43"/>
      <c r="CA738" s="43"/>
      <c r="CB738" s="43"/>
      <c r="CC738" s="43"/>
      <c r="CD738" s="43"/>
      <c r="CE738" s="43"/>
      <c r="CF738" s="43"/>
      <c r="CG738" s="43"/>
      <c r="CH738" s="43"/>
      <c r="CI738" s="43"/>
      <c r="CJ738" s="43"/>
      <c r="CK738" s="43"/>
      <c r="CL738" s="43"/>
      <c r="CM738" s="43"/>
    </row>
    <row r="739">
      <c r="A739" s="44"/>
      <c r="B739" s="48"/>
      <c r="C739" s="48"/>
      <c r="D739" s="48"/>
      <c r="E739" s="48"/>
      <c r="F739" s="48"/>
      <c r="G739" s="48"/>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43"/>
      <c r="BT739" s="43"/>
      <c r="BU739" s="43"/>
      <c r="BV739" s="43"/>
      <c r="BW739" s="43"/>
      <c r="BX739" s="43"/>
      <c r="BY739" s="43"/>
      <c r="BZ739" s="43"/>
      <c r="CA739" s="43"/>
      <c r="CB739" s="43"/>
      <c r="CC739" s="43"/>
      <c r="CD739" s="43"/>
      <c r="CE739" s="43"/>
      <c r="CF739" s="43"/>
      <c r="CG739" s="43"/>
      <c r="CH739" s="43"/>
      <c r="CI739" s="43"/>
      <c r="CJ739" s="43"/>
      <c r="CK739" s="43"/>
      <c r="CL739" s="43"/>
      <c r="CM739" s="43"/>
    </row>
    <row r="740">
      <c r="A740" s="44"/>
      <c r="B740" s="48"/>
      <c r="C740" s="48"/>
      <c r="D740" s="48"/>
      <c r="E740" s="48"/>
      <c r="F740" s="48"/>
      <c r="G740" s="48"/>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43"/>
      <c r="BT740" s="43"/>
      <c r="BU740" s="43"/>
      <c r="BV740" s="43"/>
      <c r="BW740" s="43"/>
      <c r="BX740" s="43"/>
      <c r="BY740" s="43"/>
      <c r="BZ740" s="43"/>
      <c r="CA740" s="43"/>
      <c r="CB740" s="43"/>
      <c r="CC740" s="43"/>
      <c r="CD740" s="43"/>
      <c r="CE740" s="43"/>
      <c r="CF740" s="43"/>
      <c r="CG740" s="43"/>
      <c r="CH740" s="43"/>
      <c r="CI740" s="43"/>
      <c r="CJ740" s="43"/>
      <c r="CK740" s="43"/>
      <c r="CL740" s="43"/>
      <c r="CM740" s="43"/>
    </row>
    <row r="741">
      <c r="A741" s="44"/>
      <c r="B741" s="48"/>
      <c r="C741" s="48"/>
      <c r="D741" s="48"/>
      <c r="E741" s="48"/>
      <c r="F741" s="48"/>
      <c r="G741" s="48"/>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43"/>
      <c r="BT741" s="43"/>
      <c r="BU741" s="43"/>
      <c r="BV741" s="43"/>
      <c r="BW741" s="43"/>
      <c r="BX741" s="43"/>
      <c r="BY741" s="43"/>
      <c r="BZ741" s="43"/>
      <c r="CA741" s="43"/>
      <c r="CB741" s="43"/>
      <c r="CC741" s="43"/>
      <c r="CD741" s="43"/>
      <c r="CE741" s="43"/>
      <c r="CF741" s="43"/>
      <c r="CG741" s="43"/>
      <c r="CH741" s="43"/>
      <c r="CI741" s="43"/>
      <c r="CJ741" s="43"/>
      <c r="CK741" s="43"/>
      <c r="CL741" s="43"/>
      <c r="CM741" s="43"/>
    </row>
    <row r="742">
      <c r="A742" s="44"/>
      <c r="B742" s="48"/>
      <c r="C742" s="48"/>
      <c r="D742" s="48"/>
      <c r="E742" s="48"/>
      <c r="F742" s="48"/>
      <c r="G742" s="48"/>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43"/>
      <c r="BT742" s="43"/>
      <c r="BU742" s="43"/>
      <c r="BV742" s="43"/>
      <c r="BW742" s="43"/>
      <c r="BX742" s="43"/>
      <c r="BY742" s="43"/>
      <c r="BZ742" s="43"/>
      <c r="CA742" s="43"/>
      <c r="CB742" s="43"/>
      <c r="CC742" s="43"/>
      <c r="CD742" s="43"/>
      <c r="CE742" s="43"/>
      <c r="CF742" s="43"/>
      <c r="CG742" s="43"/>
      <c r="CH742" s="43"/>
      <c r="CI742" s="43"/>
      <c r="CJ742" s="43"/>
      <c r="CK742" s="43"/>
      <c r="CL742" s="43"/>
      <c r="CM742" s="43"/>
    </row>
    <row r="743">
      <c r="A743" s="44"/>
      <c r="B743" s="48"/>
      <c r="C743" s="48"/>
      <c r="D743" s="48"/>
      <c r="E743" s="48"/>
      <c r="F743" s="48"/>
      <c r="G743" s="48"/>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43"/>
      <c r="BT743" s="43"/>
      <c r="BU743" s="43"/>
      <c r="BV743" s="43"/>
      <c r="BW743" s="43"/>
      <c r="BX743" s="43"/>
      <c r="BY743" s="43"/>
      <c r="BZ743" s="43"/>
      <c r="CA743" s="43"/>
      <c r="CB743" s="43"/>
      <c r="CC743" s="43"/>
      <c r="CD743" s="43"/>
      <c r="CE743" s="43"/>
      <c r="CF743" s="43"/>
      <c r="CG743" s="43"/>
      <c r="CH743" s="43"/>
      <c r="CI743" s="43"/>
      <c r="CJ743" s="43"/>
      <c r="CK743" s="43"/>
      <c r="CL743" s="43"/>
      <c r="CM743" s="43"/>
    </row>
    <row r="744">
      <c r="A744" s="44"/>
      <c r="B744" s="48"/>
      <c r="C744" s="48"/>
      <c r="D744" s="48"/>
      <c r="E744" s="48"/>
      <c r="F744" s="48"/>
      <c r="G744" s="48"/>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c r="BG744" s="43"/>
      <c r="BH744" s="43"/>
      <c r="BI744" s="43"/>
      <c r="BJ744" s="43"/>
      <c r="BK744" s="43"/>
      <c r="BL744" s="43"/>
      <c r="BM744" s="43"/>
      <c r="BN744" s="43"/>
      <c r="BO744" s="43"/>
      <c r="BP744" s="43"/>
      <c r="BQ744" s="43"/>
      <c r="BR744" s="43"/>
      <c r="BS744" s="43"/>
      <c r="BT744" s="43"/>
      <c r="BU744" s="43"/>
      <c r="BV744" s="43"/>
      <c r="BW744" s="43"/>
      <c r="BX744" s="43"/>
      <c r="BY744" s="43"/>
      <c r="BZ744" s="43"/>
      <c r="CA744" s="43"/>
      <c r="CB744" s="43"/>
      <c r="CC744" s="43"/>
      <c r="CD744" s="43"/>
      <c r="CE744" s="43"/>
      <c r="CF744" s="43"/>
      <c r="CG744" s="43"/>
      <c r="CH744" s="43"/>
      <c r="CI744" s="43"/>
      <c r="CJ744" s="43"/>
      <c r="CK744" s="43"/>
      <c r="CL744" s="43"/>
      <c r="CM744" s="43"/>
    </row>
    <row r="745">
      <c r="A745" s="44"/>
      <c r="B745" s="48"/>
      <c r="C745" s="48"/>
      <c r="D745" s="48"/>
      <c r="E745" s="48"/>
      <c r="F745" s="48"/>
      <c r="G745" s="48"/>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43"/>
      <c r="BT745" s="43"/>
      <c r="BU745" s="43"/>
      <c r="BV745" s="43"/>
      <c r="BW745" s="43"/>
      <c r="BX745" s="43"/>
      <c r="BY745" s="43"/>
      <c r="BZ745" s="43"/>
      <c r="CA745" s="43"/>
      <c r="CB745" s="43"/>
      <c r="CC745" s="43"/>
      <c r="CD745" s="43"/>
      <c r="CE745" s="43"/>
      <c r="CF745" s="43"/>
      <c r="CG745" s="43"/>
      <c r="CH745" s="43"/>
      <c r="CI745" s="43"/>
      <c r="CJ745" s="43"/>
      <c r="CK745" s="43"/>
      <c r="CL745" s="43"/>
      <c r="CM745" s="43"/>
    </row>
    <row r="746">
      <c r="A746" s="44"/>
      <c r="B746" s="48"/>
      <c r="C746" s="48"/>
      <c r="D746" s="48"/>
      <c r="E746" s="48"/>
      <c r="F746" s="48"/>
      <c r="G746" s="48"/>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c r="BG746" s="43"/>
      <c r="BH746" s="43"/>
      <c r="BI746" s="43"/>
      <c r="BJ746" s="43"/>
      <c r="BK746" s="43"/>
      <c r="BL746" s="43"/>
      <c r="BM746" s="43"/>
      <c r="BN746" s="43"/>
      <c r="BO746" s="43"/>
      <c r="BP746" s="43"/>
      <c r="BQ746" s="43"/>
      <c r="BR746" s="43"/>
      <c r="BS746" s="43"/>
      <c r="BT746" s="43"/>
      <c r="BU746" s="43"/>
      <c r="BV746" s="43"/>
      <c r="BW746" s="43"/>
      <c r="BX746" s="43"/>
      <c r="BY746" s="43"/>
      <c r="BZ746" s="43"/>
      <c r="CA746" s="43"/>
      <c r="CB746" s="43"/>
      <c r="CC746" s="43"/>
      <c r="CD746" s="43"/>
      <c r="CE746" s="43"/>
      <c r="CF746" s="43"/>
      <c r="CG746" s="43"/>
      <c r="CH746" s="43"/>
      <c r="CI746" s="43"/>
      <c r="CJ746" s="43"/>
      <c r="CK746" s="43"/>
      <c r="CL746" s="43"/>
      <c r="CM746" s="43"/>
    </row>
    <row r="747">
      <c r="A747" s="44"/>
      <c r="B747" s="48"/>
      <c r="C747" s="48"/>
      <c r="D747" s="48"/>
      <c r="E747" s="48"/>
      <c r="F747" s="48"/>
      <c r="G747" s="48"/>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43"/>
      <c r="BT747" s="43"/>
      <c r="BU747" s="43"/>
      <c r="BV747" s="43"/>
      <c r="BW747" s="43"/>
      <c r="BX747" s="43"/>
      <c r="BY747" s="43"/>
      <c r="BZ747" s="43"/>
      <c r="CA747" s="43"/>
      <c r="CB747" s="43"/>
      <c r="CC747" s="43"/>
      <c r="CD747" s="43"/>
      <c r="CE747" s="43"/>
      <c r="CF747" s="43"/>
      <c r="CG747" s="43"/>
      <c r="CH747" s="43"/>
      <c r="CI747" s="43"/>
      <c r="CJ747" s="43"/>
      <c r="CK747" s="43"/>
      <c r="CL747" s="43"/>
      <c r="CM747" s="43"/>
    </row>
    <row r="748">
      <c r="A748" s="44"/>
      <c r="B748" s="48"/>
      <c r="C748" s="48"/>
      <c r="D748" s="48"/>
      <c r="E748" s="48"/>
      <c r="F748" s="48"/>
      <c r="G748" s="48"/>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43"/>
      <c r="BT748" s="43"/>
      <c r="BU748" s="43"/>
      <c r="BV748" s="43"/>
      <c r="BW748" s="43"/>
      <c r="BX748" s="43"/>
      <c r="BY748" s="43"/>
      <c r="BZ748" s="43"/>
      <c r="CA748" s="43"/>
      <c r="CB748" s="43"/>
      <c r="CC748" s="43"/>
      <c r="CD748" s="43"/>
      <c r="CE748" s="43"/>
      <c r="CF748" s="43"/>
      <c r="CG748" s="43"/>
      <c r="CH748" s="43"/>
      <c r="CI748" s="43"/>
      <c r="CJ748" s="43"/>
      <c r="CK748" s="43"/>
      <c r="CL748" s="43"/>
      <c r="CM748" s="43"/>
    </row>
    <row r="749">
      <c r="A749" s="44"/>
      <c r="B749" s="48"/>
      <c r="C749" s="48"/>
      <c r="D749" s="48"/>
      <c r="E749" s="48"/>
      <c r="F749" s="48"/>
      <c r="G749" s="48"/>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43"/>
      <c r="BT749" s="43"/>
      <c r="BU749" s="43"/>
      <c r="BV749" s="43"/>
      <c r="BW749" s="43"/>
      <c r="BX749" s="43"/>
      <c r="BY749" s="43"/>
      <c r="BZ749" s="43"/>
      <c r="CA749" s="43"/>
      <c r="CB749" s="43"/>
      <c r="CC749" s="43"/>
      <c r="CD749" s="43"/>
      <c r="CE749" s="43"/>
      <c r="CF749" s="43"/>
      <c r="CG749" s="43"/>
      <c r="CH749" s="43"/>
      <c r="CI749" s="43"/>
      <c r="CJ749" s="43"/>
      <c r="CK749" s="43"/>
      <c r="CL749" s="43"/>
      <c r="CM749" s="43"/>
    </row>
    <row r="750">
      <c r="A750" s="44"/>
      <c r="B750" s="48"/>
      <c r="C750" s="48"/>
      <c r="D750" s="48"/>
      <c r="E750" s="48"/>
      <c r="F750" s="48"/>
      <c r="G750" s="48"/>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43"/>
      <c r="BT750" s="43"/>
      <c r="BU750" s="43"/>
      <c r="BV750" s="43"/>
      <c r="BW750" s="43"/>
      <c r="BX750" s="43"/>
      <c r="BY750" s="43"/>
      <c r="BZ750" s="43"/>
      <c r="CA750" s="43"/>
      <c r="CB750" s="43"/>
      <c r="CC750" s="43"/>
      <c r="CD750" s="43"/>
      <c r="CE750" s="43"/>
      <c r="CF750" s="43"/>
      <c r="CG750" s="43"/>
      <c r="CH750" s="43"/>
      <c r="CI750" s="43"/>
      <c r="CJ750" s="43"/>
      <c r="CK750" s="43"/>
      <c r="CL750" s="43"/>
      <c r="CM750" s="43"/>
    </row>
    <row r="751">
      <c r="A751" s="44"/>
      <c r="B751" s="48"/>
      <c r="C751" s="48"/>
      <c r="D751" s="48"/>
      <c r="E751" s="48"/>
      <c r="F751" s="48"/>
      <c r="G751" s="48"/>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43"/>
      <c r="BT751" s="43"/>
      <c r="BU751" s="43"/>
      <c r="BV751" s="43"/>
      <c r="BW751" s="43"/>
      <c r="BX751" s="43"/>
      <c r="BY751" s="43"/>
      <c r="BZ751" s="43"/>
      <c r="CA751" s="43"/>
      <c r="CB751" s="43"/>
      <c r="CC751" s="43"/>
      <c r="CD751" s="43"/>
      <c r="CE751" s="43"/>
      <c r="CF751" s="43"/>
      <c r="CG751" s="43"/>
      <c r="CH751" s="43"/>
      <c r="CI751" s="43"/>
      <c r="CJ751" s="43"/>
      <c r="CK751" s="43"/>
      <c r="CL751" s="43"/>
      <c r="CM751" s="43"/>
    </row>
    <row r="752">
      <c r="A752" s="44"/>
      <c r="B752" s="48"/>
      <c r="C752" s="48"/>
      <c r="D752" s="48"/>
      <c r="E752" s="48"/>
      <c r="F752" s="48"/>
      <c r="G752" s="48"/>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43"/>
      <c r="BT752" s="43"/>
      <c r="BU752" s="43"/>
      <c r="BV752" s="43"/>
      <c r="BW752" s="43"/>
      <c r="BX752" s="43"/>
      <c r="BY752" s="43"/>
      <c r="BZ752" s="43"/>
      <c r="CA752" s="43"/>
      <c r="CB752" s="43"/>
      <c r="CC752" s="43"/>
      <c r="CD752" s="43"/>
      <c r="CE752" s="43"/>
      <c r="CF752" s="43"/>
      <c r="CG752" s="43"/>
      <c r="CH752" s="43"/>
      <c r="CI752" s="43"/>
      <c r="CJ752" s="43"/>
      <c r="CK752" s="43"/>
      <c r="CL752" s="43"/>
      <c r="CM752" s="43"/>
    </row>
    <row r="753">
      <c r="A753" s="44"/>
      <c r="B753" s="48"/>
      <c r="C753" s="48"/>
      <c r="D753" s="48"/>
      <c r="E753" s="48"/>
      <c r="F753" s="48"/>
      <c r="G753" s="48"/>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43"/>
      <c r="BT753" s="43"/>
      <c r="BU753" s="43"/>
      <c r="BV753" s="43"/>
      <c r="BW753" s="43"/>
      <c r="BX753" s="43"/>
      <c r="BY753" s="43"/>
      <c r="BZ753" s="43"/>
      <c r="CA753" s="43"/>
      <c r="CB753" s="43"/>
      <c r="CC753" s="43"/>
      <c r="CD753" s="43"/>
      <c r="CE753" s="43"/>
      <c r="CF753" s="43"/>
      <c r="CG753" s="43"/>
      <c r="CH753" s="43"/>
      <c r="CI753" s="43"/>
      <c r="CJ753" s="43"/>
      <c r="CK753" s="43"/>
      <c r="CL753" s="43"/>
      <c r="CM753" s="43"/>
    </row>
    <row r="754">
      <c r="A754" s="44"/>
      <c r="B754" s="48"/>
      <c r="C754" s="48"/>
      <c r="D754" s="48"/>
      <c r="E754" s="48"/>
      <c r="F754" s="48"/>
      <c r="G754" s="48"/>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43"/>
      <c r="BT754" s="43"/>
      <c r="BU754" s="43"/>
      <c r="BV754" s="43"/>
      <c r="BW754" s="43"/>
      <c r="BX754" s="43"/>
      <c r="BY754" s="43"/>
      <c r="BZ754" s="43"/>
      <c r="CA754" s="43"/>
      <c r="CB754" s="43"/>
      <c r="CC754" s="43"/>
      <c r="CD754" s="43"/>
      <c r="CE754" s="43"/>
      <c r="CF754" s="43"/>
      <c r="CG754" s="43"/>
      <c r="CH754" s="43"/>
      <c r="CI754" s="43"/>
      <c r="CJ754" s="43"/>
      <c r="CK754" s="43"/>
      <c r="CL754" s="43"/>
      <c r="CM754" s="43"/>
    </row>
    <row r="755">
      <c r="A755" s="44"/>
      <c r="B755" s="48"/>
      <c r="C755" s="48"/>
      <c r="D755" s="48"/>
      <c r="E755" s="48"/>
      <c r="F755" s="48"/>
      <c r="G755" s="48"/>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c r="BG755" s="43"/>
      <c r="BH755" s="43"/>
      <c r="BI755" s="43"/>
      <c r="BJ755" s="43"/>
      <c r="BK755" s="43"/>
      <c r="BL755" s="43"/>
      <c r="BM755" s="43"/>
      <c r="BN755" s="43"/>
      <c r="BO755" s="43"/>
      <c r="BP755" s="43"/>
      <c r="BQ755" s="43"/>
      <c r="BR755" s="43"/>
      <c r="BS755" s="43"/>
      <c r="BT755" s="43"/>
      <c r="BU755" s="43"/>
      <c r="BV755" s="43"/>
      <c r="BW755" s="43"/>
      <c r="BX755" s="43"/>
      <c r="BY755" s="43"/>
      <c r="BZ755" s="43"/>
      <c r="CA755" s="43"/>
      <c r="CB755" s="43"/>
      <c r="CC755" s="43"/>
      <c r="CD755" s="43"/>
      <c r="CE755" s="43"/>
      <c r="CF755" s="43"/>
      <c r="CG755" s="43"/>
      <c r="CH755" s="43"/>
      <c r="CI755" s="43"/>
      <c r="CJ755" s="43"/>
      <c r="CK755" s="43"/>
      <c r="CL755" s="43"/>
      <c r="CM755" s="43"/>
    </row>
    <row r="756">
      <c r="A756" s="44"/>
      <c r="B756" s="48"/>
      <c r="C756" s="48"/>
      <c r="D756" s="48"/>
      <c r="E756" s="48"/>
      <c r="F756" s="48"/>
      <c r="G756" s="48"/>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43"/>
      <c r="BT756" s="43"/>
      <c r="BU756" s="43"/>
      <c r="BV756" s="43"/>
      <c r="BW756" s="43"/>
      <c r="BX756" s="43"/>
      <c r="BY756" s="43"/>
      <c r="BZ756" s="43"/>
      <c r="CA756" s="43"/>
      <c r="CB756" s="43"/>
      <c r="CC756" s="43"/>
      <c r="CD756" s="43"/>
      <c r="CE756" s="43"/>
      <c r="CF756" s="43"/>
      <c r="CG756" s="43"/>
      <c r="CH756" s="43"/>
      <c r="CI756" s="43"/>
      <c r="CJ756" s="43"/>
      <c r="CK756" s="43"/>
      <c r="CL756" s="43"/>
      <c r="CM756" s="43"/>
    </row>
    <row r="757">
      <c r="A757" s="44"/>
      <c r="B757" s="48"/>
      <c r="C757" s="48"/>
      <c r="D757" s="48"/>
      <c r="E757" s="48"/>
      <c r="F757" s="48"/>
      <c r="G757" s="48"/>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43"/>
      <c r="BT757" s="43"/>
      <c r="BU757" s="43"/>
      <c r="BV757" s="43"/>
      <c r="BW757" s="43"/>
      <c r="BX757" s="43"/>
      <c r="BY757" s="43"/>
      <c r="BZ757" s="43"/>
      <c r="CA757" s="43"/>
      <c r="CB757" s="43"/>
      <c r="CC757" s="43"/>
      <c r="CD757" s="43"/>
      <c r="CE757" s="43"/>
      <c r="CF757" s="43"/>
      <c r="CG757" s="43"/>
      <c r="CH757" s="43"/>
      <c r="CI757" s="43"/>
      <c r="CJ757" s="43"/>
      <c r="CK757" s="43"/>
      <c r="CL757" s="43"/>
      <c r="CM757" s="43"/>
    </row>
    <row r="758">
      <c r="A758" s="44"/>
      <c r="B758" s="48"/>
      <c r="C758" s="48"/>
      <c r="D758" s="48"/>
      <c r="E758" s="48"/>
      <c r="F758" s="48"/>
      <c r="G758" s="48"/>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43"/>
      <c r="BT758" s="43"/>
      <c r="BU758" s="43"/>
      <c r="BV758" s="43"/>
      <c r="BW758" s="43"/>
      <c r="BX758" s="43"/>
      <c r="BY758" s="43"/>
      <c r="BZ758" s="43"/>
      <c r="CA758" s="43"/>
      <c r="CB758" s="43"/>
      <c r="CC758" s="43"/>
      <c r="CD758" s="43"/>
      <c r="CE758" s="43"/>
      <c r="CF758" s="43"/>
      <c r="CG758" s="43"/>
      <c r="CH758" s="43"/>
      <c r="CI758" s="43"/>
      <c r="CJ758" s="43"/>
      <c r="CK758" s="43"/>
      <c r="CL758" s="43"/>
      <c r="CM758" s="43"/>
    </row>
    <row r="759">
      <c r="A759" s="44"/>
      <c r="B759" s="48"/>
      <c r="C759" s="48"/>
      <c r="D759" s="48"/>
      <c r="E759" s="48"/>
      <c r="F759" s="48"/>
      <c r="G759" s="48"/>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43"/>
      <c r="BT759" s="43"/>
      <c r="BU759" s="43"/>
      <c r="BV759" s="43"/>
      <c r="BW759" s="43"/>
      <c r="BX759" s="43"/>
      <c r="BY759" s="43"/>
      <c r="BZ759" s="43"/>
      <c r="CA759" s="43"/>
      <c r="CB759" s="43"/>
      <c r="CC759" s="43"/>
      <c r="CD759" s="43"/>
      <c r="CE759" s="43"/>
      <c r="CF759" s="43"/>
      <c r="CG759" s="43"/>
      <c r="CH759" s="43"/>
      <c r="CI759" s="43"/>
      <c r="CJ759" s="43"/>
      <c r="CK759" s="43"/>
      <c r="CL759" s="43"/>
      <c r="CM759" s="43"/>
    </row>
    <row r="760">
      <c r="A760" s="44"/>
      <c r="B760" s="48"/>
      <c r="C760" s="48"/>
      <c r="D760" s="48"/>
      <c r="E760" s="48"/>
      <c r="F760" s="48"/>
      <c r="G760" s="48"/>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43"/>
      <c r="BT760" s="43"/>
      <c r="BU760" s="43"/>
      <c r="BV760" s="43"/>
      <c r="BW760" s="43"/>
      <c r="BX760" s="43"/>
      <c r="BY760" s="43"/>
      <c r="BZ760" s="43"/>
      <c r="CA760" s="43"/>
      <c r="CB760" s="43"/>
      <c r="CC760" s="43"/>
      <c r="CD760" s="43"/>
      <c r="CE760" s="43"/>
      <c r="CF760" s="43"/>
      <c r="CG760" s="43"/>
      <c r="CH760" s="43"/>
      <c r="CI760" s="43"/>
      <c r="CJ760" s="43"/>
      <c r="CK760" s="43"/>
      <c r="CL760" s="43"/>
      <c r="CM760" s="43"/>
    </row>
    <row r="761">
      <c r="A761" s="44"/>
      <c r="B761" s="48"/>
      <c r="C761" s="48"/>
      <c r="D761" s="48"/>
      <c r="E761" s="48"/>
      <c r="F761" s="48"/>
      <c r="G761" s="48"/>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43"/>
      <c r="BT761" s="43"/>
      <c r="BU761" s="43"/>
      <c r="BV761" s="43"/>
      <c r="BW761" s="43"/>
      <c r="BX761" s="43"/>
      <c r="BY761" s="43"/>
      <c r="BZ761" s="43"/>
      <c r="CA761" s="43"/>
      <c r="CB761" s="43"/>
      <c r="CC761" s="43"/>
      <c r="CD761" s="43"/>
      <c r="CE761" s="43"/>
      <c r="CF761" s="43"/>
      <c r="CG761" s="43"/>
      <c r="CH761" s="43"/>
      <c r="CI761" s="43"/>
      <c r="CJ761" s="43"/>
      <c r="CK761" s="43"/>
      <c r="CL761" s="43"/>
      <c r="CM761" s="43"/>
    </row>
    <row r="762">
      <c r="A762" s="44"/>
      <c r="B762" s="48"/>
      <c r="C762" s="48"/>
      <c r="D762" s="48"/>
      <c r="E762" s="48"/>
      <c r="F762" s="48"/>
      <c r="G762" s="48"/>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43"/>
      <c r="BT762" s="43"/>
      <c r="BU762" s="43"/>
      <c r="BV762" s="43"/>
      <c r="BW762" s="43"/>
      <c r="BX762" s="43"/>
      <c r="BY762" s="43"/>
      <c r="BZ762" s="43"/>
      <c r="CA762" s="43"/>
      <c r="CB762" s="43"/>
      <c r="CC762" s="43"/>
      <c r="CD762" s="43"/>
      <c r="CE762" s="43"/>
      <c r="CF762" s="43"/>
      <c r="CG762" s="43"/>
      <c r="CH762" s="43"/>
      <c r="CI762" s="43"/>
      <c r="CJ762" s="43"/>
      <c r="CK762" s="43"/>
      <c r="CL762" s="43"/>
      <c r="CM762" s="43"/>
    </row>
    <row r="763">
      <c r="A763" s="44"/>
      <c r="B763" s="48"/>
      <c r="C763" s="48"/>
      <c r="D763" s="48"/>
      <c r="E763" s="48"/>
      <c r="F763" s="48"/>
      <c r="G763" s="48"/>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43"/>
      <c r="BT763" s="43"/>
      <c r="BU763" s="43"/>
      <c r="BV763" s="43"/>
      <c r="BW763" s="43"/>
      <c r="BX763" s="43"/>
      <c r="BY763" s="43"/>
      <c r="BZ763" s="43"/>
      <c r="CA763" s="43"/>
      <c r="CB763" s="43"/>
      <c r="CC763" s="43"/>
      <c r="CD763" s="43"/>
      <c r="CE763" s="43"/>
      <c r="CF763" s="43"/>
      <c r="CG763" s="43"/>
      <c r="CH763" s="43"/>
      <c r="CI763" s="43"/>
      <c r="CJ763" s="43"/>
      <c r="CK763" s="43"/>
      <c r="CL763" s="43"/>
      <c r="CM763" s="43"/>
    </row>
    <row r="764">
      <c r="A764" s="44"/>
      <c r="B764" s="48"/>
      <c r="C764" s="48"/>
      <c r="D764" s="48"/>
      <c r="E764" s="48"/>
      <c r="F764" s="48"/>
      <c r="G764" s="48"/>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43"/>
      <c r="BT764" s="43"/>
      <c r="BU764" s="43"/>
      <c r="BV764" s="43"/>
      <c r="BW764" s="43"/>
      <c r="BX764" s="43"/>
      <c r="BY764" s="43"/>
      <c r="BZ764" s="43"/>
      <c r="CA764" s="43"/>
      <c r="CB764" s="43"/>
      <c r="CC764" s="43"/>
      <c r="CD764" s="43"/>
      <c r="CE764" s="43"/>
      <c r="CF764" s="43"/>
      <c r="CG764" s="43"/>
      <c r="CH764" s="43"/>
      <c r="CI764" s="43"/>
      <c r="CJ764" s="43"/>
      <c r="CK764" s="43"/>
      <c r="CL764" s="43"/>
      <c r="CM764" s="43"/>
    </row>
    <row r="765">
      <c r="A765" s="44"/>
      <c r="B765" s="48"/>
      <c r="C765" s="48"/>
      <c r="D765" s="48"/>
      <c r="E765" s="48"/>
      <c r="F765" s="48"/>
      <c r="G765" s="48"/>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43"/>
      <c r="BT765" s="43"/>
      <c r="BU765" s="43"/>
      <c r="BV765" s="43"/>
      <c r="BW765" s="43"/>
      <c r="BX765" s="43"/>
      <c r="BY765" s="43"/>
      <c r="BZ765" s="43"/>
      <c r="CA765" s="43"/>
      <c r="CB765" s="43"/>
      <c r="CC765" s="43"/>
      <c r="CD765" s="43"/>
      <c r="CE765" s="43"/>
      <c r="CF765" s="43"/>
      <c r="CG765" s="43"/>
      <c r="CH765" s="43"/>
      <c r="CI765" s="43"/>
      <c r="CJ765" s="43"/>
      <c r="CK765" s="43"/>
      <c r="CL765" s="43"/>
      <c r="CM765" s="43"/>
    </row>
    <row r="766">
      <c r="A766" s="44"/>
      <c r="B766" s="48"/>
      <c r="C766" s="48"/>
      <c r="D766" s="48"/>
      <c r="E766" s="48"/>
      <c r="F766" s="48"/>
      <c r="G766" s="48"/>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43"/>
      <c r="BT766" s="43"/>
      <c r="BU766" s="43"/>
      <c r="BV766" s="43"/>
      <c r="BW766" s="43"/>
      <c r="BX766" s="43"/>
      <c r="BY766" s="43"/>
      <c r="BZ766" s="43"/>
      <c r="CA766" s="43"/>
      <c r="CB766" s="43"/>
      <c r="CC766" s="43"/>
      <c r="CD766" s="43"/>
      <c r="CE766" s="43"/>
      <c r="CF766" s="43"/>
      <c r="CG766" s="43"/>
      <c r="CH766" s="43"/>
      <c r="CI766" s="43"/>
      <c r="CJ766" s="43"/>
      <c r="CK766" s="43"/>
      <c r="CL766" s="43"/>
      <c r="CM766" s="43"/>
    </row>
    <row r="767">
      <c r="A767" s="44"/>
      <c r="B767" s="48"/>
      <c r="C767" s="48"/>
      <c r="D767" s="48"/>
      <c r="E767" s="48"/>
      <c r="F767" s="48"/>
      <c r="G767" s="48"/>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43"/>
      <c r="BT767" s="43"/>
      <c r="BU767" s="43"/>
      <c r="BV767" s="43"/>
      <c r="BW767" s="43"/>
      <c r="BX767" s="43"/>
      <c r="BY767" s="43"/>
      <c r="BZ767" s="43"/>
      <c r="CA767" s="43"/>
      <c r="CB767" s="43"/>
      <c r="CC767" s="43"/>
      <c r="CD767" s="43"/>
      <c r="CE767" s="43"/>
      <c r="CF767" s="43"/>
      <c r="CG767" s="43"/>
      <c r="CH767" s="43"/>
      <c r="CI767" s="43"/>
      <c r="CJ767" s="43"/>
      <c r="CK767" s="43"/>
      <c r="CL767" s="43"/>
      <c r="CM767" s="43"/>
    </row>
    <row r="768">
      <c r="A768" s="44"/>
      <c r="B768" s="48"/>
      <c r="C768" s="48"/>
      <c r="D768" s="48"/>
      <c r="E768" s="48"/>
      <c r="F768" s="48"/>
      <c r="G768" s="48"/>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43"/>
      <c r="BT768" s="43"/>
      <c r="BU768" s="43"/>
      <c r="BV768" s="43"/>
      <c r="BW768" s="43"/>
      <c r="BX768" s="43"/>
      <c r="BY768" s="43"/>
      <c r="BZ768" s="43"/>
      <c r="CA768" s="43"/>
      <c r="CB768" s="43"/>
      <c r="CC768" s="43"/>
      <c r="CD768" s="43"/>
      <c r="CE768" s="43"/>
      <c r="CF768" s="43"/>
      <c r="CG768" s="43"/>
      <c r="CH768" s="43"/>
      <c r="CI768" s="43"/>
      <c r="CJ768" s="43"/>
      <c r="CK768" s="43"/>
      <c r="CL768" s="43"/>
      <c r="CM768" s="43"/>
    </row>
    <row r="769">
      <c r="A769" s="44"/>
      <c r="B769" s="48"/>
      <c r="C769" s="48"/>
      <c r="D769" s="48"/>
      <c r="E769" s="48"/>
      <c r="F769" s="48"/>
      <c r="G769" s="48"/>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43"/>
      <c r="BT769" s="43"/>
      <c r="BU769" s="43"/>
      <c r="BV769" s="43"/>
      <c r="BW769" s="43"/>
      <c r="BX769" s="43"/>
      <c r="BY769" s="43"/>
      <c r="BZ769" s="43"/>
      <c r="CA769" s="43"/>
      <c r="CB769" s="43"/>
      <c r="CC769" s="43"/>
      <c r="CD769" s="43"/>
      <c r="CE769" s="43"/>
      <c r="CF769" s="43"/>
      <c r="CG769" s="43"/>
      <c r="CH769" s="43"/>
      <c r="CI769" s="43"/>
      <c r="CJ769" s="43"/>
      <c r="CK769" s="43"/>
      <c r="CL769" s="43"/>
      <c r="CM769" s="43"/>
    </row>
    <row r="770">
      <c r="A770" s="44"/>
      <c r="B770" s="48"/>
      <c r="C770" s="48"/>
      <c r="D770" s="48"/>
      <c r="E770" s="48"/>
      <c r="F770" s="48"/>
      <c r="G770" s="48"/>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43"/>
      <c r="BT770" s="43"/>
      <c r="BU770" s="43"/>
      <c r="BV770" s="43"/>
      <c r="BW770" s="43"/>
      <c r="BX770" s="43"/>
      <c r="BY770" s="43"/>
      <c r="BZ770" s="43"/>
      <c r="CA770" s="43"/>
      <c r="CB770" s="43"/>
      <c r="CC770" s="43"/>
      <c r="CD770" s="43"/>
      <c r="CE770" s="43"/>
      <c r="CF770" s="43"/>
      <c r="CG770" s="43"/>
      <c r="CH770" s="43"/>
      <c r="CI770" s="43"/>
      <c r="CJ770" s="43"/>
      <c r="CK770" s="43"/>
      <c r="CL770" s="43"/>
      <c r="CM770" s="43"/>
    </row>
    <row r="771">
      <c r="A771" s="44"/>
      <c r="B771" s="48"/>
      <c r="C771" s="48"/>
      <c r="D771" s="48"/>
      <c r="E771" s="48"/>
      <c r="F771" s="48"/>
      <c r="G771" s="48"/>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43"/>
      <c r="BT771" s="43"/>
      <c r="BU771" s="43"/>
      <c r="BV771" s="43"/>
      <c r="BW771" s="43"/>
      <c r="BX771" s="43"/>
      <c r="BY771" s="43"/>
      <c r="BZ771" s="43"/>
      <c r="CA771" s="43"/>
      <c r="CB771" s="43"/>
      <c r="CC771" s="43"/>
      <c r="CD771" s="43"/>
      <c r="CE771" s="43"/>
      <c r="CF771" s="43"/>
      <c r="CG771" s="43"/>
      <c r="CH771" s="43"/>
      <c r="CI771" s="43"/>
      <c r="CJ771" s="43"/>
      <c r="CK771" s="43"/>
      <c r="CL771" s="43"/>
      <c r="CM771" s="43"/>
    </row>
    <row r="772">
      <c r="A772" s="44"/>
      <c r="B772" s="48"/>
      <c r="C772" s="48"/>
      <c r="D772" s="48"/>
      <c r="E772" s="48"/>
      <c r="F772" s="48"/>
      <c r="G772" s="48"/>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43"/>
      <c r="BT772" s="43"/>
      <c r="BU772" s="43"/>
      <c r="BV772" s="43"/>
      <c r="BW772" s="43"/>
      <c r="BX772" s="43"/>
      <c r="BY772" s="43"/>
      <c r="BZ772" s="43"/>
      <c r="CA772" s="43"/>
      <c r="CB772" s="43"/>
      <c r="CC772" s="43"/>
      <c r="CD772" s="43"/>
      <c r="CE772" s="43"/>
      <c r="CF772" s="43"/>
      <c r="CG772" s="43"/>
      <c r="CH772" s="43"/>
      <c r="CI772" s="43"/>
      <c r="CJ772" s="43"/>
      <c r="CK772" s="43"/>
      <c r="CL772" s="43"/>
      <c r="CM772" s="43"/>
    </row>
    <row r="773">
      <c r="A773" s="44"/>
      <c r="B773" s="48"/>
      <c r="C773" s="48"/>
      <c r="D773" s="48"/>
      <c r="E773" s="48"/>
      <c r="F773" s="48"/>
      <c r="G773" s="48"/>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c r="BM773" s="43"/>
      <c r="BN773" s="43"/>
      <c r="BO773" s="43"/>
      <c r="BP773" s="43"/>
      <c r="BQ773" s="43"/>
      <c r="BR773" s="43"/>
      <c r="BS773" s="43"/>
      <c r="BT773" s="43"/>
      <c r="BU773" s="43"/>
      <c r="BV773" s="43"/>
      <c r="BW773" s="43"/>
      <c r="BX773" s="43"/>
      <c r="BY773" s="43"/>
      <c r="BZ773" s="43"/>
      <c r="CA773" s="43"/>
      <c r="CB773" s="43"/>
      <c r="CC773" s="43"/>
      <c r="CD773" s="43"/>
      <c r="CE773" s="43"/>
      <c r="CF773" s="43"/>
      <c r="CG773" s="43"/>
      <c r="CH773" s="43"/>
      <c r="CI773" s="43"/>
      <c r="CJ773" s="43"/>
      <c r="CK773" s="43"/>
      <c r="CL773" s="43"/>
      <c r="CM773" s="43"/>
    </row>
    <row r="774">
      <c r="A774" s="44"/>
      <c r="B774" s="48"/>
      <c r="C774" s="48"/>
      <c r="D774" s="48"/>
      <c r="E774" s="48"/>
      <c r="F774" s="48"/>
      <c r="G774" s="48"/>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c r="BM774" s="43"/>
      <c r="BN774" s="43"/>
      <c r="BO774" s="43"/>
      <c r="BP774" s="43"/>
      <c r="BQ774" s="43"/>
      <c r="BR774" s="43"/>
      <c r="BS774" s="43"/>
      <c r="BT774" s="43"/>
      <c r="BU774" s="43"/>
      <c r="BV774" s="43"/>
      <c r="BW774" s="43"/>
      <c r="BX774" s="43"/>
      <c r="BY774" s="43"/>
      <c r="BZ774" s="43"/>
      <c r="CA774" s="43"/>
      <c r="CB774" s="43"/>
      <c r="CC774" s="43"/>
      <c r="CD774" s="43"/>
      <c r="CE774" s="43"/>
      <c r="CF774" s="43"/>
      <c r="CG774" s="43"/>
      <c r="CH774" s="43"/>
      <c r="CI774" s="43"/>
      <c r="CJ774" s="43"/>
      <c r="CK774" s="43"/>
      <c r="CL774" s="43"/>
      <c r="CM774" s="43"/>
    </row>
    <row r="775">
      <c r="A775" s="44"/>
      <c r="B775" s="48"/>
      <c r="C775" s="48"/>
      <c r="D775" s="48"/>
      <c r="E775" s="48"/>
      <c r="F775" s="48"/>
      <c r="G775" s="48"/>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43"/>
      <c r="BT775" s="43"/>
      <c r="BU775" s="43"/>
      <c r="BV775" s="43"/>
      <c r="BW775" s="43"/>
      <c r="BX775" s="43"/>
      <c r="BY775" s="43"/>
      <c r="BZ775" s="43"/>
      <c r="CA775" s="43"/>
      <c r="CB775" s="43"/>
      <c r="CC775" s="43"/>
      <c r="CD775" s="43"/>
      <c r="CE775" s="43"/>
      <c r="CF775" s="43"/>
      <c r="CG775" s="43"/>
      <c r="CH775" s="43"/>
      <c r="CI775" s="43"/>
      <c r="CJ775" s="43"/>
      <c r="CK775" s="43"/>
      <c r="CL775" s="43"/>
      <c r="CM775" s="43"/>
    </row>
    <row r="776">
      <c r="A776" s="44"/>
      <c r="B776" s="48"/>
      <c r="C776" s="48"/>
      <c r="D776" s="48"/>
      <c r="E776" s="48"/>
      <c r="F776" s="48"/>
      <c r="G776" s="48"/>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43"/>
      <c r="BT776" s="43"/>
      <c r="BU776" s="43"/>
      <c r="BV776" s="43"/>
      <c r="BW776" s="43"/>
      <c r="BX776" s="43"/>
      <c r="BY776" s="43"/>
      <c r="BZ776" s="43"/>
      <c r="CA776" s="43"/>
      <c r="CB776" s="43"/>
      <c r="CC776" s="43"/>
      <c r="CD776" s="43"/>
      <c r="CE776" s="43"/>
      <c r="CF776" s="43"/>
      <c r="CG776" s="43"/>
      <c r="CH776" s="43"/>
      <c r="CI776" s="43"/>
      <c r="CJ776" s="43"/>
      <c r="CK776" s="43"/>
      <c r="CL776" s="43"/>
      <c r="CM776" s="43"/>
    </row>
    <row r="777">
      <c r="A777" s="44"/>
      <c r="B777" s="48"/>
      <c r="C777" s="48"/>
      <c r="D777" s="48"/>
      <c r="E777" s="48"/>
      <c r="F777" s="48"/>
      <c r="G777" s="48"/>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43"/>
      <c r="BT777" s="43"/>
      <c r="BU777" s="43"/>
      <c r="BV777" s="43"/>
      <c r="BW777" s="43"/>
      <c r="BX777" s="43"/>
      <c r="BY777" s="43"/>
      <c r="BZ777" s="43"/>
      <c r="CA777" s="43"/>
      <c r="CB777" s="43"/>
      <c r="CC777" s="43"/>
      <c r="CD777" s="43"/>
      <c r="CE777" s="43"/>
      <c r="CF777" s="43"/>
      <c r="CG777" s="43"/>
      <c r="CH777" s="43"/>
      <c r="CI777" s="43"/>
      <c r="CJ777" s="43"/>
      <c r="CK777" s="43"/>
      <c r="CL777" s="43"/>
      <c r="CM777" s="43"/>
    </row>
    <row r="778">
      <c r="A778" s="44"/>
      <c r="B778" s="48"/>
      <c r="C778" s="48"/>
      <c r="D778" s="48"/>
      <c r="E778" s="48"/>
      <c r="F778" s="48"/>
      <c r="G778" s="48"/>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43"/>
      <c r="BT778" s="43"/>
      <c r="BU778" s="43"/>
      <c r="BV778" s="43"/>
      <c r="BW778" s="43"/>
      <c r="BX778" s="43"/>
      <c r="BY778" s="43"/>
      <c r="BZ778" s="43"/>
      <c r="CA778" s="43"/>
      <c r="CB778" s="43"/>
      <c r="CC778" s="43"/>
      <c r="CD778" s="43"/>
      <c r="CE778" s="43"/>
      <c r="CF778" s="43"/>
      <c r="CG778" s="43"/>
      <c r="CH778" s="43"/>
      <c r="CI778" s="43"/>
      <c r="CJ778" s="43"/>
      <c r="CK778" s="43"/>
      <c r="CL778" s="43"/>
      <c r="CM778" s="43"/>
    </row>
    <row r="779">
      <c r="A779" s="44"/>
      <c r="B779" s="48"/>
      <c r="C779" s="48"/>
      <c r="D779" s="48"/>
      <c r="E779" s="48"/>
      <c r="F779" s="48"/>
      <c r="G779" s="48"/>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43"/>
      <c r="BT779" s="43"/>
      <c r="BU779" s="43"/>
      <c r="BV779" s="43"/>
      <c r="BW779" s="43"/>
      <c r="BX779" s="43"/>
      <c r="BY779" s="43"/>
      <c r="BZ779" s="43"/>
      <c r="CA779" s="43"/>
      <c r="CB779" s="43"/>
      <c r="CC779" s="43"/>
      <c r="CD779" s="43"/>
      <c r="CE779" s="43"/>
      <c r="CF779" s="43"/>
      <c r="CG779" s="43"/>
      <c r="CH779" s="43"/>
      <c r="CI779" s="43"/>
      <c r="CJ779" s="43"/>
      <c r="CK779" s="43"/>
      <c r="CL779" s="43"/>
      <c r="CM779" s="43"/>
    </row>
    <row r="780">
      <c r="A780" s="44"/>
      <c r="B780" s="48"/>
      <c r="C780" s="48"/>
      <c r="D780" s="48"/>
      <c r="E780" s="48"/>
      <c r="F780" s="48"/>
      <c r="G780" s="48"/>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c r="BG780" s="43"/>
      <c r="BH780" s="43"/>
      <c r="BI780" s="43"/>
      <c r="BJ780" s="43"/>
      <c r="BK780" s="43"/>
      <c r="BL780" s="43"/>
      <c r="BM780" s="43"/>
      <c r="BN780" s="43"/>
      <c r="BO780" s="43"/>
      <c r="BP780" s="43"/>
      <c r="BQ780" s="43"/>
      <c r="BR780" s="43"/>
      <c r="BS780" s="43"/>
      <c r="BT780" s="43"/>
      <c r="BU780" s="43"/>
      <c r="BV780" s="43"/>
      <c r="BW780" s="43"/>
      <c r="BX780" s="43"/>
      <c r="BY780" s="43"/>
      <c r="BZ780" s="43"/>
      <c r="CA780" s="43"/>
      <c r="CB780" s="43"/>
      <c r="CC780" s="43"/>
      <c r="CD780" s="43"/>
      <c r="CE780" s="43"/>
      <c r="CF780" s="43"/>
      <c r="CG780" s="43"/>
      <c r="CH780" s="43"/>
      <c r="CI780" s="43"/>
      <c r="CJ780" s="43"/>
      <c r="CK780" s="43"/>
      <c r="CL780" s="43"/>
      <c r="CM780" s="43"/>
    </row>
    <row r="781">
      <c r="A781" s="44"/>
      <c r="B781" s="48"/>
      <c r="C781" s="48"/>
      <c r="D781" s="48"/>
      <c r="E781" s="48"/>
      <c r="F781" s="48"/>
      <c r="G781" s="48"/>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43"/>
      <c r="BT781" s="43"/>
      <c r="BU781" s="43"/>
      <c r="BV781" s="43"/>
      <c r="BW781" s="43"/>
      <c r="BX781" s="43"/>
      <c r="BY781" s="43"/>
      <c r="BZ781" s="43"/>
      <c r="CA781" s="43"/>
      <c r="CB781" s="43"/>
      <c r="CC781" s="43"/>
      <c r="CD781" s="43"/>
      <c r="CE781" s="43"/>
      <c r="CF781" s="43"/>
      <c r="CG781" s="43"/>
      <c r="CH781" s="43"/>
      <c r="CI781" s="43"/>
      <c r="CJ781" s="43"/>
      <c r="CK781" s="43"/>
      <c r="CL781" s="43"/>
      <c r="CM781" s="43"/>
    </row>
    <row r="782">
      <c r="A782" s="44"/>
      <c r="B782" s="48"/>
      <c r="C782" s="48"/>
      <c r="D782" s="48"/>
      <c r="E782" s="48"/>
      <c r="F782" s="48"/>
      <c r="G782" s="48"/>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43"/>
      <c r="BT782" s="43"/>
      <c r="BU782" s="43"/>
      <c r="BV782" s="43"/>
      <c r="BW782" s="43"/>
      <c r="BX782" s="43"/>
      <c r="BY782" s="43"/>
      <c r="BZ782" s="43"/>
      <c r="CA782" s="43"/>
      <c r="CB782" s="43"/>
      <c r="CC782" s="43"/>
      <c r="CD782" s="43"/>
      <c r="CE782" s="43"/>
      <c r="CF782" s="43"/>
      <c r="CG782" s="43"/>
      <c r="CH782" s="43"/>
      <c r="CI782" s="43"/>
      <c r="CJ782" s="43"/>
      <c r="CK782" s="43"/>
      <c r="CL782" s="43"/>
      <c r="CM782" s="43"/>
    </row>
    <row r="783">
      <c r="A783" s="44"/>
      <c r="B783" s="48"/>
      <c r="C783" s="48"/>
      <c r="D783" s="48"/>
      <c r="E783" s="48"/>
      <c r="F783" s="48"/>
      <c r="G783" s="48"/>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43"/>
      <c r="BT783" s="43"/>
      <c r="BU783" s="43"/>
      <c r="BV783" s="43"/>
      <c r="BW783" s="43"/>
      <c r="BX783" s="43"/>
      <c r="BY783" s="43"/>
      <c r="BZ783" s="43"/>
      <c r="CA783" s="43"/>
      <c r="CB783" s="43"/>
      <c r="CC783" s="43"/>
      <c r="CD783" s="43"/>
      <c r="CE783" s="43"/>
      <c r="CF783" s="43"/>
      <c r="CG783" s="43"/>
      <c r="CH783" s="43"/>
      <c r="CI783" s="43"/>
      <c r="CJ783" s="43"/>
      <c r="CK783" s="43"/>
      <c r="CL783" s="43"/>
      <c r="CM783" s="43"/>
    </row>
    <row r="784">
      <c r="A784" s="44"/>
      <c r="B784" s="48"/>
      <c r="C784" s="48"/>
      <c r="D784" s="48"/>
      <c r="E784" s="48"/>
      <c r="F784" s="48"/>
      <c r="G784" s="48"/>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43"/>
      <c r="BY784" s="43"/>
      <c r="BZ784" s="43"/>
      <c r="CA784" s="43"/>
      <c r="CB784" s="43"/>
      <c r="CC784" s="43"/>
      <c r="CD784" s="43"/>
      <c r="CE784" s="43"/>
      <c r="CF784" s="43"/>
      <c r="CG784" s="43"/>
      <c r="CH784" s="43"/>
      <c r="CI784" s="43"/>
      <c r="CJ784" s="43"/>
      <c r="CK784" s="43"/>
      <c r="CL784" s="43"/>
      <c r="CM784" s="43"/>
    </row>
    <row r="785">
      <c r="A785" s="44"/>
      <c r="B785" s="48"/>
      <c r="C785" s="48"/>
      <c r="D785" s="48"/>
      <c r="E785" s="48"/>
      <c r="F785" s="48"/>
      <c r="G785" s="48"/>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43"/>
      <c r="BT785" s="43"/>
      <c r="BU785" s="43"/>
      <c r="BV785" s="43"/>
      <c r="BW785" s="43"/>
      <c r="BX785" s="43"/>
      <c r="BY785" s="43"/>
      <c r="BZ785" s="43"/>
      <c r="CA785" s="43"/>
      <c r="CB785" s="43"/>
      <c r="CC785" s="43"/>
      <c r="CD785" s="43"/>
      <c r="CE785" s="43"/>
      <c r="CF785" s="43"/>
      <c r="CG785" s="43"/>
      <c r="CH785" s="43"/>
      <c r="CI785" s="43"/>
      <c r="CJ785" s="43"/>
      <c r="CK785" s="43"/>
      <c r="CL785" s="43"/>
      <c r="CM785" s="43"/>
    </row>
    <row r="786">
      <c r="A786" s="44"/>
      <c r="B786" s="48"/>
      <c r="C786" s="48"/>
      <c r="D786" s="48"/>
      <c r="E786" s="48"/>
      <c r="F786" s="48"/>
      <c r="G786" s="48"/>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43"/>
      <c r="BT786" s="43"/>
      <c r="BU786" s="43"/>
      <c r="BV786" s="43"/>
      <c r="BW786" s="43"/>
      <c r="BX786" s="43"/>
      <c r="BY786" s="43"/>
      <c r="BZ786" s="43"/>
      <c r="CA786" s="43"/>
      <c r="CB786" s="43"/>
      <c r="CC786" s="43"/>
      <c r="CD786" s="43"/>
      <c r="CE786" s="43"/>
      <c r="CF786" s="43"/>
      <c r="CG786" s="43"/>
      <c r="CH786" s="43"/>
      <c r="CI786" s="43"/>
      <c r="CJ786" s="43"/>
      <c r="CK786" s="43"/>
      <c r="CL786" s="43"/>
      <c r="CM786" s="43"/>
    </row>
    <row r="787">
      <c r="A787" s="44"/>
      <c r="B787" s="48"/>
      <c r="C787" s="48"/>
      <c r="D787" s="48"/>
      <c r="E787" s="48"/>
      <c r="F787" s="48"/>
      <c r="G787" s="48"/>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c r="BG787" s="43"/>
      <c r="BH787" s="43"/>
      <c r="BI787" s="43"/>
      <c r="BJ787" s="43"/>
      <c r="BK787" s="43"/>
      <c r="BL787" s="43"/>
      <c r="BM787" s="43"/>
      <c r="BN787" s="43"/>
      <c r="BO787" s="43"/>
      <c r="BP787" s="43"/>
      <c r="BQ787" s="43"/>
      <c r="BR787" s="43"/>
      <c r="BS787" s="43"/>
      <c r="BT787" s="43"/>
      <c r="BU787" s="43"/>
      <c r="BV787" s="43"/>
      <c r="BW787" s="43"/>
      <c r="BX787" s="43"/>
      <c r="BY787" s="43"/>
      <c r="BZ787" s="43"/>
      <c r="CA787" s="43"/>
      <c r="CB787" s="43"/>
      <c r="CC787" s="43"/>
      <c r="CD787" s="43"/>
      <c r="CE787" s="43"/>
      <c r="CF787" s="43"/>
      <c r="CG787" s="43"/>
      <c r="CH787" s="43"/>
      <c r="CI787" s="43"/>
      <c r="CJ787" s="43"/>
      <c r="CK787" s="43"/>
      <c r="CL787" s="43"/>
      <c r="CM787" s="43"/>
    </row>
    <row r="788">
      <c r="A788" s="44"/>
      <c r="B788" s="48"/>
      <c r="C788" s="48"/>
      <c r="D788" s="48"/>
      <c r="E788" s="48"/>
      <c r="F788" s="48"/>
      <c r="G788" s="48"/>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43"/>
      <c r="BT788" s="43"/>
      <c r="BU788" s="43"/>
      <c r="BV788" s="43"/>
      <c r="BW788" s="43"/>
      <c r="BX788" s="43"/>
      <c r="BY788" s="43"/>
      <c r="BZ788" s="43"/>
      <c r="CA788" s="43"/>
      <c r="CB788" s="43"/>
      <c r="CC788" s="43"/>
      <c r="CD788" s="43"/>
      <c r="CE788" s="43"/>
      <c r="CF788" s="43"/>
      <c r="CG788" s="43"/>
      <c r="CH788" s="43"/>
      <c r="CI788" s="43"/>
      <c r="CJ788" s="43"/>
      <c r="CK788" s="43"/>
      <c r="CL788" s="43"/>
      <c r="CM788" s="43"/>
    </row>
    <row r="789">
      <c r="A789" s="44"/>
      <c r="B789" s="48"/>
      <c r="C789" s="48"/>
      <c r="D789" s="48"/>
      <c r="E789" s="48"/>
      <c r="F789" s="48"/>
      <c r="G789" s="48"/>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43"/>
      <c r="BT789" s="43"/>
      <c r="BU789" s="43"/>
      <c r="BV789" s="43"/>
      <c r="BW789" s="43"/>
      <c r="BX789" s="43"/>
      <c r="BY789" s="43"/>
      <c r="BZ789" s="43"/>
      <c r="CA789" s="43"/>
      <c r="CB789" s="43"/>
      <c r="CC789" s="43"/>
      <c r="CD789" s="43"/>
      <c r="CE789" s="43"/>
      <c r="CF789" s="43"/>
      <c r="CG789" s="43"/>
      <c r="CH789" s="43"/>
      <c r="CI789" s="43"/>
      <c r="CJ789" s="43"/>
      <c r="CK789" s="43"/>
      <c r="CL789" s="43"/>
      <c r="CM789" s="43"/>
    </row>
    <row r="790">
      <c r="A790" s="44"/>
      <c r="B790" s="48"/>
      <c r="C790" s="48"/>
      <c r="D790" s="48"/>
      <c r="E790" s="48"/>
      <c r="F790" s="48"/>
      <c r="G790" s="48"/>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43"/>
      <c r="BT790" s="43"/>
      <c r="BU790" s="43"/>
      <c r="BV790" s="43"/>
      <c r="BW790" s="43"/>
      <c r="BX790" s="43"/>
      <c r="BY790" s="43"/>
      <c r="BZ790" s="43"/>
      <c r="CA790" s="43"/>
      <c r="CB790" s="43"/>
      <c r="CC790" s="43"/>
      <c r="CD790" s="43"/>
      <c r="CE790" s="43"/>
      <c r="CF790" s="43"/>
      <c r="CG790" s="43"/>
      <c r="CH790" s="43"/>
      <c r="CI790" s="43"/>
      <c r="CJ790" s="43"/>
      <c r="CK790" s="43"/>
      <c r="CL790" s="43"/>
      <c r="CM790" s="43"/>
    </row>
    <row r="791">
      <c r="A791" s="44"/>
      <c r="B791" s="48"/>
      <c r="C791" s="48"/>
      <c r="D791" s="48"/>
      <c r="E791" s="48"/>
      <c r="F791" s="48"/>
      <c r="G791" s="48"/>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43"/>
      <c r="BT791" s="43"/>
      <c r="BU791" s="43"/>
      <c r="BV791" s="43"/>
      <c r="BW791" s="43"/>
      <c r="BX791" s="43"/>
      <c r="BY791" s="43"/>
      <c r="BZ791" s="43"/>
      <c r="CA791" s="43"/>
      <c r="CB791" s="43"/>
      <c r="CC791" s="43"/>
      <c r="CD791" s="43"/>
      <c r="CE791" s="43"/>
      <c r="CF791" s="43"/>
      <c r="CG791" s="43"/>
      <c r="CH791" s="43"/>
      <c r="CI791" s="43"/>
      <c r="CJ791" s="43"/>
      <c r="CK791" s="43"/>
      <c r="CL791" s="43"/>
      <c r="CM791" s="43"/>
    </row>
    <row r="792">
      <c r="A792" s="44"/>
      <c r="B792" s="48"/>
      <c r="C792" s="48"/>
      <c r="D792" s="48"/>
      <c r="E792" s="48"/>
      <c r="F792" s="48"/>
      <c r="G792" s="48"/>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43"/>
      <c r="BT792" s="43"/>
      <c r="BU792" s="43"/>
      <c r="BV792" s="43"/>
      <c r="BW792" s="43"/>
      <c r="BX792" s="43"/>
      <c r="BY792" s="43"/>
      <c r="BZ792" s="43"/>
      <c r="CA792" s="43"/>
      <c r="CB792" s="43"/>
      <c r="CC792" s="43"/>
      <c r="CD792" s="43"/>
      <c r="CE792" s="43"/>
      <c r="CF792" s="43"/>
      <c r="CG792" s="43"/>
      <c r="CH792" s="43"/>
      <c r="CI792" s="43"/>
      <c r="CJ792" s="43"/>
      <c r="CK792" s="43"/>
      <c r="CL792" s="43"/>
      <c r="CM792" s="43"/>
    </row>
    <row r="793">
      <c r="A793" s="44"/>
      <c r="B793" s="48"/>
      <c r="C793" s="48"/>
      <c r="D793" s="48"/>
      <c r="E793" s="48"/>
      <c r="F793" s="48"/>
      <c r="G793" s="48"/>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43"/>
      <c r="BT793" s="43"/>
      <c r="BU793" s="43"/>
      <c r="BV793" s="43"/>
      <c r="BW793" s="43"/>
      <c r="BX793" s="43"/>
      <c r="BY793" s="43"/>
      <c r="BZ793" s="43"/>
      <c r="CA793" s="43"/>
      <c r="CB793" s="43"/>
      <c r="CC793" s="43"/>
      <c r="CD793" s="43"/>
      <c r="CE793" s="43"/>
      <c r="CF793" s="43"/>
      <c r="CG793" s="43"/>
      <c r="CH793" s="43"/>
      <c r="CI793" s="43"/>
      <c r="CJ793" s="43"/>
      <c r="CK793" s="43"/>
      <c r="CL793" s="43"/>
      <c r="CM793" s="43"/>
    </row>
    <row r="794">
      <c r="A794" s="44"/>
      <c r="B794" s="48"/>
      <c r="C794" s="48"/>
      <c r="D794" s="48"/>
      <c r="E794" s="48"/>
      <c r="F794" s="48"/>
      <c r="G794" s="48"/>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43"/>
      <c r="BT794" s="43"/>
      <c r="BU794" s="43"/>
      <c r="BV794" s="43"/>
      <c r="BW794" s="43"/>
      <c r="BX794" s="43"/>
      <c r="BY794" s="43"/>
      <c r="BZ794" s="43"/>
      <c r="CA794" s="43"/>
      <c r="CB794" s="43"/>
      <c r="CC794" s="43"/>
      <c r="CD794" s="43"/>
      <c r="CE794" s="43"/>
      <c r="CF794" s="43"/>
      <c r="CG794" s="43"/>
      <c r="CH794" s="43"/>
      <c r="CI794" s="43"/>
      <c r="CJ794" s="43"/>
      <c r="CK794" s="43"/>
      <c r="CL794" s="43"/>
      <c r="CM794" s="43"/>
    </row>
    <row r="795">
      <c r="A795" s="44"/>
      <c r="B795" s="48"/>
      <c r="C795" s="48"/>
      <c r="D795" s="48"/>
      <c r="E795" s="48"/>
      <c r="F795" s="48"/>
      <c r="G795" s="48"/>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43"/>
      <c r="BT795" s="43"/>
      <c r="BU795" s="43"/>
      <c r="BV795" s="43"/>
      <c r="BW795" s="43"/>
      <c r="BX795" s="43"/>
      <c r="BY795" s="43"/>
      <c r="BZ795" s="43"/>
      <c r="CA795" s="43"/>
      <c r="CB795" s="43"/>
      <c r="CC795" s="43"/>
      <c r="CD795" s="43"/>
      <c r="CE795" s="43"/>
      <c r="CF795" s="43"/>
      <c r="CG795" s="43"/>
      <c r="CH795" s="43"/>
      <c r="CI795" s="43"/>
      <c r="CJ795" s="43"/>
      <c r="CK795" s="43"/>
      <c r="CL795" s="43"/>
      <c r="CM795" s="43"/>
    </row>
    <row r="796">
      <c r="A796" s="44"/>
      <c r="B796" s="48"/>
      <c r="C796" s="48"/>
      <c r="D796" s="48"/>
      <c r="E796" s="48"/>
      <c r="F796" s="48"/>
      <c r="G796" s="48"/>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43"/>
      <c r="BT796" s="43"/>
      <c r="BU796" s="43"/>
      <c r="BV796" s="43"/>
      <c r="BW796" s="43"/>
      <c r="BX796" s="43"/>
      <c r="BY796" s="43"/>
      <c r="BZ796" s="43"/>
      <c r="CA796" s="43"/>
      <c r="CB796" s="43"/>
      <c r="CC796" s="43"/>
      <c r="CD796" s="43"/>
      <c r="CE796" s="43"/>
      <c r="CF796" s="43"/>
      <c r="CG796" s="43"/>
      <c r="CH796" s="43"/>
      <c r="CI796" s="43"/>
      <c r="CJ796" s="43"/>
      <c r="CK796" s="43"/>
      <c r="CL796" s="43"/>
      <c r="CM796" s="43"/>
    </row>
    <row r="797">
      <c r="A797" s="44"/>
      <c r="B797" s="48"/>
      <c r="C797" s="48"/>
      <c r="D797" s="48"/>
      <c r="E797" s="48"/>
      <c r="F797" s="48"/>
      <c r="G797" s="48"/>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43"/>
      <c r="BT797" s="43"/>
      <c r="BU797" s="43"/>
      <c r="BV797" s="43"/>
      <c r="BW797" s="43"/>
      <c r="BX797" s="43"/>
      <c r="BY797" s="43"/>
      <c r="BZ797" s="43"/>
      <c r="CA797" s="43"/>
      <c r="CB797" s="43"/>
      <c r="CC797" s="43"/>
      <c r="CD797" s="43"/>
      <c r="CE797" s="43"/>
      <c r="CF797" s="43"/>
      <c r="CG797" s="43"/>
      <c r="CH797" s="43"/>
      <c r="CI797" s="43"/>
      <c r="CJ797" s="43"/>
      <c r="CK797" s="43"/>
      <c r="CL797" s="43"/>
      <c r="CM797" s="43"/>
    </row>
    <row r="798">
      <c r="A798" s="44"/>
      <c r="B798" s="48"/>
      <c r="C798" s="48"/>
      <c r="D798" s="48"/>
      <c r="E798" s="48"/>
      <c r="F798" s="48"/>
      <c r="G798" s="48"/>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43"/>
      <c r="BT798" s="43"/>
      <c r="BU798" s="43"/>
      <c r="BV798" s="43"/>
      <c r="BW798" s="43"/>
      <c r="BX798" s="43"/>
      <c r="BY798" s="43"/>
      <c r="BZ798" s="43"/>
      <c r="CA798" s="43"/>
      <c r="CB798" s="43"/>
      <c r="CC798" s="43"/>
      <c r="CD798" s="43"/>
      <c r="CE798" s="43"/>
      <c r="CF798" s="43"/>
      <c r="CG798" s="43"/>
      <c r="CH798" s="43"/>
      <c r="CI798" s="43"/>
      <c r="CJ798" s="43"/>
      <c r="CK798" s="43"/>
      <c r="CL798" s="43"/>
      <c r="CM798" s="43"/>
    </row>
    <row r="799">
      <c r="A799" s="44"/>
      <c r="B799" s="48"/>
      <c r="C799" s="48"/>
      <c r="D799" s="48"/>
      <c r="E799" s="48"/>
      <c r="F799" s="48"/>
      <c r="G799" s="48"/>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43"/>
      <c r="BT799" s="43"/>
      <c r="BU799" s="43"/>
      <c r="BV799" s="43"/>
      <c r="BW799" s="43"/>
      <c r="BX799" s="43"/>
      <c r="BY799" s="43"/>
      <c r="BZ799" s="43"/>
      <c r="CA799" s="43"/>
      <c r="CB799" s="43"/>
      <c r="CC799" s="43"/>
      <c r="CD799" s="43"/>
      <c r="CE799" s="43"/>
      <c r="CF799" s="43"/>
      <c r="CG799" s="43"/>
      <c r="CH799" s="43"/>
      <c r="CI799" s="43"/>
      <c r="CJ799" s="43"/>
      <c r="CK799" s="43"/>
      <c r="CL799" s="43"/>
      <c r="CM799" s="43"/>
    </row>
    <row r="800">
      <c r="A800" s="44"/>
      <c r="B800" s="48"/>
      <c r="C800" s="48"/>
      <c r="D800" s="48"/>
      <c r="E800" s="48"/>
      <c r="F800" s="48"/>
      <c r="G800" s="48"/>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43"/>
      <c r="BT800" s="43"/>
      <c r="BU800" s="43"/>
      <c r="BV800" s="43"/>
      <c r="BW800" s="43"/>
      <c r="BX800" s="43"/>
      <c r="BY800" s="43"/>
      <c r="BZ800" s="43"/>
      <c r="CA800" s="43"/>
      <c r="CB800" s="43"/>
      <c r="CC800" s="43"/>
      <c r="CD800" s="43"/>
      <c r="CE800" s="43"/>
      <c r="CF800" s="43"/>
      <c r="CG800" s="43"/>
      <c r="CH800" s="43"/>
      <c r="CI800" s="43"/>
      <c r="CJ800" s="43"/>
      <c r="CK800" s="43"/>
      <c r="CL800" s="43"/>
      <c r="CM800" s="43"/>
    </row>
    <row r="801">
      <c r="A801" s="44"/>
      <c r="B801" s="48"/>
      <c r="C801" s="48"/>
      <c r="D801" s="48"/>
      <c r="E801" s="48"/>
      <c r="F801" s="48"/>
      <c r="G801" s="48"/>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43"/>
      <c r="BT801" s="43"/>
      <c r="BU801" s="43"/>
      <c r="BV801" s="43"/>
      <c r="BW801" s="43"/>
      <c r="BX801" s="43"/>
      <c r="BY801" s="43"/>
      <c r="BZ801" s="43"/>
      <c r="CA801" s="43"/>
      <c r="CB801" s="43"/>
      <c r="CC801" s="43"/>
      <c r="CD801" s="43"/>
      <c r="CE801" s="43"/>
      <c r="CF801" s="43"/>
      <c r="CG801" s="43"/>
      <c r="CH801" s="43"/>
      <c r="CI801" s="43"/>
      <c r="CJ801" s="43"/>
      <c r="CK801" s="43"/>
      <c r="CL801" s="43"/>
      <c r="CM801" s="43"/>
    </row>
    <row r="802">
      <c r="A802" s="44"/>
      <c r="B802" s="48"/>
      <c r="C802" s="48"/>
      <c r="D802" s="48"/>
      <c r="E802" s="48"/>
      <c r="F802" s="48"/>
      <c r="G802" s="48"/>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43"/>
      <c r="BT802" s="43"/>
      <c r="BU802" s="43"/>
      <c r="BV802" s="43"/>
      <c r="BW802" s="43"/>
      <c r="BX802" s="43"/>
      <c r="BY802" s="43"/>
      <c r="BZ802" s="43"/>
      <c r="CA802" s="43"/>
      <c r="CB802" s="43"/>
      <c r="CC802" s="43"/>
      <c r="CD802" s="43"/>
      <c r="CE802" s="43"/>
      <c r="CF802" s="43"/>
      <c r="CG802" s="43"/>
      <c r="CH802" s="43"/>
      <c r="CI802" s="43"/>
      <c r="CJ802" s="43"/>
      <c r="CK802" s="43"/>
      <c r="CL802" s="43"/>
      <c r="CM802" s="43"/>
    </row>
    <row r="803">
      <c r="A803" s="44"/>
      <c r="B803" s="48"/>
      <c r="C803" s="48"/>
      <c r="D803" s="48"/>
      <c r="E803" s="48"/>
      <c r="F803" s="48"/>
      <c r="G803" s="48"/>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43"/>
      <c r="BT803" s="43"/>
      <c r="BU803" s="43"/>
      <c r="BV803" s="43"/>
      <c r="BW803" s="43"/>
      <c r="BX803" s="43"/>
      <c r="BY803" s="43"/>
      <c r="BZ803" s="43"/>
      <c r="CA803" s="43"/>
      <c r="CB803" s="43"/>
      <c r="CC803" s="43"/>
      <c r="CD803" s="43"/>
      <c r="CE803" s="43"/>
      <c r="CF803" s="43"/>
      <c r="CG803" s="43"/>
      <c r="CH803" s="43"/>
      <c r="CI803" s="43"/>
      <c r="CJ803" s="43"/>
      <c r="CK803" s="43"/>
      <c r="CL803" s="43"/>
      <c r="CM803" s="43"/>
    </row>
    <row r="804">
      <c r="A804" s="44"/>
      <c r="B804" s="48"/>
      <c r="C804" s="48"/>
      <c r="D804" s="48"/>
      <c r="E804" s="48"/>
      <c r="F804" s="48"/>
      <c r="G804" s="48"/>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43"/>
      <c r="BT804" s="43"/>
      <c r="BU804" s="43"/>
      <c r="BV804" s="43"/>
      <c r="BW804" s="43"/>
      <c r="BX804" s="43"/>
      <c r="BY804" s="43"/>
      <c r="BZ804" s="43"/>
      <c r="CA804" s="43"/>
      <c r="CB804" s="43"/>
      <c r="CC804" s="43"/>
      <c r="CD804" s="43"/>
      <c r="CE804" s="43"/>
      <c r="CF804" s="43"/>
      <c r="CG804" s="43"/>
      <c r="CH804" s="43"/>
      <c r="CI804" s="43"/>
      <c r="CJ804" s="43"/>
      <c r="CK804" s="43"/>
      <c r="CL804" s="43"/>
      <c r="CM804" s="43"/>
    </row>
    <row r="805">
      <c r="A805" s="44"/>
      <c r="B805" s="48"/>
      <c r="C805" s="48"/>
      <c r="D805" s="48"/>
      <c r="E805" s="48"/>
      <c r="F805" s="48"/>
      <c r="G805" s="48"/>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43"/>
      <c r="BT805" s="43"/>
      <c r="BU805" s="43"/>
      <c r="BV805" s="43"/>
      <c r="BW805" s="43"/>
      <c r="BX805" s="43"/>
      <c r="BY805" s="43"/>
      <c r="BZ805" s="43"/>
      <c r="CA805" s="43"/>
      <c r="CB805" s="43"/>
      <c r="CC805" s="43"/>
      <c r="CD805" s="43"/>
      <c r="CE805" s="43"/>
      <c r="CF805" s="43"/>
      <c r="CG805" s="43"/>
      <c r="CH805" s="43"/>
      <c r="CI805" s="43"/>
      <c r="CJ805" s="43"/>
      <c r="CK805" s="43"/>
      <c r="CL805" s="43"/>
      <c r="CM805" s="43"/>
    </row>
    <row r="806">
      <c r="A806" s="44"/>
      <c r="B806" s="48"/>
      <c r="C806" s="48"/>
      <c r="D806" s="48"/>
      <c r="E806" s="48"/>
      <c r="F806" s="48"/>
      <c r="G806" s="48"/>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43"/>
      <c r="BT806" s="43"/>
      <c r="BU806" s="43"/>
      <c r="BV806" s="43"/>
      <c r="BW806" s="43"/>
      <c r="BX806" s="43"/>
      <c r="BY806" s="43"/>
      <c r="BZ806" s="43"/>
      <c r="CA806" s="43"/>
      <c r="CB806" s="43"/>
      <c r="CC806" s="43"/>
      <c r="CD806" s="43"/>
      <c r="CE806" s="43"/>
      <c r="CF806" s="43"/>
      <c r="CG806" s="43"/>
      <c r="CH806" s="43"/>
      <c r="CI806" s="43"/>
      <c r="CJ806" s="43"/>
      <c r="CK806" s="43"/>
      <c r="CL806" s="43"/>
      <c r="CM806" s="43"/>
    </row>
    <row r="807">
      <c r="A807" s="44"/>
      <c r="B807" s="48"/>
      <c r="C807" s="48"/>
      <c r="D807" s="48"/>
      <c r="E807" s="48"/>
      <c r="F807" s="48"/>
      <c r="G807" s="48"/>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43"/>
      <c r="BT807" s="43"/>
      <c r="BU807" s="43"/>
      <c r="BV807" s="43"/>
      <c r="BW807" s="43"/>
      <c r="BX807" s="43"/>
      <c r="BY807" s="43"/>
      <c r="BZ807" s="43"/>
      <c r="CA807" s="43"/>
      <c r="CB807" s="43"/>
      <c r="CC807" s="43"/>
      <c r="CD807" s="43"/>
      <c r="CE807" s="43"/>
      <c r="CF807" s="43"/>
      <c r="CG807" s="43"/>
      <c r="CH807" s="43"/>
      <c r="CI807" s="43"/>
      <c r="CJ807" s="43"/>
      <c r="CK807" s="43"/>
      <c r="CL807" s="43"/>
      <c r="CM807" s="43"/>
    </row>
    <row r="808">
      <c r="A808" s="44"/>
      <c r="B808" s="48"/>
      <c r="C808" s="48"/>
      <c r="D808" s="48"/>
      <c r="E808" s="48"/>
      <c r="F808" s="48"/>
      <c r="G808" s="48"/>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43"/>
      <c r="BT808" s="43"/>
      <c r="BU808" s="43"/>
      <c r="BV808" s="43"/>
      <c r="BW808" s="43"/>
      <c r="BX808" s="43"/>
      <c r="BY808" s="43"/>
      <c r="BZ808" s="43"/>
      <c r="CA808" s="43"/>
      <c r="CB808" s="43"/>
      <c r="CC808" s="43"/>
      <c r="CD808" s="43"/>
      <c r="CE808" s="43"/>
      <c r="CF808" s="43"/>
      <c r="CG808" s="43"/>
      <c r="CH808" s="43"/>
      <c r="CI808" s="43"/>
      <c r="CJ808" s="43"/>
      <c r="CK808" s="43"/>
      <c r="CL808" s="43"/>
      <c r="CM808" s="43"/>
    </row>
    <row r="809">
      <c r="A809" s="44"/>
      <c r="B809" s="48"/>
      <c r="C809" s="48"/>
      <c r="D809" s="48"/>
      <c r="E809" s="48"/>
      <c r="F809" s="48"/>
      <c r="G809" s="48"/>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43"/>
      <c r="BT809" s="43"/>
      <c r="BU809" s="43"/>
      <c r="BV809" s="43"/>
      <c r="BW809" s="43"/>
      <c r="BX809" s="43"/>
      <c r="BY809" s="43"/>
      <c r="BZ809" s="43"/>
      <c r="CA809" s="43"/>
      <c r="CB809" s="43"/>
      <c r="CC809" s="43"/>
      <c r="CD809" s="43"/>
      <c r="CE809" s="43"/>
      <c r="CF809" s="43"/>
      <c r="CG809" s="43"/>
      <c r="CH809" s="43"/>
      <c r="CI809" s="43"/>
      <c r="CJ809" s="43"/>
      <c r="CK809" s="43"/>
      <c r="CL809" s="43"/>
      <c r="CM809" s="43"/>
    </row>
    <row r="810">
      <c r="A810" s="44"/>
      <c r="B810" s="48"/>
      <c r="C810" s="48"/>
      <c r="D810" s="48"/>
      <c r="E810" s="48"/>
      <c r="F810" s="48"/>
      <c r="G810" s="48"/>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43"/>
      <c r="BT810" s="43"/>
      <c r="BU810" s="43"/>
      <c r="BV810" s="43"/>
      <c r="BW810" s="43"/>
      <c r="BX810" s="43"/>
      <c r="BY810" s="43"/>
      <c r="BZ810" s="43"/>
      <c r="CA810" s="43"/>
      <c r="CB810" s="43"/>
      <c r="CC810" s="43"/>
      <c r="CD810" s="43"/>
      <c r="CE810" s="43"/>
      <c r="CF810" s="43"/>
      <c r="CG810" s="43"/>
      <c r="CH810" s="43"/>
      <c r="CI810" s="43"/>
      <c r="CJ810" s="43"/>
      <c r="CK810" s="43"/>
      <c r="CL810" s="43"/>
      <c r="CM810" s="43"/>
    </row>
    <row r="811">
      <c r="A811" s="44"/>
      <c r="B811" s="48"/>
      <c r="C811" s="48"/>
      <c r="D811" s="48"/>
      <c r="E811" s="48"/>
      <c r="F811" s="48"/>
      <c r="G811" s="48"/>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43"/>
      <c r="BT811" s="43"/>
      <c r="BU811" s="43"/>
      <c r="BV811" s="43"/>
      <c r="BW811" s="43"/>
      <c r="BX811" s="43"/>
      <c r="BY811" s="43"/>
      <c r="BZ811" s="43"/>
      <c r="CA811" s="43"/>
      <c r="CB811" s="43"/>
      <c r="CC811" s="43"/>
      <c r="CD811" s="43"/>
      <c r="CE811" s="43"/>
      <c r="CF811" s="43"/>
      <c r="CG811" s="43"/>
      <c r="CH811" s="43"/>
      <c r="CI811" s="43"/>
      <c r="CJ811" s="43"/>
      <c r="CK811" s="43"/>
      <c r="CL811" s="43"/>
      <c r="CM811" s="43"/>
    </row>
    <row r="812">
      <c r="A812" s="44"/>
      <c r="B812" s="48"/>
      <c r="C812" s="48"/>
      <c r="D812" s="48"/>
      <c r="E812" s="48"/>
      <c r="F812" s="48"/>
      <c r="G812" s="48"/>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43"/>
      <c r="BT812" s="43"/>
      <c r="BU812" s="43"/>
      <c r="BV812" s="43"/>
      <c r="BW812" s="43"/>
      <c r="BX812" s="43"/>
      <c r="BY812" s="43"/>
      <c r="BZ812" s="43"/>
      <c r="CA812" s="43"/>
      <c r="CB812" s="43"/>
      <c r="CC812" s="43"/>
      <c r="CD812" s="43"/>
      <c r="CE812" s="43"/>
      <c r="CF812" s="43"/>
      <c r="CG812" s="43"/>
      <c r="CH812" s="43"/>
      <c r="CI812" s="43"/>
      <c r="CJ812" s="43"/>
      <c r="CK812" s="43"/>
      <c r="CL812" s="43"/>
      <c r="CM812" s="43"/>
    </row>
    <row r="813">
      <c r="A813" s="44"/>
      <c r="B813" s="48"/>
      <c r="C813" s="48"/>
      <c r="D813" s="48"/>
      <c r="E813" s="48"/>
      <c r="F813" s="48"/>
      <c r="G813" s="48"/>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43"/>
      <c r="BT813" s="43"/>
      <c r="BU813" s="43"/>
      <c r="BV813" s="43"/>
      <c r="BW813" s="43"/>
      <c r="BX813" s="43"/>
      <c r="BY813" s="43"/>
      <c r="BZ813" s="43"/>
      <c r="CA813" s="43"/>
      <c r="CB813" s="43"/>
      <c r="CC813" s="43"/>
      <c r="CD813" s="43"/>
      <c r="CE813" s="43"/>
      <c r="CF813" s="43"/>
      <c r="CG813" s="43"/>
      <c r="CH813" s="43"/>
      <c r="CI813" s="43"/>
      <c r="CJ813" s="43"/>
      <c r="CK813" s="43"/>
      <c r="CL813" s="43"/>
      <c r="CM813" s="43"/>
    </row>
    <row r="814">
      <c r="A814" s="44"/>
      <c r="B814" s="48"/>
      <c r="C814" s="48"/>
      <c r="D814" s="48"/>
      <c r="E814" s="48"/>
      <c r="F814" s="48"/>
      <c r="G814" s="48"/>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43"/>
      <c r="BT814" s="43"/>
      <c r="BU814" s="43"/>
      <c r="BV814" s="43"/>
      <c r="BW814" s="43"/>
      <c r="BX814" s="43"/>
      <c r="BY814" s="43"/>
      <c r="BZ814" s="43"/>
      <c r="CA814" s="43"/>
      <c r="CB814" s="43"/>
      <c r="CC814" s="43"/>
      <c r="CD814" s="43"/>
      <c r="CE814" s="43"/>
      <c r="CF814" s="43"/>
      <c r="CG814" s="43"/>
      <c r="CH814" s="43"/>
      <c r="CI814" s="43"/>
      <c r="CJ814" s="43"/>
      <c r="CK814" s="43"/>
      <c r="CL814" s="43"/>
      <c r="CM814" s="43"/>
    </row>
    <row r="815">
      <c r="A815" s="44"/>
      <c r="B815" s="48"/>
      <c r="C815" s="48"/>
      <c r="D815" s="48"/>
      <c r="E815" s="48"/>
      <c r="F815" s="48"/>
      <c r="G815" s="48"/>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43"/>
      <c r="BT815" s="43"/>
      <c r="BU815" s="43"/>
      <c r="BV815" s="43"/>
      <c r="BW815" s="43"/>
      <c r="BX815" s="43"/>
      <c r="BY815" s="43"/>
      <c r="BZ815" s="43"/>
      <c r="CA815" s="43"/>
      <c r="CB815" s="43"/>
      <c r="CC815" s="43"/>
      <c r="CD815" s="43"/>
      <c r="CE815" s="43"/>
      <c r="CF815" s="43"/>
      <c r="CG815" s="43"/>
      <c r="CH815" s="43"/>
      <c r="CI815" s="43"/>
      <c r="CJ815" s="43"/>
      <c r="CK815" s="43"/>
      <c r="CL815" s="43"/>
      <c r="CM815" s="43"/>
    </row>
    <row r="816">
      <c r="A816" s="44"/>
      <c r="B816" s="48"/>
      <c r="C816" s="48"/>
      <c r="D816" s="48"/>
      <c r="E816" s="48"/>
      <c r="F816" s="48"/>
      <c r="G816" s="48"/>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43"/>
      <c r="BJ816" s="43"/>
      <c r="BK816" s="43"/>
      <c r="BL816" s="43"/>
      <c r="BM816" s="43"/>
      <c r="BN816" s="43"/>
      <c r="BO816" s="43"/>
      <c r="BP816" s="43"/>
      <c r="BQ816" s="43"/>
      <c r="BR816" s="43"/>
      <c r="BS816" s="43"/>
      <c r="BT816" s="43"/>
      <c r="BU816" s="43"/>
      <c r="BV816" s="43"/>
      <c r="BW816" s="43"/>
      <c r="BX816" s="43"/>
      <c r="BY816" s="43"/>
      <c r="BZ816" s="43"/>
      <c r="CA816" s="43"/>
      <c r="CB816" s="43"/>
      <c r="CC816" s="43"/>
      <c r="CD816" s="43"/>
      <c r="CE816" s="43"/>
      <c r="CF816" s="43"/>
      <c r="CG816" s="43"/>
      <c r="CH816" s="43"/>
      <c r="CI816" s="43"/>
      <c r="CJ816" s="43"/>
      <c r="CK816" s="43"/>
      <c r="CL816" s="43"/>
      <c r="CM816" s="43"/>
    </row>
    <row r="817">
      <c r="A817" s="44"/>
      <c r="B817" s="48"/>
      <c r="C817" s="48"/>
      <c r="D817" s="48"/>
      <c r="E817" s="48"/>
      <c r="F817" s="48"/>
      <c r="G817" s="48"/>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43"/>
      <c r="BT817" s="43"/>
      <c r="BU817" s="43"/>
      <c r="BV817" s="43"/>
      <c r="BW817" s="43"/>
      <c r="BX817" s="43"/>
      <c r="BY817" s="43"/>
      <c r="BZ817" s="43"/>
      <c r="CA817" s="43"/>
      <c r="CB817" s="43"/>
      <c r="CC817" s="43"/>
      <c r="CD817" s="43"/>
      <c r="CE817" s="43"/>
      <c r="CF817" s="43"/>
      <c r="CG817" s="43"/>
      <c r="CH817" s="43"/>
      <c r="CI817" s="43"/>
      <c r="CJ817" s="43"/>
      <c r="CK817" s="43"/>
      <c r="CL817" s="43"/>
      <c r="CM817" s="43"/>
    </row>
    <row r="818">
      <c r="A818" s="44"/>
      <c r="B818" s="48"/>
      <c r="C818" s="48"/>
      <c r="D818" s="48"/>
      <c r="E818" s="48"/>
      <c r="F818" s="48"/>
      <c r="G818" s="48"/>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43"/>
      <c r="BT818" s="43"/>
      <c r="BU818" s="43"/>
      <c r="BV818" s="43"/>
      <c r="BW818" s="43"/>
      <c r="BX818" s="43"/>
      <c r="BY818" s="43"/>
      <c r="BZ818" s="43"/>
      <c r="CA818" s="43"/>
      <c r="CB818" s="43"/>
      <c r="CC818" s="43"/>
      <c r="CD818" s="43"/>
      <c r="CE818" s="43"/>
      <c r="CF818" s="43"/>
      <c r="CG818" s="43"/>
      <c r="CH818" s="43"/>
      <c r="CI818" s="43"/>
      <c r="CJ818" s="43"/>
      <c r="CK818" s="43"/>
      <c r="CL818" s="43"/>
      <c r="CM818" s="43"/>
    </row>
    <row r="819">
      <c r="A819" s="44"/>
      <c r="B819" s="48"/>
      <c r="C819" s="48"/>
      <c r="D819" s="48"/>
      <c r="E819" s="48"/>
      <c r="F819" s="48"/>
      <c r="G819" s="48"/>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row>
    <row r="820">
      <c r="A820" s="44"/>
      <c r="B820" s="48"/>
      <c r="C820" s="48"/>
      <c r="D820" s="48"/>
      <c r="E820" s="48"/>
      <c r="F820" s="48"/>
      <c r="G820" s="48"/>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row>
    <row r="821">
      <c r="A821" s="44"/>
      <c r="B821" s="48"/>
      <c r="C821" s="48"/>
      <c r="D821" s="48"/>
      <c r="E821" s="48"/>
      <c r="F821" s="48"/>
      <c r="G821" s="48"/>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row>
    <row r="822">
      <c r="A822" s="44"/>
      <c r="B822" s="48"/>
      <c r="C822" s="48"/>
      <c r="D822" s="48"/>
      <c r="E822" s="48"/>
      <c r="F822" s="48"/>
      <c r="G822" s="48"/>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row>
    <row r="823">
      <c r="A823" s="44"/>
      <c r="B823" s="48"/>
      <c r="C823" s="48"/>
      <c r="D823" s="48"/>
      <c r="E823" s="48"/>
      <c r="F823" s="48"/>
      <c r="G823" s="48"/>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row>
    <row r="824">
      <c r="A824" s="44"/>
      <c r="B824" s="48"/>
      <c r="C824" s="48"/>
      <c r="D824" s="48"/>
      <c r="E824" s="48"/>
      <c r="F824" s="48"/>
      <c r="G824" s="48"/>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row>
    <row r="825">
      <c r="A825" s="44"/>
      <c r="B825" s="48"/>
      <c r="C825" s="48"/>
      <c r="D825" s="48"/>
      <c r="E825" s="48"/>
      <c r="F825" s="48"/>
      <c r="G825" s="48"/>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row>
    <row r="826">
      <c r="A826" s="44"/>
      <c r="B826" s="48"/>
      <c r="C826" s="48"/>
      <c r="D826" s="48"/>
      <c r="E826" s="48"/>
      <c r="F826" s="48"/>
      <c r="G826" s="48"/>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row>
    <row r="827">
      <c r="A827" s="44"/>
      <c r="B827" s="48"/>
      <c r="C827" s="48"/>
      <c r="D827" s="48"/>
      <c r="E827" s="48"/>
      <c r="F827" s="48"/>
      <c r="G827" s="48"/>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row>
    <row r="828">
      <c r="A828" s="44"/>
      <c r="B828" s="48"/>
      <c r="C828" s="48"/>
      <c r="D828" s="48"/>
      <c r="E828" s="48"/>
      <c r="F828" s="48"/>
      <c r="G828" s="48"/>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row>
    <row r="829">
      <c r="A829" s="44"/>
      <c r="B829" s="48"/>
      <c r="C829" s="48"/>
      <c r="D829" s="48"/>
      <c r="E829" s="48"/>
      <c r="F829" s="48"/>
      <c r="G829" s="48"/>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row>
    <row r="830">
      <c r="A830" s="44"/>
      <c r="B830" s="48"/>
      <c r="C830" s="48"/>
      <c r="D830" s="48"/>
      <c r="E830" s="48"/>
      <c r="F830" s="48"/>
      <c r="G830" s="48"/>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row>
    <row r="831">
      <c r="A831" s="44"/>
      <c r="B831" s="48"/>
      <c r="C831" s="48"/>
      <c r="D831" s="48"/>
      <c r="E831" s="48"/>
      <c r="F831" s="48"/>
      <c r="G831" s="48"/>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row>
    <row r="832">
      <c r="A832" s="44"/>
      <c r="B832" s="48"/>
      <c r="C832" s="48"/>
      <c r="D832" s="48"/>
      <c r="E832" s="48"/>
      <c r="F832" s="48"/>
      <c r="G832" s="48"/>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row>
    <row r="833">
      <c r="A833" s="44"/>
      <c r="B833" s="48"/>
      <c r="C833" s="48"/>
      <c r="D833" s="48"/>
      <c r="E833" s="48"/>
      <c r="F833" s="48"/>
      <c r="G833" s="48"/>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row>
    <row r="834">
      <c r="A834" s="44"/>
      <c r="B834" s="48"/>
      <c r="C834" s="48"/>
      <c r="D834" s="48"/>
      <c r="E834" s="48"/>
      <c r="F834" s="48"/>
      <c r="G834" s="48"/>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row>
    <row r="835">
      <c r="A835" s="44"/>
      <c r="B835" s="48"/>
      <c r="C835" s="48"/>
      <c r="D835" s="48"/>
      <c r="E835" s="48"/>
      <c r="F835" s="48"/>
      <c r="G835" s="48"/>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row>
    <row r="836">
      <c r="A836" s="44"/>
      <c r="B836" s="48"/>
      <c r="C836" s="48"/>
      <c r="D836" s="48"/>
      <c r="E836" s="48"/>
      <c r="F836" s="48"/>
      <c r="G836" s="48"/>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c r="BG836" s="43"/>
      <c r="BH836" s="43"/>
      <c r="BI836" s="43"/>
      <c r="BJ836" s="43"/>
      <c r="BK836" s="43"/>
      <c r="BL836" s="43"/>
      <c r="BM836" s="43"/>
      <c r="BN836" s="43"/>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row>
    <row r="837">
      <c r="A837" s="44"/>
      <c r="B837" s="48"/>
      <c r="C837" s="48"/>
      <c r="D837" s="48"/>
      <c r="E837" s="48"/>
      <c r="F837" s="48"/>
      <c r="G837" s="48"/>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row>
    <row r="838">
      <c r="A838" s="44"/>
      <c r="B838" s="48"/>
      <c r="C838" s="48"/>
      <c r="D838" s="48"/>
      <c r="E838" s="48"/>
      <c r="F838" s="48"/>
      <c r="G838" s="48"/>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row>
    <row r="839">
      <c r="A839" s="44"/>
      <c r="B839" s="48"/>
      <c r="C839" s="48"/>
      <c r="D839" s="48"/>
      <c r="E839" s="48"/>
      <c r="F839" s="48"/>
      <c r="G839" s="48"/>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row>
    <row r="840">
      <c r="A840" s="44"/>
      <c r="B840" s="48"/>
      <c r="C840" s="48"/>
      <c r="D840" s="48"/>
      <c r="E840" s="48"/>
      <c r="F840" s="48"/>
      <c r="G840" s="48"/>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row>
    <row r="841">
      <c r="A841" s="44"/>
      <c r="B841" s="48"/>
      <c r="C841" s="48"/>
      <c r="D841" s="48"/>
      <c r="E841" s="48"/>
      <c r="F841" s="48"/>
      <c r="G841" s="48"/>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row>
    <row r="842">
      <c r="A842" s="44"/>
      <c r="B842" s="48"/>
      <c r="C842" s="48"/>
      <c r="D842" s="48"/>
      <c r="E842" s="48"/>
      <c r="F842" s="48"/>
      <c r="G842" s="48"/>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row>
    <row r="843">
      <c r="A843" s="44"/>
      <c r="B843" s="48"/>
      <c r="C843" s="48"/>
      <c r="D843" s="48"/>
      <c r="E843" s="48"/>
      <c r="F843" s="48"/>
      <c r="G843" s="48"/>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row>
    <row r="844">
      <c r="A844" s="44"/>
      <c r="B844" s="48"/>
      <c r="C844" s="48"/>
      <c r="D844" s="48"/>
      <c r="E844" s="48"/>
      <c r="F844" s="48"/>
      <c r="G844" s="48"/>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row>
    <row r="845">
      <c r="A845" s="44"/>
      <c r="B845" s="48"/>
      <c r="C845" s="48"/>
      <c r="D845" s="48"/>
      <c r="E845" s="48"/>
      <c r="F845" s="48"/>
      <c r="G845" s="48"/>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c r="BG845" s="43"/>
      <c r="BH845" s="43"/>
      <c r="BI845" s="43"/>
      <c r="BJ845" s="43"/>
      <c r="BK845" s="43"/>
      <c r="BL845" s="43"/>
      <c r="BM845" s="43"/>
      <c r="BN845" s="43"/>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row>
    <row r="846">
      <c r="A846" s="44"/>
      <c r="B846" s="48"/>
      <c r="C846" s="48"/>
      <c r="D846" s="48"/>
      <c r="E846" s="48"/>
      <c r="F846" s="48"/>
      <c r="G846" s="48"/>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row>
    <row r="847">
      <c r="A847" s="44"/>
      <c r="B847" s="48"/>
      <c r="C847" s="48"/>
      <c r="D847" s="48"/>
      <c r="E847" s="48"/>
      <c r="F847" s="48"/>
      <c r="G847" s="48"/>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row>
    <row r="848">
      <c r="A848" s="44"/>
      <c r="B848" s="48"/>
      <c r="C848" s="48"/>
      <c r="D848" s="48"/>
      <c r="E848" s="48"/>
      <c r="F848" s="48"/>
      <c r="G848" s="48"/>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row>
    <row r="849">
      <c r="A849" s="44"/>
      <c r="B849" s="48"/>
      <c r="C849" s="48"/>
      <c r="D849" s="48"/>
      <c r="E849" s="48"/>
      <c r="F849" s="48"/>
      <c r="G849" s="48"/>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row>
    <row r="850">
      <c r="A850" s="44"/>
      <c r="B850" s="48"/>
      <c r="C850" s="48"/>
      <c r="D850" s="48"/>
      <c r="E850" s="48"/>
      <c r="F850" s="48"/>
      <c r="G850" s="48"/>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row>
    <row r="851">
      <c r="A851" s="44"/>
      <c r="B851" s="48"/>
      <c r="C851" s="48"/>
      <c r="D851" s="48"/>
      <c r="E851" s="48"/>
      <c r="F851" s="48"/>
      <c r="G851" s="48"/>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c r="BG851" s="43"/>
      <c r="BH851" s="43"/>
      <c r="BI851" s="43"/>
      <c r="BJ851" s="43"/>
      <c r="BK851" s="43"/>
      <c r="BL851" s="43"/>
      <c r="BM851" s="43"/>
      <c r="BN851" s="43"/>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row>
    <row r="852">
      <c r="A852" s="44"/>
      <c r="B852" s="48"/>
      <c r="C852" s="48"/>
      <c r="D852" s="48"/>
      <c r="E852" s="48"/>
      <c r="F852" s="48"/>
      <c r="G852" s="48"/>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row>
    <row r="853">
      <c r="A853" s="44"/>
      <c r="B853" s="48"/>
      <c r="C853" s="48"/>
      <c r="D853" s="48"/>
      <c r="E853" s="48"/>
      <c r="F853" s="48"/>
      <c r="G853" s="48"/>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row>
    <row r="854">
      <c r="A854" s="44"/>
      <c r="B854" s="48"/>
      <c r="C854" s="48"/>
      <c r="D854" s="48"/>
      <c r="E854" s="48"/>
      <c r="F854" s="48"/>
      <c r="G854" s="48"/>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row>
    <row r="855">
      <c r="A855" s="44"/>
      <c r="B855" s="48"/>
      <c r="C855" s="48"/>
      <c r="D855" s="48"/>
      <c r="E855" s="48"/>
      <c r="F855" s="48"/>
      <c r="G855" s="48"/>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row>
    <row r="856">
      <c r="A856" s="44"/>
      <c r="B856" s="48"/>
      <c r="C856" s="48"/>
      <c r="D856" s="48"/>
      <c r="E856" s="48"/>
      <c r="F856" s="48"/>
      <c r="G856" s="48"/>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row>
    <row r="857">
      <c r="A857" s="44"/>
      <c r="B857" s="48"/>
      <c r="C857" s="48"/>
      <c r="D857" s="48"/>
      <c r="E857" s="48"/>
      <c r="F857" s="48"/>
      <c r="G857" s="48"/>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c r="BG857" s="43"/>
      <c r="BH857" s="43"/>
      <c r="BI857" s="43"/>
      <c r="BJ857" s="43"/>
      <c r="BK857" s="43"/>
      <c r="BL857" s="43"/>
      <c r="BM857" s="43"/>
      <c r="BN857" s="43"/>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row>
    <row r="858">
      <c r="A858" s="44"/>
      <c r="B858" s="48"/>
      <c r="C858" s="48"/>
      <c r="D858" s="48"/>
      <c r="E858" s="48"/>
      <c r="F858" s="48"/>
      <c r="G858" s="48"/>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row>
    <row r="859">
      <c r="A859" s="44"/>
      <c r="B859" s="48"/>
      <c r="C859" s="48"/>
      <c r="D859" s="48"/>
      <c r="E859" s="48"/>
      <c r="F859" s="48"/>
      <c r="G859" s="48"/>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row>
    <row r="860">
      <c r="A860" s="44"/>
      <c r="B860" s="48"/>
      <c r="C860" s="48"/>
      <c r="D860" s="48"/>
      <c r="E860" s="48"/>
      <c r="F860" s="48"/>
      <c r="G860" s="48"/>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row>
    <row r="861">
      <c r="A861" s="44"/>
      <c r="B861" s="48"/>
      <c r="C861" s="48"/>
      <c r="D861" s="48"/>
      <c r="E861" s="48"/>
      <c r="F861" s="48"/>
      <c r="G861" s="48"/>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row>
    <row r="862">
      <c r="A862" s="44"/>
      <c r="B862" s="48"/>
      <c r="C862" s="48"/>
      <c r="D862" s="48"/>
      <c r="E862" s="48"/>
      <c r="F862" s="48"/>
      <c r="G862" s="48"/>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row>
    <row r="863">
      <c r="A863" s="44"/>
      <c r="B863" s="48"/>
      <c r="C863" s="48"/>
      <c r="D863" s="48"/>
      <c r="E863" s="48"/>
      <c r="F863" s="48"/>
      <c r="G863" s="48"/>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c r="BG863" s="43"/>
      <c r="BH863" s="43"/>
      <c r="BI863" s="43"/>
      <c r="BJ863" s="43"/>
      <c r="BK863" s="43"/>
      <c r="BL863" s="43"/>
      <c r="BM863" s="43"/>
      <c r="BN863" s="43"/>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row>
    <row r="864">
      <c r="A864" s="44"/>
      <c r="B864" s="48"/>
      <c r="C864" s="48"/>
      <c r="D864" s="48"/>
      <c r="E864" s="48"/>
      <c r="F864" s="48"/>
      <c r="G864" s="48"/>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row>
    <row r="865">
      <c r="A865" s="44"/>
      <c r="B865" s="48"/>
      <c r="C865" s="48"/>
      <c r="D865" s="48"/>
      <c r="E865" s="48"/>
      <c r="F865" s="48"/>
      <c r="G865" s="48"/>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row>
    <row r="866">
      <c r="A866" s="44"/>
      <c r="B866" s="48"/>
      <c r="C866" s="48"/>
      <c r="D866" s="48"/>
      <c r="E866" s="48"/>
      <c r="F866" s="48"/>
      <c r="G866" s="48"/>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row>
    <row r="867">
      <c r="A867" s="44"/>
      <c r="B867" s="48"/>
      <c r="C867" s="48"/>
      <c r="D867" s="48"/>
      <c r="E867" s="48"/>
      <c r="F867" s="48"/>
      <c r="G867" s="48"/>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row>
    <row r="868">
      <c r="A868" s="44"/>
      <c r="B868" s="48"/>
      <c r="C868" s="48"/>
      <c r="D868" s="48"/>
      <c r="E868" s="48"/>
      <c r="F868" s="48"/>
      <c r="G868" s="48"/>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row>
    <row r="869">
      <c r="A869" s="44"/>
      <c r="B869" s="48"/>
      <c r="C869" s="48"/>
      <c r="D869" s="48"/>
      <c r="E869" s="48"/>
      <c r="F869" s="48"/>
      <c r="G869" s="48"/>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row>
    <row r="870">
      <c r="A870" s="44"/>
      <c r="B870" s="48"/>
      <c r="C870" s="48"/>
      <c r="D870" s="48"/>
      <c r="E870" s="48"/>
      <c r="F870" s="48"/>
      <c r="G870" s="48"/>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row>
    <row r="871">
      <c r="A871" s="44"/>
      <c r="B871" s="48"/>
      <c r="C871" s="48"/>
      <c r="D871" s="48"/>
      <c r="E871" s="48"/>
      <c r="F871" s="48"/>
      <c r="G871" s="48"/>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row>
    <row r="872">
      <c r="A872" s="44"/>
      <c r="B872" s="48"/>
      <c r="C872" s="48"/>
      <c r="D872" s="48"/>
      <c r="E872" s="48"/>
      <c r="F872" s="48"/>
      <c r="G872" s="48"/>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row>
    <row r="873">
      <c r="A873" s="44"/>
      <c r="B873" s="48"/>
      <c r="C873" s="48"/>
      <c r="D873" s="48"/>
      <c r="E873" s="48"/>
      <c r="F873" s="48"/>
      <c r="G873" s="48"/>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row>
    <row r="874">
      <c r="A874" s="44"/>
      <c r="B874" s="48"/>
      <c r="C874" s="48"/>
      <c r="D874" s="48"/>
      <c r="E874" s="48"/>
      <c r="F874" s="48"/>
      <c r="G874" s="48"/>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row>
    <row r="875">
      <c r="A875" s="44"/>
      <c r="B875" s="48"/>
      <c r="C875" s="48"/>
      <c r="D875" s="48"/>
      <c r="E875" s="48"/>
      <c r="F875" s="48"/>
      <c r="G875" s="48"/>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row>
    <row r="876">
      <c r="A876" s="44"/>
      <c r="B876" s="48"/>
      <c r="C876" s="48"/>
      <c r="D876" s="48"/>
      <c r="E876" s="48"/>
      <c r="F876" s="48"/>
      <c r="G876" s="48"/>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row>
    <row r="877">
      <c r="A877" s="44"/>
      <c r="B877" s="48"/>
      <c r="C877" s="48"/>
      <c r="D877" s="48"/>
      <c r="E877" s="48"/>
      <c r="F877" s="48"/>
      <c r="G877" s="48"/>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row>
    <row r="878">
      <c r="A878" s="44"/>
      <c r="B878" s="48"/>
      <c r="C878" s="48"/>
      <c r="D878" s="48"/>
      <c r="E878" s="48"/>
      <c r="F878" s="48"/>
      <c r="G878" s="48"/>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row>
    <row r="879">
      <c r="A879" s="44"/>
      <c r="B879" s="48"/>
      <c r="C879" s="48"/>
      <c r="D879" s="48"/>
      <c r="E879" s="48"/>
      <c r="F879" s="48"/>
      <c r="G879" s="48"/>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row>
    <row r="880">
      <c r="A880" s="44"/>
      <c r="B880" s="48"/>
      <c r="C880" s="48"/>
      <c r="D880" s="48"/>
      <c r="E880" s="48"/>
      <c r="F880" s="48"/>
      <c r="G880" s="48"/>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row>
    <row r="881">
      <c r="A881" s="44"/>
      <c r="B881" s="48"/>
      <c r="C881" s="48"/>
      <c r="D881" s="48"/>
      <c r="E881" s="48"/>
      <c r="F881" s="48"/>
      <c r="G881" s="48"/>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row>
    <row r="882">
      <c r="A882" s="44"/>
      <c r="B882" s="48"/>
      <c r="C882" s="48"/>
      <c r="D882" s="48"/>
      <c r="E882" s="48"/>
      <c r="F882" s="48"/>
      <c r="G882" s="48"/>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c r="BG882" s="43"/>
      <c r="BH882" s="43"/>
      <c r="BI882" s="43"/>
      <c r="BJ882" s="43"/>
      <c r="BK882" s="43"/>
      <c r="BL882" s="43"/>
      <c r="BM882" s="43"/>
      <c r="BN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row>
    <row r="883">
      <c r="A883" s="44"/>
      <c r="B883" s="48"/>
      <c r="C883" s="48"/>
      <c r="D883" s="48"/>
      <c r="E883" s="48"/>
      <c r="F883" s="48"/>
      <c r="G883" s="48"/>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c r="BG883" s="43"/>
      <c r="BH883" s="43"/>
      <c r="BI883" s="43"/>
      <c r="BJ883" s="43"/>
      <c r="BK883" s="43"/>
      <c r="BL883" s="43"/>
      <c r="BM883" s="43"/>
      <c r="BN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row>
    <row r="884">
      <c r="A884" s="44"/>
      <c r="B884" s="48"/>
      <c r="C884" s="48"/>
      <c r="D884" s="48"/>
      <c r="E884" s="48"/>
      <c r="F884" s="48"/>
      <c r="G884" s="48"/>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row>
    <row r="885">
      <c r="A885" s="44"/>
      <c r="B885" s="48"/>
      <c r="C885" s="48"/>
      <c r="D885" s="48"/>
      <c r="E885" s="48"/>
      <c r="F885" s="48"/>
      <c r="G885" s="48"/>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row>
    <row r="886">
      <c r="A886" s="44"/>
      <c r="B886" s="48"/>
      <c r="C886" s="48"/>
      <c r="D886" s="48"/>
      <c r="E886" s="48"/>
      <c r="F886" s="48"/>
      <c r="G886" s="48"/>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row>
    <row r="887">
      <c r="A887" s="44"/>
      <c r="B887" s="48"/>
      <c r="C887" s="48"/>
      <c r="D887" s="48"/>
      <c r="E887" s="48"/>
      <c r="F887" s="48"/>
      <c r="G887" s="48"/>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row>
    <row r="888">
      <c r="A888" s="44"/>
      <c r="B888" s="48"/>
      <c r="C888" s="48"/>
      <c r="D888" s="48"/>
      <c r="E888" s="48"/>
      <c r="F888" s="48"/>
      <c r="G888" s="48"/>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row>
    <row r="889">
      <c r="A889" s="44"/>
      <c r="B889" s="48"/>
      <c r="C889" s="48"/>
      <c r="D889" s="48"/>
      <c r="E889" s="48"/>
      <c r="F889" s="48"/>
      <c r="G889" s="48"/>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row>
    <row r="890">
      <c r="A890" s="44"/>
      <c r="B890" s="48"/>
      <c r="C890" s="48"/>
      <c r="D890" s="48"/>
      <c r="E890" s="48"/>
      <c r="F890" s="48"/>
      <c r="G890" s="48"/>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row>
    <row r="891">
      <c r="A891" s="44"/>
      <c r="B891" s="48"/>
      <c r="C891" s="48"/>
      <c r="D891" s="48"/>
      <c r="E891" s="48"/>
      <c r="F891" s="48"/>
      <c r="G891" s="48"/>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row>
    <row r="892">
      <c r="A892" s="44"/>
      <c r="B892" s="48"/>
      <c r="C892" s="48"/>
      <c r="D892" s="48"/>
      <c r="E892" s="48"/>
      <c r="F892" s="48"/>
      <c r="G892" s="48"/>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row>
    <row r="893">
      <c r="A893" s="44"/>
      <c r="B893" s="48"/>
      <c r="C893" s="48"/>
      <c r="D893" s="48"/>
      <c r="E893" s="48"/>
      <c r="F893" s="48"/>
      <c r="G893" s="48"/>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row>
    <row r="894">
      <c r="A894" s="44"/>
      <c r="B894" s="48"/>
      <c r="C894" s="48"/>
      <c r="D894" s="48"/>
      <c r="E894" s="48"/>
      <c r="F894" s="48"/>
      <c r="G894" s="48"/>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row>
    <row r="895">
      <c r="A895" s="44"/>
      <c r="B895" s="48"/>
      <c r="C895" s="48"/>
      <c r="D895" s="48"/>
      <c r="E895" s="48"/>
      <c r="F895" s="48"/>
      <c r="G895" s="48"/>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row>
    <row r="896">
      <c r="A896" s="44"/>
      <c r="B896" s="48"/>
      <c r="C896" s="48"/>
      <c r="D896" s="48"/>
      <c r="E896" s="48"/>
      <c r="F896" s="48"/>
      <c r="G896" s="48"/>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row>
    <row r="897">
      <c r="A897" s="44"/>
      <c r="B897" s="48"/>
      <c r="C897" s="48"/>
      <c r="D897" s="48"/>
      <c r="E897" s="48"/>
      <c r="F897" s="48"/>
      <c r="G897" s="48"/>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row>
    <row r="898">
      <c r="A898" s="44"/>
      <c r="B898" s="48"/>
      <c r="C898" s="48"/>
      <c r="D898" s="48"/>
      <c r="E898" s="48"/>
      <c r="F898" s="48"/>
      <c r="G898" s="48"/>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row>
    <row r="899">
      <c r="A899" s="44"/>
      <c r="B899" s="48"/>
      <c r="C899" s="48"/>
      <c r="D899" s="48"/>
      <c r="E899" s="48"/>
      <c r="F899" s="48"/>
      <c r="G899" s="48"/>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row>
    <row r="900">
      <c r="A900" s="44"/>
      <c r="B900" s="48"/>
      <c r="C900" s="48"/>
      <c r="D900" s="48"/>
      <c r="E900" s="48"/>
      <c r="F900" s="48"/>
      <c r="G900" s="48"/>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row>
    <row r="901">
      <c r="A901" s="44"/>
      <c r="B901" s="48"/>
      <c r="C901" s="48"/>
      <c r="D901" s="48"/>
      <c r="E901" s="48"/>
      <c r="F901" s="48"/>
      <c r="G901" s="48"/>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row>
    <row r="902">
      <c r="A902" s="44"/>
      <c r="B902" s="48"/>
      <c r="C902" s="48"/>
      <c r="D902" s="48"/>
      <c r="E902" s="48"/>
      <c r="F902" s="48"/>
      <c r="G902" s="48"/>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row>
    <row r="903">
      <c r="A903" s="44"/>
      <c r="B903" s="48"/>
      <c r="C903" s="48"/>
      <c r="D903" s="48"/>
      <c r="E903" s="48"/>
      <c r="F903" s="48"/>
      <c r="G903" s="48"/>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row>
    <row r="904">
      <c r="A904" s="44"/>
      <c r="B904" s="48"/>
      <c r="C904" s="48"/>
      <c r="D904" s="48"/>
      <c r="E904" s="48"/>
      <c r="F904" s="48"/>
      <c r="G904" s="48"/>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row>
    <row r="905">
      <c r="A905" s="44"/>
      <c r="B905" s="48"/>
      <c r="C905" s="48"/>
      <c r="D905" s="48"/>
      <c r="E905" s="48"/>
      <c r="F905" s="48"/>
      <c r="G905" s="48"/>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row>
    <row r="906">
      <c r="A906" s="44"/>
      <c r="B906" s="48"/>
      <c r="C906" s="48"/>
      <c r="D906" s="48"/>
      <c r="E906" s="48"/>
      <c r="F906" s="48"/>
      <c r="G906" s="48"/>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row>
    <row r="907">
      <c r="A907" s="44"/>
      <c r="B907" s="48"/>
      <c r="C907" s="48"/>
      <c r="D907" s="48"/>
      <c r="E907" s="48"/>
      <c r="F907" s="48"/>
      <c r="G907" s="48"/>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row>
    <row r="908">
      <c r="A908" s="44"/>
      <c r="B908" s="48"/>
      <c r="C908" s="48"/>
      <c r="D908" s="48"/>
      <c r="E908" s="48"/>
      <c r="F908" s="48"/>
      <c r="G908" s="48"/>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row>
    <row r="909">
      <c r="A909" s="44"/>
      <c r="B909" s="48"/>
      <c r="C909" s="48"/>
      <c r="D909" s="48"/>
      <c r="E909" s="48"/>
      <c r="F909" s="48"/>
      <c r="G909" s="48"/>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row>
    <row r="910">
      <c r="A910" s="44"/>
      <c r="B910" s="48"/>
      <c r="C910" s="48"/>
      <c r="D910" s="48"/>
      <c r="E910" s="48"/>
      <c r="F910" s="48"/>
      <c r="G910" s="48"/>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row>
    <row r="911">
      <c r="A911" s="44"/>
      <c r="B911" s="48"/>
      <c r="C911" s="48"/>
      <c r="D911" s="48"/>
      <c r="E911" s="48"/>
      <c r="F911" s="48"/>
      <c r="G911" s="48"/>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row>
    <row r="912">
      <c r="A912" s="44"/>
      <c r="B912" s="48"/>
      <c r="C912" s="48"/>
      <c r="D912" s="48"/>
      <c r="E912" s="48"/>
      <c r="F912" s="48"/>
      <c r="G912" s="48"/>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row>
    <row r="913">
      <c r="A913" s="44"/>
      <c r="B913" s="48"/>
      <c r="C913" s="48"/>
      <c r="D913" s="48"/>
      <c r="E913" s="48"/>
      <c r="F913" s="48"/>
      <c r="G913" s="48"/>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row>
    <row r="914">
      <c r="A914" s="44"/>
      <c r="B914" s="48"/>
      <c r="C914" s="48"/>
      <c r="D914" s="48"/>
      <c r="E914" s="48"/>
      <c r="F914" s="48"/>
      <c r="G914" s="48"/>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row>
    <row r="915">
      <c r="A915" s="44"/>
      <c r="B915" s="48"/>
      <c r="C915" s="48"/>
      <c r="D915" s="48"/>
      <c r="E915" s="48"/>
      <c r="F915" s="48"/>
      <c r="G915" s="48"/>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row>
    <row r="916">
      <c r="A916" s="44"/>
      <c r="B916" s="48"/>
      <c r="C916" s="48"/>
      <c r="D916" s="48"/>
      <c r="E916" s="48"/>
      <c r="F916" s="48"/>
      <c r="G916" s="48"/>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row>
    <row r="917">
      <c r="A917" s="44"/>
      <c r="B917" s="48"/>
      <c r="C917" s="48"/>
      <c r="D917" s="48"/>
      <c r="E917" s="48"/>
      <c r="F917" s="48"/>
      <c r="G917" s="48"/>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row>
    <row r="918">
      <c r="A918" s="44"/>
      <c r="B918" s="48"/>
      <c r="C918" s="48"/>
      <c r="D918" s="48"/>
      <c r="E918" s="48"/>
      <c r="F918" s="48"/>
      <c r="G918" s="48"/>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row>
    <row r="919">
      <c r="A919" s="44"/>
      <c r="B919" s="48"/>
      <c r="C919" s="48"/>
      <c r="D919" s="48"/>
      <c r="E919" s="48"/>
      <c r="F919" s="48"/>
      <c r="G919" s="48"/>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row>
    <row r="920">
      <c r="A920" s="44"/>
      <c r="B920" s="48"/>
      <c r="C920" s="48"/>
      <c r="D920" s="48"/>
      <c r="E920" s="48"/>
      <c r="F920" s="48"/>
      <c r="G920" s="48"/>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row>
    <row r="921">
      <c r="A921" s="44"/>
      <c r="B921" s="48"/>
      <c r="C921" s="48"/>
      <c r="D921" s="48"/>
      <c r="E921" s="48"/>
      <c r="F921" s="48"/>
      <c r="G921" s="48"/>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row>
    <row r="922">
      <c r="A922" s="44"/>
      <c r="B922" s="48"/>
      <c r="C922" s="48"/>
      <c r="D922" s="48"/>
      <c r="E922" s="48"/>
      <c r="F922" s="48"/>
      <c r="G922" s="48"/>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row>
    <row r="923">
      <c r="A923" s="44"/>
      <c r="B923" s="48"/>
      <c r="C923" s="48"/>
      <c r="D923" s="48"/>
      <c r="E923" s="48"/>
      <c r="F923" s="48"/>
      <c r="G923" s="48"/>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row>
    <row r="924">
      <c r="A924" s="44"/>
      <c r="B924" s="48"/>
      <c r="C924" s="48"/>
      <c r="D924" s="48"/>
      <c r="E924" s="48"/>
      <c r="F924" s="48"/>
      <c r="G924" s="48"/>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row>
    <row r="925">
      <c r="A925" s="44"/>
      <c r="B925" s="48"/>
      <c r="C925" s="48"/>
      <c r="D925" s="48"/>
      <c r="E925" s="48"/>
      <c r="F925" s="48"/>
      <c r="G925" s="48"/>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row>
    <row r="926">
      <c r="A926" s="44"/>
      <c r="B926" s="48"/>
      <c r="C926" s="48"/>
      <c r="D926" s="48"/>
      <c r="E926" s="48"/>
      <c r="F926" s="48"/>
      <c r="G926" s="48"/>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row>
    <row r="927">
      <c r="A927" s="44"/>
      <c r="B927" s="48"/>
      <c r="C927" s="48"/>
      <c r="D927" s="48"/>
      <c r="E927" s="48"/>
      <c r="F927" s="48"/>
      <c r="G927" s="48"/>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row>
    <row r="928">
      <c r="A928" s="44"/>
      <c r="B928" s="48"/>
      <c r="C928" s="48"/>
      <c r="D928" s="48"/>
      <c r="E928" s="48"/>
      <c r="F928" s="48"/>
      <c r="G928" s="48"/>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row>
    <row r="929">
      <c r="A929" s="44"/>
      <c r="B929" s="48"/>
      <c r="C929" s="48"/>
      <c r="D929" s="48"/>
      <c r="E929" s="48"/>
      <c r="F929" s="48"/>
      <c r="G929" s="48"/>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row>
    <row r="930">
      <c r="A930" s="44"/>
      <c r="B930" s="48"/>
      <c r="C930" s="48"/>
      <c r="D930" s="48"/>
      <c r="E930" s="48"/>
      <c r="F930" s="48"/>
      <c r="G930" s="48"/>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row>
    <row r="931">
      <c r="A931" s="44"/>
      <c r="B931" s="48"/>
      <c r="C931" s="48"/>
      <c r="D931" s="48"/>
      <c r="E931" s="48"/>
      <c r="F931" s="48"/>
      <c r="G931" s="48"/>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row>
    <row r="932">
      <c r="A932" s="44"/>
      <c r="B932" s="48"/>
      <c r="C932" s="48"/>
      <c r="D932" s="48"/>
      <c r="E932" s="48"/>
      <c r="F932" s="48"/>
      <c r="G932" s="48"/>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row>
    <row r="933">
      <c r="A933" s="44"/>
      <c r="B933" s="48"/>
      <c r="C933" s="48"/>
      <c r="D933" s="48"/>
      <c r="E933" s="48"/>
      <c r="F933" s="48"/>
      <c r="G933" s="48"/>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row>
    <row r="934">
      <c r="A934" s="44"/>
      <c r="B934" s="48"/>
      <c r="C934" s="48"/>
      <c r="D934" s="48"/>
      <c r="E934" s="48"/>
      <c r="F934" s="48"/>
      <c r="G934" s="48"/>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row>
    <row r="935">
      <c r="A935" s="44"/>
      <c r="B935" s="48"/>
      <c r="C935" s="48"/>
      <c r="D935" s="48"/>
      <c r="E935" s="48"/>
      <c r="F935" s="48"/>
      <c r="G935" s="48"/>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row>
    <row r="936">
      <c r="A936" s="44"/>
      <c r="B936" s="48"/>
      <c r="C936" s="48"/>
      <c r="D936" s="48"/>
      <c r="E936" s="48"/>
      <c r="F936" s="48"/>
      <c r="G936" s="48"/>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row>
    <row r="937">
      <c r="A937" s="44"/>
      <c r="B937" s="48"/>
      <c r="C937" s="48"/>
      <c r="D937" s="48"/>
      <c r="E937" s="48"/>
      <c r="F937" s="48"/>
      <c r="G937" s="48"/>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row>
    <row r="938">
      <c r="A938" s="44"/>
      <c r="B938" s="48"/>
      <c r="C938" s="48"/>
      <c r="D938" s="48"/>
      <c r="E938" s="48"/>
      <c r="F938" s="48"/>
      <c r="G938" s="48"/>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row>
    <row r="939">
      <c r="A939" s="44"/>
      <c r="B939" s="48"/>
      <c r="C939" s="48"/>
      <c r="D939" s="48"/>
      <c r="E939" s="48"/>
      <c r="F939" s="48"/>
      <c r="G939" s="48"/>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row>
    <row r="940">
      <c r="A940" s="44"/>
      <c r="B940" s="48"/>
      <c r="C940" s="48"/>
      <c r="D940" s="48"/>
      <c r="E940" s="48"/>
      <c r="F940" s="48"/>
      <c r="G940" s="48"/>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row>
    <row r="941">
      <c r="A941" s="44"/>
      <c r="B941" s="48"/>
      <c r="C941" s="48"/>
      <c r="D941" s="48"/>
      <c r="E941" s="48"/>
      <c r="F941" s="48"/>
      <c r="G941" s="48"/>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row>
    <row r="942">
      <c r="A942" s="44"/>
      <c r="B942" s="48"/>
      <c r="C942" s="48"/>
      <c r="D942" s="48"/>
      <c r="E942" s="48"/>
      <c r="F942" s="48"/>
      <c r="G942" s="48"/>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row>
    <row r="943">
      <c r="A943" s="44"/>
      <c r="B943" s="48"/>
      <c r="C943" s="48"/>
      <c r="D943" s="48"/>
      <c r="E943" s="48"/>
      <c r="F943" s="48"/>
      <c r="G943" s="48"/>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row>
    <row r="944">
      <c r="A944" s="44"/>
      <c r="B944" s="48"/>
      <c r="C944" s="48"/>
      <c r="D944" s="48"/>
      <c r="E944" s="48"/>
      <c r="F944" s="48"/>
      <c r="G944" s="48"/>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row>
    <row r="945">
      <c r="A945" s="44"/>
      <c r="B945" s="48"/>
      <c r="C945" s="48"/>
      <c r="D945" s="48"/>
      <c r="E945" s="48"/>
      <c r="F945" s="48"/>
      <c r="G945" s="48"/>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row>
    <row r="946">
      <c r="A946" s="44"/>
      <c r="B946" s="48"/>
      <c r="C946" s="48"/>
      <c r="D946" s="48"/>
      <c r="E946" s="48"/>
      <c r="F946" s="48"/>
      <c r="G946" s="48"/>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row>
    <row r="947">
      <c r="A947" s="44"/>
      <c r="B947" s="48"/>
      <c r="C947" s="48"/>
      <c r="D947" s="48"/>
      <c r="E947" s="48"/>
      <c r="F947" s="48"/>
      <c r="G947" s="48"/>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row>
    <row r="948">
      <c r="A948" s="44"/>
      <c r="B948" s="48"/>
      <c r="C948" s="48"/>
      <c r="D948" s="48"/>
      <c r="E948" s="48"/>
      <c r="F948" s="48"/>
      <c r="G948" s="48"/>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row>
    <row r="949">
      <c r="A949" s="44"/>
      <c r="B949" s="48"/>
      <c r="C949" s="48"/>
      <c r="D949" s="48"/>
      <c r="E949" s="48"/>
      <c r="F949" s="48"/>
      <c r="G949" s="48"/>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row>
    <row r="950">
      <c r="A950" s="44"/>
      <c r="B950" s="48"/>
      <c r="C950" s="48"/>
      <c r="D950" s="48"/>
      <c r="E950" s="48"/>
      <c r="F950" s="48"/>
      <c r="G950" s="48"/>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row>
    <row r="951">
      <c r="A951" s="44"/>
      <c r="B951" s="48"/>
      <c r="C951" s="48"/>
      <c r="D951" s="48"/>
      <c r="E951" s="48"/>
      <c r="F951" s="48"/>
      <c r="G951" s="48"/>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row>
    <row r="952">
      <c r="A952" s="44"/>
      <c r="B952" s="48"/>
      <c r="C952" s="48"/>
      <c r="D952" s="48"/>
      <c r="E952" s="48"/>
      <c r="F952" s="48"/>
      <c r="G952" s="48"/>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row>
    <row r="953">
      <c r="A953" s="44"/>
      <c r="B953" s="48"/>
      <c r="C953" s="48"/>
      <c r="D953" s="48"/>
      <c r="E953" s="48"/>
      <c r="F953" s="48"/>
      <c r="G953" s="48"/>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row>
    <row r="954">
      <c r="A954" s="44"/>
      <c r="B954" s="48"/>
      <c r="C954" s="48"/>
      <c r="D954" s="48"/>
      <c r="E954" s="48"/>
      <c r="F954" s="48"/>
      <c r="G954" s="48"/>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row>
    <row r="955">
      <c r="A955" s="44"/>
      <c r="B955" s="48"/>
      <c r="C955" s="48"/>
      <c r="D955" s="48"/>
      <c r="E955" s="48"/>
      <c r="F955" s="48"/>
      <c r="G955" s="48"/>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row>
    <row r="956">
      <c r="A956" s="44"/>
      <c r="B956" s="48"/>
      <c r="C956" s="48"/>
      <c r="D956" s="48"/>
      <c r="E956" s="48"/>
      <c r="F956" s="48"/>
      <c r="G956" s="48"/>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row>
    <row r="957">
      <c r="A957" s="44"/>
      <c r="B957" s="48"/>
      <c r="C957" s="48"/>
      <c r="D957" s="48"/>
      <c r="E957" s="48"/>
      <c r="F957" s="48"/>
      <c r="G957" s="48"/>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row>
    <row r="958">
      <c r="A958" s="44"/>
      <c r="B958" s="48"/>
      <c r="C958" s="48"/>
      <c r="D958" s="48"/>
      <c r="E958" s="48"/>
      <c r="F958" s="48"/>
      <c r="G958" s="48"/>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row>
    <row r="959">
      <c r="A959" s="44"/>
      <c r="B959" s="48"/>
      <c r="C959" s="48"/>
      <c r="D959" s="48"/>
      <c r="E959" s="48"/>
      <c r="F959" s="48"/>
      <c r="G959" s="48"/>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row>
    <row r="960">
      <c r="A960" s="44"/>
      <c r="B960" s="48"/>
      <c r="C960" s="48"/>
      <c r="D960" s="48"/>
      <c r="E960" s="48"/>
      <c r="F960" s="48"/>
      <c r="G960" s="48"/>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row>
    <row r="961">
      <c r="A961" s="44"/>
      <c r="B961" s="48"/>
      <c r="C961" s="48"/>
      <c r="D961" s="48"/>
      <c r="E961" s="48"/>
      <c r="F961" s="48"/>
      <c r="G961" s="48"/>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row>
    <row r="962">
      <c r="A962" s="44"/>
      <c r="B962" s="48"/>
      <c r="C962" s="48"/>
      <c r="D962" s="48"/>
      <c r="E962" s="48"/>
      <c r="F962" s="48"/>
      <c r="G962" s="48"/>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row>
    <row r="963">
      <c r="A963" s="44"/>
      <c r="B963" s="48"/>
      <c r="C963" s="48"/>
      <c r="D963" s="48"/>
      <c r="E963" s="48"/>
      <c r="F963" s="48"/>
      <c r="G963" s="48"/>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row>
    <row r="964">
      <c r="A964" s="44"/>
      <c r="B964" s="48"/>
      <c r="C964" s="48"/>
      <c r="D964" s="48"/>
      <c r="E964" s="48"/>
      <c r="F964" s="48"/>
      <c r="G964" s="48"/>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row>
    <row r="965">
      <c r="A965" s="44"/>
      <c r="B965" s="48"/>
      <c r="C965" s="48"/>
      <c r="D965" s="48"/>
      <c r="E965" s="48"/>
      <c r="F965" s="48"/>
      <c r="G965" s="48"/>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row>
    <row r="966">
      <c r="A966" s="44"/>
      <c r="B966" s="48"/>
      <c r="C966" s="48"/>
      <c r="D966" s="48"/>
      <c r="E966" s="48"/>
      <c r="F966" s="48"/>
      <c r="G966" s="48"/>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row>
    <row r="967">
      <c r="A967" s="44"/>
      <c r="B967" s="48"/>
      <c r="C967" s="48"/>
      <c r="D967" s="48"/>
      <c r="E967" s="48"/>
      <c r="F967" s="48"/>
      <c r="G967" s="48"/>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row>
    <row r="968">
      <c r="A968" s="44"/>
      <c r="B968" s="48"/>
      <c r="C968" s="48"/>
      <c r="D968" s="48"/>
      <c r="E968" s="48"/>
      <c r="F968" s="48"/>
      <c r="G968" s="48"/>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row>
    <row r="969">
      <c r="A969" s="44"/>
      <c r="B969" s="48"/>
      <c r="C969" s="48"/>
      <c r="D969" s="48"/>
      <c r="E969" s="48"/>
      <c r="F969" s="48"/>
      <c r="G969" s="48"/>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row>
    <row r="970">
      <c r="A970" s="44"/>
      <c r="B970" s="48"/>
      <c r="C970" s="48"/>
      <c r="D970" s="48"/>
      <c r="E970" s="48"/>
      <c r="F970" s="48"/>
      <c r="G970" s="48"/>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row>
    <row r="971">
      <c r="A971" s="44"/>
      <c r="B971" s="48"/>
      <c r="C971" s="48"/>
      <c r="D971" s="48"/>
      <c r="E971" s="48"/>
      <c r="F971" s="48"/>
      <c r="G971" s="48"/>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row>
    <row r="972">
      <c r="A972" s="44"/>
      <c r="B972" s="48"/>
      <c r="C972" s="48"/>
      <c r="D972" s="48"/>
      <c r="E972" s="48"/>
      <c r="F972" s="48"/>
      <c r="G972" s="48"/>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row>
    <row r="973">
      <c r="A973" s="44"/>
      <c r="B973" s="48"/>
      <c r="C973" s="48"/>
      <c r="D973" s="48"/>
      <c r="E973" s="48"/>
      <c r="F973" s="48"/>
      <c r="G973" s="48"/>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row>
    <row r="974">
      <c r="A974" s="44"/>
      <c r="B974" s="48"/>
      <c r="C974" s="48"/>
      <c r="D974" s="48"/>
      <c r="E974" s="48"/>
      <c r="F974" s="48"/>
      <c r="G974" s="48"/>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row>
    <row r="975">
      <c r="A975" s="44"/>
      <c r="B975" s="48"/>
      <c r="C975" s="48"/>
      <c r="D975" s="48"/>
      <c r="E975" s="48"/>
      <c r="F975" s="48"/>
      <c r="G975" s="48"/>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row>
    <row r="976">
      <c r="A976" s="44"/>
      <c r="B976" s="48"/>
      <c r="C976" s="48"/>
      <c r="D976" s="48"/>
      <c r="E976" s="48"/>
      <c r="F976" s="48"/>
      <c r="G976" s="48"/>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row>
    <row r="977">
      <c r="A977" s="44"/>
      <c r="B977" s="48"/>
      <c r="C977" s="48"/>
      <c r="D977" s="48"/>
      <c r="E977" s="48"/>
      <c r="F977" s="48"/>
      <c r="G977" s="48"/>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row>
    <row r="978">
      <c r="A978" s="44"/>
      <c r="B978" s="48"/>
      <c r="C978" s="48"/>
      <c r="D978" s="48"/>
      <c r="E978" s="48"/>
      <c r="F978" s="48"/>
      <c r="G978" s="48"/>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row>
    <row r="979">
      <c r="A979" s="44"/>
      <c r="B979" s="48"/>
      <c r="C979" s="48"/>
      <c r="D979" s="48"/>
      <c r="E979" s="48"/>
      <c r="F979" s="48"/>
      <c r="G979" s="48"/>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row>
    <row r="980">
      <c r="A980" s="44"/>
      <c r="B980" s="48"/>
      <c r="C980" s="48"/>
      <c r="D980" s="48"/>
      <c r="E980" s="48"/>
      <c r="F980" s="48"/>
      <c r="G980" s="48"/>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row>
    <row r="981">
      <c r="A981" s="44"/>
      <c r="B981" s="48"/>
      <c r="C981" s="48"/>
      <c r="D981" s="48"/>
      <c r="E981" s="48"/>
      <c r="F981" s="48"/>
      <c r="G981" s="48"/>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row>
    <row r="982">
      <c r="A982" s="44"/>
      <c r="B982" s="48"/>
      <c r="C982" s="48"/>
      <c r="D982" s="48"/>
      <c r="E982" s="48"/>
      <c r="F982" s="48"/>
      <c r="G982" s="48"/>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row>
    <row r="983">
      <c r="A983" s="44"/>
      <c r="B983" s="48"/>
      <c r="C983" s="48"/>
      <c r="D983" s="48"/>
      <c r="E983" s="48"/>
      <c r="F983" s="48"/>
      <c r="G983" s="48"/>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row>
    <row r="984">
      <c r="A984" s="44"/>
      <c r="B984" s="48"/>
      <c r="C984" s="48"/>
      <c r="D984" s="48"/>
      <c r="E984" s="48"/>
      <c r="F984" s="48"/>
      <c r="G984" s="48"/>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row>
    <row r="985">
      <c r="A985" s="44"/>
      <c r="B985" s="48"/>
      <c r="C985" s="48"/>
      <c r="D985" s="48"/>
      <c r="E985" s="48"/>
      <c r="F985" s="48"/>
      <c r="G985" s="48"/>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row>
    <row r="986">
      <c r="A986" s="44"/>
      <c r="B986" s="48"/>
      <c r="C986" s="48"/>
      <c r="D986" s="48"/>
      <c r="E986" s="48"/>
      <c r="F986" s="48"/>
      <c r="G986" s="48"/>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row>
    <row r="987">
      <c r="A987" s="44"/>
      <c r="B987" s="48"/>
      <c r="C987" s="48"/>
      <c r="D987" s="48"/>
      <c r="E987" s="48"/>
      <c r="F987" s="48"/>
      <c r="G987" s="48"/>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row>
    <row r="988">
      <c r="A988" s="44"/>
      <c r="B988" s="48"/>
      <c r="C988" s="48"/>
      <c r="D988" s="48"/>
      <c r="E988" s="48"/>
      <c r="F988" s="48"/>
      <c r="G988" s="48"/>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row>
    <row r="989">
      <c r="A989" s="44"/>
      <c r="B989" s="48"/>
      <c r="C989" s="48"/>
      <c r="D989" s="48"/>
      <c r="E989" s="48"/>
      <c r="F989" s="48"/>
      <c r="G989" s="48"/>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row>
    <row r="990">
      <c r="A990" s="44"/>
      <c r="B990" s="48"/>
      <c r="C990" s="48"/>
      <c r="D990" s="48"/>
      <c r="E990" s="48"/>
      <c r="F990" s="48"/>
      <c r="G990" s="48"/>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row>
    <row r="991">
      <c r="A991" s="44"/>
      <c r="B991" s="48"/>
      <c r="C991" s="48"/>
      <c r="D991" s="48"/>
      <c r="E991" s="48"/>
      <c r="F991" s="48"/>
      <c r="G991" s="48"/>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row>
    <row r="992">
      <c r="A992" s="44"/>
      <c r="B992" s="48"/>
      <c r="C992" s="48"/>
      <c r="D992" s="48"/>
      <c r="E992" s="48"/>
      <c r="F992" s="48"/>
      <c r="G992" s="48"/>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row>
    <row r="993">
      <c r="A993" s="44"/>
      <c r="B993" s="48"/>
      <c r="C993" s="48"/>
      <c r="D993" s="48"/>
      <c r="E993" s="48"/>
      <c r="F993" s="48"/>
      <c r="G993" s="48"/>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row>
    <row r="994">
      <c r="A994" s="44"/>
      <c r="B994" s="48"/>
      <c r="C994" s="48"/>
      <c r="D994" s="48"/>
      <c r="E994" s="48"/>
      <c r="F994" s="48"/>
      <c r="G994" s="48"/>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row>
  </sheetData>
  <mergeCells count="5">
    <mergeCell ref="H12:H13"/>
    <mergeCell ref="H14:H17"/>
    <mergeCell ref="H18:H19"/>
    <mergeCell ref="H20:H21"/>
    <mergeCell ref="H22:H2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6.13"/>
    <col customWidth="1" min="2" max="2" width="24.25"/>
    <col customWidth="1" min="3" max="3" width="12.0"/>
    <col customWidth="1" min="4" max="4" width="24.88"/>
    <col customWidth="1" min="5" max="5" width="39.38"/>
    <col customWidth="1" min="6" max="6" width="20.5"/>
  </cols>
  <sheetData>
    <row r="1">
      <c r="A1" s="59" t="str">
        <f>(Tabula!A1)</f>
        <v>Order</v>
      </c>
      <c r="B1" s="59" t="str">
        <f>(Tabula!C1)</f>
        <v>Name</v>
      </c>
      <c r="C1" s="60" t="s">
        <v>727</v>
      </c>
      <c r="D1" s="61" t="s">
        <v>728</v>
      </c>
      <c r="E1" s="62" t="s">
        <v>729</v>
      </c>
      <c r="F1" s="62" t="s">
        <v>730</v>
      </c>
      <c r="G1" s="62" t="s">
        <v>731</v>
      </c>
      <c r="H1" s="62" t="s">
        <v>732</v>
      </c>
      <c r="I1" s="62" t="s">
        <v>733</v>
      </c>
      <c r="J1" s="62" t="s">
        <v>734</v>
      </c>
      <c r="K1" s="62" t="s">
        <v>735</v>
      </c>
      <c r="L1" s="62" t="s">
        <v>736</v>
      </c>
      <c r="M1" s="62" t="s">
        <v>737</v>
      </c>
      <c r="N1" s="62" t="s">
        <v>738</v>
      </c>
      <c r="O1" s="63"/>
      <c r="P1" s="63"/>
      <c r="Q1" s="63"/>
      <c r="R1" s="63"/>
      <c r="S1" s="63"/>
      <c r="T1" s="63"/>
      <c r="U1" s="63"/>
      <c r="V1" s="63"/>
      <c r="W1" s="63"/>
      <c r="X1" s="63"/>
      <c r="Y1" s="63"/>
      <c r="Z1" s="63"/>
      <c r="AA1" s="63"/>
      <c r="AB1" s="63"/>
      <c r="AC1" s="63"/>
    </row>
    <row r="2">
      <c r="A2" s="59">
        <f>(Tabula!A2)</f>
        <v>1</v>
      </c>
      <c r="B2" s="59" t="str">
        <f>(Tabula!C2)</f>
        <v>Летне-осенний треугольник, Осенне-летний треугольник, Осенний треугольник</v>
      </c>
      <c r="C2" s="64">
        <v>1.0</v>
      </c>
      <c r="D2" s="65" t="s">
        <v>739</v>
      </c>
      <c r="E2" s="66" t="s">
        <v>740</v>
      </c>
      <c r="F2" s="67"/>
      <c r="G2" s="67"/>
      <c r="H2" s="67"/>
      <c r="I2" s="67"/>
      <c r="J2" s="67"/>
      <c r="K2" s="67"/>
      <c r="L2" s="67"/>
      <c r="M2" s="67"/>
      <c r="N2" s="67"/>
      <c r="O2" s="68"/>
      <c r="P2" s="68"/>
      <c r="Q2" s="68"/>
      <c r="R2" s="68"/>
      <c r="S2" s="68"/>
      <c r="T2" s="68"/>
      <c r="U2" s="68"/>
      <c r="V2" s="68"/>
      <c r="W2" s="68"/>
      <c r="X2" s="68"/>
      <c r="Y2" s="68"/>
      <c r="Z2" s="68"/>
      <c r="AA2" s="68"/>
      <c r="AB2" s="68"/>
      <c r="AC2" s="68"/>
    </row>
    <row r="3">
      <c r="A3" s="59">
        <f>(Tabula!A3)</f>
        <v>2</v>
      </c>
      <c r="B3" s="59" t="str">
        <f>(Tabula!C3)</f>
        <v>Зимний треугольник</v>
      </c>
      <c r="C3" s="64">
        <v>2.0</v>
      </c>
      <c r="D3" s="65" t="s">
        <v>739</v>
      </c>
      <c r="E3" s="66" t="s">
        <v>740</v>
      </c>
      <c r="F3" s="67"/>
      <c r="G3" s="67"/>
      <c r="H3" s="67"/>
      <c r="I3" s="67"/>
      <c r="J3" s="67"/>
      <c r="K3" s="67"/>
      <c r="L3" s="67"/>
      <c r="M3" s="67"/>
      <c r="N3" s="67"/>
      <c r="O3" s="68"/>
      <c r="P3" s="68"/>
      <c r="Q3" s="68"/>
      <c r="R3" s="68"/>
      <c r="S3" s="68"/>
      <c r="T3" s="68"/>
      <c r="U3" s="68"/>
      <c r="V3" s="68"/>
      <c r="W3" s="68"/>
      <c r="X3" s="68"/>
      <c r="Y3" s="68"/>
      <c r="Z3" s="68"/>
      <c r="AA3" s="68"/>
      <c r="AB3" s="68"/>
      <c r="AC3" s="68"/>
    </row>
    <row r="4">
      <c r="A4" s="59">
        <f>(Tabula!A4)</f>
        <v>3</v>
      </c>
      <c r="B4" s="59" t="str">
        <f>(Tabula!C4)</f>
        <v>Египетский Крест</v>
      </c>
      <c r="C4" s="64">
        <v>3.0</v>
      </c>
      <c r="D4" s="65" t="s">
        <v>739</v>
      </c>
      <c r="E4" s="66" t="s">
        <v>740</v>
      </c>
      <c r="F4" s="67"/>
      <c r="G4" s="67"/>
      <c r="H4" s="67"/>
      <c r="I4" s="67"/>
      <c r="J4" s="67"/>
      <c r="K4" s="67"/>
      <c r="L4" s="67"/>
      <c r="M4" s="67"/>
      <c r="N4" s="67"/>
      <c r="O4" s="68"/>
      <c r="P4" s="68"/>
      <c r="Q4" s="68"/>
      <c r="R4" s="68"/>
      <c r="S4" s="68"/>
      <c r="T4" s="68"/>
      <c r="U4" s="68"/>
      <c r="V4" s="68"/>
      <c r="W4" s="68"/>
      <c r="X4" s="68"/>
      <c r="Y4" s="68"/>
      <c r="Z4" s="68"/>
      <c r="AA4" s="68"/>
      <c r="AB4" s="68"/>
      <c r="AC4" s="68"/>
    </row>
    <row r="5">
      <c r="A5" s="59">
        <f>(Tabula!A5)</f>
        <v>4</v>
      </c>
      <c r="B5" s="59" t="str">
        <f>(Tabula!C5)</f>
        <v>Зимний круг</v>
      </c>
      <c r="C5" s="64">
        <v>4.0</v>
      </c>
      <c r="D5" s="65" t="s">
        <v>739</v>
      </c>
      <c r="E5" s="66" t="s">
        <v>740</v>
      </c>
      <c r="F5" s="67"/>
      <c r="G5" s="67"/>
      <c r="H5" s="67"/>
      <c r="I5" s="67"/>
      <c r="J5" s="67"/>
      <c r="K5" s="67"/>
      <c r="L5" s="67"/>
      <c r="M5" s="67"/>
      <c r="N5" s="67"/>
      <c r="O5" s="68"/>
      <c r="P5" s="68"/>
      <c r="Q5" s="68"/>
      <c r="R5" s="68"/>
      <c r="S5" s="68"/>
      <c r="T5" s="68"/>
      <c r="U5" s="68"/>
      <c r="V5" s="68"/>
      <c r="W5" s="68"/>
      <c r="X5" s="68"/>
      <c r="Y5" s="68"/>
      <c r="Z5" s="68"/>
      <c r="AA5" s="68"/>
      <c r="AB5" s="68"/>
      <c r="AC5" s="68"/>
    </row>
    <row r="6">
      <c r="A6" s="59">
        <f>(Tabula!A6)</f>
        <v>5</v>
      </c>
      <c r="B6" s="59" t="str">
        <f>(Tabula!C6)</f>
        <v>G-астеризм</v>
      </c>
      <c r="C6" s="64">
        <v>5.0</v>
      </c>
      <c r="D6" s="65" t="s">
        <v>739</v>
      </c>
      <c r="E6" s="66" t="s">
        <v>740</v>
      </c>
      <c r="F6" s="67"/>
      <c r="G6" s="67"/>
      <c r="H6" s="67"/>
      <c r="I6" s="67"/>
      <c r="J6" s="67"/>
      <c r="K6" s="67"/>
      <c r="L6" s="67"/>
      <c r="M6" s="67"/>
      <c r="N6" s="67"/>
      <c r="O6" s="68"/>
      <c r="P6" s="68"/>
      <c r="Q6" s="68"/>
      <c r="R6" s="68"/>
      <c r="S6" s="68"/>
      <c r="T6" s="68"/>
      <c r="U6" s="68"/>
      <c r="V6" s="68"/>
      <c r="W6" s="68"/>
      <c r="X6" s="68"/>
      <c r="Y6" s="68"/>
      <c r="Z6" s="68"/>
      <c r="AA6" s="68"/>
      <c r="AB6" s="68"/>
      <c r="AC6" s="68"/>
    </row>
    <row r="7">
      <c r="A7" s="59">
        <f>(Tabula!A7)</f>
        <v>6</v>
      </c>
      <c r="B7" s="59" t="str">
        <f>(Tabula!C7)</f>
        <v>Весенний треугольник</v>
      </c>
      <c r="C7" s="64">
        <v>6.0</v>
      </c>
      <c r="D7" s="65" t="s">
        <v>739</v>
      </c>
      <c r="E7" s="66" t="s">
        <v>740</v>
      </c>
      <c r="F7" s="67"/>
      <c r="G7" s="67"/>
      <c r="H7" s="67"/>
      <c r="I7" s="67"/>
      <c r="J7" s="67"/>
      <c r="K7" s="67"/>
      <c r="L7" s="67"/>
      <c r="M7" s="67"/>
      <c r="N7" s="67"/>
      <c r="O7" s="68"/>
      <c r="P7" s="68"/>
      <c r="Q7" s="68"/>
      <c r="R7" s="68"/>
      <c r="S7" s="68"/>
      <c r="T7" s="68"/>
      <c r="U7" s="68"/>
      <c r="V7" s="68"/>
      <c r="W7" s="68"/>
      <c r="X7" s="68"/>
      <c r="Y7" s="68"/>
      <c r="Z7" s="68"/>
      <c r="AA7" s="68"/>
      <c r="AB7" s="68"/>
      <c r="AC7" s="68"/>
    </row>
    <row r="8">
      <c r="A8" s="59">
        <f>(Tabula!A8)</f>
        <v>7</v>
      </c>
      <c r="B8" s="59" t="str">
        <f>(Tabula!C8)</f>
        <v>Бриллиант Девы, Большой Бриллиант</v>
      </c>
      <c r="C8" s="64">
        <v>7.0</v>
      </c>
      <c r="D8" s="65" t="s">
        <v>739</v>
      </c>
      <c r="E8" s="66" t="s">
        <v>740</v>
      </c>
      <c r="F8" s="67"/>
      <c r="G8" s="67"/>
      <c r="H8" s="67"/>
      <c r="I8" s="67"/>
      <c r="J8" s="67"/>
      <c r="K8" s="67"/>
      <c r="L8" s="67"/>
      <c r="M8" s="67"/>
      <c r="N8" s="67"/>
      <c r="O8" s="68"/>
      <c r="P8" s="68"/>
      <c r="Q8" s="68"/>
      <c r="R8" s="68"/>
      <c r="S8" s="68"/>
      <c r="T8" s="68"/>
      <c r="U8" s="68"/>
      <c r="V8" s="68"/>
      <c r="W8" s="68"/>
      <c r="X8" s="68"/>
      <c r="Y8" s="68"/>
      <c r="Z8" s="68"/>
      <c r="AA8" s="68"/>
      <c r="AB8" s="68"/>
      <c r="AC8" s="68"/>
    </row>
    <row r="9">
      <c r="A9" s="59">
        <f>(Tabula!A9)</f>
        <v>8</v>
      </c>
      <c r="B9" s="59" t="str">
        <f>(Tabula!C9)</f>
        <v>Большой Квадрат, Большой квадрат Пегаса</v>
      </c>
      <c r="C9" s="64">
        <v>8.0</v>
      </c>
      <c r="D9" s="65" t="s">
        <v>739</v>
      </c>
      <c r="E9" s="66" t="s">
        <v>740</v>
      </c>
      <c r="F9" s="67"/>
      <c r="G9" s="67"/>
      <c r="H9" s="67"/>
      <c r="I9" s="67"/>
      <c r="J9" s="67"/>
      <c r="K9" s="67"/>
      <c r="L9" s="67"/>
      <c r="M9" s="67"/>
      <c r="N9" s="67"/>
      <c r="O9" s="68"/>
      <c r="P9" s="68"/>
      <c r="Q9" s="68"/>
      <c r="R9" s="68"/>
      <c r="S9" s="68"/>
      <c r="T9" s="68"/>
      <c r="U9" s="68"/>
      <c r="V9" s="68"/>
      <c r="W9" s="68"/>
      <c r="X9" s="68"/>
      <c r="Y9" s="68"/>
      <c r="Z9" s="68"/>
      <c r="AA9" s="68"/>
      <c r="AB9" s="68"/>
      <c r="AC9" s="68"/>
    </row>
    <row r="10">
      <c r="A10" s="59">
        <f>(Tabula!A10)</f>
        <v>9</v>
      </c>
      <c r="B10" s="59" t="str">
        <f>(Tabula!C10)</f>
        <v>W-астеризм, М-астеризм, Трон</v>
      </c>
      <c r="C10" s="64">
        <v>9.0</v>
      </c>
      <c r="D10" s="65" t="s">
        <v>739</v>
      </c>
      <c r="E10" s="66" t="s">
        <v>740</v>
      </c>
      <c r="F10" s="67"/>
      <c r="G10" s="67"/>
      <c r="H10" s="67"/>
      <c r="I10" s="67"/>
      <c r="J10" s="67"/>
      <c r="K10" s="67"/>
      <c r="L10" s="67"/>
      <c r="M10" s="67"/>
      <c r="N10" s="67"/>
      <c r="O10" s="68"/>
      <c r="P10" s="68"/>
      <c r="Q10" s="68"/>
      <c r="R10" s="68"/>
      <c r="S10" s="68"/>
      <c r="T10" s="68"/>
      <c r="U10" s="68"/>
      <c r="V10" s="68"/>
      <c r="W10" s="68"/>
      <c r="X10" s="68"/>
      <c r="Y10" s="68"/>
      <c r="Z10" s="68"/>
      <c r="AA10" s="68"/>
      <c r="AB10" s="68"/>
      <c r="AC10" s="68"/>
    </row>
    <row r="11">
      <c r="A11" s="59">
        <f>(Tabula!A11)</f>
        <v>10</v>
      </c>
      <c r="B11" s="59" t="str">
        <f>(Tabula!C11)</f>
        <v>Эскимо, Воздушный Змей, Парашют</v>
      </c>
      <c r="C11" s="64">
        <v>10.0</v>
      </c>
      <c r="D11" s="65" t="s">
        <v>739</v>
      </c>
      <c r="E11" s="66" t="s">
        <v>740</v>
      </c>
      <c r="F11" s="67"/>
      <c r="G11" s="67"/>
      <c r="H11" s="67"/>
      <c r="I11" s="67"/>
      <c r="J11" s="67"/>
      <c r="K11" s="67"/>
      <c r="L11" s="67"/>
      <c r="M11" s="67"/>
      <c r="N11" s="67"/>
      <c r="O11" s="68"/>
      <c r="P11" s="68"/>
      <c r="Q11" s="68"/>
      <c r="R11" s="68"/>
      <c r="S11" s="68"/>
      <c r="T11" s="68"/>
      <c r="U11" s="68"/>
      <c r="V11" s="68"/>
      <c r="W11" s="68"/>
      <c r="X11" s="68"/>
      <c r="Y11" s="68"/>
      <c r="Z11" s="68"/>
      <c r="AA11" s="68"/>
      <c r="AB11" s="68"/>
      <c r="AC11" s="68"/>
    </row>
    <row r="12">
      <c r="A12" s="59">
        <f>(Tabula!A12)</f>
        <v>11</v>
      </c>
      <c r="B12" s="59" t="str">
        <f>(Tabula!C12)</f>
        <v>Северный крест</v>
      </c>
      <c r="C12" s="64">
        <v>11.0</v>
      </c>
      <c r="D12" s="65" t="s">
        <v>739</v>
      </c>
      <c r="E12" s="66" t="s">
        <v>740</v>
      </c>
      <c r="F12" s="67"/>
      <c r="G12" s="67"/>
      <c r="H12" s="67"/>
      <c r="I12" s="67"/>
      <c r="J12" s="67"/>
      <c r="K12" s="67"/>
      <c r="L12" s="67"/>
      <c r="M12" s="67"/>
      <c r="N12" s="67"/>
      <c r="O12" s="68"/>
      <c r="P12" s="68"/>
      <c r="Q12" s="68"/>
      <c r="R12" s="68"/>
      <c r="S12" s="68"/>
      <c r="T12" s="68"/>
      <c r="U12" s="68"/>
      <c r="V12" s="68"/>
      <c r="W12" s="68"/>
      <c r="X12" s="68"/>
      <c r="Y12" s="68"/>
      <c r="Z12" s="68"/>
      <c r="AA12" s="68"/>
      <c r="AB12" s="68"/>
      <c r="AC12" s="68"/>
    </row>
    <row r="13">
      <c r="A13" s="59">
        <f>(Tabula!A13)</f>
        <v>12</v>
      </c>
      <c r="B13" s="59" t="str">
        <f>(Tabula!C13)</f>
        <v>Бабочка</v>
      </c>
      <c r="C13" s="64">
        <v>12.0</v>
      </c>
      <c r="D13" s="65" t="s">
        <v>739</v>
      </c>
      <c r="E13" s="66" t="s">
        <v>740</v>
      </c>
      <c r="F13" s="67"/>
      <c r="G13" s="67"/>
      <c r="H13" s="67"/>
      <c r="I13" s="67"/>
      <c r="J13" s="67"/>
      <c r="K13" s="67"/>
      <c r="L13" s="67"/>
      <c r="M13" s="67"/>
      <c r="N13" s="67"/>
      <c r="O13" s="68"/>
      <c r="P13" s="68"/>
      <c r="Q13" s="68"/>
      <c r="R13" s="68"/>
      <c r="S13" s="68"/>
      <c r="T13" s="68"/>
      <c r="U13" s="68"/>
      <c r="V13" s="68"/>
      <c r="W13" s="68"/>
      <c r="X13" s="68"/>
      <c r="Y13" s="68"/>
      <c r="Z13" s="68"/>
      <c r="AA13" s="68"/>
      <c r="AB13" s="68"/>
      <c r="AC13" s="68"/>
    </row>
    <row r="14">
      <c r="A14" s="59">
        <f>(Tabula!A14)</f>
        <v>13</v>
      </c>
      <c r="B14" s="59" t="str">
        <f>(Tabula!C14)</f>
        <v>Парус</v>
      </c>
      <c r="C14" s="64">
        <v>13.0</v>
      </c>
      <c r="D14" s="65" t="s">
        <v>739</v>
      </c>
      <c r="E14" s="66" t="s">
        <v>740</v>
      </c>
      <c r="F14" s="67"/>
      <c r="G14" s="67"/>
      <c r="H14" s="67"/>
      <c r="I14" s="67"/>
      <c r="J14" s="67"/>
      <c r="K14" s="67"/>
      <c r="L14" s="67"/>
      <c r="M14" s="67"/>
      <c r="N14" s="67"/>
      <c r="O14" s="68"/>
      <c r="P14" s="68"/>
      <c r="Q14" s="68"/>
      <c r="R14" s="68"/>
      <c r="S14" s="68"/>
      <c r="T14" s="68"/>
      <c r="U14" s="68"/>
      <c r="V14" s="68"/>
      <c r="W14" s="68"/>
      <c r="X14" s="68"/>
      <c r="Y14" s="68"/>
      <c r="Z14" s="68"/>
      <c r="AA14" s="68"/>
      <c r="AB14" s="68"/>
      <c r="AC14" s="68"/>
    </row>
    <row r="15">
      <c r="A15" s="59">
        <f>(Tabula!A15)</f>
        <v>14</v>
      </c>
      <c r="B15" s="59" t="str">
        <f>(Tabula!C15)</f>
        <v>Сноп, Бабочка</v>
      </c>
      <c r="C15" s="64">
        <v>14.0</v>
      </c>
      <c r="D15" s="65" t="s">
        <v>739</v>
      </c>
      <c r="E15" s="66" t="s">
        <v>740</v>
      </c>
      <c r="F15" s="67"/>
      <c r="G15" s="67"/>
      <c r="H15" s="67"/>
      <c r="I15" s="67"/>
      <c r="J15" s="67"/>
      <c r="K15" s="67"/>
      <c r="L15" s="67"/>
      <c r="M15" s="67"/>
      <c r="N15" s="67"/>
      <c r="O15" s="68"/>
      <c r="P15" s="68"/>
      <c r="Q15" s="68"/>
      <c r="R15" s="68"/>
      <c r="S15" s="68"/>
      <c r="T15" s="68"/>
      <c r="U15" s="68"/>
      <c r="V15" s="68"/>
      <c r="W15" s="68"/>
      <c r="X15" s="68"/>
      <c r="Y15" s="68"/>
      <c r="Z15" s="68"/>
      <c r="AA15" s="68"/>
      <c r="AB15" s="68"/>
      <c r="AC15" s="68"/>
    </row>
    <row r="16">
      <c r="A16" s="59">
        <f>(Tabula!A16)</f>
        <v>15</v>
      </c>
      <c r="B16" s="59" t="str">
        <f>(Tabula!C16)</f>
        <v>Плеяды</v>
      </c>
      <c r="C16" s="64">
        <v>15.0</v>
      </c>
      <c r="D16" s="65" t="s">
        <v>739</v>
      </c>
      <c r="E16" s="66" t="s">
        <v>740</v>
      </c>
      <c r="F16" s="67"/>
      <c r="G16" s="67"/>
      <c r="H16" s="67"/>
      <c r="I16" s="67"/>
      <c r="J16" s="67"/>
      <c r="K16" s="67"/>
      <c r="L16" s="67"/>
      <c r="M16" s="67"/>
      <c r="N16" s="67"/>
      <c r="O16" s="68"/>
      <c r="P16" s="68"/>
      <c r="Q16" s="68"/>
      <c r="R16" s="68"/>
      <c r="S16" s="68"/>
      <c r="T16" s="68"/>
      <c r="U16" s="68"/>
      <c r="V16" s="68"/>
      <c r="W16" s="68"/>
      <c r="X16" s="68"/>
      <c r="Y16" s="68"/>
      <c r="Z16" s="68"/>
      <c r="AA16" s="68"/>
      <c r="AB16" s="68"/>
      <c r="AC16" s="68"/>
    </row>
    <row r="17">
      <c r="A17" s="59">
        <f>(Tabula!A17)</f>
        <v>16</v>
      </c>
      <c r="B17" s="59" t="str">
        <f>(Tabula!C17)</f>
        <v>Гиады, V в Тельце</v>
      </c>
      <c r="C17" s="64">
        <v>16.0</v>
      </c>
      <c r="D17" s="65" t="s">
        <v>739</v>
      </c>
      <c r="E17" s="66" t="s">
        <v>740</v>
      </c>
      <c r="F17" s="67"/>
      <c r="G17" s="67"/>
      <c r="H17" s="67"/>
      <c r="I17" s="67"/>
      <c r="J17" s="67"/>
      <c r="K17" s="67"/>
      <c r="L17" s="67"/>
      <c r="M17" s="67"/>
      <c r="N17" s="67"/>
      <c r="O17" s="68"/>
      <c r="P17" s="68"/>
      <c r="Q17" s="68"/>
      <c r="R17" s="68"/>
      <c r="S17" s="68"/>
      <c r="T17" s="68"/>
      <c r="U17" s="68"/>
      <c r="V17" s="68"/>
      <c r="W17" s="68"/>
      <c r="X17" s="68"/>
      <c r="Y17" s="68"/>
      <c r="Z17" s="68"/>
      <c r="AA17" s="68"/>
      <c r="AB17" s="68"/>
      <c r="AC17" s="68"/>
    </row>
    <row r="18">
      <c r="A18" s="59">
        <f>(Tabula!A18)</f>
        <v>17</v>
      </c>
      <c r="B18" s="59" t="str">
        <f>(Tabula!C18)</f>
        <v>Золотые Ворота Эклиптики </v>
      </c>
      <c r="C18" s="64">
        <v>17.0</v>
      </c>
      <c r="D18" s="65" t="s">
        <v>739</v>
      </c>
      <c r="E18" s="66" t="s">
        <v>740</v>
      </c>
      <c r="F18" s="67"/>
      <c r="G18" s="67"/>
      <c r="H18" s="67"/>
      <c r="I18" s="67"/>
      <c r="J18" s="67"/>
      <c r="K18" s="67"/>
      <c r="L18" s="67"/>
      <c r="M18" s="67"/>
      <c r="N18" s="67"/>
      <c r="O18" s="68"/>
      <c r="P18" s="68"/>
      <c r="Q18" s="68"/>
      <c r="R18" s="68"/>
      <c r="S18" s="68"/>
      <c r="T18" s="68"/>
      <c r="U18" s="68"/>
      <c r="V18" s="68"/>
      <c r="W18" s="68"/>
      <c r="X18" s="68"/>
      <c r="Y18" s="68"/>
      <c r="Z18" s="68"/>
      <c r="AA18" s="68"/>
      <c r="AB18" s="68"/>
      <c r="AC18" s="68"/>
    </row>
    <row r="19">
      <c r="A19" s="59">
        <f>(Tabula!A19)</f>
        <v>18</v>
      </c>
      <c r="B19" s="59" t="str">
        <f>(Tabula!C19)</f>
        <v>Козлята</v>
      </c>
      <c r="C19" s="64">
        <v>18.0</v>
      </c>
      <c r="D19" s="65" t="s">
        <v>739</v>
      </c>
      <c r="E19" s="66" t="s">
        <v>740</v>
      </c>
      <c r="F19" s="67"/>
      <c r="G19" s="67"/>
      <c r="H19" s="67"/>
      <c r="I19" s="67"/>
      <c r="J19" s="67"/>
      <c r="K19" s="67"/>
      <c r="L19" s="67"/>
      <c r="M19" s="67"/>
      <c r="N19" s="67"/>
      <c r="O19" s="68"/>
      <c r="P19" s="68"/>
      <c r="Q19" s="68"/>
      <c r="R19" s="68"/>
      <c r="S19" s="68"/>
      <c r="T19" s="68"/>
      <c r="U19" s="68"/>
      <c r="V19" s="68"/>
      <c r="W19" s="68"/>
      <c r="X19" s="68"/>
      <c r="Y19" s="68"/>
      <c r="Z19" s="68"/>
      <c r="AA19" s="68"/>
      <c r="AB19" s="68"/>
      <c r="AC19" s="68"/>
    </row>
    <row r="20">
      <c r="A20" s="59">
        <f>(Tabula!A20)</f>
        <v>19</v>
      </c>
      <c r="B20" s="59" t="str">
        <f>(Tabula!C20)</f>
        <v>Голова Горгоны</v>
      </c>
      <c r="C20" s="64">
        <v>19.0</v>
      </c>
      <c r="D20" s="65" t="s">
        <v>739</v>
      </c>
      <c r="E20" s="66" t="s">
        <v>740</v>
      </c>
      <c r="F20" s="67"/>
      <c r="G20" s="67"/>
      <c r="H20" s="67"/>
      <c r="I20" s="67"/>
      <c r="J20" s="67"/>
      <c r="K20" s="67"/>
      <c r="L20" s="67"/>
      <c r="M20" s="67"/>
      <c r="N20" s="67"/>
      <c r="O20" s="68"/>
      <c r="P20" s="68"/>
      <c r="Q20" s="68"/>
      <c r="R20" s="68"/>
      <c r="S20" s="68"/>
      <c r="T20" s="68"/>
      <c r="U20" s="68"/>
      <c r="V20" s="68"/>
      <c r="W20" s="68"/>
      <c r="X20" s="68"/>
      <c r="Y20" s="68"/>
      <c r="Z20" s="68"/>
      <c r="AA20" s="68"/>
      <c r="AB20" s="68"/>
      <c r="AC20" s="68"/>
    </row>
    <row r="21">
      <c r="A21" s="59">
        <f>(Tabula!A21)</f>
        <v>20</v>
      </c>
      <c r="B21" s="59" t="str">
        <f>(Tabula!C21)</f>
        <v>Северная Муха</v>
      </c>
      <c r="C21" s="64">
        <v>20.0</v>
      </c>
      <c r="D21" s="65" t="s">
        <v>739</v>
      </c>
      <c r="E21" s="66" t="s">
        <v>740</v>
      </c>
      <c r="F21" s="67"/>
      <c r="G21" s="67"/>
      <c r="H21" s="67"/>
      <c r="I21" s="67"/>
      <c r="J21" s="67"/>
      <c r="K21" s="67"/>
      <c r="L21" s="67"/>
      <c r="M21" s="67"/>
      <c r="N21" s="67"/>
      <c r="O21" s="68"/>
      <c r="P21" s="68"/>
      <c r="Q21" s="68"/>
      <c r="R21" s="68"/>
      <c r="S21" s="68"/>
      <c r="T21" s="68"/>
      <c r="U21" s="68"/>
      <c r="V21" s="68"/>
      <c r="W21" s="68"/>
      <c r="X21" s="68"/>
      <c r="Y21" s="68"/>
      <c r="Z21" s="68"/>
      <c r="AA21" s="68"/>
      <c r="AB21" s="68"/>
      <c r="AC21" s="68"/>
    </row>
    <row r="22">
      <c r="A22" s="59">
        <f>(Tabula!A22)</f>
        <v>21</v>
      </c>
      <c r="B22" s="59" t="str">
        <f>(Tabula!C22)</f>
        <v>Слава Фридриха</v>
      </c>
      <c r="C22" s="64">
        <v>21.0</v>
      </c>
      <c r="D22" s="65" t="s">
        <v>739</v>
      </c>
      <c r="E22" s="66" t="s">
        <v>740</v>
      </c>
      <c r="F22" s="67"/>
      <c r="G22" s="67"/>
      <c r="H22" s="67"/>
      <c r="I22" s="67"/>
      <c r="J22" s="67"/>
      <c r="K22" s="67"/>
      <c r="L22" s="67"/>
      <c r="M22" s="67"/>
      <c r="N22" s="67"/>
      <c r="O22" s="68"/>
      <c r="P22" s="68"/>
      <c r="Q22" s="68"/>
      <c r="R22" s="68"/>
      <c r="S22" s="68"/>
      <c r="T22" s="68"/>
      <c r="U22" s="68"/>
      <c r="V22" s="68"/>
      <c r="W22" s="68"/>
      <c r="X22" s="68"/>
      <c r="Y22" s="68"/>
      <c r="Z22" s="68"/>
      <c r="AA22" s="68"/>
      <c r="AB22" s="68"/>
      <c r="AC22" s="68"/>
    </row>
    <row r="23">
      <c r="A23" s="59">
        <f>(Tabula!A23)</f>
        <v>22</v>
      </c>
      <c r="B23" s="59" t="str">
        <f>(Tabula!C23)</f>
        <v>Телец Понятовского</v>
      </c>
      <c r="C23" s="64">
        <v>22.0</v>
      </c>
      <c r="D23" s="65" t="s">
        <v>739</v>
      </c>
      <c r="E23" s="66" t="s">
        <v>740</v>
      </c>
      <c r="F23" s="67"/>
      <c r="G23" s="67"/>
      <c r="H23" s="67"/>
      <c r="I23" s="67"/>
      <c r="J23" s="67"/>
      <c r="K23" s="67"/>
      <c r="L23" s="67"/>
      <c r="M23" s="67"/>
      <c r="N23" s="67"/>
      <c r="O23" s="68"/>
      <c r="P23" s="68"/>
      <c r="Q23" s="68"/>
      <c r="R23" s="68"/>
      <c r="S23" s="68"/>
      <c r="T23" s="68"/>
      <c r="U23" s="68"/>
      <c r="V23" s="68"/>
      <c r="W23" s="68"/>
      <c r="X23" s="68"/>
      <c r="Y23" s="68"/>
      <c r="Z23" s="68"/>
      <c r="AA23" s="68"/>
      <c r="AB23" s="68"/>
      <c r="AC23" s="68"/>
    </row>
    <row r="24">
      <c r="A24" s="59">
        <f>(Tabula!A24)</f>
        <v>23</v>
      </c>
      <c r="B24" s="59" t="str">
        <f>(Tabula!C24)</f>
        <v>Палица Геркулеса</v>
      </c>
      <c r="C24" s="64">
        <v>23.0</v>
      </c>
      <c r="D24" s="65" t="s">
        <v>739</v>
      </c>
      <c r="E24" s="66" t="s">
        <v>740</v>
      </c>
      <c r="F24" s="67"/>
      <c r="G24" s="67"/>
      <c r="H24" s="67"/>
      <c r="I24" s="67"/>
      <c r="J24" s="67"/>
      <c r="K24" s="67"/>
      <c r="L24" s="67"/>
      <c r="M24" s="67"/>
      <c r="N24" s="67"/>
      <c r="O24" s="68"/>
      <c r="P24" s="68"/>
      <c r="Q24" s="68"/>
      <c r="R24" s="68"/>
      <c r="S24" s="68"/>
      <c r="T24" s="68"/>
      <c r="U24" s="68"/>
      <c r="V24" s="68"/>
      <c r="W24" s="68"/>
      <c r="X24" s="68"/>
      <c r="Y24" s="68"/>
      <c r="Z24" s="68"/>
      <c r="AA24" s="68"/>
      <c r="AB24" s="68"/>
      <c r="AC24" s="68"/>
    </row>
    <row r="25">
      <c r="A25" s="59">
        <f>(Tabula!A25)</f>
        <v>24</v>
      </c>
      <c r="B25" s="59" t="str">
        <f>(Tabula!C25)</f>
        <v>Ослята и Ясли</v>
      </c>
      <c r="C25" s="64">
        <v>24.0</v>
      </c>
      <c r="D25" s="65" t="s">
        <v>739</v>
      </c>
      <c r="E25" s="66" t="s">
        <v>740</v>
      </c>
      <c r="F25" s="67"/>
      <c r="G25" s="67"/>
      <c r="H25" s="67"/>
      <c r="I25" s="67"/>
      <c r="J25" s="67"/>
      <c r="K25" s="67"/>
      <c r="L25" s="67"/>
      <c r="M25" s="67"/>
      <c r="N25" s="67"/>
      <c r="O25" s="68"/>
      <c r="P25" s="68"/>
      <c r="Q25" s="68"/>
      <c r="R25" s="68"/>
      <c r="S25" s="68"/>
      <c r="T25" s="68"/>
      <c r="U25" s="68"/>
      <c r="V25" s="68"/>
      <c r="W25" s="68"/>
      <c r="X25" s="68"/>
      <c r="Y25" s="68"/>
      <c r="Z25" s="68"/>
      <c r="AA25" s="68"/>
      <c r="AB25" s="68"/>
      <c r="AC25" s="68"/>
    </row>
    <row r="26">
      <c r="A26" s="59">
        <f>(Tabula!A26)</f>
        <v>25</v>
      </c>
      <c r="B26" s="59" t="str">
        <f>(Tabula!C26)</f>
        <v>Голова Дракона</v>
      </c>
      <c r="C26" s="64">
        <v>25.0</v>
      </c>
      <c r="D26" s="65" t="s">
        <v>739</v>
      </c>
      <c r="E26" s="66" t="s">
        <v>740</v>
      </c>
      <c r="F26" s="67"/>
      <c r="G26" s="67"/>
      <c r="H26" s="67"/>
      <c r="I26" s="67"/>
      <c r="J26" s="67"/>
      <c r="K26" s="67"/>
      <c r="L26" s="67"/>
      <c r="M26" s="67"/>
      <c r="N26" s="67"/>
      <c r="O26" s="68"/>
      <c r="P26" s="68"/>
      <c r="Q26" s="68"/>
      <c r="R26" s="68"/>
      <c r="S26" s="68"/>
      <c r="T26" s="68"/>
      <c r="U26" s="68"/>
      <c r="V26" s="68"/>
      <c r="W26" s="68"/>
      <c r="X26" s="68"/>
      <c r="Y26" s="68"/>
      <c r="Z26" s="68"/>
      <c r="AA26" s="68"/>
      <c r="AB26" s="68"/>
      <c r="AC26" s="68"/>
    </row>
    <row r="27">
      <c r="A27" s="59">
        <f>(Tabula!A27)</f>
        <v>26</v>
      </c>
      <c r="B27" s="59" t="str">
        <f>(Tabula!C27)</f>
        <v>Кувшин, Урна, Y-астеризм</v>
      </c>
      <c r="C27" s="64">
        <v>26.0</v>
      </c>
      <c r="D27" s="65" t="s">
        <v>739</v>
      </c>
      <c r="E27" s="66" t="s">
        <v>740</v>
      </c>
      <c r="F27" s="67"/>
      <c r="G27" s="67"/>
      <c r="H27" s="67"/>
      <c r="I27" s="67"/>
      <c r="J27" s="67"/>
      <c r="K27" s="67"/>
      <c r="L27" s="67"/>
      <c r="M27" s="67"/>
      <c r="N27" s="67"/>
      <c r="O27" s="68"/>
      <c r="P27" s="68"/>
      <c r="Q27" s="68"/>
      <c r="R27" s="68"/>
      <c r="S27" s="68"/>
      <c r="T27" s="68"/>
      <c r="U27" s="68"/>
      <c r="V27" s="68"/>
      <c r="W27" s="68"/>
      <c r="X27" s="68"/>
      <c r="Y27" s="68"/>
      <c r="Z27" s="68"/>
      <c r="AA27" s="68"/>
      <c r="AB27" s="68"/>
      <c r="AC27" s="68"/>
    </row>
    <row r="28">
      <c r="A28" s="59">
        <f>(Tabula!A28)</f>
        <v>27</v>
      </c>
      <c r="B28" s="59" t="str">
        <f>(Tabula!C28)</f>
        <v>Лягушачья лапка</v>
      </c>
      <c r="C28" s="64">
        <v>27.0</v>
      </c>
      <c r="D28" s="65" t="s">
        <v>739</v>
      </c>
      <c r="E28" s="66" t="s">
        <v>740</v>
      </c>
      <c r="F28" s="67"/>
      <c r="G28" s="67"/>
      <c r="H28" s="67"/>
      <c r="I28" s="67"/>
      <c r="J28" s="67"/>
      <c r="K28" s="67"/>
      <c r="L28" s="67"/>
      <c r="M28" s="67"/>
      <c r="N28" s="67"/>
      <c r="O28" s="68"/>
      <c r="P28" s="68"/>
      <c r="Q28" s="68"/>
      <c r="R28" s="68"/>
      <c r="S28" s="68"/>
      <c r="T28" s="68"/>
      <c r="U28" s="68"/>
      <c r="V28" s="68"/>
      <c r="W28" s="68"/>
      <c r="X28" s="68"/>
      <c r="Y28" s="68"/>
      <c r="Z28" s="68"/>
      <c r="AA28" s="68"/>
      <c r="AB28" s="68"/>
      <c r="AC28" s="68"/>
    </row>
    <row r="29">
      <c r="A29" s="59">
        <f>(Tabula!A29)</f>
        <v>28</v>
      </c>
      <c r="B29" s="59" t="str">
        <f>(Tabula!C29)</f>
        <v>Волхвы, Три Короля, Грабли</v>
      </c>
      <c r="C29" s="64">
        <v>28.0</v>
      </c>
      <c r="D29" s="65" t="s">
        <v>739</v>
      </c>
      <c r="E29" s="66" t="s">
        <v>740</v>
      </c>
      <c r="F29" s="67"/>
      <c r="G29" s="67"/>
      <c r="H29" s="67"/>
      <c r="I29" s="67"/>
      <c r="J29" s="67"/>
      <c r="K29" s="67"/>
      <c r="L29" s="67"/>
      <c r="M29" s="67"/>
      <c r="N29" s="67"/>
      <c r="O29" s="68"/>
      <c r="P29" s="68"/>
      <c r="Q29" s="68"/>
      <c r="R29" s="68"/>
      <c r="S29" s="68"/>
      <c r="T29" s="68"/>
      <c r="U29" s="68"/>
      <c r="V29" s="68"/>
      <c r="W29" s="68"/>
      <c r="X29" s="68"/>
      <c r="Y29" s="68"/>
      <c r="Z29" s="68"/>
      <c r="AA29" s="68"/>
      <c r="AB29" s="68"/>
      <c r="AC29" s="68"/>
    </row>
    <row r="30">
      <c r="A30" s="59">
        <f>(Tabula!A30)</f>
        <v>29</v>
      </c>
      <c r="B30" s="59" t="str">
        <f>(Tabula!C30)</f>
        <v>Пояс Ориона</v>
      </c>
      <c r="C30" s="64">
        <v>29.0</v>
      </c>
      <c r="D30" s="65" t="s">
        <v>739</v>
      </c>
      <c r="E30" s="66" t="s">
        <v>740</v>
      </c>
      <c r="F30" s="67"/>
      <c r="G30" s="67"/>
      <c r="H30" s="67"/>
      <c r="I30" s="67"/>
      <c r="J30" s="67"/>
      <c r="K30" s="67"/>
      <c r="L30" s="67"/>
      <c r="M30" s="67"/>
      <c r="N30" s="67"/>
      <c r="O30" s="68"/>
      <c r="P30" s="68"/>
      <c r="Q30" s="68"/>
      <c r="R30" s="68"/>
      <c r="S30" s="68"/>
      <c r="T30" s="68"/>
      <c r="U30" s="68"/>
      <c r="V30" s="68"/>
      <c r="W30" s="68"/>
      <c r="X30" s="68"/>
      <c r="Y30" s="68"/>
      <c r="Z30" s="68"/>
      <c r="AA30" s="68"/>
      <c r="AB30" s="68"/>
      <c r="AC30" s="68"/>
    </row>
    <row r="31">
      <c r="A31" s="59">
        <f>(Tabula!A31)</f>
        <v>30</v>
      </c>
      <c r="B31" s="59" t="str">
        <f>(Tabula!C31)</f>
        <v>Меч Ориона</v>
      </c>
      <c r="C31" s="64">
        <v>30.0</v>
      </c>
      <c r="D31" s="65" t="s">
        <v>739</v>
      </c>
      <c r="E31" s="66" t="s">
        <v>740</v>
      </c>
      <c r="F31" s="67"/>
      <c r="G31" s="67"/>
      <c r="H31" s="67"/>
      <c r="I31" s="67"/>
      <c r="J31" s="67"/>
      <c r="K31" s="67"/>
      <c r="L31" s="67"/>
      <c r="M31" s="67"/>
      <c r="N31" s="67"/>
      <c r="O31" s="68"/>
      <c r="P31" s="68"/>
      <c r="Q31" s="68"/>
      <c r="R31" s="68"/>
      <c r="S31" s="68"/>
      <c r="T31" s="68"/>
      <c r="U31" s="68"/>
      <c r="V31" s="68"/>
      <c r="W31" s="68"/>
      <c r="X31" s="68"/>
      <c r="Y31" s="68"/>
      <c r="Z31" s="68"/>
      <c r="AA31" s="68"/>
      <c r="AB31" s="68"/>
      <c r="AC31" s="68"/>
    </row>
    <row r="32">
      <c r="A32" s="59">
        <f>(Tabula!A32)</f>
        <v>31</v>
      </c>
      <c r="B32" s="59" t="str">
        <f>(Tabula!C32)</f>
        <v>Щит Ориона, Панцирь Черепахи</v>
      </c>
      <c r="C32" s="64">
        <v>31.0</v>
      </c>
      <c r="D32" s="65" t="s">
        <v>739</v>
      </c>
      <c r="E32" s="66" t="s">
        <v>740</v>
      </c>
      <c r="F32" s="67"/>
      <c r="G32" s="67"/>
      <c r="H32" s="67"/>
      <c r="I32" s="67"/>
      <c r="J32" s="67"/>
      <c r="K32" s="67"/>
      <c r="L32" s="67"/>
      <c r="M32" s="67"/>
      <c r="N32" s="67"/>
      <c r="O32" s="68"/>
      <c r="P32" s="68"/>
      <c r="Q32" s="68"/>
      <c r="R32" s="68"/>
      <c r="S32" s="68"/>
      <c r="T32" s="68"/>
      <c r="U32" s="68"/>
      <c r="V32" s="68"/>
      <c r="W32" s="68"/>
      <c r="X32" s="68"/>
      <c r="Y32" s="68"/>
      <c r="Z32" s="68"/>
      <c r="AA32" s="68"/>
      <c r="AB32" s="68"/>
      <c r="AC32" s="68"/>
    </row>
    <row r="33">
      <c r="A33" s="59">
        <f>(Tabula!A33)</f>
        <v>32</v>
      </c>
      <c r="B33" s="59" t="str">
        <f>(Tabula!C33)</f>
        <v>Дубинка Ориона</v>
      </c>
      <c r="C33" s="64">
        <v>32.0</v>
      </c>
      <c r="D33" s="65" t="s">
        <v>739</v>
      </c>
      <c r="E33" s="66" t="s">
        <v>740</v>
      </c>
      <c r="F33" s="67"/>
      <c r="G33" s="67"/>
      <c r="H33" s="67"/>
      <c r="I33" s="67"/>
      <c r="J33" s="67"/>
      <c r="K33" s="67"/>
      <c r="L33" s="67"/>
      <c r="M33" s="67"/>
      <c r="N33" s="67"/>
      <c r="O33" s="68"/>
      <c r="P33" s="68"/>
      <c r="Q33" s="68"/>
      <c r="R33" s="68"/>
      <c r="S33" s="68"/>
      <c r="T33" s="68"/>
      <c r="U33" s="68"/>
      <c r="V33" s="68"/>
      <c r="W33" s="68"/>
      <c r="X33" s="68"/>
      <c r="Y33" s="68"/>
      <c r="Z33" s="68"/>
      <c r="AA33" s="68"/>
      <c r="AB33" s="68"/>
      <c r="AC33" s="68"/>
    </row>
    <row r="34">
      <c r="A34" s="59">
        <f>(Tabula!A34)</f>
        <v>33</v>
      </c>
      <c r="B34" s="59" t="str">
        <f>(Tabula!C34)</f>
        <v>Северная Рыба</v>
      </c>
      <c r="C34" s="64">
        <v>33.0</v>
      </c>
      <c r="D34" s="65" t="s">
        <v>739</v>
      </c>
      <c r="E34" s="66" t="s">
        <v>740</v>
      </c>
      <c r="F34" s="67"/>
      <c r="G34" s="67"/>
      <c r="H34" s="67"/>
      <c r="I34" s="67"/>
      <c r="J34" s="67"/>
      <c r="K34" s="67"/>
      <c r="L34" s="67"/>
      <c r="M34" s="67"/>
      <c r="N34" s="67"/>
      <c r="O34" s="68"/>
      <c r="P34" s="68"/>
      <c r="Q34" s="68"/>
      <c r="R34" s="68"/>
      <c r="S34" s="68"/>
      <c r="T34" s="68"/>
      <c r="U34" s="68"/>
      <c r="V34" s="68"/>
      <c r="W34" s="68"/>
      <c r="X34" s="68"/>
      <c r="Y34" s="68"/>
      <c r="Z34" s="68"/>
      <c r="AA34" s="68"/>
      <c r="AB34" s="68"/>
      <c r="AC34" s="68"/>
    </row>
    <row r="35">
      <c r="A35" s="59">
        <f>(Tabula!A35)</f>
        <v>34</v>
      </c>
      <c r="B35" s="59" t="str">
        <f>(Tabula!C35)</f>
        <v>Южная (Западная) Рыба, Колечко, Венец, Браслет</v>
      </c>
      <c r="C35" s="64">
        <v>34.0</v>
      </c>
      <c r="D35" s="65" t="s">
        <v>739</v>
      </c>
      <c r="E35" s="66" t="s">
        <v>740</v>
      </c>
      <c r="F35" s="67"/>
      <c r="G35" s="67"/>
      <c r="H35" s="67"/>
      <c r="I35" s="67"/>
      <c r="J35" s="67"/>
      <c r="K35" s="67"/>
      <c r="L35" s="67"/>
      <c r="M35" s="67"/>
      <c r="N35" s="67"/>
      <c r="O35" s="68"/>
      <c r="P35" s="68"/>
      <c r="Q35" s="68"/>
      <c r="R35" s="68"/>
      <c r="S35" s="68"/>
      <c r="T35" s="68"/>
      <c r="U35" s="68"/>
      <c r="V35" s="68"/>
      <c r="W35" s="68"/>
      <c r="X35" s="68"/>
      <c r="Y35" s="68"/>
      <c r="Z35" s="68"/>
      <c r="AA35" s="68"/>
      <c r="AB35" s="68"/>
      <c r="AC35" s="68"/>
    </row>
    <row r="36">
      <c r="A36" s="59">
        <f>(Tabula!A36)</f>
        <v>35</v>
      </c>
      <c r="B36" s="59" t="str">
        <f>(Tabula!C36)</f>
        <v>Линь Северный</v>
      </c>
      <c r="C36" s="64">
        <v>35.0</v>
      </c>
      <c r="D36" s="65" t="s">
        <v>739</v>
      </c>
      <c r="E36" s="66" t="s">
        <v>740</v>
      </c>
      <c r="F36" s="67"/>
      <c r="G36" s="67"/>
      <c r="H36" s="67"/>
      <c r="I36" s="67"/>
      <c r="J36" s="67"/>
      <c r="K36" s="67"/>
      <c r="L36" s="67"/>
      <c r="M36" s="67"/>
      <c r="N36" s="67"/>
      <c r="O36" s="68"/>
      <c r="P36" s="68"/>
      <c r="Q36" s="68"/>
      <c r="R36" s="68"/>
      <c r="S36" s="68"/>
      <c r="T36" s="68"/>
      <c r="U36" s="68"/>
      <c r="V36" s="68"/>
      <c r="W36" s="68"/>
      <c r="X36" s="68"/>
      <c r="Y36" s="68"/>
      <c r="Z36" s="68"/>
      <c r="AA36" s="68"/>
      <c r="AB36" s="68"/>
      <c r="AC36" s="68"/>
    </row>
    <row r="37">
      <c r="A37" s="59">
        <f>(Tabula!A37)</f>
        <v>36</v>
      </c>
      <c r="B37" s="59" t="str">
        <f>(Tabula!C37)</f>
        <v>Линь Южный</v>
      </c>
      <c r="C37" s="64">
        <v>36.0</v>
      </c>
      <c r="D37" s="65" t="s">
        <v>739</v>
      </c>
      <c r="E37" s="66" t="s">
        <v>740</v>
      </c>
      <c r="F37" s="67"/>
      <c r="G37" s="67"/>
      <c r="H37" s="67"/>
      <c r="I37" s="67"/>
      <c r="J37" s="67"/>
      <c r="K37" s="67"/>
      <c r="L37" s="67"/>
      <c r="M37" s="67"/>
      <c r="N37" s="67"/>
      <c r="O37" s="68"/>
      <c r="P37" s="68"/>
      <c r="Q37" s="68"/>
      <c r="R37" s="68"/>
      <c r="S37" s="68"/>
      <c r="T37" s="68"/>
      <c r="U37" s="68"/>
      <c r="V37" s="68"/>
      <c r="W37" s="68"/>
      <c r="X37" s="68"/>
      <c r="Y37" s="68"/>
      <c r="Z37" s="68"/>
      <c r="AA37" s="68"/>
      <c r="AB37" s="68"/>
      <c r="AC37" s="68"/>
    </row>
    <row r="38">
      <c r="A38" s="59">
        <f>(Tabula!A38)</f>
        <v>37</v>
      </c>
      <c r="B38" s="59" t="str">
        <f>(Tabula!C38)</f>
        <v>Голова Кита</v>
      </c>
      <c r="C38" s="64">
        <v>37.0</v>
      </c>
      <c r="D38" s="65" t="s">
        <v>739</v>
      </c>
      <c r="E38" s="66" t="s">
        <v>740</v>
      </c>
      <c r="F38" s="67"/>
      <c r="G38" s="67"/>
      <c r="H38" s="67"/>
      <c r="I38" s="67"/>
      <c r="J38" s="67"/>
      <c r="K38" s="67"/>
      <c r="L38" s="67"/>
      <c r="M38" s="67"/>
      <c r="N38" s="67"/>
      <c r="O38" s="68"/>
      <c r="P38" s="68"/>
      <c r="Q38" s="68"/>
      <c r="R38" s="68"/>
      <c r="S38" s="68"/>
      <c r="T38" s="68"/>
      <c r="U38" s="68"/>
      <c r="V38" s="68"/>
      <c r="W38" s="68"/>
      <c r="X38" s="68"/>
      <c r="Y38" s="68"/>
      <c r="Z38" s="68"/>
      <c r="AA38" s="68"/>
      <c r="AB38" s="68"/>
      <c r="AC38" s="68"/>
    </row>
    <row r="39">
      <c r="A39" s="59">
        <f>(Tabula!A39)</f>
        <v>38</v>
      </c>
      <c r="B39" s="59" t="str">
        <f>(Tabula!C39)</f>
        <v>Голова Змеи</v>
      </c>
      <c r="C39" s="64">
        <v>38.0</v>
      </c>
      <c r="D39" s="65" t="s">
        <v>739</v>
      </c>
      <c r="E39" s="66" t="s">
        <v>740</v>
      </c>
      <c r="F39" s="67"/>
      <c r="G39" s="67"/>
      <c r="H39" s="67"/>
      <c r="I39" s="67"/>
      <c r="J39" s="67"/>
      <c r="K39" s="67"/>
      <c r="L39" s="67"/>
      <c r="M39" s="67"/>
      <c r="N39" s="67"/>
      <c r="O39" s="68"/>
      <c r="P39" s="68"/>
      <c r="Q39" s="68"/>
      <c r="R39" s="68"/>
      <c r="S39" s="68"/>
      <c r="T39" s="68"/>
      <c r="U39" s="68"/>
      <c r="V39" s="68"/>
      <c r="W39" s="68"/>
      <c r="X39" s="68"/>
      <c r="Y39" s="68"/>
      <c r="Z39" s="68"/>
      <c r="AA39" s="68"/>
      <c r="AB39" s="68"/>
      <c r="AC39" s="68"/>
    </row>
    <row r="40">
      <c r="A40" s="59">
        <f>(Tabula!A40)</f>
        <v>39</v>
      </c>
      <c r="B40" s="59" t="str">
        <f>(Tabula!C40)</f>
        <v>Голова Гидры</v>
      </c>
      <c r="C40" s="64">
        <v>39.0</v>
      </c>
      <c r="D40" s="65" t="s">
        <v>739</v>
      </c>
      <c r="E40" s="66" t="s">
        <v>740</v>
      </c>
      <c r="F40" s="67"/>
      <c r="G40" s="67"/>
      <c r="H40" s="67"/>
      <c r="I40" s="67"/>
      <c r="J40" s="67"/>
      <c r="K40" s="67"/>
      <c r="L40" s="67"/>
      <c r="M40" s="67"/>
      <c r="N40" s="67"/>
      <c r="O40" s="68"/>
      <c r="P40" s="68"/>
      <c r="Q40" s="68"/>
      <c r="R40" s="68"/>
      <c r="S40" s="68"/>
      <c r="T40" s="68"/>
      <c r="U40" s="68"/>
      <c r="V40" s="68"/>
      <c r="W40" s="68"/>
      <c r="X40" s="68"/>
      <c r="Y40" s="68"/>
      <c r="Z40" s="68"/>
      <c r="AA40" s="68"/>
      <c r="AB40" s="68"/>
      <c r="AC40" s="68"/>
    </row>
    <row r="41">
      <c r="A41" s="59">
        <f>(Tabula!A41)</f>
        <v>40</v>
      </c>
      <c r="B41" s="59" t="str">
        <f>(Tabula!C41)</f>
        <v>Жемчужное Ожерелье</v>
      </c>
      <c r="C41" s="64">
        <v>40.0</v>
      </c>
      <c r="D41" s="65" t="s">
        <v>739</v>
      </c>
      <c r="E41" s="66" t="s">
        <v>740</v>
      </c>
      <c r="F41" s="67"/>
      <c r="G41" s="67"/>
      <c r="H41" s="67"/>
      <c r="I41" s="67"/>
      <c r="J41" s="67"/>
      <c r="K41" s="67"/>
      <c r="L41" s="67"/>
      <c r="M41" s="67"/>
      <c r="N41" s="67"/>
      <c r="O41" s="68"/>
      <c r="P41" s="68"/>
      <c r="Q41" s="68"/>
      <c r="R41" s="68"/>
      <c r="S41" s="68"/>
      <c r="T41" s="68"/>
      <c r="U41" s="68"/>
      <c r="V41" s="68"/>
      <c r="W41" s="68"/>
      <c r="X41" s="68"/>
      <c r="Y41" s="68"/>
      <c r="Z41" s="68"/>
      <c r="AA41" s="68"/>
      <c r="AB41" s="68"/>
      <c r="AC41" s="68"/>
    </row>
    <row r="42">
      <c r="A42" s="59">
        <f>(Tabula!A42)</f>
        <v>41</v>
      </c>
      <c r="B42" s="59" t="str">
        <f>(Tabula!C42)</f>
        <v>Хвост Скорпиона</v>
      </c>
      <c r="C42" s="64">
        <v>41.0</v>
      </c>
      <c r="D42" s="65" t="s">
        <v>739</v>
      </c>
      <c r="E42" s="66" t="s">
        <v>740</v>
      </c>
      <c r="F42" s="67"/>
      <c r="G42" s="67"/>
      <c r="H42" s="67"/>
      <c r="I42" s="67"/>
      <c r="J42" s="67"/>
      <c r="K42" s="67"/>
      <c r="L42" s="67"/>
      <c r="M42" s="67"/>
      <c r="N42" s="67"/>
      <c r="O42" s="68"/>
      <c r="P42" s="68"/>
      <c r="Q42" s="68"/>
      <c r="R42" s="68"/>
      <c r="S42" s="68"/>
      <c r="T42" s="68"/>
      <c r="U42" s="68"/>
      <c r="V42" s="68"/>
      <c r="W42" s="68"/>
      <c r="X42" s="68"/>
      <c r="Y42" s="68"/>
      <c r="Z42" s="68"/>
      <c r="AA42" s="68"/>
      <c r="AB42" s="68"/>
      <c r="AC42" s="68"/>
    </row>
    <row r="43">
      <c r="A43" s="59">
        <f>(Tabula!A43)</f>
        <v>42</v>
      </c>
      <c r="B43" s="59" t="str">
        <f>(Tabula!C43)</f>
        <v>Рыболовный Крючок</v>
      </c>
      <c r="C43" s="64">
        <v>42.0</v>
      </c>
      <c r="D43" s="65" t="s">
        <v>739</v>
      </c>
      <c r="E43" s="66" t="s">
        <v>740</v>
      </c>
      <c r="F43" s="67"/>
      <c r="G43" s="67"/>
      <c r="H43" s="67"/>
      <c r="I43" s="67"/>
      <c r="J43" s="67"/>
      <c r="K43" s="67"/>
      <c r="L43" s="67"/>
      <c r="M43" s="67"/>
      <c r="N43" s="67"/>
      <c r="O43" s="68"/>
      <c r="P43" s="68"/>
      <c r="Q43" s="68"/>
      <c r="R43" s="68"/>
      <c r="S43" s="68"/>
      <c r="T43" s="68"/>
      <c r="U43" s="68"/>
      <c r="V43" s="68"/>
      <c r="W43" s="68"/>
      <c r="X43" s="68"/>
      <c r="Y43" s="68"/>
      <c r="Z43" s="68"/>
      <c r="AA43" s="68"/>
      <c r="AB43" s="68"/>
      <c r="AC43" s="68"/>
    </row>
    <row r="44">
      <c r="A44" s="59">
        <f>(Tabula!A44)</f>
        <v>43</v>
      </c>
      <c r="B44" s="59" t="str">
        <f>(Tabula!C44)</f>
        <v>Жало (Гиртаб)</v>
      </c>
      <c r="C44" s="64">
        <v>43.0</v>
      </c>
      <c r="D44" s="65" t="s">
        <v>739</v>
      </c>
      <c r="E44" s="66" t="s">
        <v>740</v>
      </c>
      <c r="F44" s="67"/>
      <c r="G44" s="67"/>
      <c r="H44" s="67"/>
      <c r="I44" s="67"/>
      <c r="J44" s="67"/>
      <c r="K44" s="67"/>
      <c r="L44" s="67"/>
      <c r="M44" s="67"/>
      <c r="N44" s="67"/>
      <c r="O44" s="68"/>
      <c r="P44" s="68"/>
      <c r="Q44" s="68"/>
      <c r="R44" s="68"/>
      <c r="S44" s="68"/>
      <c r="T44" s="68"/>
      <c r="U44" s="68"/>
      <c r="V44" s="68"/>
      <c r="W44" s="68"/>
      <c r="X44" s="68"/>
      <c r="Y44" s="68"/>
      <c r="Z44" s="68"/>
      <c r="AA44" s="68"/>
      <c r="AB44" s="68"/>
      <c r="AC44" s="68"/>
    </row>
    <row r="45">
      <c r="A45" s="59">
        <f>(Tabula!A45)</f>
        <v>44</v>
      </c>
      <c r="B45" s="59" t="str">
        <f>(Tabula!C45)</f>
        <v>Цепи Андромеды</v>
      </c>
      <c r="C45" s="64">
        <v>44.0</v>
      </c>
      <c r="D45" s="65" t="s">
        <v>739</v>
      </c>
      <c r="E45" s="66" t="s">
        <v>740</v>
      </c>
      <c r="F45" s="67"/>
      <c r="G45" s="67"/>
      <c r="H45" s="67"/>
      <c r="I45" s="67"/>
      <c r="J45" s="67"/>
      <c r="K45" s="67"/>
      <c r="L45" s="67"/>
      <c r="M45" s="67"/>
      <c r="N45" s="67"/>
      <c r="O45" s="68"/>
      <c r="P45" s="68"/>
      <c r="Q45" s="68"/>
      <c r="R45" s="68"/>
      <c r="S45" s="68"/>
      <c r="T45" s="68"/>
      <c r="U45" s="68"/>
      <c r="V45" s="68"/>
      <c r="W45" s="68"/>
      <c r="X45" s="68"/>
      <c r="Y45" s="68"/>
      <c r="Z45" s="68"/>
      <c r="AA45" s="68"/>
      <c r="AB45" s="68"/>
      <c r="AC45" s="68"/>
    </row>
    <row r="46">
      <c r="A46" s="59">
        <f>(Tabula!A46)</f>
        <v>45</v>
      </c>
      <c r="B46" s="59" t="str">
        <f>(Tabula!C46)</f>
        <v>Большой ковш, Плуг, Лось, Повозка, Семь Мудрецов</v>
      </c>
      <c r="C46" s="64">
        <v>45.0</v>
      </c>
      <c r="D46" s="65" t="s">
        <v>739</v>
      </c>
      <c r="E46" s="66" t="s">
        <v>740</v>
      </c>
      <c r="F46" s="67"/>
      <c r="G46" s="67"/>
      <c r="H46" s="67"/>
      <c r="I46" s="67"/>
      <c r="J46" s="67"/>
      <c r="K46" s="67"/>
      <c r="L46" s="67"/>
      <c r="M46" s="67"/>
      <c r="N46" s="67"/>
      <c r="O46" s="68"/>
      <c r="P46" s="68"/>
      <c r="Q46" s="68"/>
      <c r="R46" s="68"/>
      <c r="S46" s="68"/>
      <c r="T46" s="68"/>
      <c r="U46" s="68"/>
      <c r="V46" s="68"/>
      <c r="W46" s="68"/>
      <c r="X46" s="68"/>
      <c r="Y46" s="68"/>
      <c r="Z46" s="68"/>
      <c r="AA46" s="68"/>
      <c r="AB46" s="68"/>
      <c r="AC46" s="68"/>
    </row>
    <row r="47">
      <c r="A47" s="59">
        <f>(Tabula!A47)</f>
        <v>46</v>
      </c>
      <c r="B47" s="59" t="str">
        <f>(Tabula!C47)</f>
        <v>Катафалк и Плакальщицы</v>
      </c>
      <c r="C47" s="64">
        <v>46.0</v>
      </c>
      <c r="D47" s="65" t="s">
        <v>739</v>
      </c>
      <c r="E47" s="66" t="s">
        <v>740</v>
      </c>
      <c r="F47" s="67"/>
      <c r="G47" s="67"/>
      <c r="H47" s="67"/>
      <c r="I47" s="67"/>
      <c r="J47" s="67"/>
      <c r="K47" s="67"/>
      <c r="L47" s="67"/>
      <c r="M47" s="67"/>
      <c r="N47" s="67"/>
      <c r="O47" s="68"/>
      <c r="P47" s="68"/>
      <c r="Q47" s="68"/>
      <c r="R47" s="68"/>
      <c r="S47" s="68"/>
      <c r="T47" s="68"/>
      <c r="U47" s="68"/>
      <c r="V47" s="68"/>
      <c r="W47" s="68"/>
      <c r="X47" s="68"/>
      <c r="Y47" s="68"/>
      <c r="Z47" s="68"/>
      <c r="AA47" s="68"/>
      <c r="AB47" s="68"/>
      <c r="AC47" s="68"/>
    </row>
    <row r="48">
      <c r="A48" s="59">
        <f>(Tabula!A48)</f>
        <v>47</v>
      </c>
      <c r="B48" s="59" t="str">
        <f>(Tabula!C48)</f>
        <v>Малый Ковш</v>
      </c>
      <c r="C48" s="64">
        <v>47.0</v>
      </c>
      <c r="D48" s="65" t="s">
        <v>739</v>
      </c>
      <c r="E48" s="66" t="s">
        <v>740</v>
      </c>
      <c r="F48" s="67"/>
      <c r="G48" s="67"/>
      <c r="H48" s="67"/>
      <c r="I48" s="67"/>
      <c r="J48" s="67"/>
      <c r="K48" s="67"/>
      <c r="L48" s="67"/>
      <c r="M48" s="67"/>
      <c r="N48" s="67"/>
      <c r="O48" s="68"/>
      <c r="P48" s="68"/>
      <c r="Q48" s="68"/>
      <c r="R48" s="68"/>
      <c r="S48" s="68"/>
      <c r="T48" s="68"/>
      <c r="U48" s="68"/>
      <c r="V48" s="68"/>
      <c r="W48" s="68"/>
      <c r="X48" s="68"/>
      <c r="Y48" s="68"/>
      <c r="Z48" s="68"/>
      <c r="AA48" s="68"/>
      <c r="AB48" s="68"/>
      <c r="AC48" s="68"/>
    </row>
    <row r="49">
      <c r="A49" s="59">
        <f>(Tabula!A49)</f>
        <v>48</v>
      </c>
      <c r="B49" s="59" t="str">
        <f>(Tabula!C49)</f>
        <v>Верблюдицы и верблюжонок </v>
      </c>
      <c r="C49" s="64">
        <v>48.0</v>
      </c>
      <c r="D49" s="65" t="s">
        <v>739</v>
      </c>
      <c r="E49" s="66" t="s">
        <v>740</v>
      </c>
      <c r="F49" s="67"/>
      <c r="G49" s="67"/>
      <c r="H49" s="67"/>
      <c r="I49" s="67"/>
      <c r="J49" s="67"/>
      <c r="K49" s="67"/>
      <c r="L49" s="67"/>
      <c r="M49" s="67"/>
      <c r="N49" s="67"/>
      <c r="O49" s="68"/>
      <c r="P49" s="68"/>
      <c r="Q49" s="68"/>
      <c r="R49" s="68"/>
      <c r="S49" s="68"/>
      <c r="T49" s="68"/>
      <c r="U49" s="68"/>
      <c r="V49" s="68"/>
      <c r="W49" s="68"/>
      <c r="X49" s="68"/>
      <c r="Y49" s="68"/>
      <c r="Z49" s="68"/>
      <c r="AA49" s="68"/>
      <c r="AB49" s="68"/>
      <c r="AC49" s="68"/>
    </row>
    <row r="50">
      <c r="A50" s="59">
        <f>(Tabula!A50)</f>
        <v>49</v>
      </c>
      <c r="B50" s="59" t="str">
        <f>(Tabula!C50)</f>
        <v>Гиены</v>
      </c>
      <c r="C50" s="64">
        <v>49.0</v>
      </c>
      <c r="D50" s="65" t="s">
        <v>739</v>
      </c>
      <c r="E50" s="66" t="s">
        <v>740</v>
      </c>
      <c r="F50" s="67"/>
      <c r="G50" s="67"/>
      <c r="H50" s="67"/>
      <c r="I50" s="67"/>
      <c r="J50" s="67"/>
      <c r="K50" s="67"/>
      <c r="L50" s="67"/>
      <c r="M50" s="67"/>
      <c r="N50" s="67"/>
      <c r="O50" s="68"/>
      <c r="P50" s="68"/>
      <c r="Q50" s="68"/>
      <c r="R50" s="68"/>
      <c r="S50" s="68"/>
      <c r="T50" s="68"/>
      <c r="U50" s="68"/>
      <c r="V50" s="68"/>
      <c r="W50" s="68"/>
      <c r="X50" s="68"/>
      <c r="Y50" s="68"/>
      <c r="Z50" s="68"/>
      <c r="AA50" s="68"/>
      <c r="AB50" s="68"/>
      <c r="AC50" s="68"/>
    </row>
    <row r="51">
      <c r="A51" s="59">
        <f>(Tabula!A51)</f>
        <v>50</v>
      </c>
      <c r="B51" s="59" t="str">
        <f>(Tabula!C51)</f>
        <v>Трапециевидный астеризм</v>
      </c>
      <c r="C51" s="64">
        <v>50.0</v>
      </c>
      <c r="D51" s="65" t="s">
        <v>739</v>
      </c>
      <c r="E51" s="66" t="s">
        <v>740</v>
      </c>
      <c r="F51" s="67"/>
      <c r="G51" s="67"/>
      <c r="H51" s="67"/>
      <c r="I51" s="67"/>
      <c r="J51" s="67"/>
      <c r="K51" s="67"/>
      <c r="L51" s="67"/>
      <c r="M51" s="67"/>
      <c r="N51" s="67"/>
      <c r="O51" s="68"/>
      <c r="P51" s="68"/>
      <c r="Q51" s="68"/>
      <c r="R51" s="68"/>
      <c r="S51" s="68"/>
      <c r="T51" s="68"/>
      <c r="U51" s="68"/>
      <c r="V51" s="68"/>
      <c r="W51" s="68"/>
      <c r="X51" s="68"/>
      <c r="Y51" s="68"/>
      <c r="Z51" s="68"/>
      <c r="AA51" s="68"/>
      <c r="AB51" s="68"/>
      <c r="AC51" s="68"/>
    </row>
    <row r="52">
      <c r="A52" s="59">
        <f>(Tabula!A52)</f>
        <v>51</v>
      </c>
      <c r="B52" s="59" t="str">
        <f>(Tabula!C52)</f>
        <v>Три осленка</v>
      </c>
      <c r="C52" s="64">
        <v>51.0</v>
      </c>
      <c r="D52" s="65" t="s">
        <v>739</v>
      </c>
      <c r="E52" s="66" t="s">
        <v>740</v>
      </c>
      <c r="F52" s="67"/>
      <c r="G52" s="67"/>
      <c r="H52" s="67"/>
      <c r="I52" s="67"/>
      <c r="J52" s="67"/>
      <c r="K52" s="67"/>
      <c r="L52" s="67"/>
      <c r="M52" s="67"/>
      <c r="N52" s="67"/>
      <c r="O52" s="68"/>
      <c r="P52" s="68"/>
      <c r="Q52" s="68"/>
      <c r="R52" s="68"/>
      <c r="S52" s="68"/>
      <c r="T52" s="68"/>
      <c r="U52" s="68"/>
      <c r="V52" s="68"/>
      <c r="W52" s="68"/>
      <c r="X52" s="68"/>
      <c r="Y52" s="68"/>
      <c r="Z52" s="68"/>
      <c r="AA52" s="68"/>
      <c r="AB52" s="68"/>
      <c r="AC52" s="68"/>
    </row>
    <row r="53">
      <c r="A53" s="59">
        <f>(Tabula!A53)</f>
        <v>52</v>
      </c>
      <c r="B53" s="59" t="str">
        <f>(Tabula!C53)</f>
        <v>Сегмент Персея</v>
      </c>
      <c r="C53" s="64">
        <v>52.0</v>
      </c>
      <c r="D53" s="65" t="s">
        <v>739</v>
      </c>
      <c r="E53" s="66" t="s">
        <v>740</v>
      </c>
      <c r="F53" s="67"/>
      <c r="G53" s="67"/>
      <c r="H53" s="67"/>
      <c r="I53" s="67"/>
      <c r="J53" s="67"/>
      <c r="K53" s="67"/>
      <c r="L53" s="67"/>
      <c r="M53" s="67"/>
      <c r="N53" s="67"/>
      <c r="O53" s="68"/>
      <c r="P53" s="68"/>
      <c r="Q53" s="68"/>
      <c r="R53" s="68"/>
      <c r="S53" s="68"/>
      <c r="T53" s="68"/>
      <c r="U53" s="68"/>
      <c r="V53" s="68"/>
      <c r="W53" s="68"/>
      <c r="X53" s="68"/>
      <c r="Y53" s="68"/>
      <c r="Z53" s="68"/>
      <c r="AA53" s="68"/>
      <c r="AB53" s="68"/>
      <c r="AC53" s="68"/>
    </row>
    <row r="54">
      <c r="A54" s="59">
        <f>(Tabula!A54)</f>
        <v>53</v>
      </c>
      <c r="B54" s="59" t="str">
        <f>(Tabula!C54)</f>
        <v>Гроб Иова</v>
      </c>
      <c r="C54" s="64">
        <v>53.0</v>
      </c>
      <c r="D54" s="65" t="s">
        <v>739</v>
      </c>
      <c r="E54" s="66" t="s">
        <v>740</v>
      </c>
      <c r="F54" s="67"/>
      <c r="G54" s="67"/>
      <c r="H54" s="67"/>
      <c r="I54" s="67"/>
      <c r="J54" s="67"/>
      <c r="K54" s="67"/>
      <c r="L54" s="67"/>
      <c r="M54" s="67"/>
      <c r="N54" s="67"/>
      <c r="O54" s="68"/>
      <c r="P54" s="68"/>
      <c r="Q54" s="68"/>
      <c r="R54" s="68"/>
      <c r="S54" s="68"/>
      <c r="T54" s="68"/>
      <c r="U54" s="68"/>
      <c r="V54" s="68"/>
      <c r="W54" s="68"/>
      <c r="X54" s="68"/>
      <c r="Y54" s="68"/>
      <c r="Z54" s="68"/>
      <c r="AA54" s="68"/>
      <c r="AB54" s="68"/>
      <c r="AC54" s="68"/>
    </row>
    <row r="55">
      <c r="A55" s="59">
        <f>(Tabula!A55)</f>
        <v>54</v>
      </c>
      <c r="B55" s="59" t="str">
        <f>(Tabula!C55)</f>
        <v>Коромысло Весов</v>
      </c>
      <c r="C55" s="64">
        <v>54.0</v>
      </c>
      <c r="D55" s="65" t="s">
        <v>739</v>
      </c>
      <c r="E55" s="66" t="s">
        <v>740</v>
      </c>
      <c r="F55" s="67"/>
      <c r="G55" s="67"/>
      <c r="H55" s="67"/>
      <c r="I55" s="67"/>
      <c r="J55" s="67"/>
      <c r="K55" s="67"/>
      <c r="L55" s="67"/>
      <c r="M55" s="67"/>
      <c r="N55" s="67"/>
      <c r="O55" s="68"/>
      <c r="P55" s="68"/>
      <c r="Q55" s="68"/>
      <c r="R55" s="68"/>
      <c r="S55" s="68"/>
      <c r="T55" s="68"/>
      <c r="U55" s="68"/>
      <c r="V55" s="68"/>
      <c r="W55" s="68"/>
      <c r="X55" s="68"/>
      <c r="Y55" s="68"/>
      <c r="Z55" s="68"/>
      <c r="AA55" s="68"/>
      <c r="AB55" s="68"/>
      <c r="AC55" s="68"/>
    </row>
    <row r="56">
      <c r="A56" s="59">
        <f>(Tabula!A56)</f>
        <v>55</v>
      </c>
      <c r="B56" s="59" t="str">
        <f>(Tabula!C56)</f>
        <v>Семья Орла</v>
      </c>
      <c r="C56" s="64">
        <v>55.0</v>
      </c>
      <c r="D56" s="65" t="s">
        <v>739</v>
      </c>
      <c r="E56" s="66" t="s">
        <v>740</v>
      </c>
      <c r="F56" s="67"/>
      <c r="G56" s="67"/>
      <c r="H56" s="67"/>
      <c r="I56" s="67"/>
      <c r="J56" s="67"/>
      <c r="K56" s="67"/>
      <c r="L56" s="67"/>
      <c r="M56" s="67"/>
      <c r="N56" s="67"/>
      <c r="O56" s="68"/>
      <c r="P56" s="68"/>
      <c r="Q56" s="68"/>
      <c r="R56" s="68"/>
      <c r="S56" s="68"/>
      <c r="T56" s="68"/>
      <c r="U56" s="68"/>
      <c r="V56" s="68"/>
      <c r="W56" s="68"/>
      <c r="X56" s="68"/>
      <c r="Y56" s="68"/>
      <c r="Z56" s="68"/>
      <c r="AA56" s="68"/>
      <c r="AB56" s="68"/>
      <c r="AC56" s="68"/>
    </row>
    <row r="57">
      <c r="A57" s="59">
        <f>(Tabula!A57)</f>
        <v>56</v>
      </c>
      <c r="B57" s="59" t="str">
        <f>(Tabula!C57)</f>
        <v>Краеугольный камень</v>
      </c>
      <c r="C57" s="64">
        <v>56.0</v>
      </c>
      <c r="D57" s="65" t="s">
        <v>739</v>
      </c>
      <c r="E57" s="66" t="s">
        <v>740</v>
      </c>
      <c r="F57" s="67"/>
      <c r="G57" s="67"/>
      <c r="H57" s="67"/>
      <c r="I57" s="67"/>
      <c r="J57" s="67"/>
      <c r="K57" s="67"/>
      <c r="L57" s="67"/>
      <c r="M57" s="67"/>
      <c r="N57" s="67"/>
      <c r="O57" s="68"/>
      <c r="P57" s="68"/>
      <c r="Q57" s="68"/>
      <c r="R57" s="68"/>
      <c r="S57" s="68"/>
      <c r="T57" s="68"/>
      <c r="U57" s="68"/>
      <c r="V57" s="68"/>
      <c r="W57" s="68"/>
      <c r="X57" s="68"/>
      <c r="Y57" s="68"/>
      <c r="Z57" s="68"/>
      <c r="AA57" s="68"/>
      <c r="AB57" s="68"/>
      <c r="AC57" s="68"/>
    </row>
    <row r="58">
      <c r="A58" s="59">
        <f>(Tabula!A58)</f>
        <v>57</v>
      </c>
      <c r="B58" s="59" t="str">
        <f>(Tabula!C58)</f>
        <v>Зеркало Венеры</v>
      </c>
      <c r="C58" s="64">
        <v>57.0</v>
      </c>
      <c r="D58" s="65" t="s">
        <v>739</v>
      </c>
      <c r="E58" s="66" t="s">
        <v>740</v>
      </c>
      <c r="F58" s="67"/>
      <c r="G58" s="67"/>
      <c r="H58" s="67"/>
      <c r="I58" s="67"/>
      <c r="J58" s="67"/>
      <c r="K58" s="67"/>
      <c r="L58" s="67"/>
      <c r="M58" s="67"/>
      <c r="N58" s="67"/>
      <c r="O58" s="68"/>
      <c r="P58" s="68"/>
      <c r="Q58" s="68"/>
      <c r="R58" s="68"/>
      <c r="S58" s="68"/>
      <c r="T58" s="68"/>
      <c r="U58" s="68"/>
      <c r="V58" s="68"/>
      <c r="W58" s="68"/>
      <c r="X58" s="68"/>
      <c r="Y58" s="68"/>
      <c r="Z58" s="68"/>
      <c r="AA58" s="68"/>
      <c r="AB58" s="68"/>
      <c r="AC58" s="68"/>
    </row>
    <row r="59">
      <c r="A59" s="59">
        <f>(Tabula!A59)</f>
        <v>58</v>
      </c>
      <c r="B59" s="59" t="str">
        <f>(Tabula!C59)</f>
        <v>Кастрюля</v>
      </c>
      <c r="C59" s="64">
        <v>58.0</v>
      </c>
      <c r="D59" s="65" t="s">
        <v>739</v>
      </c>
      <c r="E59" s="66" t="s">
        <v>740</v>
      </c>
      <c r="F59" s="67"/>
      <c r="G59" s="67"/>
      <c r="H59" s="67"/>
      <c r="I59" s="67"/>
      <c r="J59" s="67"/>
      <c r="K59" s="67"/>
      <c r="L59" s="67"/>
      <c r="M59" s="67"/>
      <c r="N59" s="67"/>
      <c r="O59" s="68"/>
      <c r="P59" s="68"/>
      <c r="Q59" s="68"/>
      <c r="R59" s="68"/>
      <c r="S59" s="68"/>
      <c r="T59" s="68"/>
      <c r="U59" s="68"/>
      <c r="V59" s="68"/>
      <c r="W59" s="68"/>
      <c r="X59" s="68"/>
      <c r="Y59" s="68"/>
      <c r="Z59" s="68"/>
      <c r="AA59" s="68"/>
      <c r="AB59" s="68"/>
      <c r="AC59" s="68"/>
    </row>
    <row r="60">
      <c r="A60" s="59">
        <f>(Tabula!A60)</f>
        <v>59</v>
      </c>
      <c r="B60" s="59" t="str">
        <f>(Tabula!C60)</f>
        <v>Четыре девственницы</v>
      </c>
      <c r="C60" s="64">
        <v>59.0</v>
      </c>
      <c r="D60" s="65" t="s">
        <v>739</v>
      </c>
      <c r="E60" s="66" t="s">
        <v>740</v>
      </c>
      <c r="F60" s="67"/>
      <c r="G60" s="67"/>
      <c r="H60" s="67"/>
      <c r="I60" s="67"/>
      <c r="J60" s="67"/>
      <c r="K60" s="67"/>
      <c r="L60" s="67"/>
      <c r="M60" s="67"/>
      <c r="N60" s="67"/>
      <c r="O60" s="68"/>
      <c r="P60" s="68"/>
      <c r="Q60" s="68"/>
      <c r="R60" s="68"/>
      <c r="S60" s="68"/>
      <c r="T60" s="68"/>
      <c r="U60" s="68"/>
      <c r="V60" s="68"/>
      <c r="W60" s="68"/>
      <c r="X60" s="68"/>
      <c r="Y60" s="68"/>
      <c r="Z60" s="68"/>
      <c r="AA60" s="68"/>
      <c r="AB60" s="68"/>
      <c r="AC60" s="68"/>
    </row>
    <row r="61">
      <c r="A61" s="59">
        <f>(Tabula!A61)</f>
        <v>60</v>
      </c>
      <c r="B61" s="59" t="str">
        <f>(Tabula!C61)</f>
        <v>Чайник, Молочник</v>
      </c>
      <c r="C61" s="64">
        <v>60.0</v>
      </c>
      <c r="D61" s="65" t="s">
        <v>739</v>
      </c>
      <c r="E61" s="66" t="s">
        <v>740</v>
      </c>
      <c r="F61" s="67"/>
      <c r="G61" s="67"/>
      <c r="H61" s="67"/>
      <c r="I61" s="67"/>
      <c r="J61" s="67"/>
      <c r="K61" s="67"/>
      <c r="L61" s="67"/>
      <c r="M61" s="67"/>
      <c r="N61" s="67"/>
      <c r="O61" s="68"/>
      <c r="P61" s="68"/>
      <c r="Q61" s="68"/>
      <c r="R61" s="68"/>
      <c r="S61" s="68"/>
      <c r="T61" s="68"/>
      <c r="U61" s="68"/>
      <c r="V61" s="68"/>
      <c r="W61" s="68"/>
      <c r="X61" s="68"/>
      <c r="Y61" s="68"/>
      <c r="Z61" s="68"/>
      <c r="AA61" s="68"/>
      <c r="AB61" s="68"/>
      <c r="AC61" s="68"/>
    </row>
    <row r="62">
      <c r="A62" s="59">
        <f>(Tabula!A62)</f>
        <v>61</v>
      </c>
      <c r="B62" s="59" t="str">
        <f>(Tabula!C62)</f>
        <v>Теребеллум</v>
      </c>
      <c r="C62" s="64">
        <v>61.0</v>
      </c>
      <c r="D62" s="65" t="s">
        <v>739</v>
      </c>
      <c r="E62" s="66" t="s">
        <v>740</v>
      </c>
      <c r="F62" s="67"/>
      <c r="G62" s="67"/>
      <c r="H62" s="67"/>
      <c r="I62" s="67"/>
      <c r="J62" s="67"/>
      <c r="K62" s="67"/>
      <c r="L62" s="67"/>
      <c r="M62" s="67"/>
      <c r="N62" s="67"/>
      <c r="O62" s="68"/>
      <c r="P62" s="68"/>
      <c r="Q62" s="68"/>
      <c r="R62" s="68"/>
      <c r="S62" s="68"/>
      <c r="T62" s="68"/>
      <c r="U62" s="68"/>
      <c r="V62" s="68"/>
      <c r="W62" s="68"/>
      <c r="X62" s="68"/>
      <c r="Y62" s="68"/>
      <c r="Z62" s="68"/>
      <c r="AA62" s="68"/>
      <c r="AB62" s="68"/>
      <c r="AC62" s="68"/>
    </row>
    <row r="63">
      <c r="A63" s="59">
        <f>(Tabula!A63)</f>
        <v>62</v>
      </c>
      <c r="B63" s="59" t="str">
        <f>(Tabula!C63)</f>
        <v>Серп</v>
      </c>
      <c r="C63" s="64">
        <v>62.0</v>
      </c>
      <c r="D63" s="65" t="s">
        <v>739</v>
      </c>
      <c r="E63" s="66" t="s">
        <v>740</v>
      </c>
      <c r="F63" s="67"/>
      <c r="G63" s="67"/>
      <c r="H63" s="67"/>
      <c r="I63" s="67"/>
      <c r="J63" s="67"/>
      <c r="K63" s="67"/>
      <c r="L63" s="67"/>
      <c r="M63" s="67"/>
      <c r="N63" s="67"/>
      <c r="O63" s="68"/>
      <c r="P63" s="68"/>
      <c r="Q63" s="68"/>
      <c r="R63" s="68"/>
      <c r="S63" s="68"/>
      <c r="T63" s="68"/>
      <c r="U63" s="68"/>
      <c r="V63" s="68"/>
      <c r="W63" s="68"/>
      <c r="X63" s="68"/>
      <c r="Y63" s="68"/>
      <c r="Z63" s="68"/>
      <c r="AA63" s="68"/>
      <c r="AB63" s="68"/>
      <c r="AC63" s="68"/>
    </row>
    <row r="64">
      <c r="A64" s="59">
        <f>(Tabula!A64)</f>
        <v>63</v>
      </c>
      <c r="B64" s="59" t="str">
        <f>(Tabula!C64)</f>
        <v>Ложный Южный Крест</v>
      </c>
      <c r="C64" s="64">
        <v>63.0</v>
      </c>
      <c r="D64" s="65" t="s">
        <v>739</v>
      </c>
      <c r="E64" s="66" t="s">
        <v>740</v>
      </c>
      <c r="F64" s="67"/>
      <c r="G64" s="67"/>
      <c r="H64" s="67"/>
      <c r="I64" s="67"/>
      <c r="J64" s="67"/>
      <c r="K64" s="67"/>
      <c r="L64" s="67"/>
      <c r="M64" s="67"/>
      <c r="N64" s="67"/>
      <c r="O64" s="68"/>
      <c r="P64" s="68"/>
      <c r="Q64" s="68"/>
      <c r="R64" s="68"/>
      <c r="S64" s="68"/>
      <c r="T64" s="68"/>
      <c r="U64" s="68"/>
      <c r="V64" s="68"/>
      <c r="W64" s="68"/>
      <c r="X64" s="68"/>
      <c r="Y64" s="68"/>
      <c r="Z64" s="68"/>
      <c r="AA64" s="68"/>
      <c r="AB64" s="68"/>
      <c r="AC64" s="68"/>
    </row>
    <row r="65">
      <c r="A65" s="59">
        <f>(Tabula!A65)</f>
        <v>64</v>
      </c>
      <c r="B65" s="59" t="str">
        <f>(Tabula!C65)</f>
        <v>Трапеция южного полюса</v>
      </c>
      <c r="C65" s="64">
        <v>64.0</v>
      </c>
      <c r="D65" s="65" t="s">
        <v>739</v>
      </c>
      <c r="E65" s="66" t="s">
        <v>740</v>
      </c>
      <c r="F65" s="67"/>
      <c r="G65" s="67"/>
      <c r="H65" s="67"/>
      <c r="I65" s="67"/>
      <c r="J65" s="67"/>
      <c r="K65" s="67"/>
      <c r="L65" s="67"/>
      <c r="M65" s="67"/>
      <c r="N65" s="67"/>
      <c r="O65" s="68"/>
      <c r="P65" s="68"/>
      <c r="Q65" s="68"/>
      <c r="R65" s="68"/>
      <c r="S65" s="68"/>
      <c r="T65" s="68"/>
      <c r="U65" s="68"/>
      <c r="V65" s="68"/>
      <c r="W65" s="68"/>
      <c r="X65" s="68"/>
      <c r="Y65" s="68"/>
      <c r="Z65" s="68"/>
      <c r="AA65" s="68"/>
      <c r="AB65" s="68"/>
      <c r="AC65" s="68"/>
    </row>
    <row r="66">
      <c r="A66" s="59">
        <f>(Tabula!A66)</f>
        <v>65</v>
      </c>
      <c r="B66" s="59" t="str">
        <f>(Tabula!C66)</f>
        <v>Кисточка</v>
      </c>
      <c r="C66" s="64">
        <v>65.0</v>
      </c>
      <c r="D66" s="65" t="s">
        <v>739</v>
      </c>
      <c r="E66" s="66" t="s">
        <v>740</v>
      </c>
      <c r="F66" s="67"/>
      <c r="G66" s="67"/>
      <c r="H66" s="67"/>
      <c r="I66" s="67"/>
      <c r="J66" s="67"/>
      <c r="K66" s="67"/>
      <c r="L66" s="67"/>
      <c r="M66" s="67"/>
      <c r="N66" s="67"/>
      <c r="O66" s="68"/>
      <c r="P66" s="68"/>
      <c r="Q66" s="68"/>
      <c r="R66" s="68"/>
      <c r="S66" s="68"/>
      <c r="T66" s="68"/>
      <c r="U66" s="68"/>
      <c r="V66" s="68"/>
      <c r="W66" s="68"/>
      <c r="X66" s="68"/>
      <c r="Y66" s="68"/>
      <c r="Z66" s="68"/>
      <c r="AA66" s="68"/>
      <c r="AB66" s="68"/>
      <c r="AC66" s="68"/>
    </row>
    <row r="67">
      <c r="A67" s="59">
        <f>(Tabula!A67)</f>
        <v>66</v>
      </c>
      <c r="B67" s="59" t="str">
        <f>(Tabula!C67)</f>
        <v>Северные указатели</v>
      </c>
      <c r="C67" s="64">
        <v>66.0</v>
      </c>
      <c r="D67" s="65" t="s">
        <v>739</v>
      </c>
      <c r="E67" s="66" t="s">
        <v>740</v>
      </c>
      <c r="F67" s="67"/>
      <c r="G67" s="67"/>
      <c r="H67" s="67"/>
      <c r="I67" s="67"/>
      <c r="J67" s="67"/>
      <c r="K67" s="67"/>
      <c r="L67" s="67"/>
      <c r="M67" s="67"/>
      <c r="N67" s="67"/>
      <c r="O67" s="68"/>
      <c r="P67" s="68"/>
      <c r="Q67" s="68"/>
      <c r="R67" s="68"/>
      <c r="S67" s="68"/>
      <c r="T67" s="68"/>
      <c r="U67" s="68"/>
      <c r="V67" s="68"/>
      <c r="W67" s="68"/>
      <c r="X67" s="68"/>
      <c r="Y67" s="68"/>
      <c r="Z67" s="68"/>
      <c r="AA67" s="68"/>
      <c r="AB67" s="68"/>
      <c r="AC67" s="68"/>
    </row>
    <row r="68">
      <c r="A68" s="59">
        <f>(Tabula!A68)</f>
        <v>67</v>
      </c>
      <c r="B68" s="59" t="str">
        <f>(Tabula!C68)</f>
        <v>Южные Указатели</v>
      </c>
      <c r="C68" s="64">
        <v>67.0</v>
      </c>
      <c r="D68" s="65" t="s">
        <v>739</v>
      </c>
      <c r="E68" s="66" t="s">
        <v>740</v>
      </c>
      <c r="F68" s="67"/>
      <c r="G68" s="67"/>
      <c r="H68" s="67"/>
      <c r="I68" s="67"/>
      <c r="J68" s="67"/>
      <c r="K68" s="67"/>
      <c r="L68" s="67"/>
      <c r="M68" s="67"/>
      <c r="N68" s="67"/>
      <c r="O68" s="68"/>
      <c r="P68" s="68"/>
      <c r="Q68" s="68"/>
      <c r="R68" s="68"/>
      <c r="S68" s="68"/>
      <c r="T68" s="68"/>
      <c r="U68" s="68"/>
      <c r="V68" s="68"/>
      <c r="W68" s="68"/>
      <c r="X68" s="68"/>
      <c r="Y68" s="68"/>
      <c r="Z68" s="68"/>
      <c r="AA68" s="68"/>
      <c r="AB68" s="68"/>
      <c r="AC68" s="68"/>
    </row>
    <row r="69">
      <c r="A69" s="59">
        <f>(Tabula!A69)</f>
        <v>68</v>
      </c>
      <c r="B69" s="59" t="str">
        <f>(Tabula!C69)</f>
        <v>Стражи Полюса</v>
      </c>
      <c r="C69" s="64">
        <v>68.0</v>
      </c>
      <c r="D69" s="65" t="s">
        <v>739</v>
      </c>
      <c r="E69" s="66" t="s">
        <v>740</v>
      </c>
      <c r="F69" s="67"/>
      <c r="G69" s="67"/>
      <c r="H69" s="67"/>
      <c r="I69" s="67"/>
      <c r="J69" s="67"/>
      <c r="K69" s="67"/>
      <c r="L69" s="67"/>
      <c r="M69" s="67"/>
      <c r="N69" s="67"/>
      <c r="O69" s="68"/>
      <c r="P69" s="68"/>
      <c r="Q69" s="68"/>
      <c r="R69" s="68"/>
      <c r="S69" s="68"/>
      <c r="T69" s="68"/>
      <c r="U69" s="68"/>
      <c r="V69" s="68"/>
      <c r="W69" s="68"/>
      <c r="X69" s="68"/>
      <c r="Y69" s="68"/>
      <c r="Z69" s="68"/>
      <c r="AA69" s="68"/>
      <c r="AB69" s="68"/>
      <c r="AC69" s="68"/>
    </row>
    <row r="70">
      <c r="A70" s="59">
        <f>(Tabula!A70)</f>
        <v>69</v>
      </c>
      <c r="B70" s="59" t="str">
        <f>(Tabula!C70)</f>
        <v>Конь и всадник</v>
      </c>
      <c r="C70" s="64">
        <v>69.0</v>
      </c>
      <c r="D70" s="65" t="s">
        <v>739</v>
      </c>
      <c r="E70" s="66" t="s">
        <v>740</v>
      </c>
      <c r="F70" s="67"/>
      <c r="G70" s="67"/>
      <c r="H70" s="67"/>
      <c r="I70" s="67"/>
      <c r="J70" s="67"/>
      <c r="K70" s="67"/>
      <c r="L70" s="67"/>
      <c r="M70" s="67"/>
      <c r="N70" s="67"/>
      <c r="O70" s="68"/>
      <c r="P70" s="68"/>
      <c r="Q70" s="68"/>
      <c r="R70" s="68"/>
      <c r="S70" s="68"/>
      <c r="T70" s="68"/>
      <c r="U70" s="68"/>
      <c r="V70" s="68"/>
      <c r="W70" s="68"/>
      <c r="X70" s="68"/>
      <c r="Y70" s="68"/>
      <c r="Z70" s="68"/>
      <c r="AA70" s="68"/>
      <c r="AB70" s="68"/>
      <c r="AC70" s="68"/>
    </row>
    <row r="71">
      <c r="A71" s="59">
        <f>(Tabula!A71)</f>
        <v>70</v>
      </c>
      <c r="B71" s="59" t="str">
        <f>(Tabula!C71)</f>
        <v>Три прыжка газели</v>
      </c>
      <c r="C71" s="64">
        <v>70.0</v>
      </c>
      <c r="D71" s="65" t="s">
        <v>739</v>
      </c>
      <c r="E71" s="66" t="s">
        <v>740</v>
      </c>
      <c r="F71" s="67"/>
      <c r="G71" s="67"/>
      <c r="H71" s="67"/>
      <c r="I71" s="67"/>
      <c r="J71" s="67"/>
      <c r="K71" s="67"/>
      <c r="L71" s="67"/>
      <c r="M71" s="67"/>
      <c r="N71" s="67"/>
      <c r="O71" s="68"/>
      <c r="P71" s="68"/>
      <c r="Q71" s="68"/>
      <c r="R71" s="68"/>
      <c r="S71" s="68"/>
      <c r="T71" s="68"/>
      <c r="U71" s="68"/>
      <c r="V71" s="68"/>
      <c r="W71" s="68"/>
      <c r="X71" s="68"/>
      <c r="Y71" s="68"/>
      <c r="Z71" s="68"/>
      <c r="AA71" s="68"/>
      <c r="AB71" s="68"/>
      <c r="AC71" s="68"/>
    </row>
    <row r="72">
      <c r="A72" s="59">
        <f>(Tabula!A72)</f>
        <v>71</v>
      </c>
      <c r="B72" s="59" t="str">
        <f>(Tabula!C72)</f>
        <v>Кошачьи Глаза</v>
      </c>
      <c r="C72" s="64">
        <v>71.0</v>
      </c>
      <c r="D72" s="65" t="s">
        <v>739</v>
      </c>
      <c r="E72" s="66" t="s">
        <v>740</v>
      </c>
      <c r="F72" s="67"/>
      <c r="G72" s="67"/>
      <c r="H72" s="67"/>
      <c r="I72" s="67"/>
      <c r="J72" s="67"/>
      <c r="K72" s="67"/>
      <c r="L72" s="67"/>
      <c r="M72" s="67"/>
      <c r="N72" s="67"/>
      <c r="O72" s="68"/>
      <c r="P72" s="68"/>
      <c r="Q72" s="68"/>
      <c r="R72" s="68"/>
      <c r="S72" s="68"/>
      <c r="T72" s="68"/>
      <c r="U72" s="68"/>
      <c r="V72" s="68"/>
      <c r="W72" s="68"/>
      <c r="X72" s="68"/>
      <c r="Y72" s="68"/>
      <c r="Z72" s="68"/>
      <c r="AA72" s="68"/>
      <c r="AB72" s="68"/>
      <c r="AC72" s="68"/>
    </row>
    <row r="73">
      <c r="A73" s="59">
        <f>(Tabula!A73)</f>
        <v>72</v>
      </c>
      <c r="B73" s="59" t="str">
        <f>(Tabula!C73)</f>
        <v>Бриллиантовый крест</v>
      </c>
      <c r="C73" s="64">
        <v>72.0</v>
      </c>
      <c r="D73" s="65" t="s">
        <v>739</v>
      </c>
      <c r="E73" s="66" t="s">
        <v>740</v>
      </c>
      <c r="F73" s="67"/>
      <c r="G73" s="67"/>
      <c r="H73" s="67"/>
      <c r="I73" s="67"/>
      <c r="J73" s="67"/>
      <c r="K73" s="67"/>
      <c r="L73" s="67"/>
      <c r="M73" s="67"/>
      <c r="N73" s="67"/>
      <c r="O73" s="68"/>
      <c r="P73" s="68"/>
      <c r="Q73" s="68"/>
      <c r="R73" s="68"/>
      <c r="S73" s="68"/>
      <c r="T73" s="68"/>
      <c r="U73" s="68"/>
      <c r="V73" s="68"/>
      <c r="W73" s="68"/>
      <c r="X73" s="68"/>
      <c r="Y73" s="68"/>
      <c r="Z73" s="68"/>
      <c r="AA73" s="68"/>
      <c r="AB73" s="68"/>
      <c r="AC73" s="68"/>
    </row>
    <row r="74">
      <c r="A74" s="59">
        <f>(Tabula!A74)</f>
        <v>73</v>
      </c>
      <c r="B74" s="59" t="str">
        <f>(Tabula!C74)</f>
        <v>Ромб</v>
      </c>
      <c r="C74" s="64">
        <v>73.0</v>
      </c>
      <c r="D74" s="65" t="s">
        <v>739</v>
      </c>
      <c r="E74" s="66" t="s">
        <v>740</v>
      </c>
      <c r="F74" s="67"/>
      <c r="G74" s="67"/>
      <c r="H74" s="67"/>
      <c r="I74" s="67"/>
      <c r="J74" s="67"/>
      <c r="K74" s="67"/>
      <c r="L74" s="67"/>
      <c r="M74" s="67"/>
      <c r="N74" s="67"/>
      <c r="O74" s="68"/>
      <c r="P74" s="68"/>
      <c r="Q74" s="68"/>
      <c r="R74" s="68"/>
      <c r="S74" s="68"/>
      <c r="T74" s="68"/>
      <c r="U74" s="68"/>
      <c r="V74" s="68"/>
      <c r="W74" s="68"/>
      <c r="X74" s="68"/>
      <c r="Y74" s="68"/>
      <c r="Z74" s="68"/>
      <c r="AA74" s="68"/>
      <c r="AB74" s="68"/>
      <c r="AC74" s="68"/>
    </row>
    <row r="75">
      <c r="A75" s="59">
        <f>(Tabula!A75)</f>
        <v>74</v>
      </c>
      <c r="B75" s="59" t="str">
        <f>(Tabula!C75)</f>
        <v>Каскад Кембла</v>
      </c>
      <c r="C75" s="64">
        <v>74.0</v>
      </c>
      <c r="D75" s="65" t="s">
        <v>739</v>
      </c>
      <c r="E75" s="66" t="s">
        <v>740</v>
      </c>
      <c r="F75" s="67"/>
      <c r="G75" s="67"/>
      <c r="H75" s="67"/>
      <c r="I75" s="67"/>
      <c r="J75" s="67"/>
      <c r="K75" s="67"/>
      <c r="L75" s="67"/>
      <c r="M75" s="67"/>
      <c r="N75" s="67"/>
      <c r="O75" s="68"/>
      <c r="P75" s="68"/>
      <c r="Q75" s="68"/>
      <c r="R75" s="68"/>
      <c r="S75" s="68"/>
      <c r="T75" s="68"/>
      <c r="U75" s="68"/>
      <c r="V75" s="68"/>
      <c r="W75" s="68"/>
      <c r="X75" s="68"/>
      <c r="Y75" s="68"/>
      <c r="Z75" s="68"/>
      <c r="AA75" s="68"/>
      <c r="AB75" s="68"/>
      <c r="AC75" s="68"/>
    </row>
    <row r="76">
      <c r="A76" s="59">
        <f>(Tabula!A76)</f>
        <v>75</v>
      </c>
      <c r="B76" s="59" t="str">
        <f>(Tabula!C76)</f>
        <v>Вешалка</v>
      </c>
      <c r="C76" s="64">
        <v>75.0</v>
      </c>
      <c r="D76" s="65" t="s">
        <v>739</v>
      </c>
      <c r="E76" s="66" t="s">
        <v>740</v>
      </c>
      <c r="F76" s="67"/>
      <c r="G76" s="67"/>
      <c r="H76" s="67"/>
      <c r="I76" s="67"/>
      <c r="J76" s="67"/>
      <c r="K76" s="67"/>
      <c r="L76" s="67"/>
      <c r="M76" s="67"/>
      <c r="N76" s="67"/>
      <c r="O76" s="68"/>
      <c r="P76" s="68"/>
      <c r="Q76" s="68"/>
      <c r="R76" s="68"/>
      <c r="S76" s="68"/>
      <c r="T76" s="68"/>
      <c r="U76" s="68"/>
      <c r="V76" s="68"/>
      <c r="W76" s="68"/>
      <c r="X76" s="68"/>
      <c r="Y76" s="68"/>
      <c r="Z76" s="68"/>
      <c r="AA76" s="68"/>
      <c r="AB76" s="68"/>
      <c r="AC76" s="68"/>
    </row>
    <row r="77">
      <c r="A77" s="59">
        <f>(Tabula!A77)</f>
        <v>76</v>
      </c>
      <c r="B77" s="59" t="str">
        <f>(Tabula!C77)</f>
        <v>Бунзеновская горелка</v>
      </c>
      <c r="C77" s="64">
        <v>76.0</v>
      </c>
      <c r="D77" s="65" t="s">
        <v>739</v>
      </c>
      <c r="E77" s="66" t="s">
        <v>740</v>
      </c>
      <c r="F77" s="67"/>
      <c r="G77" s="67"/>
      <c r="H77" s="67"/>
      <c r="I77" s="67"/>
      <c r="J77" s="67"/>
      <c r="K77" s="67"/>
      <c r="L77" s="67"/>
      <c r="M77" s="67"/>
      <c r="N77" s="67"/>
      <c r="O77" s="68"/>
      <c r="P77" s="68"/>
      <c r="Q77" s="68"/>
      <c r="R77" s="68"/>
      <c r="S77" s="68"/>
      <c r="T77" s="68"/>
      <c r="U77" s="68"/>
      <c r="V77" s="68"/>
      <c r="W77" s="68"/>
      <c r="X77" s="68"/>
      <c r="Y77" s="68"/>
      <c r="Z77" s="68"/>
      <c r="AA77" s="68"/>
      <c r="AB77" s="68"/>
      <c r="AC77" s="68"/>
    </row>
    <row r="78">
      <c r="A78" s="59">
        <f>(Tabula!A78)</f>
        <v>77</v>
      </c>
      <c r="B78" s="59" t="str">
        <f>(Tabula!C78)</f>
        <v>Рыбка, Летающий Пескарь, Блесна</v>
      </c>
      <c r="C78" s="64">
        <v>77.0</v>
      </c>
      <c r="D78" s="65" t="s">
        <v>739</v>
      </c>
      <c r="E78" s="66" t="s">
        <v>740</v>
      </c>
      <c r="F78" s="67"/>
      <c r="G78" s="67"/>
      <c r="H78" s="67"/>
      <c r="I78" s="67"/>
      <c r="J78" s="67"/>
      <c r="K78" s="67"/>
      <c r="L78" s="67"/>
      <c r="M78" s="67"/>
      <c r="N78" s="67"/>
      <c r="O78" s="68"/>
      <c r="P78" s="68"/>
      <c r="Q78" s="68"/>
      <c r="R78" s="68"/>
      <c r="S78" s="68"/>
      <c r="T78" s="68"/>
      <c r="U78" s="68"/>
      <c r="V78" s="68"/>
      <c r="W78" s="68"/>
      <c r="X78" s="68"/>
      <c r="Y78" s="68"/>
      <c r="Z78" s="68"/>
      <c r="AA78" s="68"/>
      <c r="AB78" s="68"/>
      <c r="AC78" s="68"/>
    </row>
    <row r="79">
      <c r="A79" s="59">
        <f>(Tabula!A79)</f>
        <v>78</v>
      </c>
      <c r="B79" s="59" t="str">
        <f>(Tabula!C79)</f>
        <v>Арка Короля</v>
      </c>
      <c r="C79" s="64">
        <v>78.0</v>
      </c>
      <c r="D79" s="69"/>
      <c r="E79" s="67"/>
      <c r="F79" s="67"/>
      <c r="G79" s="67"/>
      <c r="H79" s="67"/>
      <c r="I79" s="67"/>
      <c r="J79" s="67"/>
      <c r="K79" s="67"/>
      <c r="L79" s="67"/>
      <c r="M79" s="67"/>
      <c r="N79" s="67"/>
      <c r="O79" s="68"/>
      <c r="P79" s="68"/>
      <c r="Q79" s="68"/>
      <c r="R79" s="68"/>
      <c r="S79" s="68"/>
      <c r="T79" s="68"/>
      <c r="U79" s="68"/>
      <c r="V79" s="68"/>
      <c r="W79" s="68"/>
      <c r="X79" s="68"/>
      <c r="Y79" s="68"/>
      <c r="Z79" s="68"/>
      <c r="AA79" s="68"/>
      <c r="AB79" s="68"/>
      <c r="AC79" s="68"/>
    </row>
    <row r="80">
      <c r="A80" s="59">
        <f>(Tabula!A80)</f>
        <v>79</v>
      </c>
      <c r="B80" s="59" t="str">
        <f>(Tabula!C80)</f>
        <v>Воздушный змей Кембла</v>
      </c>
      <c r="C80" s="64">
        <v>79.0</v>
      </c>
      <c r="D80" s="69"/>
      <c r="E80" s="67"/>
      <c r="F80" s="67"/>
      <c r="G80" s="67"/>
      <c r="H80" s="67"/>
      <c r="I80" s="67"/>
      <c r="J80" s="67"/>
      <c r="K80" s="67"/>
      <c r="L80" s="67"/>
      <c r="M80" s="67"/>
      <c r="N80" s="67"/>
      <c r="O80" s="68"/>
      <c r="P80" s="68"/>
      <c r="Q80" s="68"/>
      <c r="R80" s="68"/>
      <c r="S80" s="68"/>
      <c r="T80" s="68"/>
      <c r="U80" s="68"/>
      <c r="V80" s="68"/>
      <c r="W80" s="68"/>
      <c r="X80" s="68"/>
      <c r="Y80" s="68"/>
      <c r="Z80" s="68"/>
      <c r="AA80" s="68"/>
      <c r="AB80" s="68"/>
      <c r="AC80" s="68"/>
    </row>
    <row r="81">
      <c r="A81" s="59">
        <f>(Tabula!A81)</f>
        <v>80</v>
      </c>
      <c r="B81" s="59" t="str">
        <f>(Tabula!C81)</f>
        <v>Голова Кентавра</v>
      </c>
      <c r="C81" s="64">
        <v>80.0</v>
      </c>
      <c r="D81" s="69"/>
      <c r="E81" s="67"/>
      <c r="F81" s="67"/>
      <c r="G81" s="67"/>
      <c r="H81" s="67"/>
      <c r="I81" s="67"/>
      <c r="J81" s="67"/>
      <c r="K81" s="67"/>
      <c r="L81" s="67"/>
      <c r="M81" s="67"/>
      <c r="N81" s="67"/>
      <c r="O81" s="68"/>
      <c r="P81" s="68"/>
      <c r="Q81" s="68"/>
      <c r="R81" s="68"/>
      <c r="S81" s="68"/>
      <c r="T81" s="68"/>
      <c r="U81" s="68"/>
      <c r="V81" s="68"/>
      <c r="W81" s="68"/>
      <c r="X81" s="68"/>
      <c r="Y81" s="68"/>
      <c r="Z81" s="68"/>
      <c r="AA81" s="68"/>
      <c r="AB81" s="68"/>
      <c r="AC81" s="68"/>
    </row>
    <row r="82">
      <c r="A82" s="59">
        <f>(Tabula!A82)</f>
        <v>81</v>
      </c>
      <c r="B82" s="59" t="str">
        <f>(Tabula!C82)</f>
        <v/>
      </c>
      <c r="C82" s="64">
        <v>81.0</v>
      </c>
      <c r="D82" s="69"/>
      <c r="E82" s="67"/>
      <c r="F82" s="67"/>
      <c r="G82" s="67"/>
      <c r="H82" s="67"/>
      <c r="I82" s="67"/>
      <c r="J82" s="67"/>
      <c r="K82" s="67"/>
      <c r="L82" s="67"/>
      <c r="M82" s="67"/>
      <c r="N82" s="67"/>
      <c r="O82" s="68"/>
      <c r="P82" s="68"/>
      <c r="Q82" s="68"/>
      <c r="R82" s="68"/>
      <c r="S82" s="68"/>
      <c r="T82" s="68"/>
      <c r="U82" s="68"/>
      <c r="V82" s="68"/>
      <c r="W82" s="68"/>
      <c r="X82" s="68"/>
      <c r="Y82" s="68"/>
      <c r="Z82" s="68"/>
      <c r="AA82" s="68"/>
      <c r="AB82" s="68"/>
      <c r="AC82" s="68"/>
    </row>
    <row r="83">
      <c r="A83" s="59">
        <f>(Tabula!A83)</f>
        <v>82</v>
      </c>
      <c r="B83" s="59" t="str">
        <f>(Tabula!C83)</f>
        <v/>
      </c>
      <c r="C83" s="64">
        <v>82.0</v>
      </c>
      <c r="D83" s="69"/>
      <c r="E83" s="67"/>
      <c r="F83" s="67"/>
      <c r="G83" s="67"/>
      <c r="H83" s="67"/>
      <c r="I83" s="67"/>
      <c r="J83" s="67"/>
      <c r="K83" s="67"/>
      <c r="L83" s="67"/>
      <c r="M83" s="67"/>
      <c r="N83" s="67"/>
      <c r="O83" s="68"/>
      <c r="P83" s="68"/>
      <c r="Q83" s="68"/>
      <c r="R83" s="68"/>
      <c r="S83" s="68"/>
      <c r="T83" s="68"/>
      <c r="U83" s="68"/>
      <c r="V83" s="68"/>
      <c r="W83" s="68"/>
      <c r="X83" s="68"/>
      <c r="Y83" s="68"/>
      <c r="Z83" s="68"/>
      <c r="AA83" s="68"/>
      <c r="AB83" s="68"/>
      <c r="AC83" s="68"/>
    </row>
    <row r="84">
      <c r="A84" s="59">
        <f>(Tabula!A84)</f>
        <v>83</v>
      </c>
      <c r="B84" s="59" t="str">
        <f>(Tabula!C84)</f>
        <v/>
      </c>
      <c r="C84" s="64">
        <v>83.0</v>
      </c>
      <c r="D84" s="69"/>
      <c r="E84" s="67"/>
      <c r="F84" s="67"/>
      <c r="G84" s="67"/>
      <c r="H84" s="67"/>
      <c r="I84" s="67"/>
      <c r="J84" s="67"/>
      <c r="K84" s="67"/>
      <c r="L84" s="67"/>
      <c r="M84" s="67"/>
      <c r="N84" s="67"/>
      <c r="O84" s="68"/>
      <c r="P84" s="68"/>
      <c r="Q84" s="68"/>
      <c r="R84" s="68"/>
      <c r="S84" s="68"/>
      <c r="T84" s="68"/>
      <c r="U84" s="68"/>
      <c r="V84" s="68"/>
      <c r="W84" s="68"/>
      <c r="X84" s="68"/>
      <c r="Y84" s="68"/>
      <c r="Z84" s="68"/>
      <c r="AA84" s="68"/>
      <c r="AB84" s="68"/>
      <c r="AC84" s="68"/>
    </row>
    <row r="85">
      <c r="A85" s="59">
        <f>(Tabula!A85)</f>
        <v>84</v>
      </c>
      <c r="B85" s="59" t="str">
        <f>(Tabula!C85)</f>
        <v/>
      </c>
      <c r="C85" s="64">
        <v>84.0</v>
      </c>
      <c r="D85" s="69"/>
      <c r="E85" s="67"/>
      <c r="F85" s="67"/>
      <c r="G85" s="67"/>
      <c r="H85" s="67"/>
      <c r="I85" s="67"/>
      <c r="J85" s="67"/>
      <c r="K85" s="67"/>
      <c r="L85" s="67"/>
      <c r="M85" s="67"/>
      <c r="N85" s="67"/>
      <c r="O85" s="68"/>
      <c r="P85" s="68"/>
      <c r="Q85" s="68"/>
      <c r="R85" s="68"/>
      <c r="S85" s="68"/>
      <c r="T85" s="68"/>
      <c r="U85" s="68"/>
      <c r="V85" s="68"/>
      <c r="W85" s="68"/>
      <c r="X85" s="68"/>
      <c r="Y85" s="68"/>
      <c r="Z85" s="68"/>
      <c r="AA85" s="68"/>
      <c r="AB85" s="68"/>
      <c r="AC85" s="68"/>
    </row>
    <row r="86">
      <c r="A86" s="59">
        <f>(Tabula!A86)</f>
        <v>85</v>
      </c>
      <c r="B86" s="59" t="str">
        <f>(Tabula!C86)</f>
        <v/>
      </c>
      <c r="C86" s="64">
        <v>85.0</v>
      </c>
      <c r="D86" s="69"/>
      <c r="E86" s="67"/>
      <c r="F86" s="67"/>
      <c r="G86" s="67"/>
      <c r="H86" s="67"/>
      <c r="I86" s="67"/>
      <c r="J86" s="67"/>
      <c r="K86" s="67"/>
      <c r="L86" s="67"/>
      <c r="M86" s="67"/>
      <c r="N86" s="67"/>
      <c r="O86" s="68"/>
      <c r="P86" s="68"/>
      <c r="Q86" s="68"/>
      <c r="R86" s="68"/>
      <c r="S86" s="68"/>
      <c r="T86" s="68"/>
      <c r="U86" s="68"/>
      <c r="V86" s="68"/>
      <c r="W86" s="68"/>
      <c r="X86" s="68"/>
      <c r="Y86" s="68"/>
      <c r="Z86" s="68"/>
      <c r="AA86" s="68"/>
      <c r="AB86" s="68"/>
      <c r="AC86" s="68"/>
    </row>
    <row r="87">
      <c r="A87" s="59">
        <f>(Tabula!A87)</f>
        <v>86</v>
      </c>
      <c r="B87" s="59" t="str">
        <f>(Tabula!C87)</f>
        <v/>
      </c>
      <c r="C87" s="64">
        <v>86.0</v>
      </c>
      <c r="D87" s="69"/>
      <c r="E87" s="67"/>
      <c r="F87" s="67"/>
      <c r="G87" s="67"/>
      <c r="H87" s="67"/>
      <c r="I87" s="67"/>
      <c r="J87" s="67"/>
      <c r="K87" s="67"/>
      <c r="L87" s="67"/>
      <c r="M87" s="67"/>
      <c r="N87" s="67"/>
      <c r="O87" s="68"/>
      <c r="P87" s="68"/>
      <c r="Q87" s="68"/>
      <c r="R87" s="68"/>
      <c r="S87" s="68"/>
      <c r="T87" s="68"/>
      <c r="U87" s="68"/>
      <c r="V87" s="68"/>
      <c r="W87" s="68"/>
      <c r="X87" s="68"/>
      <c r="Y87" s="68"/>
      <c r="Z87" s="68"/>
      <c r="AA87" s="68"/>
      <c r="AB87" s="68"/>
      <c r="AC87" s="68"/>
    </row>
    <row r="88">
      <c r="A88" s="59">
        <f>(Tabula!A88)</f>
        <v>87</v>
      </c>
      <c r="B88" s="59" t="str">
        <f>(Tabula!C88)</f>
        <v/>
      </c>
      <c r="C88" s="64">
        <v>87.0</v>
      </c>
      <c r="D88" s="69"/>
      <c r="E88" s="67"/>
      <c r="F88" s="67"/>
      <c r="G88" s="67"/>
      <c r="H88" s="67"/>
      <c r="I88" s="67"/>
      <c r="J88" s="67"/>
      <c r="K88" s="67"/>
      <c r="L88" s="67"/>
      <c r="M88" s="67"/>
      <c r="N88" s="67"/>
      <c r="O88" s="68"/>
      <c r="P88" s="68"/>
      <c r="Q88" s="68"/>
      <c r="R88" s="68"/>
      <c r="S88" s="68"/>
      <c r="T88" s="68"/>
      <c r="U88" s="68"/>
      <c r="V88" s="68"/>
      <c r="W88" s="68"/>
      <c r="X88" s="68"/>
      <c r="Y88" s="68"/>
      <c r="Z88" s="68"/>
      <c r="AA88" s="68"/>
      <c r="AB88" s="68"/>
      <c r="AC88" s="68"/>
    </row>
    <row r="89">
      <c r="A89" s="59">
        <f>(Tabula!A89)</f>
        <v>88</v>
      </c>
      <c r="B89" s="59" t="str">
        <f>(Tabula!C89)</f>
        <v/>
      </c>
      <c r="C89" s="64">
        <v>88.0</v>
      </c>
      <c r="D89" s="69"/>
      <c r="E89" s="67"/>
      <c r="F89" s="67"/>
      <c r="G89" s="67"/>
      <c r="H89" s="67"/>
      <c r="I89" s="67"/>
      <c r="J89" s="67"/>
      <c r="K89" s="67"/>
      <c r="L89" s="67"/>
      <c r="M89" s="67"/>
      <c r="N89" s="67"/>
      <c r="O89" s="68"/>
      <c r="P89" s="68"/>
      <c r="Q89" s="68"/>
      <c r="R89" s="68"/>
      <c r="S89" s="68"/>
      <c r="T89" s="68"/>
      <c r="U89" s="68"/>
      <c r="V89" s="68"/>
      <c r="W89" s="68"/>
      <c r="X89" s="68"/>
      <c r="Y89" s="68"/>
      <c r="Z89" s="68"/>
      <c r="AA89" s="68"/>
      <c r="AB89" s="68"/>
      <c r="AC89" s="68"/>
    </row>
    <row r="90">
      <c r="A90" s="59">
        <f>(Tabula!A90)</f>
        <v>89</v>
      </c>
      <c r="B90" s="59" t="str">
        <f>(Tabula!C90)</f>
        <v/>
      </c>
      <c r="C90" s="64">
        <v>89.0</v>
      </c>
      <c r="D90" s="69"/>
      <c r="E90" s="67"/>
      <c r="F90" s="67"/>
      <c r="G90" s="67"/>
      <c r="H90" s="67"/>
      <c r="I90" s="67"/>
      <c r="J90" s="67"/>
      <c r="K90" s="67"/>
      <c r="L90" s="67"/>
      <c r="M90" s="67"/>
      <c r="N90" s="67"/>
      <c r="O90" s="68"/>
      <c r="P90" s="68"/>
      <c r="Q90" s="68"/>
      <c r="R90" s="68"/>
      <c r="S90" s="68"/>
      <c r="T90" s="68"/>
      <c r="U90" s="68"/>
      <c r="V90" s="68"/>
      <c r="W90" s="68"/>
      <c r="X90" s="68"/>
      <c r="Y90" s="68"/>
      <c r="Z90" s="68"/>
      <c r="AA90" s="68"/>
      <c r="AB90" s="68"/>
      <c r="AC90" s="68"/>
    </row>
    <row r="91">
      <c r="A91" s="59">
        <f>(Tabula!A91)</f>
        <v>90</v>
      </c>
      <c r="B91" s="59" t="str">
        <f>(Tabula!C91)</f>
        <v/>
      </c>
      <c r="C91" s="64">
        <v>90.0</v>
      </c>
      <c r="D91" s="69"/>
      <c r="E91" s="67"/>
      <c r="F91" s="67"/>
      <c r="G91" s="67"/>
      <c r="H91" s="67"/>
      <c r="I91" s="67"/>
      <c r="J91" s="67"/>
      <c r="K91" s="67"/>
      <c r="L91" s="67"/>
      <c r="M91" s="67"/>
      <c r="N91" s="67"/>
      <c r="O91" s="68"/>
      <c r="P91" s="68"/>
      <c r="Q91" s="68"/>
      <c r="R91" s="68"/>
      <c r="S91" s="68"/>
      <c r="T91" s="68"/>
      <c r="U91" s="68"/>
      <c r="V91" s="68"/>
      <c r="W91" s="68"/>
      <c r="X91" s="68"/>
      <c r="Y91" s="68"/>
      <c r="Z91" s="68"/>
      <c r="AA91" s="68"/>
      <c r="AB91" s="68"/>
      <c r="AC91" s="68"/>
    </row>
    <row r="92">
      <c r="A92" s="59">
        <f>(Tabula!A92)</f>
        <v>91</v>
      </c>
      <c r="B92" s="59" t="str">
        <f>(Tabula!C92)</f>
        <v/>
      </c>
      <c r="C92" s="64">
        <v>91.0</v>
      </c>
      <c r="D92" s="69"/>
      <c r="E92" s="67"/>
      <c r="F92" s="67"/>
      <c r="G92" s="67"/>
      <c r="H92" s="67"/>
      <c r="I92" s="67"/>
      <c r="J92" s="67"/>
      <c r="K92" s="67"/>
      <c r="L92" s="67"/>
      <c r="M92" s="67"/>
      <c r="N92" s="67"/>
      <c r="O92" s="68"/>
      <c r="P92" s="68"/>
      <c r="Q92" s="68"/>
      <c r="R92" s="68"/>
      <c r="S92" s="68"/>
      <c r="T92" s="68"/>
      <c r="U92" s="68"/>
      <c r="V92" s="68"/>
      <c r="W92" s="68"/>
      <c r="X92" s="68"/>
      <c r="Y92" s="68"/>
      <c r="Z92" s="68"/>
      <c r="AA92" s="68"/>
      <c r="AB92" s="68"/>
      <c r="AC92" s="68"/>
    </row>
    <row r="93">
      <c r="A93" s="59">
        <f>(Tabula!A93)</f>
        <v>92</v>
      </c>
      <c r="B93" s="59" t="str">
        <f>(Tabula!C93)</f>
        <v/>
      </c>
      <c r="C93" s="64">
        <v>92.0</v>
      </c>
      <c r="D93" s="69"/>
      <c r="E93" s="67"/>
      <c r="F93" s="67"/>
      <c r="G93" s="67"/>
      <c r="H93" s="67"/>
      <c r="I93" s="67"/>
      <c r="J93" s="67"/>
      <c r="K93" s="67"/>
      <c r="L93" s="67"/>
      <c r="M93" s="67"/>
      <c r="N93" s="67"/>
      <c r="O93" s="68"/>
      <c r="P93" s="68"/>
      <c r="Q93" s="68"/>
      <c r="R93" s="68"/>
      <c r="S93" s="68"/>
      <c r="T93" s="68"/>
      <c r="U93" s="68"/>
      <c r="V93" s="68"/>
      <c r="W93" s="68"/>
      <c r="X93" s="68"/>
      <c r="Y93" s="68"/>
      <c r="Z93" s="68"/>
      <c r="AA93" s="68"/>
      <c r="AB93" s="68"/>
      <c r="AC93" s="68"/>
    </row>
    <row r="94">
      <c r="A94" s="59">
        <f>(Tabula!A94)</f>
        <v>93</v>
      </c>
      <c r="B94" s="59" t="str">
        <f>(Tabula!C94)</f>
        <v/>
      </c>
      <c r="C94" s="64">
        <v>93.0</v>
      </c>
      <c r="D94" s="69"/>
      <c r="E94" s="67"/>
      <c r="F94" s="67"/>
      <c r="G94" s="67"/>
      <c r="H94" s="67"/>
      <c r="I94" s="67"/>
      <c r="J94" s="67"/>
      <c r="K94" s="67"/>
      <c r="L94" s="67"/>
      <c r="M94" s="67"/>
      <c r="N94" s="67"/>
      <c r="O94" s="68"/>
      <c r="P94" s="68"/>
      <c r="Q94" s="68"/>
      <c r="R94" s="68"/>
      <c r="S94" s="68"/>
      <c r="T94" s="68"/>
      <c r="U94" s="68"/>
      <c r="V94" s="68"/>
      <c r="W94" s="68"/>
      <c r="X94" s="68"/>
      <c r="Y94" s="68"/>
      <c r="Z94" s="68"/>
      <c r="AA94" s="68"/>
      <c r="AB94" s="68"/>
      <c r="AC94" s="68"/>
    </row>
    <row r="95">
      <c r="A95" s="59">
        <f>(Tabula!A95)</f>
        <v>94</v>
      </c>
      <c r="B95" s="59" t="str">
        <f>(Tabula!C95)</f>
        <v/>
      </c>
      <c r="C95" s="64">
        <v>94.0</v>
      </c>
      <c r="D95" s="69"/>
      <c r="E95" s="67"/>
      <c r="F95" s="67"/>
      <c r="G95" s="67"/>
      <c r="H95" s="67"/>
      <c r="I95" s="67"/>
      <c r="J95" s="67"/>
      <c r="K95" s="67"/>
      <c r="L95" s="67"/>
      <c r="M95" s="67"/>
      <c r="N95" s="67"/>
      <c r="O95" s="68"/>
      <c r="P95" s="68"/>
      <c r="Q95" s="68"/>
      <c r="R95" s="68"/>
      <c r="S95" s="68"/>
      <c r="T95" s="68"/>
      <c r="U95" s="68"/>
      <c r="V95" s="68"/>
      <c r="W95" s="68"/>
      <c r="X95" s="68"/>
      <c r="Y95" s="68"/>
      <c r="Z95" s="68"/>
      <c r="AA95" s="68"/>
      <c r="AB95" s="68"/>
      <c r="AC95" s="68"/>
    </row>
    <row r="96">
      <c r="A96" s="59">
        <f>(Tabula!A96)</f>
        <v>95</v>
      </c>
      <c r="B96" s="59" t="str">
        <f>(Tabula!C96)</f>
        <v/>
      </c>
      <c r="C96" s="64">
        <v>95.0</v>
      </c>
      <c r="D96" s="69"/>
      <c r="E96" s="67"/>
      <c r="F96" s="67"/>
      <c r="G96" s="67"/>
      <c r="H96" s="67"/>
      <c r="I96" s="67"/>
      <c r="J96" s="67"/>
      <c r="K96" s="67"/>
      <c r="L96" s="67"/>
      <c r="M96" s="67"/>
      <c r="N96" s="67"/>
      <c r="O96" s="68"/>
      <c r="P96" s="68"/>
      <c r="Q96" s="68"/>
      <c r="R96" s="68"/>
      <c r="S96" s="68"/>
      <c r="T96" s="68"/>
      <c r="U96" s="68"/>
      <c r="V96" s="68"/>
      <c r="W96" s="68"/>
      <c r="X96" s="68"/>
      <c r="Y96" s="68"/>
      <c r="Z96" s="68"/>
      <c r="AA96" s="68"/>
      <c r="AB96" s="68"/>
      <c r="AC96" s="68"/>
    </row>
    <row r="97">
      <c r="A97" s="59">
        <f>(Tabula!A97)</f>
        <v>96</v>
      </c>
      <c r="B97" s="59" t="str">
        <f>(Tabula!C97)</f>
        <v/>
      </c>
      <c r="C97" s="64">
        <v>96.0</v>
      </c>
      <c r="D97" s="69"/>
      <c r="E97" s="67"/>
      <c r="F97" s="67"/>
      <c r="G97" s="67"/>
      <c r="H97" s="67"/>
      <c r="I97" s="67"/>
      <c r="J97" s="67"/>
      <c r="K97" s="67"/>
      <c r="L97" s="67"/>
      <c r="M97" s="67"/>
      <c r="N97" s="67"/>
      <c r="O97" s="68"/>
      <c r="P97" s="68"/>
      <c r="Q97" s="68"/>
      <c r="R97" s="68"/>
      <c r="S97" s="68"/>
      <c r="T97" s="68"/>
      <c r="U97" s="68"/>
      <c r="V97" s="68"/>
      <c r="W97" s="68"/>
      <c r="X97" s="68"/>
      <c r="Y97" s="68"/>
      <c r="Z97" s="68"/>
      <c r="AA97" s="68"/>
      <c r="AB97" s="68"/>
      <c r="AC97" s="68"/>
    </row>
    <row r="98">
      <c r="A98" s="59">
        <f>(Tabula!A98)</f>
        <v>97</v>
      </c>
      <c r="B98" s="59" t="str">
        <f>(Tabula!C98)</f>
        <v/>
      </c>
      <c r="C98" s="64">
        <v>97.0</v>
      </c>
      <c r="D98" s="69"/>
      <c r="E98" s="67"/>
      <c r="F98" s="67"/>
      <c r="G98" s="67"/>
      <c r="H98" s="67"/>
      <c r="I98" s="67"/>
      <c r="J98" s="67"/>
      <c r="K98" s="67"/>
      <c r="L98" s="67"/>
      <c r="M98" s="67"/>
      <c r="N98" s="67"/>
      <c r="O98" s="68"/>
      <c r="P98" s="68"/>
      <c r="Q98" s="68"/>
      <c r="R98" s="68"/>
      <c r="S98" s="68"/>
      <c r="T98" s="68"/>
      <c r="U98" s="68"/>
      <c r="V98" s="68"/>
      <c r="W98" s="68"/>
      <c r="X98" s="68"/>
      <c r="Y98" s="68"/>
      <c r="Z98" s="68"/>
      <c r="AA98" s="68"/>
      <c r="AB98" s="68"/>
      <c r="AC98" s="68"/>
    </row>
    <row r="99">
      <c r="A99" s="59">
        <f>(Tabula!A99)</f>
        <v>98</v>
      </c>
      <c r="B99" s="59" t="str">
        <f>(Tabula!C99)</f>
        <v/>
      </c>
      <c r="C99" s="64">
        <v>98.0</v>
      </c>
      <c r="D99" s="69"/>
      <c r="E99" s="67"/>
      <c r="F99" s="67"/>
      <c r="G99" s="67"/>
      <c r="H99" s="67"/>
      <c r="I99" s="67"/>
      <c r="J99" s="67"/>
      <c r="K99" s="67"/>
      <c r="L99" s="67"/>
      <c r="M99" s="67"/>
      <c r="N99" s="67"/>
      <c r="O99" s="68"/>
      <c r="P99" s="68"/>
      <c r="Q99" s="68"/>
      <c r="R99" s="68"/>
      <c r="S99" s="68"/>
      <c r="T99" s="68"/>
      <c r="U99" s="68"/>
      <c r="V99" s="68"/>
      <c r="W99" s="68"/>
      <c r="X99" s="68"/>
      <c r="Y99" s="68"/>
      <c r="Z99" s="68"/>
      <c r="AA99" s="68"/>
      <c r="AB99" s="68"/>
      <c r="AC99" s="68"/>
    </row>
    <row r="100">
      <c r="A100" s="59">
        <f>(Tabula!A100)</f>
        <v>99</v>
      </c>
      <c r="B100" s="59" t="str">
        <f>(Tabula!C100)</f>
        <v/>
      </c>
      <c r="C100" s="64">
        <v>99.0</v>
      </c>
      <c r="D100" s="69"/>
      <c r="E100" s="67"/>
      <c r="F100" s="67"/>
      <c r="G100" s="67"/>
      <c r="H100" s="67"/>
      <c r="I100" s="67"/>
      <c r="J100" s="67"/>
      <c r="K100" s="67"/>
      <c r="L100" s="67"/>
      <c r="M100" s="67"/>
      <c r="N100" s="67"/>
      <c r="O100" s="68"/>
      <c r="P100" s="68"/>
      <c r="Q100" s="68"/>
      <c r="R100" s="68"/>
      <c r="S100" s="68"/>
      <c r="T100" s="68"/>
      <c r="U100" s="68"/>
      <c r="V100" s="68"/>
      <c r="W100" s="68"/>
      <c r="X100" s="68"/>
      <c r="Y100" s="68"/>
      <c r="Z100" s="68"/>
      <c r="AA100" s="68"/>
      <c r="AB100" s="68"/>
      <c r="AC100" s="68"/>
    </row>
    <row r="101">
      <c r="A101" s="59">
        <f>(Tabula!A101)</f>
        <v>100</v>
      </c>
      <c r="B101" s="59" t="str">
        <f>(Tabula!C101)</f>
        <v/>
      </c>
      <c r="C101" s="64">
        <v>100.0</v>
      </c>
      <c r="D101" s="69"/>
      <c r="E101" s="67"/>
      <c r="F101" s="67"/>
      <c r="G101" s="67"/>
      <c r="H101" s="67"/>
      <c r="I101" s="67"/>
      <c r="J101" s="67"/>
      <c r="K101" s="67"/>
      <c r="L101" s="67"/>
      <c r="M101" s="67"/>
      <c r="N101" s="67"/>
      <c r="O101" s="68"/>
      <c r="P101" s="68"/>
      <c r="Q101" s="68"/>
      <c r="R101" s="68"/>
      <c r="S101" s="68"/>
      <c r="T101" s="68"/>
      <c r="U101" s="68"/>
      <c r="V101" s="68"/>
      <c r="W101" s="68"/>
      <c r="X101" s="68"/>
      <c r="Y101" s="68"/>
      <c r="Z101" s="68"/>
      <c r="AA101" s="68"/>
      <c r="AB101" s="68"/>
      <c r="AC101" s="68"/>
    </row>
    <row r="102">
      <c r="A102" s="59">
        <f>(Tabula!A102)</f>
        <v>101</v>
      </c>
      <c r="B102" s="59" t="str">
        <f>(Tabula!C102)</f>
        <v/>
      </c>
      <c r="C102" s="64">
        <v>101.0</v>
      </c>
      <c r="D102" s="69"/>
      <c r="E102" s="67"/>
      <c r="F102" s="67"/>
      <c r="G102" s="67"/>
      <c r="H102" s="67"/>
      <c r="I102" s="67"/>
      <c r="J102" s="67"/>
      <c r="K102" s="67"/>
      <c r="L102" s="67"/>
      <c r="M102" s="67"/>
      <c r="N102" s="67"/>
      <c r="O102" s="68"/>
      <c r="P102" s="68"/>
      <c r="Q102" s="68"/>
      <c r="R102" s="68"/>
      <c r="S102" s="68"/>
      <c r="T102" s="68"/>
      <c r="U102" s="68"/>
      <c r="V102" s="68"/>
      <c r="W102" s="68"/>
      <c r="X102" s="68"/>
      <c r="Y102" s="68"/>
      <c r="Z102" s="68"/>
      <c r="AA102" s="68"/>
      <c r="AB102" s="68"/>
      <c r="AC102" s="68"/>
    </row>
    <row r="103">
      <c r="A103" s="59">
        <f>(Tabula!A103)</f>
        <v>102</v>
      </c>
      <c r="B103" s="59" t="str">
        <f>(Tabula!C103)</f>
        <v/>
      </c>
      <c r="C103" s="64">
        <v>102.0</v>
      </c>
      <c r="D103" s="69"/>
      <c r="E103" s="67"/>
      <c r="F103" s="67"/>
      <c r="G103" s="67"/>
      <c r="H103" s="67"/>
      <c r="I103" s="67"/>
      <c r="J103" s="67"/>
      <c r="K103" s="67"/>
      <c r="L103" s="67"/>
      <c r="M103" s="67"/>
      <c r="N103" s="67"/>
      <c r="O103" s="68"/>
      <c r="P103" s="68"/>
      <c r="Q103" s="68"/>
      <c r="R103" s="68"/>
      <c r="S103" s="68"/>
      <c r="T103" s="68"/>
      <c r="U103" s="68"/>
      <c r="V103" s="68"/>
      <c r="W103" s="68"/>
      <c r="X103" s="68"/>
      <c r="Y103" s="68"/>
      <c r="Z103" s="68"/>
      <c r="AA103" s="68"/>
      <c r="AB103" s="68"/>
      <c r="AC103" s="68"/>
    </row>
    <row r="104">
      <c r="A104" s="59">
        <f>(Tabula!A104)</f>
        <v>103</v>
      </c>
      <c r="B104" s="59" t="str">
        <f>(Tabula!C104)</f>
        <v/>
      </c>
      <c r="C104" s="64">
        <v>103.0</v>
      </c>
      <c r="D104" s="69"/>
      <c r="E104" s="67"/>
      <c r="F104" s="67"/>
      <c r="G104" s="67"/>
      <c r="H104" s="67"/>
      <c r="I104" s="67"/>
      <c r="J104" s="67"/>
      <c r="K104" s="67"/>
      <c r="L104" s="67"/>
      <c r="M104" s="67"/>
      <c r="N104" s="67"/>
      <c r="O104" s="68"/>
      <c r="P104" s="68"/>
      <c r="Q104" s="68"/>
      <c r="R104" s="68"/>
      <c r="S104" s="68"/>
      <c r="T104" s="68"/>
      <c r="U104" s="68"/>
      <c r="V104" s="68"/>
      <c r="W104" s="68"/>
      <c r="X104" s="68"/>
      <c r="Y104" s="68"/>
      <c r="Z104" s="68"/>
      <c r="AA104" s="68"/>
      <c r="AB104" s="68"/>
      <c r="AC104" s="68"/>
    </row>
    <row r="105">
      <c r="A105" s="59">
        <f>(Tabula!A105)</f>
        <v>104</v>
      </c>
      <c r="B105" s="59" t="str">
        <f>(Tabula!C105)</f>
        <v/>
      </c>
      <c r="C105" s="64">
        <v>104.0</v>
      </c>
      <c r="D105" s="69"/>
      <c r="E105" s="67"/>
      <c r="F105" s="67"/>
      <c r="G105" s="67"/>
      <c r="H105" s="67"/>
      <c r="I105" s="67"/>
      <c r="J105" s="67"/>
      <c r="K105" s="67"/>
      <c r="L105" s="67"/>
      <c r="M105" s="67"/>
      <c r="N105" s="67"/>
      <c r="O105" s="68"/>
      <c r="P105" s="68"/>
      <c r="Q105" s="68"/>
      <c r="R105" s="68"/>
      <c r="S105" s="68"/>
      <c r="T105" s="68"/>
      <c r="U105" s="68"/>
      <c r="V105" s="68"/>
      <c r="W105" s="68"/>
      <c r="X105" s="68"/>
      <c r="Y105" s="68"/>
      <c r="Z105" s="68"/>
      <c r="AA105" s="68"/>
      <c r="AB105" s="68"/>
      <c r="AC105" s="68"/>
    </row>
    <row r="106">
      <c r="A106" s="59">
        <f>(Tabula!A106)</f>
        <v>105</v>
      </c>
      <c r="B106" s="59" t="str">
        <f>(Tabula!C106)</f>
        <v/>
      </c>
      <c r="C106" s="64">
        <v>105.0</v>
      </c>
      <c r="D106" s="69"/>
      <c r="E106" s="67"/>
      <c r="F106" s="67"/>
      <c r="G106" s="67"/>
      <c r="H106" s="67"/>
      <c r="I106" s="67"/>
      <c r="J106" s="67"/>
      <c r="K106" s="67"/>
      <c r="L106" s="67"/>
      <c r="M106" s="67"/>
      <c r="N106" s="67"/>
      <c r="O106" s="68"/>
      <c r="P106" s="68"/>
      <c r="Q106" s="68"/>
      <c r="R106" s="68"/>
      <c r="S106" s="68"/>
      <c r="T106" s="68"/>
      <c r="U106" s="68"/>
      <c r="V106" s="68"/>
      <c r="W106" s="68"/>
      <c r="X106" s="68"/>
      <c r="Y106" s="68"/>
      <c r="Z106" s="68"/>
      <c r="AA106" s="68"/>
      <c r="AB106" s="68"/>
      <c r="AC106" s="68"/>
    </row>
    <row r="107">
      <c r="A107" s="59">
        <f>(Tabula!A107)</f>
        <v>106</v>
      </c>
      <c r="B107" s="59" t="str">
        <f>(Tabula!C107)</f>
        <v/>
      </c>
      <c r="C107" s="64">
        <v>106.0</v>
      </c>
      <c r="D107" s="69"/>
      <c r="E107" s="67"/>
      <c r="F107" s="67"/>
      <c r="G107" s="67"/>
      <c r="H107" s="67"/>
      <c r="I107" s="67"/>
      <c r="J107" s="67"/>
      <c r="K107" s="67"/>
      <c r="L107" s="67"/>
      <c r="M107" s="67"/>
      <c r="N107" s="67"/>
      <c r="O107" s="68"/>
      <c r="P107" s="68"/>
      <c r="Q107" s="68"/>
      <c r="R107" s="68"/>
      <c r="S107" s="68"/>
      <c r="T107" s="68"/>
      <c r="U107" s="68"/>
      <c r="V107" s="68"/>
      <c r="W107" s="68"/>
      <c r="X107" s="68"/>
      <c r="Y107" s="68"/>
      <c r="Z107" s="68"/>
      <c r="AA107" s="68"/>
      <c r="AB107" s="68"/>
      <c r="AC107" s="68"/>
    </row>
    <row r="108">
      <c r="A108" s="59">
        <f>(Tabula!A108)</f>
        <v>107</v>
      </c>
      <c r="B108" s="59" t="str">
        <f>(Tabula!C108)</f>
        <v/>
      </c>
      <c r="C108" s="64">
        <v>107.0</v>
      </c>
      <c r="D108" s="69"/>
      <c r="E108" s="67"/>
      <c r="F108" s="67"/>
      <c r="G108" s="67"/>
      <c r="H108" s="67"/>
      <c r="I108" s="67"/>
      <c r="J108" s="67"/>
      <c r="K108" s="67"/>
      <c r="L108" s="67"/>
      <c r="M108" s="67"/>
      <c r="N108" s="67"/>
      <c r="O108" s="68"/>
      <c r="P108" s="68"/>
      <c r="Q108" s="68"/>
      <c r="R108" s="68"/>
      <c r="S108" s="68"/>
      <c r="T108" s="68"/>
      <c r="U108" s="68"/>
      <c r="V108" s="68"/>
      <c r="W108" s="68"/>
      <c r="X108" s="68"/>
      <c r="Y108" s="68"/>
      <c r="Z108" s="68"/>
      <c r="AA108" s="68"/>
      <c r="AB108" s="68"/>
      <c r="AC108" s="68"/>
    </row>
    <row r="109">
      <c r="A109" s="59">
        <f>(Tabula!A109)</f>
        <v>108</v>
      </c>
      <c r="B109" s="59" t="str">
        <f>(Tabula!C109)</f>
        <v/>
      </c>
      <c r="C109" s="64">
        <v>108.0</v>
      </c>
      <c r="D109" s="69"/>
      <c r="E109" s="67"/>
      <c r="F109" s="67"/>
      <c r="G109" s="67"/>
      <c r="H109" s="67"/>
      <c r="I109" s="67"/>
      <c r="J109" s="67"/>
      <c r="K109" s="67"/>
      <c r="L109" s="67"/>
      <c r="M109" s="67"/>
      <c r="N109" s="67"/>
      <c r="O109" s="68"/>
      <c r="P109" s="68"/>
      <c r="Q109" s="68"/>
      <c r="R109" s="68"/>
      <c r="S109" s="68"/>
      <c r="T109" s="68"/>
      <c r="U109" s="68"/>
      <c r="V109" s="68"/>
      <c r="W109" s="68"/>
      <c r="X109" s="68"/>
      <c r="Y109" s="68"/>
      <c r="Z109" s="68"/>
      <c r="AA109" s="68"/>
      <c r="AB109" s="68"/>
      <c r="AC109" s="68"/>
    </row>
    <row r="110">
      <c r="A110" s="59">
        <f>(Tabula!A110)</f>
        <v>109</v>
      </c>
      <c r="B110" s="59" t="str">
        <f>(Tabula!C110)</f>
        <v/>
      </c>
      <c r="C110" s="64">
        <v>109.0</v>
      </c>
      <c r="D110" s="69"/>
      <c r="E110" s="67"/>
      <c r="F110" s="67"/>
      <c r="G110" s="67"/>
      <c r="H110" s="67"/>
      <c r="I110" s="67"/>
      <c r="J110" s="67"/>
      <c r="K110" s="67"/>
      <c r="L110" s="67"/>
      <c r="M110" s="67"/>
      <c r="N110" s="67"/>
      <c r="O110" s="68"/>
      <c r="P110" s="68"/>
      <c r="Q110" s="68"/>
      <c r="R110" s="68"/>
      <c r="S110" s="68"/>
      <c r="T110" s="68"/>
      <c r="U110" s="68"/>
      <c r="V110" s="68"/>
      <c r="W110" s="68"/>
      <c r="X110" s="68"/>
      <c r="Y110" s="68"/>
      <c r="Z110" s="68"/>
      <c r="AA110" s="68"/>
      <c r="AB110" s="68"/>
      <c r="AC110" s="68"/>
    </row>
    <row r="111">
      <c r="A111" s="59">
        <f>(Tabula!A111)</f>
        <v>110</v>
      </c>
      <c r="B111" s="59" t="str">
        <f>(Tabula!C111)</f>
        <v/>
      </c>
      <c r="C111" s="64">
        <v>110.0</v>
      </c>
      <c r="D111" s="69"/>
      <c r="E111" s="67"/>
      <c r="F111" s="67"/>
      <c r="G111" s="67"/>
      <c r="H111" s="67"/>
      <c r="I111" s="67"/>
      <c r="J111" s="67"/>
      <c r="K111" s="67"/>
      <c r="L111" s="67"/>
      <c r="M111" s="67"/>
      <c r="N111" s="67"/>
      <c r="O111" s="68"/>
      <c r="P111" s="68"/>
      <c r="Q111" s="68"/>
      <c r="R111" s="68"/>
      <c r="S111" s="68"/>
      <c r="T111" s="68"/>
      <c r="U111" s="68"/>
      <c r="V111" s="68"/>
      <c r="W111" s="68"/>
      <c r="X111" s="68"/>
      <c r="Y111" s="68"/>
      <c r="Z111" s="68"/>
      <c r="AA111" s="68"/>
      <c r="AB111" s="68"/>
      <c r="AC111" s="68"/>
    </row>
    <row r="112">
      <c r="A112" s="59">
        <f>(Tabula!A112)</f>
        <v>111</v>
      </c>
      <c r="B112" s="59" t="str">
        <f>(Tabula!C112)</f>
        <v/>
      </c>
      <c r="C112" s="64">
        <v>111.0</v>
      </c>
      <c r="D112" s="69"/>
      <c r="E112" s="67"/>
      <c r="F112" s="67"/>
      <c r="G112" s="67"/>
      <c r="H112" s="67"/>
      <c r="I112" s="67"/>
      <c r="J112" s="67"/>
      <c r="K112" s="67"/>
      <c r="L112" s="67"/>
      <c r="M112" s="67"/>
      <c r="N112" s="67"/>
      <c r="O112" s="68"/>
      <c r="P112" s="68"/>
      <c r="Q112" s="68"/>
      <c r="R112" s="68"/>
      <c r="S112" s="68"/>
      <c r="T112" s="68"/>
      <c r="U112" s="68"/>
      <c r="V112" s="68"/>
      <c r="W112" s="68"/>
      <c r="X112" s="68"/>
      <c r="Y112" s="68"/>
      <c r="Z112" s="68"/>
      <c r="AA112" s="68"/>
      <c r="AB112" s="68"/>
      <c r="AC112" s="68"/>
    </row>
    <row r="113">
      <c r="A113" s="59">
        <f>(Tabula!A113)</f>
        <v>112</v>
      </c>
      <c r="B113" s="59" t="str">
        <f>(Tabula!C113)</f>
        <v/>
      </c>
      <c r="C113" s="64">
        <v>112.0</v>
      </c>
      <c r="D113" s="69"/>
      <c r="E113" s="67"/>
      <c r="F113" s="67"/>
      <c r="G113" s="67"/>
      <c r="H113" s="67"/>
      <c r="I113" s="67"/>
      <c r="J113" s="67"/>
      <c r="K113" s="67"/>
      <c r="L113" s="67"/>
      <c r="M113" s="67"/>
      <c r="N113" s="67"/>
      <c r="O113" s="68"/>
      <c r="P113" s="68"/>
      <c r="Q113" s="68"/>
      <c r="R113" s="68"/>
      <c r="S113" s="68"/>
      <c r="T113" s="68"/>
      <c r="U113" s="68"/>
      <c r="V113" s="68"/>
      <c r="W113" s="68"/>
      <c r="X113" s="68"/>
      <c r="Y113" s="68"/>
      <c r="Z113" s="68"/>
      <c r="AA113" s="68"/>
      <c r="AB113" s="68"/>
      <c r="AC113" s="68"/>
    </row>
    <row r="114">
      <c r="A114" s="59">
        <f>(Tabula!A114)</f>
        <v>113</v>
      </c>
      <c r="B114" s="59" t="str">
        <f>(Tabula!C114)</f>
        <v/>
      </c>
      <c r="C114" s="64">
        <v>113.0</v>
      </c>
      <c r="D114" s="69"/>
      <c r="E114" s="67"/>
      <c r="F114" s="67"/>
      <c r="G114" s="67"/>
      <c r="H114" s="67"/>
      <c r="I114" s="67"/>
      <c r="J114" s="67"/>
      <c r="K114" s="67"/>
      <c r="L114" s="67"/>
      <c r="M114" s="67"/>
      <c r="N114" s="67"/>
      <c r="O114" s="68"/>
      <c r="P114" s="68"/>
      <c r="Q114" s="68"/>
      <c r="R114" s="68"/>
      <c r="S114" s="68"/>
      <c r="T114" s="68"/>
      <c r="U114" s="68"/>
      <c r="V114" s="68"/>
      <c r="W114" s="68"/>
      <c r="X114" s="68"/>
      <c r="Y114" s="68"/>
      <c r="Z114" s="68"/>
      <c r="AA114" s="68"/>
      <c r="AB114" s="68"/>
      <c r="AC114" s="68"/>
    </row>
    <row r="115">
      <c r="A115" s="59">
        <f>(Tabula!A115)</f>
        <v>114</v>
      </c>
      <c r="B115" s="59" t="str">
        <f>(Tabula!C115)</f>
        <v/>
      </c>
      <c r="C115" s="64">
        <v>114.0</v>
      </c>
      <c r="D115" s="69"/>
      <c r="E115" s="67"/>
      <c r="F115" s="67"/>
      <c r="G115" s="67"/>
      <c r="H115" s="67"/>
      <c r="I115" s="67"/>
      <c r="J115" s="67"/>
      <c r="K115" s="67"/>
      <c r="L115" s="67"/>
      <c r="M115" s="67"/>
      <c r="N115" s="67"/>
      <c r="O115" s="68"/>
      <c r="P115" s="68"/>
      <c r="Q115" s="68"/>
      <c r="R115" s="68"/>
      <c r="S115" s="68"/>
      <c r="T115" s="68"/>
      <c r="U115" s="68"/>
      <c r="V115" s="68"/>
      <c r="W115" s="68"/>
      <c r="X115" s="68"/>
      <c r="Y115" s="68"/>
      <c r="Z115" s="68"/>
      <c r="AA115" s="68"/>
      <c r="AB115" s="68"/>
      <c r="AC115" s="68"/>
    </row>
    <row r="116">
      <c r="A116" s="59">
        <f>(Tabula!A116)</f>
        <v>115</v>
      </c>
      <c r="B116" s="59" t="str">
        <f>(Tabula!C116)</f>
        <v/>
      </c>
      <c r="C116" s="64">
        <v>115.0</v>
      </c>
      <c r="D116" s="69"/>
      <c r="E116" s="67"/>
      <c r="F116" s="67"/>
      <c r="G116" s="67"/>
      <c r="H116" s="67"/>
      <c r="I116" s="67"/>
      <c r="J116" s="67"/>
      <c r="K116" s="67"/>
      <c r="L116" s="67"/>
      <c r="M116" s="67"/>
      <c r="N116" s="67"/>
      <c r="O116" s="68"/>
      <c r="P116" s="68"/>
      <c r="Q116" s="68"/>
      <c r="R116" s="68"/>
      <c r="S116" s="68"/>
      <c r="T116" s="68"/>
      <c r="U116" s="68"/>
      <c r="V116" s="68"/>
      <c r="W116" s="68"/>
      <c r="X116" s="68"/>
      <c r="Y116" s="68"/>
      <c r="Z116" s="68"/>
      <c r="AA116" s="68"/>
      <c r="AB116" s="68"/>
      <c r="AC116" s="68"/>
    </row>
    <row r="117">
      <c r="A117" s="59">
        <f>(Tabula!A117)</f>
        <v>116</v>
      </c>
      <c r="B117" s="59" t="str">
        <f>(Tabula!C117)</f>
        <v/>
      </c>
      <c r="C117" s="64">
        <v>116.0</v>
      </c>
      <c r="D117" s="69"/>
      <c r="E117" s="67"/>
      <c r="F117" s="67"/>
      <c r="G117" s="67"/>
      <c r="H117" s="67"/>
      <c r="I117" s="67"/>
      <c r="J117" s="67"/>
      <c r="K117" s="67"/>
      <c r="L117" s="67"/>
      <c r="M117" s="67"/>
      <c r="N117" s="67"/>
      <c r="O117" s="68"/>
      <c r="P117" s="68"/>
      <c r="Q117" s="68"/>
      <c r="R117" s="68"/>
      <c r="S117" s="68"/>
      <c r="T117" s="68"/>
      <c r="U117" s="68"/>
      <c r="V117" s="68"/>
      <c r="W117" s="68"/>
      <c r="X117" s="68"/>
      <c r="Y117" s="68"/>
      <c r="Z117" s="68"/>
      <c r="AA117" s="68"/>
      <c r="AB117" s="68"/>
      <c r="AC117" s="68"/>
    </row>
    <row r="118">
      <c r="A118" s="59">
        <f>(Tabula!A118)</f>
        <v>117</v>
      </c>
      <c r="B118" s="59" t="str">
        <f>(Tabula!C118)</f>
        <v/>
      </c>
      <c r="C118" s="64">
        <v>117.0</v>
      </c>
      <c r="D118" s="69"/>
      <c r="E118" s="67"/>
      <c r="F118" s="67"/>
      <c r="G118" s="67"/>
      <c r="H118" s="67"/>
      <c r="I118" s="67"/>
      <c r="J118" s="67"/>
      <c r="K118" s="67"/>
      <c r="L118" s="67"/>
      <c r="M118" s="67"/>
      <c r="N118" s="67"/>
      <c r="O118" s="68"/>
      <c r="P118" s="68"/>
      <c r="Q118" s="68"/>
      <c r="R118" s="68"/>
      <c r="S118" s="68"/>
      <c r="T118" s="68"/>
      <c r="U118" s="68"/>
      <c r="V118" s="68"/>
      <c r="W118" s="68"/>
      <c r="X118" s="68"/>
      <c r="Y118" s="68"/>
      <c r="Z118" s="68"/>
      <c r="AA118" s="68"/>
      <c r="AB118" s="68"/>
      <c r="AC118" s="68"/>
    </row>
    <row r="119">
      <c r="A119" s="59">
        <f>(Tabula!A119)</f>
        <v>118</v>
      </c>
      <c r="B119" s="59" t="str">
        <f>(Tabula!C119)</f>
        <v/>
      </c>
      <c r="C119" s="64">
        <v>118.0</v>
      </c>
      <c r="D119" s="69"/>
      <c r="E119" s="67"/>
      <c r="F119" s="67"/>
      <c r="G119" s="67"/>
      <c r="H119" s="67"/>
      <c r="I119" s="67"/>
      <c r="J119" s="67"/>
      <c r="K119" s="67"/>
      <c r="L119" s="67"/>
      <c r="M119" s="67"/>
      <c r="N119" s="67"/>
      <c r="O119" s="68"/>
      <c r="P119" s="68"/>
      <c r="Q119" s="68"/>
      <c r="R119" s="68"/>
      <c r="S119" s="68"/>
      <c r="T119" s="68"/>
      <c r="U119" s="68"/>
      <c r="V119" s="68"/>
      <c r="W119" s="68"/>
      <c r="X119" s="68"/>
      <c r="Y119" s="68"/>
      <c r="Z119" s="68"/>
      <c r="AA119" s="68"/>
      <c r="AB119" s="68"/>
      <c r="AC119" s="68"/>
    </row>
    <row r="120">
      <c r="A120" s="59">
        <f>(Tabula!A120)</f>
        <v>119</v>
      </c>
      <c r="B120" s="59" t="str">
        <f>(Tabula!C120)</f>
        <v/>
      </c>
      <c r="C120" s="64">
        <v>119.0</v>
      </c>
      <c r="D120" s="69"/>
      <c r="E120" s="67"/>
      <c r="F120" s="67"/>
      <c r="G120" s="67"/>
      <c r="H120" s="67"/>
      <c r="I120" s="67"/>
      <c r="J120" s="67"/>
      <c r="K120" s="67"/>
      <c r="L120" s="67"/>
      <c r="M120" s="67"/>
      <c r="N120" s="67"/>
      <c r="O120" s="68"/>
      <c r="P120" s="68"/>
      <c r="Q120" s="68"/>
      <c r="R120" s="68"/>
      <c r="S120" s="68"/>
      <c r="T120" s="68"/>
      <c r="U120" s="68"/>
      <c r="V120" s="68"/>
      <c r="W120" s="68"/>
      <c r="X120" s="68"/>
      <c r="Y120" s="68"/>
      <c r="Z120" s="68"/>
      <c r="AA120" s="68"/>
      <c r="AB120" s="68"/>
      <c r="AC120" s="68"/>
    </row>
    <row r="121">
      <c r="A121" s="59">
        <f>(Tabula!A121)</f>
        <v>120</v>
      </c>
      <c r="B121" s="59" t="str">
        <f>(Tabula!C121)</f>
        <v/>
      </c>
      <c r="C121" s="64">
        <v>120.0</v>
      </c>
      <c r="D121" s="69"/>
      <c r="E121" s="67"/>
      <c r="F121" s="67"/>
      <c r="G121" s="67"/>
      <c r="H121" s="67"/>
      <c r="I121" s="67"/>
      <c r="J121" s="67"/>
      <c r="K121" s="67"/>
      <c r="L121" s="67"/>
      <c r="M121" s="67"/>
      <c r="N121" s="67"/>
      <c r="O121" s="68"/>
      <c r="P121" s="68"/>
      <c r="Q121" s="68"/>
      <c r="R121" s="68"/>
      <c r="S121" s="68"/>
      <c r="T121" s="68"/>
      <c r="U121" s="68"/>
      <c r="V121" s="68"/>
      <c r="W121" s="68"/>
      <c r="X121" s="68"/>
      <c r="Y121" s="68"/>
      <c r="Z121" s="68"/>
      <c r="AA121" s="68"/>
      <c r="AB121" s="68"/>
      <c r="AC121" s="68"/>
    </row>
    <row r="122">
      <c r="A122" s="59">
        <f>(Tabula!A122)</f>
        <v>121</v>
      </c>
      <c r="B122" s="59" t="str">
        <f>(Tabula!C122)</f>
        <v/>
      </c>
      <c r="C122" s="64">
        <v>121.0</v>
      </c>
      <c r="D122" s="69"/>
      <c r="E122" s="67"/>
      <c r="F122" s="67"/>
      <c r="G122" s="67"/>
      <c r="H122" s="67"/>
      <c r="I122" s="67"/>
      <c r="J122" s="67"/>
      <c r="K122" s="67"/>
      <c r="L122" s="67"/>
      <c r="M122" s="67"/>
      <c r="N122" s="67"/>
      <c r="O122" s="68"/>
      <c r="P122" s="68"/>
      <c r="Q122" s="68"/>
      <c r="R122" s="68"/>
      <c r="S122" s="68"/>
      <c r="T122" s="68"/>
      <c r="U122" s="68"/>
      <c r="V122" s="68"/>
      <c r="W122" s="68"/>
      <c r="X122" s="68"/>
      <c r="Y122" s="68"/>
      <c r="Z122" s="68"/>
      <c r="AA122" s="68"/>
      <c r="AB122" s="68"/>
      <c r="AC122" s="68"/>
    </row>
    <row r="123">
      <c r="A123" s="59">
        <f>(Tabula!A123)</f>
        <v>122</v>
      </c>
      <c r="B123" s="59" t="str">
        <f>(Tabula!C123)</f>
        <v/>
      </c>
      <c r="C123" s="64">
        <v>122.0</v>
      </c>
      <c r="D123" s="69"/>
      <c r="E123" s="67"/>
      <c r="F123" s="67"/>
      <c r="G123" s="67"/>
      <c r="H123" s="67"/>
      <c r="I123" s="67"/>
      <c r="J123" s="67"/>
      <c r="K123" s="67"/>
      <c r="L123" s="67"/>
      <c r="M123" s="67"/>
      <c r="N123" s="67"/>
      <c r="O123" s="68"/>
      <c r="P123" s="68"/>
      <c r="Q123" s="68"/>
      <c r="R123" s="68"/>
      <c r="S123" s="68"/>
      <c r="T123" s="68"/>
      <c r="U123" s="68"/>
      <c r="V123" s="68"/>
      <c r="W123" s="68"/>
      <c r="X123" s="68"/>
      <c r="Y123" s="68"/>
      <c r="Z123" s="68"/>
      <c r="AA123" s="68"/>
      <c r="AB123" s="68"/>
      <c r="AC123" s="68"/>
    </row>
    <row r="124">
      <c r="A124" s="59">
        <f>(Tabula!A124)</f>
        <v>123</v>
      </c>
      <c r="B124" s="59" t="str">
        <f>(Tabula!C124)</f>
        <v/>
      </c>
      <c r="C124" s="64">
        <v>123.0</v>
      </c>
      <c r="D124" s="69"/>
      <c r="E124" s="67"/>
      <c r="F124" s="67"/>
      <c r="G124" s="67"/>
      <c r="H124" s="67"/>
      <c r="I124" s="67"/>
      <c r="J124" s="67"/>
      <c r="K124" s="67"/>
      <c r="L124" s="67"/>
      <c r="M124" s="67"/>
      <c r="N124" s="67"/>
      <c r="O124" s="68"/>
      <c r="P124" s="68"/>
      <c r="Q124" s="68"/>
      <c r="R124" s="68"/>
      <c r="S124" s="68"/>
      <c r="T124" s="68"/>
      <c r="U124" s="68"/>
      <c r="V124" s="68"/>
      <c r="W124" s="68"/>
      <c r="X124" s="68"/>
      <c r="Y124" s="68"/>
      <c r="Z124" s="68"/>
      <c r="AA124" s="68"/>
      <c r="AB124" s="68"/>
      <c r="AC124" s="68"/>
    </row>
    <row r="125">
      <c r="A125" s="59">
        <f>(Tabula!A125)</f>
        <v>124</v>
      </c>
      <c r="B125" s="59" t="str">
        <f>(Tabula!C125)</f>
        <v/>
      </c>
      <c r="C125" s="64">
        <v>124.0</v>
      </c>
      <c r="D125" s="69"/>
      <c r="E125" s="67"/>
      <c r="F125" s="67"/>
      <c r="G125" s="67"/>
      <c r="H125" s="67"/>
      <c r="I125" s="67"/>
      <c r="J125" s="67"/>
      <c r="K125" s="67"/>
      <c r="L125" s="67"/>
      <c r="M125" s="67"/>
      <c r="N125" s="67"/>
      <c r="O125" s="68"/>
      <c r="P125" s="68"/>
      <c r="Q125" s="68"/>
      <c r="R125" s="68"/>
      <c r="S125" s="68"/>
      <c r="T125" s="68"/>
      <c r="U125" s="68"/>
      <c r="V125" s="68"/>
      <c r="W125" s="68"/>
      <c r="X125" s="68"/>
      <c r="Y125" s="68"/>
      <c r="Z125" s="68"/>
      <c r="AA125" s="68"/>
      <c r="AB125" s="68"/>
      <c r="AC125" s="68"/>
    </row>
    <row r="126">
      <c r="A126" s="59">
        <f>(Tabula!A126)</f>
        <v>125</v>
      </c>
      <c r="B126" s="59" t="str">
        <f>(Tabula!C126)</f>
        <v/>
      </c>
      <c r="C126" s="64">
        <v>125.0</v>
      </c>
      <c r="D126" s="69"/>
      <c r="E126" s="67"/>
      <c r="F126" s="67"/>
      <c r="G126" s="67"/>
      <c r="H126" s="67"/>
      <c r="I126" s="67"/>
      <c r="J126" s="67"/>
      <c r="K126" s="67"/>
      <c r="L126" s="67"/>
      <c r="M126" s="67"/>
      <c r="N126" s="67"/>
      <c r="O126" s="68"/>
      <c r="P126" s="68"/>
      <c r="Q126" s="68"/>
      <c r="R126" s="68"/>
      <c r="S126" s="68"/>
      <c r="T126" s="68"/>
      <c r="U126" s="68"/>
      <c r="V126" s="68"/>
      <c r="W126" s="68"/>
      <c r="X126" s="68"/>
      <c r="Y126" s="68"/>
      <c r="Z126" s="68"/>
      <c r="AA126" s="68"/>
      <c r="AB126" s="68"/>
      <c r="AC126" s="68"/>
    </row>
    <row r="127">
      <c r="A127" s="59">
        <f>(Tabula!A127)</f>
        <v>126</v>
      </c>
      <c r="B127" s="59" t="str">
        <f>(Tabula!C127)</f>
        <v/>
      </c>
      <c r="C127" s="64">
        <v>126.0</v>
      </c>
      <c r="D127" s="69"/>
      <c r="E127" s="67"/>
      <c r="F127" s="67"/>
      <c r="G127" s="67"/>
      <c r="H127" s="67"/>
      <c r="I127" s="67"/>
      <c r="J127" s="67"/>
      <c r="K127" s="67"/>
      <c r="L127" s="67"/>
      <c r="M127" s="67"/>
      <c r="N127" s="67"/>
      <c r="O127" s="68"/>
      <c r="P127" s="68"/>
      <c r="Q127" s="68"/>
      <c r="R127" s="68"/>
      <c r="S127" s="68"/>
      <c r="T127" s="68"/>
      <c r="U127" s="68"/>
      <c r="V127" s="68"/>
      <c r="W127" s="68"/>
      <c r="X127" s="68"/>
      <c r="Y127" s="68"/>
      <c r="Z127" s="68"/>
      <c r="AA127" s="68"/>
      <c r="AB127" s="68"/>
      <c r="AC127" s="68"/>
    </row>
    <row r="128">
      <c r="A128" s="59">
        <f>(Tabula!A128)</f>
        <v>127</v>
      </c>
      <c r="B128" s="59" t="str">
        <f>(Tabula!C128)</f>
        <v/>
      </c>
      <c r="C128" s="64">
        <v>127.0</v>
      </c>
      <c r="D128" s="69"/>
      <c r="E128" s="67"/>
      <c r="F128" s="67"/>
      <c r="G128" s="67"/>
      <c r="H128" s="67"/>
      <c r="I128" s="67"/>
      <c r="J128" s="67"/>
      <c r="K128" s="67"/>
      <c r="L128" s="67"/>
      <c r="M128" s="67"/>
      <c r="N128" s="67"/>
      <c r="O128" s="68"/>
      <c r="P128" s="68"/>
      <c r="Q128" s="68"/>
      <c r="R128" s="68"/>
      <c r="S128" s="68"/>
      <c r="T128" s="68"/>
      <c r="U128" s="68"/>
      <c r="V128" s="68"/>
      <c r="W128" s="68"/>
      <c r="X128" s="68"/>
      <c r="Y128" s="68"/>
      <c r="Z128" s="68"/>
      <c r="AA128" s="68"/>
      <c r="AB128" s="68"/>
      <c r="AC128" s="68"/>
    </row>
    <row r="129">
      <c r="A129" s="59">
        <f>(Tabula!A129)</f>
        <v>128</v>
      </c>
      <c r="B129" s="59" t="str">
        <f>(Tabula!C129)</f>
        <v/>
      </c>
      <c r="C129" s="64">
        <v>128.0</v>
      </c>
      <c r="D129" s="69"/>
      <c r="E129" s="67"/>
      <c r="F129" s="67"/>
      <c r="G129" s="67"/>
      <c r="H129" s="67"/>
      <c r="I129" s="67"/>
      <c r="J129" s="67"/>
      <c r="K129" s="67"/>
      <c r="L129" s="67"/>
      <c r="M129" s="67"/>
      <c r="N129" s="67"/>
      <c r="O129" s="68"/>
      <c r="P129" s="68"/>
      <c r="Q129" s="68"/>
      <c r="R129" s="68"/>
      <c r="S129" s="68"/>
      <c r="T129" s="68"/>
      <c r="U129" s="68"/>
      <c r="V129" s="68"/>
      <c r="W129" s="68"/>
      <c r="X129" s="68"/>
      <c r="Y129" s="68"/>
      <c r="Z129" s="68"/>
      <c r="AA129" s="68"/>
      <c r="AB129" s="68"/>
      <c r="AC129" s="68"/>
    </row>
    <row r="130">
      <c r="A130" s="59" t="str">
        <f t="shared" ref="A130:B130" si="1">(#REF!)</f>
        <v>#REF!</v>
      </c>
      <c r="B130" s="59" t="str">
        <f t="shared" si="1"/>
        <v>#REF!</v>
      </c>
      <c r="C130" s="64">
        <v>129.0</v>
      </c>
      <c r="D130" s="69"/>
      <c r="E130" s="67"/>
      <c r="F130" s="67"/>
      <c r="G130" s="67"/>
      <c r="H130" s="67"/>
      <c r="I130" s="67"/>
      <c r="J130" s="67"/>
      <c r="K130" s="67"/>
      <c r="L130" s="67"/>
      <c r="M130" s="67"/>
      <c r="N130" s="67"/>
      <c r="O130" s="68"/>
      <c r="P130" s="68"/>
      <c r="Q130" s="68"/>
      <c r="R130" s="68"/>
      <c r="S130" s="68"/>
      <c r="T130" s="68"/>
      <c r="U130" s="68"/>
      <c r="V130" s="68"/>
      <c r="W130" s="68"/>
      <c r="X130" s="68"/>
      <c r="Y130" s="68"/>
      <c r="Z130" s="68"/>
      <c r="AA130" s="68"/>
      <c r="AB130" s="68"/>
      <c r="AC130" s="68"/>
    </row>
    <row r="131">
      <c r="A131" s="59" t="str">
        <f t="shared" ref="A131:B131" si="2">(#REF!)</f>
        <v>#REF!</v>
      </c>
      <c r="B131" s="59" t="str">
        <f t="shared" si="2"/>
        <v>#REF!</v>
      </c>
      <c r="C131" s="64">
        <v>130.0</v>
      </c>
      <c r="D131" s="69"/>
      <c r="E131" s="67"/>
      <c r="F131" s="67"/>
      <c r="G131" s="67"/>
      <c r="H131" s="67"/>
      <c r="I131" s="67"/>
      <c r="J131" s="67"/>
      <c r="K131" s="67"/>
      <c r="L131" s="67"/>
      <c r="M131" s="67"/>
      <c r="N131" s="67"/>
      <c r="O131" s="68"/>
      <c r="P131" s="68"/>
      <c r="Q131" s="68"/>
      <c r="R131" s="68"/>
      <c r="S131" s="68"/>
      <c r="T131" s="68"/>
      <c r="U131" s="68"/>
      <c r="V131" s="68"/>
      <c r="W131" s="68"/>
      <c r="X131" s="68"/>
      <c r="Y131" s="68"/>
      <c r="Z131" s="68"/>
      <c r="AA131" s="68"/>
      <c r="AB131" s="68"/>
      <c r="AC131" s="68"/>
    </row>
    <row r="132">
      <c r="A132" s="59" t="str">
        <f t="shared" ref="A132:B132" si="3">(#REF!)</f>
        <v>#REF!</v>
      </c>
      <c r="B132" s="59" t="str">
        <f t="shared" si="3"/>
        <v>#REF!</v>
      </c>
      <c r="C132" s="64">
        <v>131.0</v>
      </c>
      <c r="D132" s="69"/>
      <c r="E132" s="67"/>
      <c r="F132" s="67"/>
      <c r="G132" s="67"/>
      <c r="H132" s="67"/>
      <c r="I132" s="67"/>
      <c r="J132" s="67"/>
      <c r="K132" s="67"/>
      <c r="L132" s="67"/>
      <c r="M132" s="67"/>
      <c r="N132" s="67"/>
      <c r="O132" s="68"/>
      <c r="P132" s="68"/>
      <c r="Q132" s="68"/>
      <c r="R132" s="68"/>
      <c r="S132" s="68"/>
      <c r="T132" s="68"/>
      <c r="U132" s="68"/>
      <c r="V132" s="68"/>
      <c r="W132" s="68"/>
      <c r="X132" s="68"/>
      <c r="Y132" s="68"/>
      <c r="Z132" s="68"/>
      <c r="AA132" s="68"/>
      <c r="AB132" s="68"/>
      <c r="AC132" s="68"/>
    </row>
    <row r="133">
      <c r="A133" s="59" t="str">
        <f t="shared" ref="A133:B133" si="4">(#REF!)</f>
        <v>#REF!</v>
      </c>
      <c r="B133" s="59" t="str">
        <f t="shared" si="4"/>
        <v>#REF!</v>
      </c>
      <c r="C133" s="64">
        <v>132.0</v>
      </c>
      <c r="D133" s="69"/>
      <c r="E133" s="67"/>
      <c r="F133" s="67"/>
      <c r="G133" s="67"/>
      <c r="H133" s="67"/>
      <c r="I133" s="67"/>
      <c r="J133" s="67"/>
      <c r="K133" s="67"/>
      <c r="L133" s="67"/>
      <c r="M133" s="67"/>
      <c r="N133" s="67"/>
      <c r="O133" s="68"/>
      <c r="P133" s="68"/>
      <c r="Q133" s="68"/>
      <c r="R133" s="68"/>
      <c r="S133" s="68"/>
      <c r="T133" s="68"/>
      <c r="U133" s="68"/>
      <c r="V133" s="68"/>
      <c r="W133" s="68"/>
      <c r="X133" s="68"/>
      <c r="Y133" s="68"/>
      <c r="Z133" s="68"/>
      <c r="AA133" s="68"/>
      <c r="AB133" s="68"/>
      <c r="AC133" s="68"/>
    </row>
    <row r="134">
      <c r="A134" s="59" t="str">
        <f t="shared" ref="A134:B134" si="5">(#REF!)</f>
        <v>#REF!</v>
      </c>
      <c r="B134" s="59" t="str">
        <f t="shared" si="5"/>
        <v>#REF!</v>
      </c>
      <c r="C134" s="64">
        <v>133.0</v>
      </c>
      <c r="D134" s="69"/>
      <c r="E134" s="67"/>
      <c r="F134" s="67"/>
      <c r="G134" s="67"/>
      <c r="H134" s="67"/>
      <c r="I134" s="67"/>
      <c r="J134" s="67"/>
      <c r="K134" s="67"/>
      <c r="L134" s="67"/>
      <c r="M134" s="67"/>
      <c r="N134" s="67"/>
      <c r="O134" s="68"/>
      <c r="P134" s="68"/>
      <c r="Q134" s="68"/>
      <c r="R134" s="68"/>
      <c r="S134" s="68"/>
      <c r="T134" s="68"/>
      <c r="U134" s="68"/>
      <c r="V134" s="68"/>
      <c r="W134" s="68"/>
      <c r="X134" s="68"/>
      <c r="Y134" s="68"/>
      <c r="Z134" s="68"/>
      <c r="AA134" s="68"/>
      <c r="AB134" s="68"/>
      <c r="AC134" s="68"/>
    </row>
    <row r="135">
      <c r="A135" s="59" t="str">
        <f t="shared" ref="A135:B135" si="6">(#REF!)</f>
        <v>#REF!</v>
      </c>
      <c r="B135" s="59" t="str">
        <f t="shared" si="6"/>
        <v>#REF!</v>
      </c>
      <c r="C135" s="64">
        <v>134.0</v>
      </c>
      <c r="D135" s="69"/>
      <c r="E135" s="67"/>
      <c r="F135" s="67"/>
      <c r="G135" s="67"/>
      <c r="H135" s="67"/>
      <c r="I135" s="67"/>
      <c r="J135" s="67"/>
      <c r="K135" s="67"/>
      <c r="L135" s="67"/>
      <c r="M135" s="67"/>
      <c r="N135" s="67"/>
      <c r="O135" s="68"/>
      <c r="P135" s="68"/>
      <c r="Q135" s="68"/>
      <c r="R135" s="68"/>
      <c r="S135" s="68"/>
      <c r="T135" s="68"/>
      <c r="U135" s="68"/>
      <c r="V135" s="68"/>
      <c r="W135" s="68"/>
      <c r="X135" s="68"/>
      <c r="Y135" s="68"/>
      <c r="Z135" s="68"/>
      <c r="AA135" s="68"/>
      <c r="AB135" s="68"/>
      <c r="AC135" s="68"/>
    </row>
    <row r="136">
      <c r="A136" s="59" t="str">
        <f t="shared" ref="A136:B136" si="7">(#REF!)</f>
        <v>#REF!</v>
      </c>
      <c r="B136" s="59" t="str">
        <f t="shared" si="7"/>
        <v>#REF!</v>
      </c>
      <c r="C136" s="64">
        <v>135.0</v>
      </c>
      <c r="D136" s="69"/>
      <c r="E136" s="67"/>
      <c r="F136" s="67"/>
      <c r="G136" s="67"/>
      <c r="H136" s="67"/>
      <c r="I136" s="67"/>
      <c r="J136" s="67"/>
      <c r="K136" s="67"/>
      <c r="L136" s="67"/>
      <c r="M136" s="67"/>
      <c r="N136" s="67"/>
      <c r="O136" s="68"/>
      <c r="P136" s="68"/>
      <c r="Q136" s="68"/>
      <c r="R136" s="68"/>
      <c r="S136" s="68"/>
      <c r="T136" s="68"/>
      <c r="U136" s="68"/>
      <c r="V136" s="68"/>
      <c r="W136" s="68"/>
      <c r="X136" s="68"/>
      <c r="Y136" s="68"/>
      <c r="Z136" s="68"/>
      <c r="AA136" s="68"/>
      <c r="AB136" s="68"/>
      <c r="AC136" s="68"/>
    </row>
    <row r="137">
      <c r="A137" s="59" t="str">
        <f t="shared" ref="A137:B137" si="8">(#REF!)</f>
        <v>#REF!</v>
      </c>
      <c r="B137" s="59" t="str">
        <f t="shared" si="8"/>
        <v>#REF!</v>
      </c>
      <c r="C137" s="64">
        <v>136.0</v>
      </c>
      <c r="D137" s="69"/>
      <c r="E137" s="67"/>
      <c r="F137" s="67"/>
      <c r="G137" s="67"/>
      <c r="H137" s="67"/>
      <c r="I137" s="67"/>
      <c r="J137" s="67"/>
      <c r="K137" s="67"/>
      <c r="L137" s="67"/>
      <c r="M137" s="67"/>
      <c r="N137" s="67"/>
      <c r="O137" s="68"/>
      <c r="P137" s="68"/>
      <c r="Q137" s="68"/>
      <c r="R137" s="68"/>
      <c r="S137" s="68"/>
      <c r="T137" s="68"/>
      <c r="U137" s="68"/>
      <c r="V137" s="68"/>
      <c r="W137" s="68"/>
      <c r="X137" s="68"/>
      <c r="Y137" s="68"/>
      <c r="Z137" s="68"/>
      <c r="AA137" s="68"/>
      <c r="AB137" s="68"/>
      <c r="AC137" s="68"/>
    </row>
    <row r="138">
      <c r="A138" s="59" t="str">
        <f t="shared" ref="A138:B138" si="9">(#REF!)</f>
        <v>#REF!</v>
      </c>
      <c r="B138" s="59" t="str">
        <f t="shared" si="9"/>
        <v>#REF!</v>
      </c>
      <c r="C138" s="64">
        <v>137.0</v>
      </c>
      <c r="D138" s="69"/>
      <c r="E138" s="67"/>
      <c r="F138" s="67"/>
      <c r="G138" s="67"/>
      <c r="H138" s="67"/>
      <c r="I138" s="67"/>
      <c r="J138" s="67"/>
      <c r="K138" s="67"/>
      <c r="L138" s="67"/>
      <c r="M138" s="67"/>
      <c r="N138" s="67"/>
      <c r="O138" s="68"/>
      <c r="P138" s="68"/>
      <c r="Q138" s="68"/>
      <c r="R138" s="68"/>
      <c r="S138" s="68"/>
      <c r="T138" s="68"/>
      <c r="U138" s="68"/>
      <c r="V138" s="68"/>
      <c r="W138" s="68"/>
      <c r="X138" s="68"/>
      <c r="Y138" s="68"/>
      <c r="Z138" s="68"/>
      <c r="AA138" s="68"/>
      <c r="AB138" s="68"/>
      <c r="AC138" s="68"/>
    </row>
    <row r="139">
      <c r="A139" s="59" t="str">
        <f t="shared" ref="A139:B139" si="10">(#REF!)</f>
        <v>#REF!</v>
      </c>
      <c r="B139" s="59" t="str">
        <f t="shared" si="10"/>
        <v>#REF!</v>
      </c>
      <c r="C139" s="64">
        <v>138.0</v>
      </c>
      <c r="D139" s="69"/>
      <c r="E139" s="67"/>
      <c r="F139" s="67"/>
      <c r="G139" s="67"/>
      <c r="H139" s="67"/>
      <c r="I139" s="67"/>
      <c r="J139" s="67"/>
      <c r="K139" s="67"/>
      <c r="L139" s="67"/>
      <c r="M139" s="67"/>
      <c r="N139" s="67"/>
      <c r="O139" s="68"/>
      <c r="P139" s="68"/>
      <c r="Q139" s="68"/>
      <c r="R139" s="68"/>
      <c r="S139" s="68"/>
      <c r="T139" s="68"/>
      <c r="U139" s="68"/>
      <c r="V139" s="68"/>
      <c r="W139" s="68"/>
      <c r="X139" s="68"/>
      <c r="Y139" s="68"/>
      <c r="Z139" s="68"/>
      <c r="AA139" s="68"/>
      <c r="AB139" s="68"/>
      <c r="AC139" s="68"/>
    </row>
    <row r="140">
      <c r="A140" s="59" t="str">
        <f t="shared" ref="A140:B140" si="11">(#REF!)</f>
        <v>#REF!</v>
      </c>
      <c r="B140" s="59" t="str">
        <f t="shared" si="11"/>
        <v>#REF!</v>
      </c>
      <c r="C140" s="64">
        <v>139.0</v>
      </c>
      <c r="D140" s="69"/>
      <c r="E140" s="67"/>
      <c r="F140" s="67"/>
      <c r="G140" s="67"/>
      <c r="H140" s="67"/>
      <c r="I140" s="67"/>
      <c r="J140" s="67"/>
      <c r="K140" s="67"/>
      <c r="L140" s="67"/>
      <c r="M140" s="67"/>
      <c r="N140" s="67"/>
      <c r="O140" s="68"/>
      <c r="P140" s="68"/>
      <c r="Q140" s="68"/>
      <c r="R140" s="68"/>
      <c r="S140" s="68"/>
      <c r="T140" s="68"/>
      <c r="U140" s="68"/>
      <c r="V140" s="68"/>
      <c r="W140" s="68"/>
      <c r="X140" s="68"/>
      <c r="Y140" s="68"/>
      <c r="Z140" s="68"/>
      <c r="AA140" s="68"/>
      <c r="AB140" s="68"/>
      <c r="AC140" s="68"/>
    </row>
    <row r="141">
      <c r="A141" s="59" t="str">
        <f t="shared" ref="A141:B141" si="12">(#REF!)</f>
        <v>#REF!</v>
      </c>
      <c r="B141" s="59" t="str">
        <f t="shared" si="12"/>
        <v>#REF!</v>
      </c>
      <c r="C141" s="64">
        <v>140.0</v>
      </c>
      <c r="D141" s="69"/>
      <c r="E141" s="67"/>
      <c r="F141" s="67"/>
      <c r="G141" s="67"/>
      <c r="H141" s="67"/>
      <c r="I141" s="67"/>
      <c r="J141" s="67"/>
      <c r="K141" s="67"/>
      <c r="L141" s="67"/>
      <c r="M141" s="67"/>
      <c r="N141" s="67"/>
      <c r="O141" s="68"/>
      <c r="P141" s="68"/>
      <c r="Q141" s="68"/>
      <c r="R141" s="68"/>
      <c r="S141" s="68"/>
      <c r="T141" s="68"/>
      <c r="U141" s="68"/>
      <c r="V141" s="68"/>
      <c r="W141" s="68"/>
      <c r="X141" s="68"/>
      <c r="Y141" s="68"/>
      <c r="Z141" s="68"/>
      <c r="AA141" s="68"/>
      <c r="AB141" s="68"/>
      <c r="AC141" s="68"/>
    </row>
    <row r="142">
      <c r="A142" s="59" t="str">
        <f t="shared" ref="A142:B142" si="13">(#REF!)</f>
        <v>#REF!</v>
      </c>
      <c r="B142" s="59" t="str">
        <f t="shared" si="13"/>
        <v>#REF!</v>
      </c>
      <c r="C142" s="64">
        <v>141.0</v>
      </c>
      <c r="D142" s="69"/>
      <c r="E142" s="67"/>
      <c r="F142" s="67"/>
      <c r="G142" s="67"/>
      <c r="H142" s="67"/>
      <c r="I142" s="67"/>
      <c r="J142" s="67"/>
      <c r="K142" s="67"/>
      <c r="L142" s="67"/>
      <c r="M142" s="67"/>
      <c r="N142" s="67"/>
      <c r="O142" s="68"/>
      <c r="P142" s="68"/>
      <c r="Q142" s="68"/>
      <c r="R142" s="68"/>
      <c r="S142" s="68"/>
      <c r="T142" s="68"/>
      <c r="U142" s="68"/>
      <c r="V142" s="68"/>
      <c r="W142" s="68"/>
      <c r="X142" s="68"/>
      <c r="Y142" s="68"/>
      <c r="Z142" s="68"/>
      <c r="AA142" s="68"/>
      <c r="AB142" s="68"/>
      <c r="AC142" s="68"/>
    </row>
    <row r="143">
      <c r="A143" s="59" t="str">
        <f t="shared" ref="A143:B143" si="14">(#REF!)</f>
        <v>#REF!</v>
      </c>
      <c r="B143" s="59" t="str">
        <f t="shared" si="14"/>
        <v>#REF!</v>
      </c>
      <c r="C143" s="64">
        <v>142.0</v>
      </c>
      <c r="D143" s="69"/>
      <c r="E143" s="67"/>
      <c r="F143" s="67"/>
      <c r="G143" s="67"/>
      <c r="H143" s="67"/>
      <c r="I143" s="67"/>
      <c r="J143" s="67"/>
      <c r="K143" s="67"/>
      <c r="L143" s="67"/>
      <c r="M143" s="67"/>
      <c r="N143" s="67"/>
      <c r="O143" s="68"/>
      <c r="P143" s="68"/>
      <c r="Q143" s="68"/>
      <c r="R143" s="68"/>
      <c r="S143" s="68"/>
      <c r="T143" s="68"/>
      <c r="U143" s="68"/>
      <c r="V143" s="68"/>
      <c r="W143" s="68"/>
      <c r="X143" s="68"/>
      <c r="Y143" s="68"/>
      <c r="Z143" s="68"/>
      <c r="AA143" s="68"/>
      <c r="AB143" s="68"/>
      <c r="AC143" s="68"/>
    </row>
    <row r="144">
      <c r="A144" s="59" t="str">
        <f t="shared" ref="A144:B144" si="15">(#REF!)</f>
        <v>#REF!</v>
      </c>
      <c r="B144" s="59" t="str">
        <f t="shared" si="15"/>
        <v>#REF!</v>
      </c>
      <c r="C144" s="64">
        <v>143.0</v>
      </c>
      <c r="D144" s="69"/>
      <c r="E144" s="67"/>
      <c r="F144" s="67"/>
      <c r="G144" s="67"/>
      <c r="H144" s="67"/>
      <c r="I144" s="67"/>
      <c r="J144" s="67"/>
      <c r="K144" s="67"/>
      <c r="L144" s="67"/>
      <c r="M144" s="67"/>
      <c r="N144" s="67"/>
      <c r="O144" s="68"/>
      <c r="P144" s="68"/>
      <c r="Q144" s="68"/>
      <c r="R144" s="68"/>
      <c r="S144" s="68"/>
      <c r="T144" s="68"/>
      <c r="U144" s="68"/>
      <c r="V144" s="68"/>
      <c r="W144" s="68"/>
      <c r="X144" s="68"/>
      <c r="Y144" s="68"/>
      <c r="Z144" s="68"/>
      <c r="AA144" s="68"/>
      <c r="AB144" s="68"/>
      <c r="AC144" s="68"/>
    </row>
    <row r="145">
      <c r="A145" s="59" t="str">
        <f t="shared" ref="A145:B145" si="16">(#REF!)</f>
        <v>#REF!</v>
      </c>
      <c r="B145" s="59" t="str">
        <f t="shared" si="16"/>
        <v>#REF!</v>
      </c>
      <c r="C145" s="64">
        <v>144.0</v>
      </c>
      <c r="D145" s="69"/>
      <c r="E145" s="67"/>
      <c r="F145" s="67"/>
      <c r="G145" s="67"/>
      <c r="H145" s="67"/>
      <c r="I145" s="67"/>
      <c r="J145" s="67"/>
      <c r="K145" s="67"/>
      <c r="L145" s="67"/>
      <c r="M145" s="67"/>
      <c r="N145" s="67"/>
      <c r="O145" s="68"/>
      <c r="P145" s="68"/>
      <c r="Q145" s="68"/>
      <c r="R145" s="68"/>
      <c r="S145" s="68"/>
      <c r="T145" s="68"/>
      <c r="U145" s="68"/>
      <c r="V145" s="68"/>
      <c r="W145" s="68"/>
      <c r="X145" s="68"/>
      <c r="Y145" s="68"/>
      <c r="Z145" s="68"/>
      <c r="AA145" s="68"/>
      <c r="AB145" s="68"/>
      <c r="AC145" s="68"/>
    </row>
    <row r="146">
      <c r="A146" s="59" t="str">
        <f t="shared" ref="A146:B146" si="17">(#REF!)</f>
        <v>#REF!</v>
      </c>
      <c r="B146" s="59" t="str">
        <f t="shared" si="17"/>
        <v>#REF!</v>
      </c>
      <c r="C146" s="64">
        <v>145.0</v>
      </c>
      <c r="D146" s="69"/>
      <c r="E146" s="67"/>
      <c r="F146" s="67"/>
      <c r="G146" s="67"/>
      <c r="H146" s="67"/>
      <c r="I146" s="67"/>
      <c r="J146" s="67"/>
      <c r="K146" s="67"/>
      <c r="L146" s="67"/>
      <c r="M146" s="67"/>
      <c r="N146" s="67"/>
      <c r="O146" s="68"/>
      <c r="P146" s="68"/>
      <c r="Q146" s="68"/>
      <c r="R146" s="68"/>
      <c r="S146" s="68"/>
      <c r="T146" s="68"/>
      <c r="U146" s="68"/>
      <c r="V146" s="68"/>
      <c r="W146" s="68"/>
      <c r="X146" s="68"/>
      <c r="Y146" s="68"/>
      <c r="Z146" s="68"/>
      <c r="AA146" s="68"/>
      <c r="AB146" s="68"/>
      <c r="AC146" s="68"/>
    </row>
    <row r="147">
      <c r="A147" s="59" t="str">
        <f t="shared" ref="A147:B147" si="18">(#REF!)</f>
        <v>#REF!</v>
      </c>
      <c r="B147" s="59" t="str">
        <f t="shared" si="18"/>
        <v>#REF!</v>
      </c>
      <c r="C147" s="64">
        <v>146.0</v>
      </c>
      <c r="D147" s="69"/>
      <c r="E147" s="67"/>
      <c r="F147" s="67"/>
      <c r="G147" s="67"/>
      <c r="H147" s="67"/>
      <c r="I147" s="67"/>
      <c r="J147" s="67"/>
      <c r="K147" s="67"/>
      <c r="L147" s="67"/>
      <c r="M147" s="67"/>
      <c r="N147" s="67"/>
      <c r="O147" s="68"/>
      <c r="P147" s="68"/>
      <c r="Q147" s="68"/>
      <c r="R147" s="68"/>
      <c r="S147" s="68"/>
      <c r="T147" s="68"/>
      <c r="U147" s="68"/>
      <c r="V147" s="68"/>
      <c r="W147" s="68"/>
      <c r="X147" s="68"/>
      <c r="Y147" s="68"/>
      <c r="Z147" s="68"/>
      <c r="AA147" s="68"/>
      <c r="AB147" s="68"/>
      <c r="AC147" s="68"/>
    </row>
    <row r="148">
      <c r="A148" s="59" t="str">
        <f t="shared" ref="A148:B148" si="19">(#REF!)</f>
        <v>#REF!</v>
      </c>
      <c r="B148" s="59" t="str">
        <f t="shared" si="19"/>
        <v>#REF!</v>
      </c>
      <c r="C148" s="64">
        <v>147.0</v>
      </c>
      <c r="D148" s="69"/>
      <c r="E148" s="67"/>
      <c r="F148" s="67"/>
      <c r="G148" s="67"/>
      <c r="H148" s="67"/>
      <c r="I148" s="67"/>
      <c r="J148" s="67"/>
      <c r="K148" s="67"/>
      <c r="L148" s="67"/>
      <c r="M148" s="67"/>
      <c r="N148" s="67"/>
      <c r="O148" s="68"/>
      <c r="P148" s="68"/>
      <c r="Q148" s="68"/>
      <c r="R148" s="68"/>
      <c r="S148" s="68"/>
      <c r="T148" s="68"/>
      <c r="U148" s="68"/>
      <c r="V148" s="68"/>
      <c r="W148" s="68"/>
      <c r="X148" s="68"/>
      <c r="Y148" s="68"/>
      <c r="Z148" s="68"/>
      <c r="AA148" s="68"/>
      <c r="AB148" s="68"/>
      <c r="AC148" s="68"/>
    </row>
    <row r="149">
      <c r="A149" s="59" t="str">
        <f t="shared" ref="A149:B149" si="20">(#REF!)</f>
        <v>#REF!</v>
      </c>
      <c r="B149" s="59" t="str">
        <f t="shared" si="20"/>
        <v>#REF!</v>
      </c>
      <c r="C149" s="64">
        <v>148.0</v>
      </c>
      <c r="D149" s="69"/>
      <c r="E149" s="67"/>
      <c r="F149" s="67"/>
      <c r="G149" s="67"/>
      <c r="H149" s="67"/>
      <c r="I149" s="67"/>
      <c r="J149" s="67"/>
      <c r="K149" s="67"/>
      <c r="L149" s="67"/>
      <c r="M149" s="67"/>
      <c r="N149" s="67"/>
      <c r="O149" s="68"/>
      <c r="P149" s="68"/>
      <c r="Q149" s="68"/>
      <c r="R149" s="68"/>
      <c r="S149" s="68"/>
      <c r="T149" s="68"/>
      <c r="U149" s="68"/>
      <c r="V149" s="68"/>
      <c r="W149" s="68"/>
      <c r="X149" s="68"/>
      <c r="Y149" s="68"/>
      <c r="Z149" s="68"/>
      <c r="AA149" s="68"/>
      <c r="AB149" s="68"/>
      <c r="AC149" s="68"/>
    </row>
    <row r="150">
      <c r="A150" s="59" t="str">
        <f t="shared" ref="A150:B150" si="21">(#REF!)</f>
        <v>#REF!</v>
      </c>
      <c r="B150" s="59" t="str">
        <f t="shared" si="21"/>
        <v>#REF!</v>
      </c>
      <c r="C150" s="64">
        <v>149.0</v>
      </c>
      <c r="D150" s="69"/>
      <c r="E150" s="67"/>
      <c r="F150" s="67"/>
      <c r="G150" s="67"/>
      <c r="H150" s="67"/>
      <c r="I150" s="67"/>
      <c r="J150" s="67"/>
      <c r="K150" s="67"/>
      <c r="L150" s="67"/>
      <c r="M150" s="67"/>
      <c r="N150" s="67"/>
      <c r="O150" s="68"/>
      <c r="P150" s="68"/>
      <c r="Q150" s="68"/>
      <c r="R150" s="68"/>
      <c r="S150" s="68"/>
      <c r="T150" s="68"/>
      <c r="U150" s="68"/>
      <c r="V150" s="68"/>
      <c r="W150" s="68"/>
      <c r="X150" s="68"/>
      <c r="Y150" s="68"/>
      <c r="Z150" s="68"/>
      <c r="AA150" s="68"/>
      <c r="AB150" s="68"/>
      <c r="AC150" s="68"/>
    </row>
    <row r="151">
      <c r="A151" s="59" t="str">
        <f t="shared" ref="A151:B151" si="22">(#REF!)</f>
        <v>#REF!</v>
      </c>
      <c r="B151" s="59" t="str">
        <f t="shared" si="22"/>
        <v>#REF!</v>
      </c>
      <c r="C151" s="64">
        <v>150.0</v>
      </c>
      <c r="D151" s="69"/>
      <c r="E151" s="67"/>
      <c r="F151" s="67"/>
      <c r="G151" s="67"/>
      <c r="H151" s="67"/>
      <c r="I151" s="67"/>
      <c r="J151" s="67"/>
      <c r="K151" s="67"/>
      <c r="L151" s="67"/>
      <c r="M151" s="67"/>
      <c r="N151" s="67"/>
      <c r="O151" s="68"/>
      <c r="P151" s="68"/>
      <c r="Q151" s="68"/>
      <c r="R151" s="68"/>
      <c r="S151" s="68"/>
      <c r="T151" s="68"/>
      <c r="U151" s="68"/>
      <c r="V151" s="68"/>
      <c r="W151" s="68"/>
      <c r="X151" s="68"/>
      <c r="Y151" s="68"/>
      <c r="Z151" s="68"/>
      <c r="AA151" s="68"/>
      <c r="AB151" s="68"/>
      <c r="AC151" s="68"/>
    </row>
    <row r="152">
      <c r="A152" s="59" t="str">
        <f t="shared" ref="A152:B152" si="23">(#REF!)</f>
        <v>#REF!</v>
      </c>
      <c r="B152" s="59" t="str">
        <f t="shared" si="23"/>
        <v>#REF!</v>
      </c>
      <c r="C152" s="64">
        <v>151.0</v>
      </c>
      <c r="D152" s="69"/>
      <c r="E152" s="67"/>
      <c r="F152" s="67"/>
      <c r="G152" s="67"/>
      <c r="H152" s="67"/>
      <c r="I152" s="67"/>
      <c r="J152" s="67"/>
      <c r="K152" s="67"/>
      <c r="L152" s="67"/>
      <c r="M152" s="67"/>
      <c r="N152" s="67"/>
      <c r="O152" s="68"/>
      <c r="P152" s="68"/>
      <c r="Q152" s="68"/>
      <c r="R152" s="68"/>
      <c r="S152" s="68"/>
      <c r="T152" s="68"/>
      <c r="U152" s="68"/>
      <c r="V152" s="68"/>
      <c r="W152" s="68"/>
      <c r="X152" s="68"/>
      <c r="Y152" s="68"/>
      <c r="Z152" s="68"/>
      <c r="AA152" s="68"/>
      <c r="AB152" s="68"/>
      <c r="AC152" s="68"/>
    </row>
    <row r="153">
      <c r="A153" s="59" t="str">
        <f t="shared" ref="A153:B153" si="24">(#REF!)</f>
        <v>#REF!</v>
      </c>
      <c r="B153" s="59" t="str">
        <f t="shared" si="24"/>
        <v>#REF!</v>
      </c>
      <c r="C153" s="64">
        <v>152.0</v>
      </c>
      <c r="D153" s="69"/>
      <c r="E153" s="67"/>
      <c r="F153" s="67"/>
      <c r="G153" s="67"/>
      <c r="H153" s="67"/>
      <c r="I153" s="67"/>
      <c r="J153" s="67"/>
      <c r="K153" s="67"/>
      <c r="L153" s="67"/>
      <c r="M153" s="67"/>
      <c r="N153" s="67"/>
      <c r="O153" s="68"/>
      <c r="P153" s="68"/>
      <c r="Q153" s="68"/>
      <c r="R153" s="68"/>
      <c r="S153" s="68"/>
      <c r="T153" s="68"/>
      <c r="U153" s="68"/>
      <c r="V153" s="68"/>
      <c r="W153" s="68"/>
      <c r="X153" s="68"/>
      <c r="Y153" s="68"/>
      <c r="Z153" s="68"/>
      <c r="AA153" s="68"/>
      <c r="AB153" s="68"/>
      <c r="AC153" s="68"/>
    </row>
    <row r="154">
      <c r="A154" s="59" t="str">
        <f t="shared" ref="A154:B154" si="25">(#REF!)</f>
        <v>#REF!</v>
      </c>
      <c r="B154" s="59" t="str">
        <f t="shared" si="25"/>
        <v>#REF!</v>
      </c>
      <c r="C154" s="64">
        <v>153.0</v>
      </c>
      <c r="D154" s="69"/>
      <c r="E154" s="67"/>
      <c r="F154" s="67"/>
      <c r="G154" s="67"/>
      <c r="H154" s="67"/>
      <c r="I154" s="67"/>
      <c r="J154" s="67"/>
      <c r="K154" s="67"/>
      <c r="L154" s="67"/>
      <c r="M154" s="67"/>
      <c r="N154" s="67"/>
      <c r="O154" s="68"/>
      <c r="P154" s="68"/>
      <c r="Q154" s="68"/>
      <c r="R154" s="68"/>
      <c r="S154" s="68"/>
      <c r="T154" s="68"/>
      <c r="U154" s="68"/>
      <c r="V154" s="68"/>
      <c r="W154" s="68"/>
      <c r="X154" s="68"/>
      <c r="Y154" s="68"/>
      <c r="Z154" s="68"/>
      <c r="AA154" s="68"/>
      <c r="AB154" s="68"/>
      <c r="AC154" s="68"/>
    </row>
    <row r="155">
      <c r="A155" s="59" t="str">
        <f t="shared" ref="A155:B155" si="26">(#REF!)</f>
        <v>#REF!</v>
      </c>
      <c r="B155" s="59" t="str">
        <f t="shared" si="26"/>
        <v>#REF!</v>
      </c>
      <c r="C155" s="64">
        <v>154.0</v>
      </c>
      <c r="D155" s="69"/>
      <c r="E155" s="67"/>
      <c r="F155" s="67"/>
      <c r="G155" s="67"/>
      <c r="H155" s="67"/>
      <c r="I155" s="67"/>
      <c r="J155" s="67"/>
      <c r="K155" s="67"/>
      <c r="L155" s="67"/>
      <c r="M155" s="67"/>
      <c r="N155" s="67"/>
      <c r="O155" s="68"/>
      <c r="P155" s="68"/>
      <c r="Q155" s="68"/>
      <c r="R155" s="68"/>
      <c r="S155" s="68"/>
      <c r="T155" s="68"/>
      <c r="U155" s="68"/>
      <c r="V155" s="68"/>
      <c r="W155" s="68"/>
      <c r="X155" s="68"/>
      <c r="Y155" s="68"/>
      <c r="Z155" s="68"/>
      <c r="AA155" s="68"/>
      <c r="AB155" s="68"/>
      <c r="AC155" s="68"/>
    </row>
    <row r="156">
      <c r="A156" s="59" t="str">
        <f t="shared" ref="A156:B156" si="27">(#REF!)</f>
        <v>#REF!</v>
      </c>
      <c r="B156" s="59" t="str">
        <f t="shared" si="27"/>
        <v>#REF!</v>
      </c>
      <c r="C156" s="64">
        <v>155.0</v>
      </c>
      <c r="D156" s="69"/>
      <c r="E156" s="67"/>
      <c r="F156" s="67"/>
      <c r="G156" s="67"/>
      <c r="H156" s="67"/>
      <c r="I156" s="67"/>
      <c r="J156" s="67"/>
      <c r="K156" s="67"/>
      <c r="L156" s="67"/>
      <c r="M156" s="67"/>
      <c r="N156" s="67"/>
      <c r="O156" s="68"/>
      <c r="P156" s="68"/>
      <c r="Q156" s="68"/>
      <c r="R156" s="68"/>
      <c r="S156" s="68"/>
      <c r="T156" s="68"/>
      <c r="U156" s="68"/>
      <c r="V156" s="68"/>
      <c r="W156" s="68"/>
      <c r="X156" s="68"/>
      <c r="Y156" s="68"/>
      <c r="Z156" s="68"/>
      <c r="AA156" s="68"/>
      <c r="AB156" s="68"/>
      <c r="AC156" s="68"/>
    </row>
    <row r="157">
      <c r="A157" s="59" t="str">
        <f t="shared" ref="A157:B157" si="28">(#REF!)</f>
        <v>#REF!</v>
      </c>
      <c r="B157" s="59" t="str">
        <f t="shared" si="28"/>
        <v>#REF!</v>
      </c>
      <c r="C157" s="64">
        <v>156.0</v>
      </c>
      <c r="D157" s="69"/>
      <c r="E157" s="67"/>
      <c r="F157" s="67"/>
      <c r="G157" s="67"/>
      <c r="H157" s="67"/>
      <c r="I157" s="67"/>
      <c r="J157" s="67"/>
      <c r="K157" s="67"/>
      <c r="L157" s="67"/>
      <c r="M157" s="67"/>
      <c r="N157" s="67"/>
      <c r="O157" s="68"/>
      <c r="P157" s="68"/>
      <c r="Q157" s="68"/>
      <c r="R157" s="68"/>
      <c r="S157" s="68"/>
      <c r="T157" s="68"/>
      <c r="U157" s="68"/>
      <c r="V157" s="68"/>
      <c r="W157" s="68"/>
      <c r="X157" s="68"/>
      <c r="Y157" s="68"/>
      <c r="Z157" s="68"/>
      <c r="AA157" s="68"/>
      <c r="AB157" s="68"/>
      <c r="AC157" s="68"/>
    </row>
    <row r="158">
      <c r="A158" s="59" t="str">
        <f t="shared" ref="A158:B158" si="29">(#REF!)</f>
        <v>#REF!</v>
      </c>
      <c r="B158" s="59" t="str">
        <f t="shared" si="29"/>
        <v>#REF!</v>
      </c>
      <c r="C158" s="64">
        <v>157.0</v>
      </c>
      <c r="D158" s="69"/>
      <c r="E158" s="67"/>
      <c r="F158" s="67"/>
      <c r="G158" s="67"/>
      <c r="H158" s="67"/>
      <c r="I158" s="67"/>
      <c r="J158" s="67"/>
      <c r="K158" s="67"/>
      <c r="L158" s="67"/>
      <c r="M158" s="67"/>
      <c r="N158" s="67"/>
      <c r="O158" s="68"/>
      <c r="P158" s="68"/>
      <c r="Q158" s="68"/>
      <c r="R158" s="68"/>
      <c r="S158" s="68"/>
      <c r="T158" s="68"/>
      <c r="U158" s="68"/>
      <c r="V158" s="68"/>
      <c r="W158" s="68"/>
      <c r="X158" s="68"/>
      <c r="Y158" s="68"/>
      <c r="Z158" s="68"/>
      <c r="AA158" s="68"/>
      <c r="AB158" s="68"/>
      <c r="AC158" s="68"/>
    </row>
    <row r="159">
      <c r="A159" s="59" t="str">
        <f t="shared" ref="A159:B159" si="30">(#REF!)</f>
        <v>#REF!</v>
      </c>
      <c r="B159" s="59" t="str">
        <f t="shared" si="30"/>
        <v>#REF!</v>
      </c>
      <c r="C159" s="64">
        <v>158.0</v>
      </c>
      <c r="D159" s="69"/>
      <c r="E159" s="67"/>
      <c r="F159" s="67"/>
      <c r="G159" s="67"/>
      <c r="H159" s="67"/>
      <c r="I159" s="67"/>
      <c r="J159" s="67"/>
      <c r="K159" s="67"/>
      <c r="L159" s="67"/>
      <c r="M159" s="67"/>
      <c r="N159" s="67"/>
      <c r="O159" s="68"/>
      <c r="P159" s="68"/>
      <c r="Q159" s="68"/>
      <c r="R159" s="68"/>
      <c r="S159" s="68"/>
      <c r="T159" s="68"/>
      <c r="U159" s="68"/>
      <c r="V159" s="68"/>
      <c r="W159" s="68"/>
      <c r="X159" s="68"/>
      <c r="Y159" s="68"/>
      <c r="Z159" s="68"/>
      <c r="AA159" s="68"/>
      <c r="AB159" s="68"/>
      <c r="AC159" s="68"/>
    </row>
    <row r="160">
      <c r="A160" s="59" t="str">
        <f t="shared" ref="A160:B160" si="31">(#REF!)</f>
        <v>#REF!</v>
      </c>
      <c r="B160" s="59" t="str">
        <f t="shared" si="31"/>
        <v>#REF!</v>
      </c>
      <c r="C160" s="64">
        <v>159.0</v>
      </c>
      <c r="D160" s="69"/>
      <c r="E160" s="67"/>
      <c r="F160" s="67"/>
      <c r="G160" s="67"/>
      <c r="H160" s="67"/>
      <c r="I160" s="67"/>
      <c r="J160" s="67"/>
      <c r="K160" s="67"/>
      <c r="L160" s="67"/>
      <c r="M160" s="67"/>
      <c r="N160" s="67"/>
      <c r="O160" s="68"/>
      <c r="P160" s="68"/>
      <c r="Q160" s="68"/>
      <c r="R160" s="68"/>
      <c r="S160" s="68"/>
      <c r="T160" s="68"/>
      <c r="U160" s="68"/>
      <c r="V160" s="68"/>
      <c r="W160" s="68"/>
      <c r="X160" s="68"/>
      <c r="Y160" s="68"/>
      <c r="Z160" s="68"/>
      <c r="AA160" s="68"/>
      <c r="AB160" s="68"/>
      <c r="AC160" s="68"/>
    </row>
    <row r="161">
      <c r="A161" s="59" t="str">
        <f t="shared" ref="A161:B161" si="32">(#REF!)</f>
        <v>#REF!</v>
      </c>
      <c r="B161" s="59" t="str">
        <f t="shared" si="32"/>
        <v>#REF!</v>
      </c>
      <c r="C161" s="64">
        <v>160.0</v>
      </c>
      <c r="D161" s="69"/>
      <c r="E161" s="67"/>
      <c r="F161" s="67"/>
      <c r="G161" s="67"/>
      <c r="H161" s="67"/>
      <c r="I161" s="67"/>
      <c r="J161" s="67"/>
      <c r="K161" s="67"/>
      <c r="L161" s="67"/>
      <c r="M161" s="67"/>
      <c r="N161" s="67"/>
      <c r="O161" s="68"/>
      <c r="P161" s="68"/>
      <c r="Q161" s="68"/>
      <c r="R161" s="68"/>
      <c r="S161" s="68"/>
      <c r="T161" s="68"/>
      <c r="U161" s="68"/>
      <c r="V161" s="68"/>
      <c r="W161" s="68"/>
      <c r="X161" s="68"/>
      <c r="Y161" s="68"/>
      <c r="Z161" s="68"/>
      <c r="AA161" s="68"/>
      <c r="AB161" s="68"/>
      <c r="AC161" s="68"/>
    </row>
    <row r="162">
      <c r="A162" s="59" t="str">
        <f t="shared" ref="A162:B162" si="33">(#REF!)</f>
        <v>#REF!</v>
      </c>
      <c r="B162" s="59" t="str">
        <f t="shared" si="33"/>
        <v>#REF!</v>
      </c>
      <c r="C162" s="64">
        <v>161.0</v>
      </c>
      <c r="D162" s="69"/>
      <c r="E162" s="67"/>
      <c r="F162" s="67"/>
      <c r="G162" s="67"/>
      <c r="H162" s="67"/>
      <c r="I162" s="67"/>
      <c r="J162" s="67"/>
      <c r="K162" s="67"/>
      <c r="L162" s="67"/>
      <c r="M162" s="67"/>
      <c r="N162" s="67"/>
      <c r="O162" s="68"/>
      <c r="P162" s="68"/>
      <c r="Q162" s="68"/>
      <c r="R162" s="68"/>
      <c r="S162" s="68"/>
      <c r="T162" s="68"/>
      <c r="U162" s="68"/>
      <c r="V162" s="68"/>
      <c r="W162" s="68"/>
      <c r="X162" s="68"/>
      <c r="Y162" s="68"/>
      <c r="Z162" s="68"/>
      <c r="AA162" s="68"/>
      <c r="AB162" s="68"/>
      <c r="AC162" s="68"/>
    </row>
    <row r="163">
      <c r="A163" s="59" t="str">
        <f t="shared" ref="A163:B163" si="34">(#REF!)</f>
        <v>#REF!</v>
      </c>
      <c r="B163" s="59" t="str">
        <f t="shared" si="34"/>
        <v>#REF!</v>
      </c>
      <c r="C163" s="64">
        <v>162.0</v>
      </c>
      <c r="D163" s="69"/>
      <c r="E163" s="67"/>
      <c r="F163" s="67"/>
      <c r="G163" s="67"/>
      <c r="H163" s="67"/>
      <c r="I163" s="67"/>
      <c r="J163" s="67"/>
      <c r="K163" s="67"/>
      <c r="L163" s="67"/>
      <c r="M163" s="67"/>
      <c r="N163" s="67"/>
      <c r="O163" s="68"/>
      <c r="P163" s="68"/>
      <c r="Q163" s="68"/>
      <c r="R163" s="68"/>
      <c r="S163" s="68"/>
      <c r="T163" s="68"/>
      <c r="U163" s="68"/>
      <c r="V163" s="68"/>
      <c r="W163" s="68"/>
      <c r="X163" s="68"/>
      <c r="Y163" s="68"/>
      <c r="Z163" s="68"/>
      <c r="AA163" s="68"/>
      <c r="AB163" s="68"/>
      <c r="AC163" s="68"/>
    </row>
    <row r="164">
      <c r="A164" s="59" t="str">
        <f t="shared" ref="A164:B164" si="35">(#REF!)</f>
        <v>#REF!</v>
      </c>
      <c r="B164" s="59" t="str">
        <f t="shared" si="35"/>
        <v>#REF!</v>
      </c>
      <c r="C164" s="64">
        <v>163.0</v>
      </c>
      <c r="D164" s="69"/>
      <c r="E164" s="67"/>
      <c r="F164" s="67"/>
      <c r="G164" s="67"/>
      <c r="H164" s="67"/>
      <c r="I164" s="67"/>
      <c r="J164" s="67"/>
      <c r="K164" s="67"/>
      <c r="L164" s="67"/>
      <c r="M164" s="67"/>
      <c r="N164" s="67"/>
      <c r="O164" s="68"/>
      <c r="P164" s="68"/>
      <c r="Q164" s="68"/>
      <c r="R164" s="68"/>
      <c r="S164" s="68"/>
      <c r="T164" s="68"/>
      <c r="U164" s="68"/>
      <c r="V164" s="68"/>
      <c r="W164" s="68"/>
      <c r="X164" s="68"/>
      <c r="Y164" s="68"/>
      <c r="Z164" s="68"/>
      <c r="AA164" s="68"/>
      <c r="AB164" s="68"/>
      <c r="AC164" s="68"/>
    </row>
    <row r="165">
      <c r="A165" s="59" t="str">
        <f t="shared" ref="A165:B165" si="36">(#REF!)</f>
        <v>#REF!</v>
      </c>
      <c r="B165" s="59" t="str">
        <f t="shared" si="36"/>
        <v>#REF!</v>
      </c>
      <c r="C165" s="64">
        <v>164.0</v>
      </c>
      <c r="D165" s="69"/>
      <c r="E165" s="67"/>
      <c r="F165" s="67"/>
      <c r="G165" s="67"/>
      <c r="H165" s="67"/>
      <c r="I165" s="67"/>
      <c r="J165" s="67"/>
      <c r="K165" s="67"/>
      <c r="L165" s="67"/>
      <c r="M165" s="67"/>
      <c r="N165" s="67"/>
      <c r="O165" s="68"/>
      <c r="P165" s="68"/>
      <c r="Q165" s="68"/>
      <c r="R165" s="68"/>
      <c r="S165" s="68"/>
      <c r="T165" s="68"/>
      <c r="U165" s="68"/>
      <c r="V165" s="68"/>
      <c r="W165" s="68"/>
      <c r="X165" s="68"/>
      <c r="Y165" s="68"/>
      <c r="Z165" s="68"/>
      <c r="AA165" s="68"/>
      <c r="AB165" s="68"/>
      <c r="AC165" s="68"/>
    </row>
    <row r="166">
      <c r="A166" s="59" t="str">
        <f t="shared" ref="A166:B166" si="37">(#REF!)</f>
        <v>#REF!</v>
      </c>
      <c r="B166" s="59" t="str">
        <f t="shared" si="37"/>
        <v>#REF!</v>
      </c>
      <c r="C166" s="64">
        <v>165.0</v>
      </c>
      <c r="D166" s="69"/>
      <c r="E166" s="67"/>
      <c r="F166" s="67"/>
      <c r="G166" s="67"/>
      <c r="H166" s="67"/>
      <c r="I166" s="67"/>
      <c r="J166" s="67"/>
      <c r="K166" s="67"/>
      <c r="L166" s="67"/>
      <c r="M166" s="67"/>
      <c r="N166" s="67"/>
      <c r="O166" s="68"/>
      <c r="P166" s="68"/>
      <c r="Q166" s="68"/>
      <c r="R166" s="68"/>
      <c r="S166" s="68"/>
      <c r="T166" s="68"/>
      <c r="U166" s="68"/>
      <c r="V166" s="68"/>
      <c r="W166" s="68"/>
      <c r="X166" s="68"/>
      <c r="Y166" s="68"/>
      <c r="Z166" s="68"/>
      <c r="AA166" s="68"/>
      <c r="AB166" s="68"/>
      <c r="AC166" s="68"/>
    </row>
    <row r="167">
      <c r="A167" s="59" t="str">
        <f t="shared" ref="A167:B167" si="38">(#REF!)</f>
        <v>#REF!</v>
      </c>
      <c r="B167" s="59" t="str">
        <f t="shared" si="38"/>
        <v>#REF!</v>
      </c>
      <c r="C167" s="64">
        <v>166.0</v>
      </c>
      <c r="D167" s="69"/>
      <c r="E167" s="67"/>
      <c r="F167" s="67"/>
      <c r="G167" s="67"/>
      <c r="H167" s="67"/>
      <c r="I167" s="67"/>
      <c r="J167" s="67"/>
      <c r="K167" s="67"/>
      <c r="L167" s="67"/>
      <c r="M167" s="67"/>
      <c r="N167" s="67"/>
      <c r="O167" s="68"/>
      <c r="P167" s="68"/>
      <c r="Q167" s="68"/>
      <c r="R167" s="68"/>
      <c r="S167" s="68"/>
      <c r="T167" s="68"/>
      <c r="U167" s="68"/>
      <c r="V167" s="68"/>
      <c r="W167" s="68"/>
      <c r="X167" s="68"/>
      <c r="Y167" s="68"/>
      <c r="Z167" s="68"/>
      <c r="AA167" s="68"/>
      <c r="AB167" s="68"/>
      <c r="AC167" s="68"/>
    </row>
    <row r="168">
      <c r="A168" s="59" t="str">
        <f t="shared" ref="A168:B168" si="39">(#REF!)</f>
        <v>#REF!</v>
      </c>
      <c r="B168" s="59" t="str">
        <f t="shared" si="39"/>
        <v>#REF!</v>
      </c>
      <c r="C168" s="64">
        <v>167.0</v>
      </c>
      <c r="D168" s="69"/>
      <c r="E168" s="67"/>
      <c r="F168" s="67"/>
      <c r="G168" s="67"/>
      <c r="H168" s="67"/>
      <c r="I168" s="67"/>
      <c r="J168" s="67"/>
      <c r="K168" s="67"/>
      <c r="L168" s="67"/>
      <c r="M168" s="67"/>
      <c r="N168" s="67"/>
      <c r="O168" s="68"/>
      <c r="P168" s="68"/>
      <c r="Q168" s="68"/>
      <c r="R168" s="68"/>
      <c r="S168" s="68"/>
      <c r="T168" s="68"/>
      <c r="U168" s="68"/>
      <c r="V168" s="68"/>
      <c r="W168" s="68"/>
      <c r="X168" s="68"/>
      <c r="Y168" s="68"/>
      <c r="Z168" s="68"/>
      <c r="AA168" s="68"/>
      <c r="AB168" s="68"/>
      <c r="AC168" s="68"/>
    </row>
    <row r="169">
      <c r="A169" s="59" t="str">
        <f t="shared" ref="A169:B169" si="40">(#REF!)</f>
        <v>#REF!</v>
      </c>
      <c r="B169" s="59" t="str">
        <f t="shared" si="40"/>
        <v>#REF!</v>
      </c>
      <c r="C169" s="64">
        <v>168.0</v>
      </c>
      <c r="D169" s="69"/>
      <c r="E169" s="67"/>
      <c r="F169" s="67"/>
      <c r="G169" s="67"/>
      <c r="H169" s="67"/>
      <c r="I169" s="67"/>
      <c r="J169" s="67"/>
      <c r="K169" s="67"/>
      <c r="L169" s="67"/>
      <c r="M169" s="67"/>
      <c r="N169" s="67"/>
      <c r="O169" s="68"/>
      <c r="P169" s="68"/>
      <c r="Q169" s="68"/>
      <c r="R169" s="68"/>
      <c r="S169" s="68"/>
      <c r="T169" s="68"/>
      <c r="U169" s="68"/>
      <c r="V169" s="68"/>
      <c r="W169" s="68"/>
      <c r="X169" s="68"/>
      <c r="Y169" s="68"/>
      <c r="Z169" s="68"/>
      <c r="AA169" s="68"/>
      <c r="AB169" s="68"/>
      <c r="AC169" s="68"/>
    </row>
    <row r="170">
      <c r="A170" s="59" t="str">
        <f t="shared" ref="A170:B170" si="41">(#REF!)</f>
        <v>#REF!</v>
      </c>
      <c r="B170" s="59" t="str">
        <f t="shared" si="41"/>
        <v>#REF!</v>
      </c>
      <c r="C170" s="64">
        <v>169.0</v>
      </c>
      <c r="D170" s="69"/>
      <c r="E170" s="67"/>
      <c r="F170" s="67"/>
      <c r="G170" s="67"/>
      <c r="H170" s="67"/>
      <c r="I170" s="67"/>
      <c r="J170" s="67"/>
      <c r="K170" s="67"/>
      <c r="L170" s="67"/>
      <c r="M170" s="67"/>
      <c r="N170" s="67"/>
      <c r="O170" s="68"/>
      <c r="P170" s="68"/>
      <c r="Q170" s="68"/>
      <c r="R170" s="68"/>
      <c r="S170" s="68"/>
      <c r="T170" s="68"/>
      <c r="U170" s="68"/>
      <c r="V170" s="68"/>
      <c r="W170" s="68"/>
      <c r="X170" s="68"/>
      <c r="Y170" s="68"/>
      <c r="Z170" s="68"/>
      <c r="AA170" s="68"/>
      <c r="AB170" s="68"/>
      <c r="AC170" s="68"/>
    </row>
    <row r="171">
      <c r="A171" s="59" t="str">
        <f t="shared" ref="A171:B171" si="42">(#REF!)</f>
        <v>#REF!</v>
      </c>
      <c r="B171" s="59" t="str">
        <f t="shared" si="42"/>
        <v>#REF!</v>
      </c>
      <c r="C171" s="64">
        <v>170.0</v>
      </c>
      <c r="D171" s="69"/>
      <c r="E171" s="67"/>
      <c r="F171" s="67"/>
      <c r="G171" s="67"/>
      <c r="H171" s="67"/>
      <c r="I171" s="67"/>
      <c r="J171" s="67"/>
      <c r="K171" s="67"/>
      <c r="L171" s="67"/>
      <c r="M171" s="67"/>
      <c r="N171" s="67"/>
      <c r="O171" s="68"/>
      <c r="P171" s="68"/>
      <c r="Q171" s="68"/>
      <c r="R171" s="68"/>
      <c r="S171" s="68"/>
      <c r="T171" s="68"/>
      <c r="U171" s="68"/>
      <c r="V171" s="68"/>
      <c r="W171" s="68"/>
      <c r="X171" s="68"/>
      <c r="Y171" s="68"/>
      <c r="Z171" s="68"/>
      <c r="AA171" s="68"/>
      <c r="AB171" s="68"/>
      <c r="AC171" s="68"/>
    </row>
    <row r="172">
      <c r="A172" s="59" t="str">
        <f t="shared" ref="A172:B172" si="43">(#REF!)</f>
        <v>#REF!</v>
      </c>
      <c r="B172" s="59" t="str">
        <f t="shared" si="43"/>
        <v>#REF!</v>
      </c>
      <c r="C172" s="64">
        <v>171.0</v>
      </c>
      <c r="D172" s="69"/>
      <c r="E172" s="67"/>
      <c r="F172" s="67"/>
      <c r="G172" s="67"/>
      <c r="H172" s="67"/>
      <c r="I172" s="67"/>
      <c r="J172" s="67"/>
      <c r="K172" s="67"/>
      <c r="L172" s="67"/>
      <c r="M172" s="67"/>
      <c r="N172" s="67"/>
      <c r="O172" s="68"/>
      <c r="P172" s="68"/>
      <c r="Q172" s="68"/>
      <c r="R172" s="68"/>
      <c r="S172" s="68"/>
      <c r="T172" s="68"/>
      <c r="U172" s="68"/>
      <c r="V172" s="68"/>
      <c r="W172" s="68"/>
      <c r="X172" s="68"/>
      <c r="Y172" s="68"/>
      <c r="Z172" s="68"/>
      <c r="AA172" s="68"/>
      <c r="AB172" s="68"/>
      <c r="AC172" s="68"/>
    </row>
    <row r="173">
      <c r="A173" s="59" t="str">
        <f t="shared" ref="A173:B173" si="44">(#REF!)</f>
        <v>#REF!</v>
      </c>
      <c r="B173" s="59" t="str">
        <f t="shared" si="44"/>
        <v>#REF!</v>
      </c>
      <c r="C173" s="64">
        <v>172.0</v>
      </c>
      <c r="D173" s="69"/>
      <c r="E173" s="67"/>
      <c r="F173" s="67"/>
      <c r="G173" s="67"/>
      <c r="H173" s="67"/>
      <c r="I173" s="67"/>
      <c r="J173" s="67"/>
      <c r="K173" s="67"/>
      <c r="L173" s="67"/>
      <c r="M173" s="67"/>
      <c r="N173" s="67"/>
      <c r="O173" s="68"/>
      <c r="P173" s="68"/>
      <c r="Q173" s="68"/>
      <c r="R173" s="68"/>
      <c r="S173" s="68"/>
      <c r="T173" s="68"/>
      <c r="U173" s="68"/>
      <c r="V173" s="68"/>
      <c r="W173" s="68"/>
      <c r="X173" s="68"/>
      <c r="Y173" s="68"/>
      <c r="Z173" s="68"/>
      <c r="AA173" s="68"/>
      <c r="AB173" s="68"/>
      <c r="AC173" s="68"/>
    </row>
    <row r="174">
      <c r="A174" s="59" t="str">
        <f t="shared" ref="A174:B174" si="45">(#REF!)</f>
        <v>#REF!</v>
      </c>
      <c r="B174" s="59" t="str">
        <f t="shared" si="45"/>
        <v>#REF!</v>
      </c>
      <c r="C174" s="64">
        <v>173.0</v>
      </c>
      <c r="D174" s="69"/>
      <c r="E174" s="67"/>
      <c r="F174" s="67"/>
      <c r="G174" s="67"/>
      <c r="H174" s="67"/>
      <c r="I174" s="67"/>
      <c r="J174" s="67"/>
      <c r="K174" s="67"/>
      <c r="L174" s="67"/>
      <c r="M174" s="67"/>
      <c r="N174" s="67"/>
      <c r="O174" s="68"/>
      <c r="P174" s="68"/>
      <c r="Q174" s="68"/>
      <c r="R174" s="68"/>
      <c r="S174" s="68"/>
      <c r="T174" s="68"/>
      <c r="U174" s="68"/>
      <c r="V174" s="68"/>
      <c r="W174" s="68"/>
      <c r="X174" s="68"/>
      <c r="Y174" s="68"/>
      <c r="Z174" s="68"/>
      <c r="AA174" s="68"/>
      <c r="AB174" s="68"/>
      <c r="AC174" s="68"/>
    </row>
    <row r="175">
      <c r="A175" s="59" t="str">
        <f t="shared" ref="A175:B175" si="46">(#REF!)</f>
        <v>#REF!</v>
      </c>
      <c r="B175" s="59" t="str">
        <f t="shared" si="46"/>
        <v>#REF!</v>
      </c>
      <c r="C175" s="64">
        <v>174.0</v>
      </c>
      <c r="D175" s="69"/>
      <c r="E175" s="67"/>
      <c r="F175" s="67"/>
      <c r="G175" s="67"/>
      <c r="H175" s="67"/>
      <c r="I175" s="67"/>
      <c r="J175" s="67"/>
      <c r="K175" s="67"/>
      <c r="L175" s="67"/>
      <c r="M175" s="67"/>
      <c r="N175" s="67"/>
      <c r="O175" s="68"/>
      <c r="P175" s="68"/>
      <c r="Q175" s="68"/>
      <c r="R175" s="68"/>
      <c r="S175" s="68"/>
      <c r="T175" s="68"/>
      <c r="U175" s="68"/>
      <c r="V175" s="68"/>
      <c r="W175" s="68"/>
      <c r="X175" s="68"/>
      <c r="Y175" s="68"/>
      <c r="Z175" s="68"/>
      <c r="AA175" s="68"/>
      <c r="AB175" s="68"/>
      <c r="AC175" s="68"/>
    </row>
    <row r="176">
      <c r="A176" s="59" t="str">
        <f t="shared" ref="A176:B176" si="47">(#REF!)</f>
        <v>#REF!</v>
      </c>
      <c r="B176" s="59" t="str">
        <f t="shared" si="47"/>
        <v>#REF!</v>
      </c>
      <c r="C176" s="64">
        <v>175.0</v>
      </c>
      <c r="D176" s="69"/>
      <c r="E176" s="67"/>
      <c r="F176" s="67"/>
      <c r="G176" s="67"/>
      <c r="H176" s="67"/>
      <c r="I176" s="67"/>
      <c r="J176" s="67"/>
      <c r="K176" s="67"/>
      <c r="L176" s="67"/>
      <c r="M176" s="67"/>
      <c r="N176" s="67"/>
      <c r="O176" s="68"/>
      <c r="P176" s="68"/>
      <c r="Q176" s="68"/>
      <c r="R176" s="68"/>
      <c r="S176" s="68"/>
      <c r="T176" s="68"/>
      <c r="U176" s="68"/>
      <c r="V176" s="68"/>
      <c r="W176" s="68"/>
      <c r="X176" s="68"/>
      <c r="Y176" s="68"/>
      <c r="Z176" s="68"/>
      <c r="AA176" s="68"/>
      <c r="AB176" s="68"/>
      <c r="AC176" s="68"/>
    </row>
    <row r="177">
      <c r="A177" s="59" t="str">
        <f t="shared" ref="A177:B177" si="48">(#REF!)</f>
        <v>#REF!</v>
      </c>
      <c r="B177" s="59" t="str">
        <f t="shared" si="48"/>
        <v>#REF!</v>
      </c>
      <c r="C177" s="64">
        <v>176.0</v>
      </c>
      <c r="D177" s="69"/>
      <c r="E177" s="67"/>
      <c r="F177" s="67"/>
      <c r="G177" s="67"/>
      <c r="H177" s="67"/>
      <c r="I177" s="67"/>
      <c r="J177" s="67"/>
      <c r="K177" s="67"/>
      <c r="L177" s="67"/>
      <c r="M177" s="67"/>
      <c r="N177" s="67"/>
      <c r="O177" s="68"/>
      <c r="P177" s="68"/>
      <c r="Q177" s="68"/>
      <c r="R177" s="68"/>
      <c r="S177" s="68"/>
      <c r="T177" s="68"/>
      <c r="U177" s="68"/>
      <c r="V177" s="68"/>
      <c r="W177" s="68"/>
      <c r="X177" s="68"/>
      <c r="Y177" s="68"/>
      <c r="Z177" s="68"/>
      <c r="AA177" s="68"/>
      <c r="AB177" s="68"/>
      <c r="AC177" s="68"/>
    </row>
    <row r="178">
      <c r="A178" s="59" t="str">
        <f t="shared" ref="A178:B178" si="49">(#REF!)</f>
        <v>#REF!</v>
      </c>
      <c r="B178" s="59" t="str">
        <f t="shared" si="49"/>
        <v>#REF!</v>
      </c>
      <c r="C178" s="64">
        <v>177.0</v>
      </c>
      <c r="D178" s="69"/>
      <c r="E178" s="67"/>
      <c r="F178" s="67"/>
      <c r="G178" s="67"/>
      <c r="H178" s="67"/>
      <c r="I178" s="67"/>
      <c r="J178" s="67"/>
      <c r="K178" s="67"/>
      <c r="L178" s="67"/>
      <c r="M178" s="67"/>
      <c r="N178" s="67"/>
      <c r="O178" s="68"/>
      <c r="P178" s="68"/>
      <c r="Q178" s="68"/>
      <c r="R178" s="68"/>
      <c r="S178" s="68"/>
      <c r="T178" s="68"/>
      <c r="U178" s="68"/>
      <c r="V178" s="68"/>
      <c r="W178" s="68"/>
      <c r="X178" s="68"/>
      <c r="Y178" s="68"/>
      <c r="Z178" s="68"/>
      <c r="AA178" s="68"/>
      <c r="AB178" s="68"/>
      <c r="AC178" s="68"/>
    </row>
    <row r="179">
      <c r="A179" s="59" t="str">
        <f t="shared" ref="A179:B179" si="50">(#REF!)</f>
        <v>#REF!</v>
      </c>
      <c r="B179" s="59" t="str">
        <f t="shared" si="50"/>
        <v>#REF!</v>
      </c>
      <c r="C179" s="64">
        <v>178.0</v>
      </c>
      <c r="D179" s="69"/>
      <c r="E179" s="67"/>
      <c r="F179" s="67"/>
      <c r="G179" s="67"/>
      <c r="H179" s="67"/>
      <c r="I179" s="67"/>
      <c r="J179" s="67"/>
      <c r="K179" s="67"/>
      <c r="L179" s="67"/>
      <c r="M179" s="67"/>
      <c r="N179" s="67"/>
      <c r="O179" s="68"/>
      <c r="P179" s="68"/>
      <c r="Q179" s="68"/>
      <c r="R179" s="68"/>
      <c r="S179" s="68"/>
      <c r="T179" s="68"/>
      <c r="U179" s="68"/>
      <c r="V179" s="68"/>
      <c r="W179" s="68"/>
      <c r="X179" s="68"/>
      <c r="Y179" s="68"/>
      <c r="Z179" s="68"/>
      <c r="AA179" s="68"/>
      <c r="AB179" s="68"/>
      <c r="AC179" s="68"/>
    </row>
    <row r="180">
      <c r="A180" s="59" t="str">
        <f t="shared" ref="A180:B180" si="51">(#REF!)</f>
        <v>#REF!</v>
      </c>
      <c r="B180" s="59" t="str">
        <f t="shared" si="51"/>
        <v>#REF!</v>
      </c>
      <c r="C180" s="64">
        <v>179.0</v>
      </c>
      <c r="D180" s="69"/>
      <c r="E180" s="67"/>
      <c r="F180" s="67"/>
      <c r="G180" s="67"/>
      <c r="H180" s="67"/>
      <c r="I180" s="67"/>
      <c r="J180" s="67"/>
      <c r="K180" s="67"/>
      <c r="L180" s="67"/>
      <c r="M180" s="67"/>
      <c r="N180" s="67"/>
      <c r="O180" s="68"/>
      <c r="P180" s="68"/>
      <c r="Q180" s="68"/>
      <c r="R180" s="68"/>
      <c r="S180" s="68"/>
      <c r="T180" s="68"/>
      <c r="U180" s="68"/>
      <c r="V180" s="68"/>
      <c r="W180" s="68"/>
      <c r="X180" s="68"/>
      <c r="Y180" s="68"/>
      <c r="Z180" s="68"/>
      <c r="AA180" s="68"/>
      <c r="AB180" s="68"/>
      <c r="AC180" s="68"/>
    </row>
    <row r="181">
      <c r="A181" s="59" t="str">
        <f t="shared" ref="A181:B181" si="52">(#REF!)</f>
        <v>#REF!</v>
      </c>
      <c r="B181" s="59" t="str">
        <f t="shared" si="52"/>
        <v>#REF!</v>
      </c>
      <c r="C181" s="64">
        <v>180.0</v>
      </c>
      <c r="D181" s="69"/>
      <c r="E181" s="67"/>
      <c r="F181" s="67"/>
      <c r="G181" s="67"/>
      <c r="H181" s="67"/>
      <c r="I181" s="67"/>
      <c r="J181" s="67"/>
      <c r="K181" s="67"/>
      <c r="L181" s="67"/>
      <c r="M181" s="67"/>
      <c r="N181" s="67"/>
      <c r="O181" s="68"/>
      <c r="P181" s="68"/>
      <c r="Q181" s="68"/>
      <c r="R181" s="68"/>
      <c r="S181" s="68"/>
      <c r="T181" s="68"/>
      <c r="U181" s="68"/>
      <c r="V181" s="68"/>
      <c r="W181" s="68"/>
      <c r="X181" s="68"/>
      <c r="Y181" s="68"/>
      <c r="Z181" s="68"/>
      <c r="AA181" s="68"/>
      <c r="AB181" s="68"/>
      <c r="AC181" s="68"/>
    </row>
    <row r="182">
      <c r="A182" s="59" t="str">
        <f t="shared" ref="A182:B182" si="53">(#REF!)</f>
        <v>#REF!</v>
      </c>
      <c r="B182" s="59" t="str">
        <f t="shared" si="53"/>
        <v>#REF!</v>
      </c>
      <c r="C182" s="64">
        <v>181.0</v>
      </c>
      <c r="D182" s="69"/>
      <c r="E182" s="67"/>
      <c r="F182" s="67"/>
      <c r="G182" s="67"/>
      <c r="H182" s="67"/>
      <c r="I182" s="67"/>
      <c r="J182" s="67"/>
      <c r="K182" s="67"/>
      <c r="L182" s="67"/>
      <c r="M182" s="67"/>
      <c r="N182" s="67"/>
      <c r="O182" s="68"/>
      <c r="P182" s="68"/>
      <c r="Q182" s="68"/>
      <c r="R182" s="68"/>
      <c r="S182" s="68"/>
      <c r="T182" s="68"/>
      <c r="U182" s="68"/>
      <c r="V182" s="68"/>
      <c r="W182" s="68"/>
      <c r="X182" s="68"/>
      <c r="Y182" s="68"/>
      <c r="Z182" s="68"/>
      <c r="AA182" s="68"/>
      <c r="AB182" s="68"/>
      <c r="AC182" s="68"/>
    </row>
    <row r="183">
      <c r="A183" s="59" t="str">
        <f t="shared" ref="A183:B183" si="54">(#REF!)</f>
        <v>#REF!</v>
      </c>
      <c r="B183" s="59" t="str">
        <f t="shared" si="54"/>
        <v>#REF!</v>
      </c>
      <c r="C183" s="64">
        <v>182.0</v>
      </c>
      <c r="D183" s="69"/>
      <c r="E183" s="67"/>
      <c r="F183" s="67"/>
      <c r="G183" s="67"/>
      <c r="H183" s="67"/>
      <c r="I183" s="67"/>
      <c r="J183" s="67"/>
      <c r="K183" s="67"/>
      <c r="L183" s="67"/>
      <c r="M183" s="67"/>
      <c r="N183" s="67"/>
      <c r="O183" s="68"/>
      <c r="P183" s="68"/>
      <c r="Q183" s="68"/>
      <c r="R183" s="68"/>
      <c r="S183" s="68"/>
      <c r="T183" s="68"/>
      <c r="U183" s="68"/>
      <c r="V183" s="68"/>
      <c r="W183" s="68"/>
      <c r="X183" s="68"/>
      <c r="Y183" s="68"/>
      <c r="Z183" s="68"/>
      <c r="AA183" s="68"/>
      <c r="AB183" s="68"/>
      <c r="AC183" s="68"/>
    </row>
    <row r="184">
      <c r="A184" s="59" t="str">
        <f t="shared" ref="A184:B184" si="55">(#REF!)</f>
        <v>#REF!</v>
      </c>
      <c r="B184" s="59" t="str">
        <f t="shared" si="55"/>
        <v>#REF!</v>
      </c>
      <c r="C184" s="64">
        <v>183.0</v>
      </c>
      <c r="D184" s="69"/>
      <c r="E184" s="67"/>
      <c r="F184" s="67"/>
      <c r="G184" s="67"/>
      <c r="H184" s="67"/>
      <c r="I184" s="67"/>
      <c r="J184" s="67"/>
      <c r="K184" s="67"/>
      <c r="L184" s="67"/>
      <c r="M184" s="67"/>
      <c r="N184" s="67"/>
      <c r="O184" s="68"/>
      <c r="P184" s="68"/>
      <c r="Q184" s="68"/>
      <c r="R184" s="68"/>
      <c r="S184" s="68"/>
      <c r="T184" s="68"/>
      <c r="U184" s="68"/>
      <c r="V184" s="68"/>
      <c r="W184" s="68"/>
      <c r="X184" s="68"/>
      <c r="Y184" s="68"/>
      <c r="Z184" s="68"/>
      <c r="AA184" s="68"/>
      <c r="AB184" s="68"/>
      <c r="AC184" s="68"/>
    </row>
    <row r="185">
      <c r="A185" s="59" t="str">
        <f t="shared" ref="A185:B185" si="56">(#REF!)</f>
        <v>#REF!</v>
      </c>
      <c r="B185" s="59" t="str">
        <f t="shared" si="56"/>
        <v>#REF!</v>
      </c>
      <c r="C185" s="64">
        <v>184.0</v>
      </c>
      <c r="D185" s="69"/>
      <c r="E185" s="67"/>
      <c r="F185" s="67"/>
      <c r="G185" s="67"/>
      <c r="H185" s="67"/>
      <c r="I185" s="67"/>
      <c r="J185" s="67"/>
      <c r="K185" s="67"/>
      <c r="L185" s="67"/>
      <c r="M185" s="67"/>
      <c r="N185" s="67"/>
      <c r="O185" s="68"/>
      <c r="P185" s="68"/>
      <c r="Q185" s="68"/>
      <c r="R185" s="68"/>
      <c r="S185" s="68"/>
      <c r="T185" s="68"/>
      <c r="U185" s="68"/>
      <c r="V185" s="68"/>
      <c r="W185" s="68"/>
      <c r="X185" s="68"/>
      <c r="Y185" s="68"/>
      <c r="Z185" s="68"/>
      <c r="AA185" s="68"/>
      <c r="AB185" s="68"/>
      <c r="AC185" s="68"/>
    </row>
    <row r="186">
      <c r="A186" s="59" t="str">
        <f t="shared" ref="A186:B186" si="57">(#REF!)</f>
        <v>#REF!</v>
      </c>
      <c r="B186" s="59" t="str">
        <f t="shared" si="57"/>
        <v>#REF!</v>
      </c>
      <c r="C186" s="64">
        <v>185.0</v>
      </c>
      <c r="D186" s="69"/>
      <c r="E186" s="67"/>
      <c r="F186" s="67"/>
      <c r="G186" s="67"/>
      <c r="H186" s="67"/>
      <c r="I186" s="67"/>
      <c r="J186" s="67"/>
      <c r="K186" s="67"/>
      <c r="L186" s="67"/>
      <c r="M186" s="67"/>
      <c r="N186" s="67"/>
      <c r="O186" s="68"/>
      <c r="P186" s="68"/>
      <c r="Q186" s="68"/>
      <c r="R186" s="68"/>
      <c r="S186" s="68"/>
      <c r="T186" s="68"/>
      <c r="U186" s="68"/>
      <c r="V186" s="68"/>
      <c r="W186" s="68"/>
      <c r="X186" s="68"/>
      <c r="Y186" s="68"/>
      <c r="Z186" s="68"/>
      <c r="AA186" s="68"/>
      <c r="AB186" s="68"/>
      <c r="AC186" s="68"/>
    </row>
    <row r="187">
      <c r="A187" s="59" t="str">
        <f t="shared" ref="A187:B187" si="58">(#REF!)</f>
        <v>#REF!</v>
      </c>
      <c r="B187" s="59" t="str">
        <f t="shared" si="58"/>
        <v>#REF!</v>
      </c>
      <c r="C187" s="64">
        <v>186.0</v>
      </c>
      <c r="D187" s="69"/>
      <c r="E187" s="67"/>
      <c r="F187" s="67"/>
      <c r="G187" s="67"/>
      <c r="H187" s="67"/>
      <c r="I187" s="67"/>
      <c r="J187" s="67"/>
      <c r="K187" s="67"/>
      <c r="L187" s="67"/>
      <c r="M187" s="67"/>
      <c r="N187" s="67"/>
      <c r="O187" s="68"/>
      <c r="P187" s="68"/>
      <c r="Q187" s="68"/>
      <c r="R187" s="68"/>
      <c r="S187" s="68"/>
      <c r="T187" s="68"/>
      <c r="U187" s="68"/>
      <c r="V187" s="68"/>
      <c r="W187" s="68"/>
      <c r="X187" s="68"/>
      <c r="Y187" s="68"/>
      <c r="Z187" s="68"/>
      <c r="AA187" s="68"/>
      <c r="AB187" s="68"/>
      <c r="AC187" s="68"/>
    </row>
    <row r="188">
      <c r="A188" s="59" t="str">
        <f t="shared" ref="A188:B188" si="59">(#REF!)</f>
        <v>#REF!</v>
      </c>
      <c r="B188" s="59" t="str">
        <f t="shared" si="59"/>
        <v>#REF!</v>
      </c>
      <c r="C188" s="64">
        <v>187.0</v>
      </c>
      <c r="D188" s="69"/>
      <c r="E188" s="67"/>
      <c r="F188" s="67"/>
      <c r="G188" s="67"/>
      <c r="H188" s="67"/>
      <c r="I188" s="67"/>
      <c r="J188" s="67"/>
      <c r="K188" s="67"/>
      <c r="L188" s="67"/>
      <c r="M188" s="67"/>
      <c r="N188" s="67"/>
      <c r="O188" s="68"/>
      <c r="P188" s="68"/>
      <c r="Q188" s="68"/>
      <c r="R188" s="68"/>
      <c r="S188" s="68"/>
      <c r="T188" s="68"/>
      <c r="U188" s="68"/>
      <c r="V188" s="68"/>
      <c r="W188" s="68"/>
      <c r="X188" s="68"/>
      <c r="Y188" s="68"/>
      <c r="Z188" s="68"/>
      <c r="AA188" s="68"/>
      <c r="AB188" s="68"/>
      <c r="AC188" s="68"/>
    </row>
    <row r="189">
      <c r="A189" s="59" t="str">
        <f t="shared" ref="A189:B189" si="60">(#REF!)</f>
        <v>#REF!</v>
      </c>
      <c r="B189" s="59" t="str">
        <f t="shared" si="60"/>
        <v>#REF!</v>
      </c>
      <c r="C189" s="64">
        <v>188.0</v>
      </c>
      <c r="D189" s="69"/>
      <c r="E189" s="67"/>
      <c r="F189" s="67"/>
      <c r="G189" s="67"/>
      <c r="H189" s="67"/>
      <c r="I189" s="67"/>
      <c r="J189" s="67"/>
      <c r="K189" s="67"/>
      <c r="L189" s="67"/>
      <c r="M189" s="67"/>
      <c r="N189" s="67"/>
      <c r="O189" s="68"/>
      <c r="P189" s="68"/>
      <c r="Q189" s="68"/>
      <c r="R189" s="68"/>
      <c r="S189" s="68"/>
      <c r="T189" s="68"/>
      <c r="U189" s="68"/>
      <c r="V189" s="68"/>
      <c r="W189" s="68"/>
      <c r="X189" s="68"/>
      <c r="Y189" s="68"/>
      <c r="Z189" s="68"/>
      <c r="AA189" s="68"/>
      <c r="AB189" s="68"/>
      <c r="AC189" s="68"/>
    </row>
    <row r="190">
      <c r="A190" s="59" t="str">
        <f t="shared" ref="A190:B190" si="61">(#REF!)</f>
        <v>#REF!</v>
      </c>
      <c r="B190" s="59" t="str">
        <f t="shared" si="61"/>
        <v>#REF!</v>
      </c>
      <c r="C190" s="64">
        <v>189.0</v>
      </c>
      <c r="D190" s="69"/>
      <c r="E190" s="67"/>
      <c r="F190" s="67"/>
      <c r="G190" s="67"/>
      <c r="H190" s="67"/>
      <c r="I190" s="67"/>
      <c r="J190" s="67"/>
      <c r="K190" s="67"/>
      <c r="L190" s="67"/>
      <c r="M190" s="67"/>
      <c r="N190" s="67"/>
      <c r="O190" s="68"/>
      <c r="P190" s="68"/>
      <c r="Q190" s="68"/>
      <c r="R190" s="68"/>
      <c r="S190" s="68"/>
      <c r="T190" s="68"/>
      <c r="U190" s="68"/>
      <c r="V190" s="68"/>
      <c r="W190" s="68"/>
      <c r="X190" s="68"/>
      <c r="Y190" s="68"/>
      <c r="Z190" s="68"/>
      <c r="AA190" s="68"/>
      <c r="AB190" s="68"/>
      <c r="AC190" s="68"/>
    </row>
    <row r="191">
      <c r="A191" s="59" t="str">
        <f t="shared" ref="A191:B191" si="62">(#REF!)</f>
        <v>#REF!</v>
      </c>
      <c r="B191" s="59" t="str">
        <f t="shared" si="62"/>
        <v>#REF!</v>
      </c>
      <c r="C191" s="64">
        <v>190.0</v>
      </c>
      <c r="D191" s="69"/>
      <c r="E191" s="67"/>
      <c r="F191" s="67"/>
      <c r="G191" s="67"/>
      <c r="H191" s="67"/>
      <c r="I191" s="67"/>
      <c r="J191" s="67"/>
      <c r="K191" s="67"/>
      <c r="L191" s="67"/>
      <c r="M191" s="67"/>
      <c r="N191" s="67"/>
      <c r="O191" s="68"/>
      <c r="P191" s="68"/>
      <c r="Q191" s="68"/>
      <c r="R191" s="68"/>
      <c r="S191" s="68"/>
      <c r="T191" s="68"/>
      <c r="U191" s="68"/>
      <c r="V191" s="68"/>
      <c r="W191" s="68"/>
      <c r="X191" s="68"/>
      <c r="Y191" s="68"/>
      <c r="Z191" s="68"/>
      <c r="AA191" s="68"/>
      <c r="AB191" s="68"/>
      <c r="AC191" s="68"/>
    </row>
    <row r="192">
      <c r="A192" s="59" t="str">
        <f t="shared" ref="A192:B192" si="63">(#REF!)</f>
        <v>#REF!</v>
      </c>
      <c r="B192" s="59" t="str">
        <f t="shared" si="63"/>
        <v>#REF!</v>
      </c>
      <c r="C192" s="64">
        <v>191.0</v>
      </c>
      <c r="D192" s="69"/>
      <c r="E192" s="67"/>
      <c r="F192" s="67"/>
      <c r="G192" s="67"/>
      <c r="H192" s="67"/>
      <c r="I192" s="67"/>
      <c r="J192" s="67"/>
      <c r="K192" s="67"/>
      <c r="L192" s="67"/>
      <c r="M192" s="67"/>
      <c r="N192" s="67"/>
      <c r="O192" s="68"/>
      <c r="P192" s="68"/>
      <c r="Q192" s="68"/>
      <c r="R192" s="68"/>
      <c r="S192" s="68"/>
      <c r="T192" s="68"/>
      <c r="U192" s="68"/>
      <c r="V192" s="68"/>
      <c r="W192" s="68"/>
      <c r="X192" s="68"/>
      <c r="Y192" s="68"/>
      <c r="Z192" s="68"/>
      <c r="AA192" s="68"/>
      <c r="AB192" s="68"/>
      <c r="AC192" s="68"/>
    </row>
    <row r="193">
      <c r="A193" s="59" t="str">
        <f t="shared" ref="A193:B193" si="64">(#REF!)</f>
        <v>#REF!</v>
      </c>
      <c r="B193" s="59" t="str">
        <f t="shared" si="64"/>
        <v>#REF!</v>
      </c>
      <c r="C193" s="64">
        <v>192.0</v>
      </c>
      <c r="D193" s="69"/>
      <c r="E193" s="67"/>
      <c r="F193" s="67"/>
      <c r="G193" s="67"/>
      <c r="H193" s="67"/>
      <c r="I193" s="67"/>
      <c r="J193" s="67"/>
      <c r="K193" s="67"/>
      <c r="L193" s="67"/>
      <c r="M193" s="67"/>
      <c r="N193" s="67"/>
      <c r="O193" s="68"/>
      <c r="P193" s="68"/>
      <c r="Q193" s="68"/>
      <c r="R193" s="68"/>
      <c r="S193" s="68"/>
      <c r="T193" s="68"/>
      <c r="U193" s="68"/>
      <c r="V193" s="68"/>
      <c r="W193" s="68"/>
      <c r="X193" s="68"/>
      <c r="Y193" s="68"/>
      <c r="Z193" s="68"/>
      <c r="AA193" s="68"/>
      <c r="AB193" s="68"/>
      <c r="AC193" s="68"/>
    </row>
    <row r="194">
      <c r="A194" s="59" t="str">
        <f t="shared" ref="A194:B194" si="65">(#REF!)</f>
        <v>#REF!</v>
      </c>
      <c r="B194" s="59" t="str">
        <f t="shared" si="65"/>
        <v>#REF!</v>
      </c>
      <c r="C194" s="64">
        <v>193.0</v>
      </c>
      <c r="D194" s="69"/>
      <c r="E194" s="67"/>
      <c r="F194" s="67"/>
      <c r="G194" s="67"/>
      <c r="H194" s="67"/>
      <c r="I194" s="67"/>
      <c r="J194" s="67"/>
      <c r="K194" s="67"/>
      <c r="L194" s="67"/>
      <c r="M194" s="67"/>
      <c r="N194" s="67"/>
      <c r="O194" s="68"/>
      <c r="P194" s="68"/>
      <c r="Q194" s="68"/>
      <c r="R194" s="68"/>
      <c r="S194" s="68"/>
      <c r="T194" s="68"/>
      <c r="U194" s="68"/>
      <c r="V194" s="68"/>
      <c r="W194" s="68"/>
      <c r="X194" s="68"/>
      <c r="Y194" s="68"/>
      <c r="Z194" s="68"/>
      <c r="AA194" s="68"/>
      <c r="AB194" s="68"/>
      <c r="AC194" s="68"/>
    </row>
    <row r="195">
      <c r="A195" s="59" t="str">
        <f t="shared" ref="A195:B195" si="66">(#REF!)</f>
        <v>#REF!</v>
      </c>
      <c r="B195" s="59" t="str">
        <f t="shared" si="66"/>
        <v>#REF!</v>
      </c>
      <c r="C195" s="64">
        <v>194.0</v>
      </c>
      <c r="D195" s="69"/>
      <c r="E195" s="67"/>
      <c r="F195" s="67"/>
      <c r="G195" s="67"/>
      <c r="H195" s="67"/>
      <c r="I195" s="67"/>
      <c r="J195" s="67"/>
      <c r="K195" s="67"/>
      <c r="L195" s="67"/>
      <c r="M195" s="67"/>
      <c r="N195" s="67"/>
      <c r="O195" s="68"/>
      <c r="P195" s="68"/>
      <c r="Q195" s="68"/>
      <c r="R195" s="68"/>
      <c r="S195" s="68"/>
      <c r="T195" s="68"/>
      <c r="U195" s="68"/>
      <c r="V195" s="68"/>
      <c r="W195" s="68"/>
      <c r="X195" s="68"/>
      <c r="Y195" s="68"/>
      <c r="Z195" s="68"/>
      <c r="AA195" s="68"/>
      <c r="AB195" s="68"/>
      <c r="AC195" s="68"/>
    </row>
    <row r="196">
      <c r="A196" s="59" t="str">
        <f t="shared" ref="A196:B196" si="67">(#REF!)</f>
        <v>#REF!</v>
      </c>
      <c r="B196" s="59" t="str">
        <f t="shared" si="67"/>
        <v>#REF!</v>
      </c>
      <c r="C196" s="64">
        <v>195.0</v>
      </c>
      <c r="D196" s="69"/>
      <c r="E196" s="67"/>
      <c r="F196" s="67"/>
      <c r="G196" s="67"/>
      <c r="H196" s="67"/>
      <c r="I196" s="67"/>
      <c r="J196" s="67"/>
      <c r="K196" s="67"/>
      <c r="L196" s="67"/>
      <c r="M196" s="67"/>
      <c r="N196" s="67"/>
      <c r="O196" s="68"/>
      <c r="P196" s="68"/>
      <c r="Q196" s="68"/>
      <c r="R196" s="68"/>
      <c r="S196" s="68"/>
      <c r="T196" s="68"/>
      <c r="U196" s="68"/>
      <c r="V196" s="68"/>
      <c r="W196" s="68"/>
      <c r="X196" s="68"/>
      <c r="Y196" s="68"/>
      <c r="Z196" s="68"/>
      <c r="AA196" s="68"/>
      <c r="AB196" s="68"/>
      <c r="AC196" s="68"/>
    </row>
    <row r="197">
      <c r="A197" s="59" t="str">
        <f t="shared" ref="A197:B197" si="68">(#REF!)</f>
        <v>#REF!</v>
      </c>
      <c r="B197" s="59" t="str">
        <f t="shared" si="68"/>
        <v>#REF!</v>
      </c>
      <c r="C197" s="64">
        <v>196.0</v>
      </c>
      <c r="D197" s="69"/>
      <c r="E197" s="67"/>
      <c r="F197" s="67"/>
      <c r="G197" s="67"/>
      <c r="H197" s="67"/>
      <c r="I197" s="67"/>
      <c r="J197" s="67"/>
      <c r="K197" s="67"/>
      <c r="L197" s="67"/>
      <c r="M197" s="67"/>
      <c r="N197" s="67"/>
      <c r="O197" s="68"/>
      <c r="P197" s="68"/>
      <c r="Q197" s="68"/>
      <c r="R197" s="68"/>
      <c r="S197" s="68"/>
      <c r="T197" s="68"/>
      <c r="U197" s="68"/>
      <c r="V197" s="68"/>
      <c r="W197" s="68"/>
      <c r="X197" s="68"/>
      <c r="Y197" s="68"/>
      <c r="Z197" s="68"/>
      <c r="AA197" s="68"/>
      <c r="AB197" s="68"/>
      <c r="AC197" s="68"/>
    </row>
    <row r="198">
      <c r="A198" s="59" t="str">
        <f t="shared" ref="A198:B198" si="69">(#REF!)</f>
        <v>#REF!</v>
      </c>
      <c r="B198" s="59" t="str">
        <f t="shared" si="69"/>
        <v>#REF!</v>
      </c>
      <c r="C198" s="64">
        <v>197.0</v>
      </c>
      <c r="D198" s="69"/>
      <c r="E198" s="67"/>
      <c r="F198" s="67"/>
      <c r="G198" s="67"/>
      <c r="H198" s="67"/>
      <c r="I198" s="67"/>
      <c r="J198" s="67"/>
      <c r="K198" s="67"/>
      <c r="L198" s="67"/>
      <c r="M198" s="67"/>
      <c r="N198" s="67"/>
      <c r="O198" s="68"/>
      <c r="P198" s="68"/>
      <c r="Q198" s="68"/>
      <c r="R198" s="68"/>
      <c r="S198" s="68"/>
      <c r="T198" s="68"/>
      <c r="U198" s="68"/>
      <c r="V198" s="68"/>
      <c r="W198" s="68"/>
      <c r="X198" s="68"/>
      <c r="Y198" s="68"/>
      <c r="Z198" s="68"/>
      <c r="AA198" s="68"/>
      <c r="AB198" s="68"/>
      <c r="AC198" s="68"/>
    </row>
    <row r="199">
      <c r="A199" s="59" t="str">
        <f t="shared" ref="A199:B199" si="70">(#REF!)</f>
        <v>#REF!</v>
      </c>
      <c r="B199" s="59" t="str">
        <f t="shared" si="70"/>
        <v>#REF!</v>
      </c>
      <c r="C199" s="64">
        <v>198.0</v>
      </c>
      <c r="D199" s="69"/>
      <c r="E199" s="67"/>
      <c r="F199" s="67"/>
      <c r="G199" s="67"/>
      <c r="H199" s="67"/>
      <c r="I199" s="67"/>
      <c r="J199" s="67"/>
      <c r="K199" s="67"/>
      <c r="L199" s="67"/>
      <c r="M199" s="67"/>
      <c r="N199" s="67"/>
      <c r="O199" s="68"/>
      <c r="P199" s="68"/>
      <c r="Q199" s="68"/>
      <c r="R199" s="68"/>
      <c r="S199" s="68"/>
      <c r="T199" s="68"/>
      <c r="U199" s="68"/>
      <c r="V199" s="68"/>
      <c r="W199" s="68"/>
      <c r="X199" s="68"/>
      <c r="Y199" s="68"/>
      <c r="Z199" s="68"/>
      <c r="AA199" s="68"/>
      <c r="AB199" s="68"/>
      <c r="AC199" s="68"/>
    </row>
    <row r="200">
      <c r="A200" s="59" t="str">
        <f t="shared" ref="A200:B200" si="71">(#REF!)</f>
        <v>#REF!</v>
      </c>
      <c r="B200" s="59" t="str">
        <f t="shared" si="71"/>
        <v>#REF!</v>
      </c>
      <c r="C200" s="64">
        <v>199.0</v>
      </c>
      <c r="D200" s="69"/>
      <c r="E200" s="67"/>
      <c r="F200" s="67"/>
      <c r="G200" s="67"/>
      <c r="H200" s="67"/>
      <c r="I200" s="67"/>
      <c r="J200" s="67"/>
      <c r="K200" s="67"/>
      <c r="L200" s="67"/>
      <c r="M200" s="67"/>
      <c r="N200" s="67"/>
      <c r="O200" s="68"/>
      <c r="P200" s="68"/>
      <c r="Q200" s="68"/>
      <c r="R200" s="68"/>
      <c r="S200" s="68"/>
      <c r="T200" s="68"/>
      <c r="U200" s="68"/>
      <c r="V200" s="68"/>
      <c r="W200" s="68"/>
      <c r="X200" s="68"/>
      <c r="Y200" s="68"/>
      <c r="Z200" s="68"/>
      <c r="AA200" s="68"/>
      <c r="AB200" s="68"/>
      <c r="AC200" s="68"/>
    </row>
    <row r="201">
      <c r="A201" s="59" t="str">
        <f t="shared" ref="A201:B201" si="72">(#REF!)</f>
        <v>#REF!</v>
      </c>
      <c r="B201" s="59" t="str">
        <f t="shared" si="72"/>
        <v>#REF!</v>
      </c>
      <c r="C201" s="64">
        <v>200.0</v>
      </c>
      <c r="D201" s="69"/>
      <c r="E201" s="67"/>
      <c r="F201" s="67"/>
      <c r="G201" s="67"/>
      <c r="H201" s="67"/>
      <c r="I201" s="67"/>
      <c r="J201" s="67"/>
      <c r="K201" s="67"/>
      <c r="L201" s="67"/>
      <c r="M201" s="67"/>
      <c r="N201" s="67"/>
      <c r="O201" s="68"/>
      <c r="P201" s="68"/>
      <c r="Q201" s="68"/>
      <c r="R201" s="68"/>
      <c r="S201" s="68"/>
      <c r="T201" s="68"/>
      <c r="U201" s="68"/>
      <c r="V201" s="68"/>
      <c r="W201" s="68"/>
      <c r="X201" s="68"/>
      <c r="Y201" s="68"/>
      <c r="Z201" s="68"/>
      <c r="AA201" s="68"/>
      <c r="AB201" s="68"/>
      <c r="AC201" s="68"/>
    </row>
    <row r="202">
      <c r="A202" s="70"/>
      <c r="B202" s="70"/>
      <c r="C202" s="69"/>
      <c r="D202" s="69"/>
      <c r="E202" s="67"/>
      <c r="F202" s="67"/>
      <c r="G202" s="67"/>
      <c r="H202" s="67"/>
      <c r="I202" s="67"/>
      <c r="J202" s="67"/>
      <c r="K202" s="67"/>
      <c r="L202" s="67"/>
      <c r="M202" s="67"/>
      <c r="N202" s="67"/>
      <c r="O202" s="68"/>
      <c r="P202" s="68"/>
      <c r="Q202" s="68"/>
      <c r="R202" s="68"/>
      <c r="S202" s="68"/>
      <c r="T202" s="68"/>
      <c r="U202" s="68"/>
      <c r="V202" s="68"/>
      <c r="W202" s="68"/>
      <c r="X202" s="68"/>
      <c r="Y202" s="68"/>
      <c r="Z202" s="68"/>
      <c r="AA202" s="68"/>
      <c r="AB202" s="68"/>
      <c r="AC202" s="68"/>
    </row>
    <row r="203">
      <c r="A203" s="70"/>
      <c r="B203" s="70"/>
      <c r="C203" s="69"/>
      <c r="D203" s="69"/>
      <c r="E203" s="67"/>
      <c r="F203" s="67"/>
      <c r="G203" s="67"/>
      <c r="H203" s="67"/>
      <c r="I203" s="67"/>
      <c r="J203" s="67"/>
      <c r="K203" s="67"/>
      <c r="L203" s="67"/>
      <c r="M203" s="67"/>
      <c r="N203" s="67"/>
      <c r="O203" s="68"/>
      <c r="P203" s="68"/>
      <c r="Q203" s="68"/>
      <c r="R203" s="68"/>
      <c r="S203" s="68"/>
      <c r="T203" s="68"/>
      <c r="U203" s="68"/>
      <c r="V203" s="68"/>
      <c r="W203" s="68"/>
      <c r="X203" s="68"/>
      <c r="Y203" s="68"/>
      <c r="Z203" s="68"/>
      <c r="AA203" s="68"/>
      <c r="AB203" s="68"/>
      <c r="AC203" s="68"/>
    </row>
    <row r="204">
      <c r="A204" s="70"/>
      <c r="B204" s="70"/>
      <c r="C204" s="69"/>
      <c r="D204" s="69"/>
      <c r="E204" s="67"/>
      <c r="F204" s="67"/>
      <c r="G204" s="67"/>
      <c r="H204" s="67"/>
      <c r="I204" s="67"/>
      <c r="J204" s="67"/>
      <c r="K204" s="67"/>
      <c r="L204" s="67"/>
      <c r="M204" s="67"/>
      <c r="N204" s="67"/>
      <c r="O204" s="68"/>
      <c r="P204" s="68"/>
      <c r="Q204" s="68"/>
      <c r="R204" s="68"/>
      <c r="S204" s="68"/>
      <c r="T204" s="68"/>
      <c r="U204" s="68"/>
      <c r="V204" s="68"/>
      <c r="W204" s="68"/>
      <c r="X204" s="68"/>
      <c r="Y204" s="68"/>
      <c r="Z204" s="68"/>
      <c r="AA204" s="68"/>
      <c r="AB204" s="68"/>
      <c r="AC204" s="68"/>
    </row>
    <row r="205">
      <c r="A205" s="70"/>
      <c r="B205" s="70"/>
      <c r="C205" s="69"/>
      <c r="D205" s="69"/>
      <c r="E205" s="67"/>
      <c r="F205" s="67"/>
      <c r="G205" s="67"/>
      <c r="H205" s="67"/>
      <c r="I205" s="67"/>
      <c r="J205" s="67"/>
      <c r="K205" s="67"/>
      <c r="L205" s="67"/>
      <c r="M205" s="67"/>
      <c r="N205" s="67"/>
      <c r="O205" s="68"/>
      <c r="P205" s="68"/>
      <c r="Q205" s="68"/>
      <c r="R205" s="68"/>
      <c r="S205" s="68"/>
      <c r="T205" s="68"/>
      <c r="U205" s="68"/>
      <c r="V205" s="68"/>
      <c r="W205" s="68"/>
      <c r="X205" s="68"/>
      <c r="Y205" s="68"/>
      <c r="Z205" s="68"/>
      <c r="AA205" s="68"/>
      <c r="AB205" s="68"/>
      <c r="AC205" s="68"/>
    </row>
    <row r="206">
      <c r="A206" s="70"/>
      <c r="B206" s="70"/>
      <c r="C206" s="69"/>
      <c r="D206" s="69"/>
      <c r="E206" s="67"/>
      <c r="F206" s="67"/>
      <c r="G206" s="67"/>
      <c r="H206" s="67"/>
      <c r="I206" s="67"/>
      <c r="J206" s="67"/>
      <c r="K206" s="67"/>
      <c r="L206" s="67"/>
      <c r="M206" s="67"/>
      <c r="N206" s="67"/>
      <c r="O206" s="68"/>
      <c r="P206" s="68"/>
      <c r="Q206" s="68"/>
      <c r="R206" s="68"/>
      <c r="S206" s="68"/>
      <c r="T206" s="68"/>
      <c r="U206" s="68"/>
      <c r="V206" s="68"/>
      <c r="W206" s="68"/>
      <c r="X206" s="68"/>
      <c r="Y206" s="68"/>
      <c r="Z206" s="68"/>
      <c r="AA206" s="68"/>
      <c r="AB206" s="68"/>
      <c r="AC206" s="68"/>
    </row>
    <row r="207">
      <c r="A207" s="70"/>
      <c r="B207" s="70"/>
      <c r="C207" s="69"/>
      <c r="D207" s="69"/>
      <c r="E207" s="67"/>
      <c r="F207" s="67"/>
      <c r="G207" s="67"/>
      <c r="H207" s="67"/>
      <c r="I207" s="67"/>
      <c r="J207" s="67"/>
      <c r="K207" s="67"/>
      <c r="L207" s="67"/>
      <c r="M207" s="67"/>
      <c r="N207" s="67"/>
      <c r="O207" s="68"/>
      <c r="P207" s="68"/>
      <c r="Q207" s="68"/>
      <c r="R207" s="68"/>
      <c r="S207" s="68"/>
      <c r="T207" s="68"/>
      <c r="U207" s="68"/>
      <c r="V207" s="68"/>
      <c r="W207" s="68"/>
      <c r="X207" s="68"/>
      <c r="Y207" s="68"/>
      <c r="Z207" s="68"/>
      <c r="AA207" s="68"/>
      <c r="AB207" s="68"/>
      <c r="AC207" s="68"/>
    </row>
    <row r="208">
      <c r="A208" s="70"/>
      <c r="B208" s="70"/>
      <c r="C208" s="69"/>
      <c r="D208" s="69"/>
      <c r="E208" s="67"/>
      <c r="F208" s="67"/>
      <c r="G208" s="67"/>
      <c r="H208" s="67"/>
      <c r="I208" s="67"/>
      <c r="J208" s="67"/>
      <c r="K208" s="67"/>
      <c r="L208" s="67"/>
      <c r="M208" s="67"/>
      <c r="N208" s="67"/>
      <c r="O208" s="68"/>
      <c r="P208" s="68"/>
      <c r="Q208" s="68"/>
      <c r="R208" s="68"/>
      <c r="S208" s="68"/>
      <c r="T208" s="68"/>
      <c r="U208" s="68"/>
      <c r="V208" s="68"/>
      <c r="W208" s="68"/>
      <c r="X208" s="68"/>
      <c r="Y208" s="68"/>
      <c r="Z208" s="68"/>
      <c r="AA208" s="68"/>
      <c r="AB208" s="68"/>
      <c r="AC208" s="68"/>
    </row>
    <row r="209">
      <c r="A209" s="70"/>
      <c r="B209" s="70"/>
      <c r="C209" s="69"/>
      <c r="D209" s="69"/>
      <c r="E209" s="67"/>
      <c r="F209" s="67"/>
      <c r="G209" s="67"/>
      <c r="H209" s="67"/>
      <c r="I209" s="67"/>
      <c r="J209" s="67"/>
      <c r="K209" s="67"/>
      <c r="L209" s="67"/>
      <c r="M209" s="67"/>
      <c r="N209" s="67"/>
      <c r="O209" s="68"/>
      <c r="P209" s="68"/>
      <c r="Q209" s="68"/>
      <c r="R209" s="68"/>
      <c r="S209" s="68"/>
      <c r="T209" s="68"/>
      <c r="U209" s="68"/>
      <c r="V209" s="68"/>
      <c r="W209" s="68"/>
      <c r="X209" s="68"/>
      <c r="Y209" s="68"/>
      <c r="Z209" s="68"/>
      <c r="AA209" s="68"/>
      <c r="AB209" s="68"/>
      <c r="AC209" s="68"/>
    </row>
    <row r="210">
      <c r="A210" s="70"/>
      <c r="B210" s="70"/>
      <c r="C210" s="69"/>
      <c r="D210" s="69"/>
      <c r="E210" s="67"/>
      <c r="F210" s="67"/>
      <c r="G210" s="67"/>
      <c r="H210" s="67"/>
      <c r="I210" s="67"/>
      <c r="J210" s="67"/>
      <c r="K210" s="67"/>
      <c r="L210" s="67"/>
      <c r="M210" s="67"/>
      <c r="N210" s="67"/>
      <c r="O210" s="68"/>
      <c r="P210" s="68"/>
      <c r="Q210" s="68"/>
      <c r="R210" s="68"/>
      <c r="S210" s="68"/>
      <c r="T210" s="68"/>
      <c r="U210" s="68"/>
      <c r="V210" s="68"/>
      <c r="W210" s="68"/>
      <c r="X210" s="68"/>
      <c r="Y210" s="68"/>
      <c r="Z210" s="68"/>
      <c r="AA210" s="68"/>
      <c r="AB210" s="68"/>
      <c r="AC210" s="68"/>
    </row>
    <row r="211">
      <c r="A211" s="70"/>
      <c r="B211" s="70"/>
      <c r="C211" s="69"/>
      <c r="D211" s="69"/>
      <c r="E211" s="67"/>
      <c r="F211" s="67"/>
      <c r="G211" s="67"/>
      <c r="H211" s="67"/>
      <c r="I211" s="67"/>
      <c r="J211" s="67"/>
      <c r="K211" s="67"/>
      <c r="L211" s="67"/>
      <c r="M211" s="67"/>
      <c r="N211" s="67"/>
      <c r="O211" s="68"/>
      <c r="P211" s="68"/>
      <c r="Q211" s="68"/>
      <c r="R211" s="68"/>
      <c r="S211" s="68"/>
      <c r="T211" s="68"/>
      <c r="U211" s="68"/>
      <c r="V211" s="68"/>
      <c r="W211" s="68"/>
      <c r="X211" s="68"/>
      <c r="Y211" s="68"/>
      <c r="Z211" s="68"/>
      <c r="AA211" s="68"/>
      <c r="AB211" s="68"/>
      <c r="AC211" s="68"/>
    </row>
    <row r="212">
      <c r="A212" s="70"/>
      <c r="B212" s="70"/>
      <c r="C212" s="69"/>
      <c r="D212" s="69"/>
      <c r="E212" s="67"/>
      <c r="F212" s="67"/>
      <c r="G212" s="67"/>
      <c r="H212" s="67"/>
      <c r="I212" s="67"/>
      <c r="J212" s="67"/>
      <c r="K212" s="67"/>
      <c r="L212" s="67"/>
      <c r="M212" s="67"/>
      <c r="N212" s="67"/>
      <c r="O212" s="68"/>
      <c r="P212" s="68"/>
      <c r="Q212" s="68"/>
      <c r="R212" s="68"/>
      <c r="S212" s="68"/>
      <c r="T212" s="68"/>
      <c r="U212" s="68"/>
      <c r="V212" s="68"/>
      <c r="W212" s="68"/>
      <c r="X212" s="68"/>
      <c r="Y212" s="68"/>
      <c r="Z212" s="68"/>
      <c r="AA212" s="68"/>
      <c r="AB212" s="68"/>
      <c r="AC212" s="68"/>
    </row>
    <row r="213">
      <c r="A213" s="70"/>
      <c r="B213" s="70"/>
      <c r="C213" s="69"/>
      <c r="D213" s="69"/>
      <c r="E213" s="67"/>
      <c r="F213" s="67"/>
      <c r="G213" s="67"/>
      <c r="H213" s="67"/>
      <c r="I213" s="67"/>
      <c r="J213" s="67"/>
      <c r="K213" s="67"/>
      <c r="L213" s="67"/>
      <c r="M213" s="67"/>
      <c r="N213" s="67"/>
      <c r="O213" s="68"/>
      <c r="P213" s="68"/>
      <c r="Q213" s="68"/>
      <c r="R213" s="68"/>
      <c r="S213" s="68"/>
      <c r="T213" s="68"/>
      <c r="U213" s="68"/>
      <c r="V213" s="68"/>
      <c r="W213" s="68"/>
      <c r="X213" s="68"/>
      <c r="Y213" s="68"/>
      <c r="Z213" s="68"/>
      <c r="AA213" s="68"/>
      <c r="AB213" s="68"/>
      <c r="AC213" s="68"/>
    </row>
    <row r="214">
      <c r="A214" s="70"/>
      <c r="B214" s="70"/>
      <c r="C214" s="69"/>
      <c r="D214" s="69"/>
      <c r="E214" s="67"/>
      <c r="F214" s="67"/>
      <c r="G214" s="67"/>
      <c r="H214" s="67"/>
      <c r="I214" s="67"/>
      <c r="J214" s="67"/>
      <c r="K214" s="67"/>
      <c r="L214" s="67"/>
      <c r="M214" s="67"/>
      <c r="N214" s="67"/>
      <c r="O214" s="68"/>
      <c r="P214" s="68"/>
      <c r="Q214" s="68"/>
      <c r="R214" s="68"/>
      <c r="S214" s="68"/>
      <c r="T214" s="68"/>
      <c r="U214" s="68"/>
      <c r="V214" s="68"/>
      <c r="W214" s="68"/>
      <c r="X214" s="68"/>
      <c r="Y214" s="68"/>
      <c r="Z214" s="68"/>
      <c r="AA214" s="68"/>
      <c r="AB214" s="68"/>
      <c r="AC214" s="68"/>
    </row>
    <row r="215">
      <c r="A215" s="70"/>
      <c r="B215" s="70"/>
      <c r="C215" s="69"/>
      <c r="D215" s="69"/>
      <c r="E215" s="67"/>
      <c r="F215" s="67"/>
      <c r="G215" s="67"/>
      <c r="H215" s="67"/>
      <c r="I215" s="67"/>
      <c r="J215" s="67"/>
      <c r="K215" s="67"/>
      <c r="L215" s="67"/>
      <c r="M215" s="67"/>
      <c r="N215" s="67"/>
      <c r="O215" s="68"/>
      <c r="P215" s="68"/>
      <c r="Q215" s="68"/>
      <c r="R215" s="68"/>
      <c r="S215" s="68"/>
      <c r="T215" s="68"/>
      <c r="U215" s="68"/>
      <c r="V215" s="68"/>
      <c r="W215" s="68"/>
      <c r="X215" s="68"/>
      <c r="Y215" s="68"/>
      <c r="Z215" s="68"/>
      <c r="AA215" s="68"/>
      <c r="AB215" s="68"/>
      <c r="AC215" s="68"/>
    </row>
    <row r="216">
      <c r="A216" s="70"/>
      <c r="B216" s="70"/>
      <c r="C216" s="69"/>
      <c r="D216" s="69"/>
      <c r="E216" s="67"/>
      <c r="F216" s="67"/>
      <c r="G216" s="67"/>
      <c r="H216" s="67"/>
      <c r="I216" s="67"/>
      <c r="J216" s="67"/>
      <c r="K216" s="67"/>
      <c r="L216" s="67"/>
      <c r="M216" s="67"/>
      <c r="N216" s="67"/>
      <c r="O216" s="68"/>
      <c r="P216" s="68"/>
      <c r="Q216" s="68"/>
      <c r="R216" s="68"/>
      <c r="S216" s="68"/>
      <c r="T216" s="68"/>
      <c r="U216" s="68"/>
      <c r="V216" s="68"/>
      <c r="W216" s="68"/>
      <c r="X216" s="68"/>
      <c r="Y216" s="68"/>
      <c r="Z216" s="68"/>
      <c r="AA216" s="68"/>
      <c r="AB216" s="68"/>
      <c r="AC216" s="68"/>
    </row>
    <row r="217">
      <c r="A217" s="70"/>
      <c r="B217" s="70"/>
      <c r="C217" s="69"/>
      <c r="D217" s="69"/>
      <c r="E217" s="67"/>
      <c r="F217" s="67"/>
      <c r="G217" s="67"/>
      <c r="H217" s="67"/>
      <c r="I217" s="67"/>
      <c r="J217" s="67"/>
      <c r="K217" s="67"/>
      <c r="L217" s="67"/>
      <c r="M217" s="67"/>
      <c r="N217" s="67"/>
      <c r="O217" s="68"/>
      <c r="P217" s="68"/>
      <c r="Q217" s="68"/>
      <c r="R217" s="68"/>
      <c r="S217" s="68"/>
      <c r="T217" s="68"/>
      <c r="U217" s="68"/>
      <c r="V217" s="68"/>
      <c r="W217" s="68"/>
      <c r="X217" s="68"/>
      <c r="Y217" s="68"/>
      <c r="Z217" s="68"/>
      <c r="AA217" s="68"/>
      <c r="AB217" s="68"/>
      <c r="AC217" s="68"/>
    </row>
    <row r="218">
      <c r="A218" s="70"/>
      <c r="B218" s="70"/>
      <c r="C218" s="69"/>
      <c r="D218" s="69"/>
      <c r="E218" s="67"/>
      <c r="F218" s="67"/>
      <c r="G218" s="67"/>
      <c r="H218" s="67"/>
      <c r="I218" s="67"/>
      <c r="J218" s="67"/>
      <c r="K218" s="67"/>
      <c r="L218" s="67"/>
      <c r="M218" s="67"/>
      <c r="N218" s="67"/>
      <c r="O218" s="68"/>
      <c r="P218" s="68"/>
      <c r="Q218" s="68"/>
      <c r="R218" s="68"/>
      <c r="S218" s="68"/>
      <c r="T218" s="68"/>
      <c r="U218" s="68"/>
      <c r="V218" s="68"/>
      <c r="W218" s="68"/>
      <c r="X218" s="68"/>
      <c r="Y218" s="68"/>
      <c r="Z218" s="68"/>
      <c r="AA218" s="68"/>
      <c r="AB218" s="68"/>
      <c r="AC218" s="68"/>
    </row>
    <row r="219">
      <c r="A219" s="70"/>
      <c r="B219" s="70"/>
      <c r="C219" s="69"/>
      <c r="D219" s="69"/>
      <c r="E219" s="67"/>
      <c r="F219" s="67"/>
      <c r="G219" s="67"/>
      <c r="H219" s="67"/>
      <c r="I219" s="67"/>
      <c r="J219" s="67"/>
      <c r="K219" s="67"/>
      <c r="L219" s="67"/>
      <c r="M219" s="67"/>
      <c r="N219" s="67"/>
      <c r="O219" s="68"/>
      <c r="P219" s="68"/>
      <c r="Q219" s="68"/>
      <c r="R219" s="68"/>
      <c r="S219" s="68"/>
      <c r="T219" s="68"/>
      <c r="U219" s="68"/>
      <c r="V219" s="68"/>
      <c r="W219" s="68"/>
      <c r="X219" s="68"/>
      <c r="Y219" s="68"/>
      <c r="Z219" s="68"/>
      <c r="AA219" s="68"/>
      <c r="AB219" s="68"/>
      <c r="AC219" s="68"/>
    </row>
    <row r="220">
      <c r="A220" s="70"/>
      <c r="B220" s="70"/>
      <c r="C220" s="69"/>
      <c r="D220" s="69"/>
      <c r="E220" s="67"/>
      <c r="F220" s="67"/>
      <c r="G220" s="67"/>
      <c r="H220" s="67"/>
      <c r="I220" s="67"/>
      <c r="J220" s="67"/>
      <c r="K220" s="67"/>
      <c r="L220" s="67"/>
      <c r="M220" s="67"/>
      <c r="N220" s="67"/>
      <c r="O220" s="68"/>
      <c r="P220" s="68"/>
      <c r="Q220" s="68"/>
      <c r="R220" s="68"/>
      <c r="S220" s="68"/>
      <c r="T220" s="68"/>
      <c r="U220" s="68"/>
      <c r="V220" s="68"/>
      <c r="W220" s="68"/>
      <c r="X220" s="68"/>
      <c r="Y220" s="68"/>
      <c r="Z220" s="68"/>
      <c r="AA220" s="68"/>
      <c r="AB220" s="68"/>
      <c r="AC220" s="68"/>
    </row>
    <row r="221">
      <c r="A221" s="70"/>
      <c r="B221" s="70"/>
      <c r="C221" s="69"/>
      <c r="D221" s="69"/>
      <c r="E221" s="67"/>
      <c r="F221" s="67"/>
      <c r="G221" s="67"/>
      <c r="H221" s="67"/>
      <c r="I221" s="67"/>
      <c r="J221" s="67"/>
      <c r="K221" s="67"/>
      <c r="L221" s="67"/>
      <c r="M221" s="67"/>
      <c r="N221" s="67"/>
      <c r="O221" s="68"/>
      <c r="P221" s="68"/>
      <c r="Q221" s="68"/>
      <c r="R221" s="68"/>
      <c r="S221" s="68"/>
      <c r="T221" s="68"/>
      <c r="U221" s="68"/>
      <c r="V221" s="68"/>
      <c r="W221" s="68"/>
      <c r="X221" s="68"/>
      <c r="Y221" s="68"/>
      <c r="Z221" s="68"/>
      <c r="AA221" s="68"/>
      <c r="AB221" s="68"/>
      <c r="AC221" s="68"/>
    </row>
    <row r="222">
      <c r="A222" s="70"/>
      <c r="B222" s="70"/>
      <c r="C222" s="69"/>
      <c r="D222" s="69"/>
      <c r="E222" s="67"/>
      <c r="F222" s="67"/>
      <c r="G222" s="67"/>
      <c r="H222" s="67"/>
      <c r="I222" s="67"/>
      <c r="J222" s="67"/>
      <c r="K222" s="67"/>
      <c r="L222" s="67"/>
      <c r="M222" s="67"/>
      <c r="N222" s="67"/>
      <c r="O222" s="68"/>
      <c r="P222" s="68"/>
      <c r="Q222" s="68"/>
      <c r="R222" s="68"/>
      <c r="S222" s="68"/>
      <c r="T222" s="68"/>
      <c r="U222" s="68"/>
      <c r="V222" s="68"/>
      <c r="W222" s="68"/>
      <c r="X222" s="68"/>
      <c r="Y222" s="68"/>
      <c r="Z222" s="68"/>
      <c r="AA222" s="68"/>
      <c r="AB222" s="68"/>
      <c r="AC222" s="68"/>
    </row>
    <row r="223">
      <c r="A223" s="70"/>
      <c r="B223" s="70"/>
      <c r="C223" s="69"/>
      <c r="D223" s="69"/>
      <c r="E223" s="67"/>
      <c r="F223" s="67"/>
      <c r="G223" s="67"/>
      <c r="H223" s="67"/>
      <c r="I223" s="67"/>
      <c r="J223" s="67"/>
      <c r="K223" s="67"/>
      <c r="L223" s="67"/>
      <c r="M223" s="67"/>
      <c r="N223" s="67"/>
      <c r="O223" s="68"/>
      <c r="P223" s="68"/>
      <c r="Q223" s="68"/>
      <c r="R223" s="68"/>
      <c r="S223" s="68"/>
      <c r="T223" s="68"/>
      <c r="U223" s="68"/>
      <c r="V223" s="68"/>
      <c r="W223" s="68"/>
      <c r="X223" s="68"/>
      <c r="Y223" s="68"/>
      <c r="Z223" s="68"/>
      <c r="AA223" s="68"/>
      <c r="AB223" s="68"/>
      <c r="AC223" s="68"/>
    </row>
    <row r="224">
      <c r="A224" s="70"/>
      <c r="B224" s="70"/>
      <c r="C224" s="69"/>
      <c r="D224" s="69"/>
      <c r="E224" s="67"/>
      <c r="F224" s="67"/>
      <c r="G224" s="67"/>
      <c r="H224" s="67"/>
      <c r="I224" s="67"/>
      <c r="J224" s="67"/>
      <c r="K224" s="67"/>
      <c r="L224" s="67"/>
      <c r="M224" s="67"/>
      <c r="N224" s="67"/>
      <c r="O224" s="68"/>
      <c r="P224" s="68"/>
      <c r="Q224" s="68"/>
      <c r="R224" s="68"/>
      <c r="S224" s="68"/>
      <c r="T224" s="68"/>
      <c r="U224" s="68"/>
      <c r="V224" s="68"/>
      <c r="W224" s="68"/>
      <c r="X224" s="68"/>
      <c r="Y224" s="68"/>
      <c r="Z224" s="68"/>
      <c r="AA224" s="68"/>
      <c r="AB224" s="68"/>
      <c r="AC224" s="68"/>
    </row>
    <row r="225">
      <c r="A225" s="70"/>
      <c r="B225" s="70"/>
      <c r="C225" s="69"/>
      <c r="D225" s="69"/>
      <c r="E225" s="67"/>
      <c r="F225" s="67"/>
      <c r="G225" s="67"/>
      <c r="H225" s="67"/>
      <c r="I225" s="67"/>
      <c r="J225" s="67"/>
      <c r="K225" s="67"/>
      <c r="L225" s="67"/>
      <c r="M225" s="67"/>
      <c r="N225" s="67"/>
      <c r="O225" s="68"/>
      <c r="P225" s="68"/>
      <c r="Q225" s="68"/>
      <c r="R225" s="68"/>
      <c r="S225" s="68"/>
      <c r="T225" s="68"/>
      <c r="U225" s="68"/>
      <c r="V225" s="68"/>
      <c r="W225" s="68"/>
      <c r="X225" s="68"/>
      <c r="Y225" s="68"/>
      <c r="Z225" s="68"/>
      <c r="AA225" s="68"/>
      <c r="AB225" s="68"/>
      <c r="AC225" s="68"/>
    </row>
    <row r="226">
      <c r="A226" s="70"/>
      <c r="B226" s="70"/>
      <c r="C226" s="69"/>
      <c r="D226" s="69"/>
      <c r="E226" s="67"/>
      <c r="F226" s="67"/>
      <c r="G226" s="67"/>
      <c r="H226" s="67"/>
      <c r="I226" s="67"/>
      <c r="J226" s="67"/>
      <c r="K226" s="67"/>
      <c r="L226" s="67"/>
      <c r="M226" s="67"/>
      <c r="N226" s="67"/>
      <c r="O226" s="68"/>
      <c r="P226" s="68"/>
      <c r="Q226" s="68"/>
      <c r="R226" s="68"/>
      <c r="S226" s="68"/>
      <c r="T226" s="68"/>
      <c r="U226" s="68"/>
      <c r="V226" s="68"/>
      <c r="W226" s="68"/>
      <c r="X226" s="68"/>
      <c r="Y226" s="68"/>
      <c r="Z226" s="68"/>
      <c r="AA226" s="68"/>
      <c r="AB226" s="68"/>
      <c r="AC226" s="68"/>
    </row>
    <row r="227">
      <c r="A227" s="70"/>
      <c r="B227" s="70"/>
      <c r="C227" s="69"/>
      <c r="D227" s="69"/>
      <c r="E227" s="67"/>
      <c r="F227" s="67"/>
      <c r="G227" s="67"/>
      <c r="H227" s="67"/>
      <c r="I227" s="67"/>
      <c r="J227" s="67"/>
      <c r="K227" s="67"/>
      <c r="L227" s="67"/>
      <c r="M227" s="67"/>
      <c r="N227" s="67"/>
      <c r="O227" s="68"/>
      <c r="P227" s="68"/>
      <c r="Q227" s="68"/>
      <c r="R227" s="68"/>
      <c r="S227" s="68"/>
      <c r="T227" s="68"/>
      <c r="U227" s="68"/>
      <c r="V227" s="68"/>
      <c r="W227" s="68"/>
      <c r="X227" s="68"/>
      <c r="Y227" s="68"/>
      <c r="Z227" s="68"/>
      <c r="AA227" s="68"/>
      <c r="AB227" s="68"/>
      <c r="AC227" s="68"/>
    </row>
    <row r="228">
      <c r="A228" s="70"/>
      <c r="B228" s="70"/>
      <c r="C228" s="69"/>
      <c r="D228" s="69"/>
      <c r="E228" s="67"/>
      <c r="F228" s="67"/>
      <c r="G228" s="67"/>
      <c r="H228" s="67"/>
      <c r="I228" s="67"/>
      <c r="J228" s="67"/>
      <c r="K228" s="67"/>
      <c r="L228" s="67"/>
      <c r="M228" s="67"/>
      <c r="N228" s="67"/>
      <c r="O228" s="68"/>
      <c r="P228" s="68"/>
      <c r="Q228" s="68"/>
      <c r="R228" s="68"/>
      <c r="S228" s="68"/>
      <c r="T228" s="68"/>
      <c r="U228" s="68"/>
      <c r="V228" s="68"/>
      <c r="W228" s="68"/>
      <c r="X228" s="68"/>
      <c r="Y228" s="68"/>
      <c r="Z228" s="68"/>
      <c r="AA228" s="68"/>
      <c r="AB228" s="68"/>
      <c r="AC228" s="68"/>
    </row>
    <row r="229">
      <c r="A229" s="70"/>
      <c r="B229" s="70"/>
      <c r="C229" s="69"/>
      <c r="D229" s="69"/>
      <c r="E229" s="67"/>
      <c r="F229" s="67"/>
      <c r="G229" s="67"/>
      <c r="H229" s="67"/>
      <c r="I229" s="67"/>
      <c r="J229" s="67"/>
      <c r="K229" s="67"/>
      <c r="L229" s="67"/>
      <c r="M229" s="67"/>
      <c r="N229" s="67"/>
      <c r="O229" s="68"/>
      <c r="P229" s="68"/>
      <c r="Q229" s="68"/>
      <c r="R229" s="68"/>
      <c r="S229" s="68"/>
      <c r="T229" s="68"/>
      <c r="U229" s="68"/>
      <c r="V229" s="68"/>
      <c r="W229" s="68"/>
      <c r="X229" s="68"/>
      <c r="Y229" s="68"/>
      <c r="Z229" s="68"/>
      <c r="AA229" s="68"/>
      <c r="AB229" s="68"/>
      <c r="AC229" s="68"/>
    </row>
    <row r="230">
      <c r="A230" s="70"/>
      <c r="B230" s="70"/>
      <c r="C230" s="69"/>
      <c r="D230" s="69"/>
      <c r="E230" s="67"/>
      <c r="F230" s="67"/>
      <c r="G230" s="67"/>
      <c r="H230" s="67"/>
      <c r="I230" s="67"/>
      <c r="J230" s="67"/>
      <c r="K230" s="67"/>
      <c r="L230" s="67"/>
      <c r="M230" s="67"/>
      <c r="N230" s="67"/>
      <c r="O230" s="68"/>
      <c r="P230" s="68"/>
      <c r="Q230" s="68"/>
      <c r="R230" s="68"/>
      <c r="S230" s="68"/>
      <c r="T230" s="68"/>
      <c r="U230" s="68"/>
      <c r="V230" s="68"/>
      <c r="W230" s="68"/>
      <c r="X230" s="68"/>
      <c r="Y230" s="68"/>
      <c r="Z230" s="68"/>
      <c r="AA230" s="68"/>
      <c r="AB230" s="68"/>
      <c r="AC230" s="68"/>
    </row>
    <row r="231">
      <c r="A231" s="70"/>
      <c r="B231" s="70"/>
      <c r="C231" s="69"/>
      <c r="D231" s="69"/>
      <c r="E231" s="67"/>
      <c r="F231" s="67"/>
      <c r="G231" s="67"/>
      <c r="H231" s="67"/>
      <c r="I231" s="67"/>
      <c r="J231" s="67"/>
      <c r="K231" s="67"/>
      <c r="L231" s="67"/>
      <c r="M231" s="67"/>
      <c r="N231" s="67"/>
      <c r="O231" s="68"/>
      <c r="P231" s="68"/>
      <c r="Q231" s="68"/>
      <c r="R231" s="68"/>
      <c r="S231" s="68"/>
      <c r="T231" s="68"/>
      <c r="U231" s="68"/>
      <c r="V231" s="68"/>
      <c r="W231" s="68"/>
      <c r="X231" s="68"/>
      <c r="Y231" s="68"/>
      <c r="Z231" s="68"/>
      <c r="AA231" s="68"/>
      <c r="AB231" s="68"/>
      <c r="AC231" s="68"/>
    </row>
    <row r="232">
      <c r="A232" s="70"/>
      <c r="B232" s="70"/>
      <c r="C232" s="69"/>
      <c r="D232" s="69"/>
      <c r="E232" s="67"/>
      <c r="F232" s="67"/>
      <c r="G232" s="67"/>
      <c r="H232" s="67"/>
      <c r="I232" s="67"/>
      <c r="J232" s="67"/>
      <c r="K232" s="67"/>
      <c r="L232" s="67"/>
      <c r="M232" s="67"/>
      <c r="N232" s="67"/>
      <c r="O232" s="68"/>
      <c r="P232" s="68"/>
      <c r="Q232" s="68"/>
      <c r="R232" s="68"/>
      <c r="S232" s="68"/>
      <c r="T232" s="68"/>
      <c r="U232" s="68"/>
      <c r="V232" s="68"/>
      <c r="W232" s="68"/>
      <c r="X232" s="68"/>
      <c r="Y232" s="68"/>
      <c r="Z232" s="68"/>
      <c r="AA232" s="68"/>
      <c r="AB232" s="68"/>
      <c r="AC232" s="68"/>
    </row>
    <row r="233">
      <c r="A233" s="70"/>
      <c r="B233" s="70"/>
      <c r="C233" s="69"/>
      <c r="D233" s="69"/>
      <c r="E233" s="67"/>
      <c r="F233" s="67"/>
      <c r="G233" s="67"/>
      <c r="H233" s="67"/>
      <c r="I233" s="67"/>
      <c r="J233" s="67"/>
      <c r="K233" s="67"/>
      <c r="L233" s="67"/>
      <c r="M233" s="67"/>
      <c r="N233" s="67"/>
      <c r="O233" s="68"/>
      <c r="P233" s="68"/>
      <c r="Q233" s="68"/>
      <c r="R233" s="68"/>
      <c r="S233" s="68"/>
      <c r="T233" s="68"/>
      <c r="U233" s="68"/>
      <c r="V233" s="68"/>
      <c r="W233" s="68"/>
      <c r="X233" s="68"/>
      <c r="Y233" s="68"/>
      <c r="Z233" s="68"/>
      <c r="AA233" s="68"/>
      <c r="AB233" s="68"/>
      <c r="AC233" s="68"/>
    </row>
    <row r="234">
      <c r="A234" s="70"/>
      <c r="B234" s="70"/>
      <c r="C234" s="69"/>
      <c r="D234" s="69"/>
      <c r="E234" s="67"/>
      <c r="F234" s="67"/>
      <c r="G234" s="67"/>
      <c r="H234" s="67"/>
      <c r="I234" s="67"/>
      <c r="J234" s="67"/>
      <c r="K234" s="67"/>
      <c r="L234" s="67"/>
      <c r="M234" s="67"/>
      <c r="N234" s="67"/>
      <c r="O234" s="68"/>
      <c r="P234" s="68"/>
      <c r="Q234" s="68"/>
      <c r="R234" s="68"/>
      <c r="S234" s="68"/>
      <c r="T234" s="68"/>
      <c r="U234" s="68"/>
      <c r="V234" s="68"/>
      <c r="W234" s="68"/>
      <c r="X234" s="68"/>
      <c r="Y234" s="68"/>
      <c r="Z234" s="68"/>
      <c r="AA234" s="68"/>
      <c r="AB234" s="68"/>
      <c r="AC234" s="68"/>
    </row>
    <row r="235">
      <c r="A235" s="70"/>
      <c r="B235" s="70"/>
      <c r="C235" s="69"/>
      <c r="D235" s="69"/>
      <c r="E235" s="67"/>
      <c r="F235" s="67"/>
      <c r="G235" s="67"/>
      <c r="H235" s="67"/>
      <c r="I235" s="67"/>
      <c r="J235" s="67"/>
      <c r="K235" s="67"/>
      <c r="L235" s="67"/>
      <c r="M235" s="67"/>
      <c r="N235" s="67"/>
      <c r="O235" s="68"/>
      <c r="P235" s="68"/>
      <c r="Q235" s="68"/>
      <c r="R235" s="68"/>
      <c r="S235" s="68"/>
      <c r="T235" s="68"/>
      <c r="U235" s="68"/>
      <c r="V235" s="68"/>
      <c r="W235" s="68"/>
      <c r="X235" s="68"/>
      <c r="Y235" s="68"/>
      <c r="Z235" s="68"/>
      <c r="AA235" s="68"/>
      <c r="AB235" s="68"/>
      <c r="AC235" s="68"/>
    </row>
    <row r="236">
      <c r="A236" s="70"/>
      <c r="B236" s="70"/>
      <c r="C236" s="69"/>
      <c r="D236" s="69"/>
      <c r="E236" s="67"/>
      <c r="F236" s="67"/>
      <c r="G236" s="67"/>
      <c r="H236" s="67"/>
      <c r="I236" s="67"/>
      <c r="J236" s="67"/>
      <c r="K236" s="67"/>
      <c r="L236" s="67"/>
      <c r="M236" s="67"/>
      <c r="N236" s="67"/>
      <c r="O236" s="68"/>
      <c r="P236" s="68"/>
      <c r="Q236" s="68"/>
      <c r="R236" s="68"/>
      <c r="S236" s="68"/>
      <c r="T236" s="68"/>
      <c r="U236" s="68"/>
      <c r="V236" s="68"/>
      <c r="W236" s="68"/>
      <c r="X236" s="68"/>
      <c r="Y236" s="68"/>
      <c r="Z236" s="68"/>
      <c r="AA236" s="68"/>
      <c r="AB236" s="68"/>
      <c r="AC236" s="68"/>
    </row>
    <row r="237">
      <c r="A237" s="70"/>
      <c r="B237" s="70"/>
      <c r="C237" s="69"/>
      <c r="D237" s="69"/>
      <c r="E237" s="67"/>
      <c r="F237" s="67"/>
      <c r="G237" s="67"/>
      <c r="H237" s="67"/>
      <c r="I237" s="67"/>
      <c r="J237" s="67"/>
      <c r="K237" s="67"/>
      <c r="L237" s="67"/>
      <c r="M237" s="67"/>
      <c r="N237" s="67"/>
      <c r="O237" s="68"/>
      <c r="P237" s="68"/>
      <c r="Q237" s="68"/>
      <c r="R237" s="68"/>
      <c r="S237" s="68"/>
      <c r="T237" s="68"/>
      <c r="U237" s="68"/>
      <c r="V237" s="68"/>
      <c r="W237" s="68"/>
      <c r="X237" s="68"/>
      <c r="Y237" s="68"/>
      <c r="Z237" s="68"/>
      <c r="AA237" s="68"/>
      <c r="AB237" s="68"/>
      <c r="AC237" s="68"/>
    </row>
    <row r="238">
      <c r="A238" s="70"/>
      <c r="B238" s="70"/>
      <c r="C238" s="69"/>
      <c r="D238" s="69"/>
      <c r="E238" s="67"/>
      <c r="F238" s="67"/>
      <c r="G238" s="67"/>
      <c r="H238" s="67"/>
      <c r="I238" s="67"/>
      <c r="J238" s="67"/>
      <c r="K238" s="67"/>
      <c r="L238" s="67"/>
      <c r="M238" s="67"/>
      <c r="N238" s="67"/>
      <c r="O238" s="68"/>
      <c r="P238" s="68"/>
      <c r="Q238" s="68"/>
      <c r="R238" s="68"/>
      <c r="S238" s="68"/>
      <c r="T238" s="68"/>
      <c r="U238" s="68"/>
      <c r="V238" s="68"/>
      <c r="W238" s="68"/>
      <c r="X238" s="68"/>
      <c r="Y238" s="68"/>
      <c r="Z238" s="68"/>
      <c r="AA238" s="68"/>
      <c r="AB238" s="68"/>
      <c r="AC238" s="68"/>
    </row>
    <row r="239">
      <c r="A239" s="70"/>
      <c r="B239" s="70"/>
      <c r="C239" s="69"/>
      <c r="D239" s="69"/>
      <c r="E239" s="67"/>
      <c r="F239" s="67"/>
      <c r="G239" s="67"/>
      <c r="H239" s="67"/>
      <c r="I239" s="67"/>
      <c r="J239" s="67"/>
      <c r="K239" s="67"/>
      <c r="L239" s="67"/>
      <c r="M239" s="67"/>
      <c r="N239" s="67"/>
      <c r="O239" s="68"/>
      <c r="P239" s="68"/>
      <c r="Q239" s="68"/>
      <c r="R239" s="68"/>
      <c r="S239" s="68"/>
      <c r="T239" s="68"/>
      <c r="U239" s="68"/>
      <c r="V239" s="68"/>
      <c r="W239" s="68"/>
      <c r="X239" s="68"/>
      <c r="Y239" s="68"/>
      <c r="Z239" s="68"/>
      <c r="AA239" s="68"/>
      <c r="AB239" s="68"/>
      <c r="AC239" s="68"/>
    </row>
    <row r="240">
      <c r="A240" s="70"/>
      <c r="B240" s="70"/>
      <c r="C240" s="69"/>
      <c r="D240" s="69"/>
      <c r="E240" s="67"/>
      <c r="F240" s="67"/>
      <c r="G240" s="67"/>
      <c r="H240" s="67"/>
      <c r="I240" s="67"/>
      <c r="J240" s="67"/>
      <c r="K240" s="67"/>
      <c r="L240" s="67"/>
      <c r="M240" s="67"/>
      <c r="N240" s="67"/>
      <c r="O240" s="68"/>
      <c r="P240" s="68"/>
      <c r="Q240" s="68"/>
      <c r="R240" s="68"/>
      <c r="S240" s="68"/>
      <c r="T240" s="68"/>
      <c r="U240" s="68"/>
      <c r="V240" s="68"/>
      <c r="W240" s="68"/>
      <c r="X240" s="68"/>
      <c r="Y240" s="68"/>
      <c r="Z240" s="68"/>
      <c r="AA240" s="68"/>
      <c r="AB240" s="68"/>
      <c r="AC240" s="68"/>
    </row>
    <row r="241">
      <c r="A241" s="70"/>
      <c r="B241" s="70"/>
      <c r="C241" s="69"/>
      <c r="D241" s="69"/>
      <c r="E241" s="67"/>
      <c r="F241" s="67"/>
      <c r="G241" s="67"/>
      <c r="H241" s="67"/>
      <c r="I241" s="67"/>
      <c r="J241" s="67"/>
      <c r="K241" s="67"/>
      <c r="L241" s="67"/>
      <c r="M241" s="67"/>
      <c r="N241" s="67"/>
      <c r="O241" s="68"/>
      <c r="P241" s="68"/>
      <c r="Q241" s="68"/>
      <c r="R241" s="68"/>
      <c r="S241" s="68"/>
      <c r="T241" s="68"/>
      <c r="U241" s="68"/>
      <c r="V241" s="68"/>
      <c r="W241" s="68"/>
      <c r="X241" s="68"/>
      <c r="Y241" s="68"/>
      <c r="Z241" s="68"/>
      <c r="AA241" s="68"/>
      <c r="AB241" s="68"/>
      <c r="AC241" s="68"/>
    </row>
    <row r="242">
      <c r="A242" s="70"/>
      <c r="B242" s="70"/>
      <c r="C242" s="69"/>
      <c r="D242" s="69"/>
      <c r="E242" s="67"/>
      <c r="F242" s="67"/>
      <c r="G242" s="67"/>
      <c r="H242" s="67"/>
      <c r="I242" s="67"/>
      <c r="J242" s="67"/>
      <c r="K242" s="67"/>
      <c r="L242" s="67"/>
      <c r="M242" s="67"/>
      <c r="N242" s="67"/>
      <c r="O242" s="68"/>
      <c r="P242" s="68"/>
      <c r="Q242" s="68"/>
      <c r="R242" s="68"/>
      <c r="S242" s="68"/>
      <c r="T242" s="68"/>
      <c r="U242" s="68"/>
      <c r="V242" s="68"/>
      <c r="W242" s="68"/>
      <c r="X242" s="68"/>
      <c r="Y242" s="68"/>
      <c r="Z242" s="68"/>
      <c r="AA242" s="68"/>
      <c r="AB242" s="68"/>
      <c r="AC242" s="68"/>
    </row>
    <row r="243">
      <c r="A243" s="70"/>
      <c r="B243" s="70"/>
      <c r="C243" s="69"/>
      <c r="D243" s="69"/>
      <c r="E243" s="67"/>
      <c r="F243" s="67"/>
      <c r="G243" s="67"/>
      <c r="H243" s="67"/>
      <c r="I243" s="67"/>
      <c r="J243" s="67"/>
      <c r="K243" s="67"/>
      <c r="L243" s="67"/>
      <c r="M243" s="67"/>
      <c r="N243" s="67"/>
      <c r="O243" s="68"/>
      <c r="P243" s="68"/>
      <c r="Q243" s="68"/>
      <c r="R243" s="68"/>
      <c r="S243" s="68"/>
      <c r="T243" s="68"/>
      <c r="U243" s="68"/>
      <c r="V243" s="68"/>
      <c r="W243" s="68"/>
      <c r="X243" s="68"/>
      <c r="Y243" s="68"/>
      <c r="Z243" s="68"/>
      <c r="AA243" s="68"/>
      <c r="AB243" s="68"/>
      <c r="AC243" s="68"/>
    </row>
    <row r="244">
      <c r="A244" s="70"/>
      <c r="B244" s="70"/>
      <c r="C244" s="69"/>
      <c r="D244" s="69"/>
      <c r="E244" s="67"/>
      <c r="F244" s="67"/>
      <c r="G244" s="67"/>
      <c r="H244" s="67"/>
      <c r="I244" s="67"/>
      <c r="J244" s="67"/>
      <c r="K244" s="67"/>
      <c r="L244" s="67"/>
      <c r="M244" s="67"/>
      <c r="N244" s="67"/>
      <c r="O244" s="68"/>
      <c r="P244" s="68"/>
      <c r="Q244" s="68"/>
      <c r="R244" s="68"/>
      <c r="S244" s="68"/>
      <c r="T244" s="68"/>
      <c r="U244" s="68"/>
      <c r="V244" s="68"/>
      <c r="W244" s="68"/>
      <c r="X244" s="68"/>
      <c r="Y244" s="68"/>
      <c r="Z244" s="68"/>
      <c r="AA244" s="68"/>
      <c r="AB244" s="68"/>
      <c r="AC244" s="68"/>
    </row>
    <row r="245">
      <c r="A245" s="70"/>
      <c r="B245" s="70"/>
      <c r="C245" s="69"/>
      <c r="D245" s="69"/>
      <c r="E245" s="67"/>
      <c r="F245" s="67"/>
      <c r="G245" s="67"/>
      <c r="H245" s="67"/>
      <c r="I245" s="67"/>
      <c r="J245" s="67"/>
      <c r="K245" s="67"/>
      <c r="L245" s="67"/>
      <c r="M245" s="67"/>
      <c r="N245" s="67"/>
      <c r="O245" s="68"/>
      <c r="P245" s="68"/>
      <c r="Q245" s="68"/>
      <c r="R245" s="68"/>
      <c r="S245" s="68"/>
      <c r="T245" s="68"/>
      <c r="U245" s="68"/>
      <c r="V245" s="68"/>
      <c r="W245" s="68"/>
      <c r="X245" s="68"/>
      <c r="Y245" s="68"/>
      <c r="Z245" s="68"/>
      <c r="AA245" s="68"/>
      <c r="AB245" s="68"/>
      <c r="AC245" s="68"/>
    </row>
    <row r="246">
      <c r="A246" s="70"/>
      <c r="B246" s="70"/>
      <c r="C246" s="69"/>
      <c r="D246" s="69"/>
      <c r="E246" s="67"/>
      <c r="F246" s="67"/>
      <c r="G246" s="67"/>
      <c r="H246" s="67"/>
      <c r="I246" s="67"/>
      <c r="J246" s="67"/>
      <c r="K246" s="67"/>
      <c r="L246" s="67"/>
      <c r="M246" s="67"/>
      <c r="N246" s="67"/>
      <c r="O246" s="68"/>
      <c r="P246" s="68"/>
      <c r="Q246" s="68"/>
      <c r="R246" s="68"/>
      <c r="S246" s="68"/>
      <c r="T246" s="68"/>
      <c r="U246" s="68"/>
      <c r="V246" s="68"/>
      <c r="W246" s="68"/>
      <c r="X246" s="68"/>
      <c r="Y246" s="68"/>
      <c r="Z246" s="68"/>
      <c r="AA246" s="68"/>
      <c r="AB246" s="68"/>
      <c r="AC246" s="68"/>
    </row>
    <row r="247">
      <c r="A247" s="70"/>
      <c r="B247" s="70"/>
      <c r="C247" s="69"/>
      <c r="D247" s="69"/>
      <c r="E247" s="67"/>
      <c r="F247" s="67"/>
      <c r="G247" s="67"/>
      <c r="H247" s="67"/>
      <c r="I247" s="67"/>
      <c r="J247" s="67"/>
      <c r="K247" s="67"/>
      <c r="L247" s="67"/>
      <c r="M247" s="67"/>
      <c r="N247" s="67"/>
      <c r="O247" s="68"/>
      <c r="P247" s="68"/>
      <c r="Q247" s="68"/>
      <c r="R247" s="68"/>
      <c r="S247" s="68"/>
      <c r="T247" s="68"/>
      <c r="U247" s="68"/>
      <c r="V247" s="68"/>
      <c r="W247" s="68"/>
      <c r="X247" s="68"/>
      <c r="Y247" s="68"/>
      <c r="Z247" s="68"/>
      <c r="AA247" s="68"/>
      <c r="AB247" s="68"/>
      <c r="AC247" s="68"/>
    </row>
    <row r="248">
      <c r="A248" s="70"/>
      <c r="B248" s="70"/>
      <c r="C248" s="69"/>
      <c r="D248" s="69"/>
      <c r="E248" s="67"/>
      <c r="F248" s="67"/>
      <c r="G248" s="67"/>
      <c r="H248" s="67"/>
      <c r="I248" s="67"/>
      <c r="J248" s="67"/>
      <c r="K248" s="67"/>
      <c r="L248" s="67"/>
      <c r="M248" s="67"/>
      <c r="N248" s="67"/>
      <c r="O248" s="68"/>
      <c r="P248" s="68"/>
      <c r="Q248" s="68"/>
      <c r="R248" s="68"/>
      <c r="S248" s="68"/>
      <c r="T248" s="68"/>
      <c r="U248" s="68"/>
      <c r="V248" s="68"/>
      <c r="W248" s="68"/>
      <c r="X248" s="68"/>
      <c r="Y248" s="68"/>
      <c r="Z248" s="68"/>
      <c r="AA248" s="68"/>
      <c r="AB248" s="68"/>
      <c r="AC248" s="68"/>
    </row>
    <row r="249">
      <c r="A249" s="70"/>
      <c r="B249" s="70"/>
      <c r="C249" s="69"/>
      <c r="D249" s="69"/>
      <c r="E249" s="67"/>
      <c r="F249" s="67"/>
      <c r="G249" s="67"/>
      <c r="H249" s="67"/>
      <c r="I249" s="67"/>
      <c r="J249" s="67"/>
      <c r="K249" s="67"/>
      <c r="L249" s="67"/>
      <c r="M249" s="67"/>
      <c r="N249" s="67"/>
      <c r="O249" s="68"/>
      <c r="P249" s="68"/>
      <c r="Q249" s="68"/>
      <c r="R249" s="68"/>
      <c r="S249" s="68"/>
      <c r="T249" s="68"/>
      <c r="U249" s="68"/>
      <c r="V249" s="68"/>
      <c r="W249" s="68"/>
      <c r="X249" s="68"/>
      <c r="Y249" s="68"/>
      <c r="Z249" s="68"/>
      <c r="AA249" s="68"/>
      <c r="AB249" s="68"/>
      <c r="AC249" s="68"/>
    </row>
    <row r="250">
      <c r="A250" s="70"/>
      <c r="B250" s="70"/>
      <c r="C250" s="69"/>
      <c r="D250" s="69"/>
      <c r="E250" s="67"/>
      <c r="F250" s="67"/>
      <c r="G250" s="67"/>
      <c r="H250" s="67"/>
      <c r="I250" s="67"/>
      <c r="J250" s="67"/>
      <c r="K250" s="67"/>
      <c r="L250" s="67"/>
      <c r="M250" s="67"/>
      <c r="N250" s="67"/>
      <c r="O250" s="68"/>
      <c r="P250" s="68"/>
      <c r="Q250" s="68"/>
      <c r="R250" s="68"/>
      <c r="S250" s="68"/>
      <c r="T250" s="68"/>
      <c r="U250" s="68"/>
      <c r="V250" s="68"/>
      <c r="W250" s="68"/>
      <c r="X250" s="68"/>
      <c r="Y250" s="68"/>
      <c r="Z250" s="68"/>
      <c r="AA250" s="68"/>
      <c r="AB250" s="68"/>
      <c r="AC250" s="68"/>
    </row>
    <row r="251">
      <c r="A251" s="70"/>
      <c r="B251" s="70"/>
      <c r="C251" s="69"/>
      <c r="D251" s="69"/>
      <c r="E251" s="67"/>
      <c r="F251" s="67"/>
      <c r="G251" s="67"/>
      <c r="H251" s="67"/>
      <c r="I251" s="67"/>
      <c r="J251" s="67"/>
      <c r="K251" s="67"/>
      <c r="L251" s="67"/>
      <c r="M251" s="67"/>
      <c r="N251" s="67"/>
      <c r="O251" s="68"/>
      <c r="P251" s="68"/>
      <c r="Q251" s="68"/>
      <c r="R251" s="68"/>
      <c r="S251" s="68"/>
      <c r="T251" s="68"/>
      <c r="U251" s="68"/>
      <c r="V251" s="68"/>
      <c r="W251" s="68"/>
      <c r="X251" s="68"/>
      <c r="Y251" s="68"/>
      <c r="Z251" s="68"/>
      <c r="AA251" s="68"/>
      <c r="AB251" s="68"/>
      <c r="AC251" s="68"/>
    </row>
    <row r="252">
      <c r="A252" s="70"/>
      <c r="B252" s="70"/>
      <c r="C252" s="69"/>
      <c r="D252" s="69"/>
      <c r="E252" s="67"/>
      <c r="F252" s="67"/>
      <c r="G252" s="67"/>
      <c r="H252" s="67"/>
      <c r="I252" s="67"/>
      <c r="J252" s="67"/>
      <c r="K252" s="67"/>
      <c r="L252" s="67"/>
      <c r="M252" s="67"/>
      <c r="N252" s="67"/>
      <c r="O252" s="68"/>
      <c r="P252" s="68"/>
      <c r="Q252" s="68"/>
      <c r="R252" s="68"/>
      <c r="S252" s="68"/>
      <c r="T252" s="68"/>
      <c r="U252" s="68"/>
      <c r="V252" s="68"/>
      <c r="W252" s="68"/>
      <c r="X252" s="68"/>
      <c r="Y252" s="68"/>
      <c r="Z252" s="68"/>
      <c r="AA252" s="68"/>
      <c r="AB252" s="68"/>
      <c r="AC252" s="68"/>
    </row>
    <row r="253">
      <c r="A253" s="70"/>
      <c r="B253" s="70"/>
      <c r="C253" s="69"/>
      <c r="D253" s="69"/>
      <c r="E253" s="67"/>
      <c r="F253" s="67"/>
      <c r="G253" s="67"/>
      <c r="H253" s="67"/>
      <c r="I253" s="67"/>
      <c r="J253" s="67"/>
      <c r="K253" s="67"/>
      <c r="L253" s="67"/>
      <c r="M253" s="67"/>
      <c r="N253" s="67"/>
      <c r="O253" s="68"/>
      <c r="P253" s="68"/>
      <c r="Q253" s="68"/>
      <c r="R253" s="68"/>
      <c r="S253" s="68"/>
      <c r="T253" s="68"/>
      <c r="U253" s="68"/>
      <c r="V253" s="68"/>
      <c r="W253" s="68"/>
      <c r="X253" s="68"/>
      <c r="Y253" s="68"/>
      <c r="Z253" s="68"/>
      <c r="AA253" s="68"/>
      <c r="AB253" s="68"/>
      <c r="AC253" s="68"/>
    </row>
    <row r="254">
      <c r="A254" s="70"/>
      <c r="B254" s="70"/>
      <c r="C254" s="69"/>
      <c r="D254" s="69"/>
      <c r="E254" s="67"/>
      <c r="F254" s="67"/>
      <c r="G254" s="67"/>
      <c r="H254" s="67"/>
      <c r="I254" s="67"/>
      <c r="J254" s="67"/>
      <c r="K254" s="67"/>
      <c r="L254" s="67"/>
      <c r="M254" s="67"/>
      <c r="N254" s="67"/>
      <c r="O254" s="68"/>
      <c r="P254" s="68"/>
      <c r="Q254" s="68"/>
      <c r="R254" s="68"/>
      <c r="S254" s="68"/>
      <c r="T254" s="68"/>
      <c r="U254" s="68"/>
      <c r="V254" s="68"/>
      <c r="W254" s="68"/>
      <c r="X254" s="68"/>
      <c r="Y254" s="68"/>
      <c r="Z254" s="68"/>
      <c r="AA254" s="68"/>
      <c r="AB254" s="68"/>
      <c r="AC254" s="68"/>
    </row>
    <row r="255">
      <c r="A255" s="70"/>
      <c r="B255" s="70"/>
      <c r="C255" s="69"/>
      <c r="D255" s="69"/>
      <c r="E255" s="67"/>
      <c r="F255" s="67"/>
      <c r="G255" s="67"/>
      <c r="H255" s="67"/>
      <c r="I255" s="67"/>
      <c r="J255" s="67"/>
      <c r="K255" s="67"/>
      <c r="L255" s="67"/>
      <c r="M255" s="67"/>
      <c r="N255" s="67"/>
      <c r="O255" s="68"/>
      <c r="P255" s="68"/>
      <c r="Q255" s="68"/>
      <c r="R255" s="68"/>
      <c r="S255" s="68"/>
      <c r="T255" s="68"/>
      <c r="U255" s="68"/>
      <c r="V255" s="68"/>
      <c r="W255" s="68"/>
      <c r="X255" s="68"/>
      <c r="Y255" s="68"/>
      <c r="Z255" s="68"/>
      <c r="AA255" s="68"/>
      <c r="AB255" s="68"/>
      <c r="AC255" s="68"/>
    </row>
    <row r="256">
      <c r="A256" s="70"/>
      <c r="B256" s="70"/>
      <c r="C256" s="69"/>
      <c r="D256" s="69"/>
      <c r="E256" s="67"/>
      <c r="F256" s="67"/>
      <c r="G256" s="67"/>
      <c r="H256" s="67"/>
      <c r="I256" s="67"/>
      <c r="J256" s="67"/>
      <c r="K256" s="67"/>
      <c r="L256" s="67"/>
      <c r="M256" s="67"/>
      <c r="N256" s="67"/>
      <c r="O256" s="68"/>
      <c r="P256" s="68"/>
      <c r="Q256" s="68"/>
      <c r="R256" s="68"/>
      <c r="S256" s="68"/>
      <c r="T256" s="68"/>
      <c r="U256" s="68"/>
      <c r="V256" s="68"/>
      <c r="W256" s="68"/>
      <c r="X256" s="68"/>
      <c r="Y256" s="68"/>
      <c r="Z256" s="68"/>
      <c r="AA256" s="68"/>
      <c r="AB256" s="68"/>
      <c r="AC256" s="68"/>
    </row>
    <row r="257">
      <c r="A257" s="70"/>
      <c r="B257" s="70"/>
      <c r="C257" s="69"/>
      <c r="D257" s="69"/>
      <c r="E257" s="67"/>
      <c r="F257" s="67"/>
      <c r="G257" s="67"/>
      <c r="H257" s="67"/>
      <c r="I257" s="67"/>
      <c r="J257" s="67"/>
      <c r="K257" s="67"/>
      <c r="L257" s="67"/>
      <c r="M257" s="67"/>
      <c r="N257" s="67"/>
      <c r="O257" s="68"/>
      <c r="P257" s="68"/>
      <c r="Q257" s="68"/>
      <c r="R257" s="68"/>
      <c r="S257" s="68"/>
      <c r="T257" s="68"/>
      <c r="U257" s="68"/>
      <c r="V257" s="68"/>
      <c r="W257" s="68"/>
      <c r="X257" s="68"/>
      <c r="Y257" s="68"/>
      <c r="Z257" s="68"/>
      <c r="AA257" s="68"/>
      <c r="AB257" s="68"/>
      <c r="AC257" s="68"/>
    </row>
    <row r="258">
      <c r="A258" s="70"/>
      <c r="B258" s="70"/>
      <c r="C258" s="69"/>
      <c r="D258" s="69"/>
      <c r="E258" s="67"/>
      <c r="F258" s="67"/>
      <c r="G258" s="67"/>
      <c r="H258" s="67"/>
      <c r="I258" s="67"/>
      <c r="J258" s="67"/>
      <c r="K258" s="67"/>
      <c r="L258" s="67"/>
      <c r="M258" s="67"/>
      <c r="N258" s="67"/>
      <c r="O258" s="68"/>
      <c r="P258" s="68"/>
      <c r="Q258" s="68"/>
      <c r="R258" s="68"/>
      <c r="S258" s="68"/>
      <c r="T258" s="68"/>
      <c r="U258" s="68"/>
      <c r="V258" s="68"/>
      <c r="W258" s="68"/>
      <c r="X258" s="68"/>
      <c r="Y258" s="68"/>
      <c r="Z258" s="68"/>
      <c r="AA258" s="68"/>
      <c r="AB258" s="68"/>
      <c r="AC258" s="68"/>
    </row>
    <row r="259">
      <c r="A259" s="70"/>
      <c r="B259" s="70"/>
      <c r="C259" s="69"/>
      <c r="D259" s="69"/>
      <c r="E259" s="67"/>
      <c r="F259" s="67"/>
      <c r="G259" s="67"/>
      <c r="H259" s="67"/>
      <c r="I259" s="67"/>
      <c r="J259" s="67"/>
      <c r="K259" s="67"/>
      <c r="L259" s="67"/>
      <c r="M259" s="67"/>
      <c r="N259" s="67"/>
      <c r="O259" s="68"/>
      <c r="P259" s="68"/>
      <c r="Q259" s="68"/>
      <c r="R259" s="68"/>
      <c r="S259" s="68"/>
      <c r="T259" s="68"/>
      <c r="U259" s="68"/>
      <c r="V259" s="68"/>
      <c r="W259" s="68"/>
      <c r="X259" s="68"/>
      <c r="Y259" s="68"/>
      <c r="Z259" s="68"/>
      <c r="AA259" s="68"/>
      <c r="AB259" s="68"/>
      <c r="AC259" s="68"/>
    </row>
    <row r="260">
      <c r="A260" s="70"/>
      <c r="B260" s="70"/>
      <c r="C260" s="69"/>
      <c r="D260" s="69"/>
      <c r="E260" s="67"/>
      <c r="F260" s="67"/>
      <c r="G260" s="67"/>
      <c r="H260" s="67"/>
      <c r="I260" s="67"/>
      <c r="J260" s="67"/>
      <c r="K260" s="67"/>
      <c r="L260" s="67"/>
      <c r="M260" s="67"/>
      <c r="N260" s="67"/>
      <c r="O260" s="68"/>
      <c r="P260" s="68"/>
      <c r="Q260" s="68"/>
      <c r="R260" s="68"/>
      <c r="S260" s="68"/>
      <c r="T260" s="68"/>
      <c r="U260" s="68"/>
      <c r="V260" s="68"/>
      <c r="W260" s="68"/>
      <c r="X260" s="68"/>
      <c r="Y260" s="68"/>
      <c r="Z260" s="68"/>
      <c r="AA260" s="68"/>
      <c r="AB260" s="68"/>
      <c r="AC260" s="68"/>
    </row>
    <row r="261">
      <c r="A261" s="70"/>
      <c r="B261" s="70"/>
      <c r="C261" s="69"/>
      <c r="D261" s="69"/>
      <c r="E261" s="67"/>
      <c r="F261" s="67"/>
      <c r="G261" s="67"/>
      <c r="H261" s="67"/>
      <c r="I261" s="67"/>
      <c r="J261" s="67"/>
      <c r="K261" s="67"/>
      <c r="L261" s="67"/>
      <c r="M261" s="67"/>
      <c r="N261" s="67"/>
      <c r="O261" s="68"/>
      <c r="P261" s="68"/>
      <c r="Q261" s="68"/>
      <c r="R261" s="68"/>
      <c r="S261" s="68"/>
      <c r="T261" s="68"/>
      <c r="U261" s="68"/>
      <c r="V261" s="68"/>
      <c r="W261" s="68"/>
      <c r="X261" s="68"/>
      <c r="Y261" s="68"/>
      <c r="Z261" s="68"/>
      <c r="AA261" s="68"/>
      <c r="AB261" s="68"/>
      <c r="AC261" s="68"/>
    </row>
    <row r="262">
      <c r="A262" s="70"/>
      <c r="B262" s="70"/>
      <c r="C262" s="69"/>
      <c r="D262" s="69"/>
      <c r="E262" s="67"/>
      <c r="F262" s="67"/>
      <c r="G262" s="67"/>
      <c r="H262" s="67"/>
      <c r="I262" s="67"/>
      <c r="J262" s="67"/>
      <c r="K262" s="67"/>
      <c r="L262" s="67"/>
      <c r="M262" s="67"/>
      <c r="N262" s="67"/>
      <c r="O262" s="68"/>
      <c r="P262" s="68"/>
      <c r="Q262" s="68"/>
      <c r="R262" s="68"/>
      <c r="S262" s="68"/>
      <c r="T262" s="68"/>
      <c r="U262" s="68"/>
      <c r="V262" s="68"/>
      <c r="W262" s="68"/>
      <c r="X262" s="68"/>
      <c r="Y262" s="68"/>
      <c r="Z262" s="68"/>
      <c r="AA262" s="68"/>
      <c r="AB262" s="68"/>
      <c r="AC262" s="68"/>
    </row>
    <row r="263">
      <c r="A263" s="70"/>
      <c r="B263" s="70"/>
      <c r="C263" s="69"/>
      <c r="D263" s="69"/>
      <c r="E263" s="67"/>
      <c r="F263" s="67"/>
      <c r="G263" s="67"/>
      <c r="H263" s="67"/>
      <c r="I263" s="67"/>
      <c r="J263" s="67"/>
      <c r="K263" s="67"/>
      <c r="L263" s="67"/>
      <c r="M263" s="67"/>
      <c r="N263" s="67"/>
      <c r="O263" s="68"/>
      <c r="P263" s="68"/>
      <c r="Q263" s="68"/>
      <c r="R263" s="68"/>
      <c r="S263" s="68"/>
      <c r="T263" s="68"/>
      <c r="U263" s="68"/>
      <c r="V263" s="68"/>
      <c r="W263" s="68"/>
      <c r="X263" s="68"/>
      <c r="Y263" s="68"/>
      <c r="Z263" s="68"/>
      <c r="AA263" s="68"/>
      <c r="AB263" s="68"/>
      <c r="AC263" s="68"/>
    </row>
    <row r="264">
      <c r="A264" s="70"/>
      <c r="B264" s="70"/>
      <c r="C264" s="69"/>
      <c r="D264" s="69"/>
      <c r="E264" s="67"/>
      <c r="F264" s="67"/>
      <c r="G264" s="67"/>
      <c r="H264" s="67"/>
      <c r="I264" s="67"/>
      <c r="J264" s="67"/>
      <c r="K264" s="67"/>
      <c r="L264" s="67"/>
      <c r="M264" s="67"/>
      <c r="N264" s="67"/>
      <c r="O264" s="68"/>
      <c r="P264" s="68"/>
      <c r="Q264" s="68"/>
      <c r="R264" s="68"/>
      <c r="S264" s="68"/>
      <c r="T264" s="68"/>
      <c r="U264" s="68"/>
      <c r="V264" s="68"/>
      <c r="W264" s="68"/>
      <c r="X264" s="68"/>
      <c r="Y264" s="68"/>
      <c r="Z264" s="68"/>
      <c r="AA264" s="68"/>
      <c r="AB264" s="68"/>
      <c r="AC264" s="68"/>
    </row>
    <row r="265">
      <c r="A265" s="70"/>
      <c r="B265" s="70"/>
      <c r="C265" s="69"/>
      <c r="D265" s="69"/>
      <c r="E265" s="67"/>
      <c r="F265" s="67"/>
      <c r="G265" s="67"/>
      <c r="H265" s="67"/>
      <c r="I265" s="67"/>
      <c r="J265" s="67"/>
      <c r="K265" s="67"/>
      <c r="L265" s="67"/>
      <c r="M265" s="67"/>
      <c r="N265" s="67"/>
      <c r="O265" s="68"/>
      <c r="P265" s="68"/>
      <c r="Q265" s="68"/>
      <c r="R265" s="68"/>
      <c r="S265" s="68"/>
      <c r="T265" s="68"/>
      <c r="U265" s="68"/>
      <c r="V265" s="68"/>
      <c r="W265" s="68"/>
      <c r="X265" s="68"/>
      <c r="Y265" s="68"/>
      <c r="Z265" s="68"/>
      <c r="AA265" s="68"/>
      <c r="AB265" s="68"/>
      <c r="AC265" s="68"/>
    </row>
    <row r="266">
      <c r="A266" s="70"/>
      <c r="B266" s="70"/>
      <c r="C266" s="69"/>
      <c r="D266" s="69"/>
      <c r="E266" s="67"/>
      <c r="F266" s="67"/>
      <c r="G266" s="67"/>
      <c r="H266" s="67"/>
      <c r="I266" s="67"/>
      <c r="J266" s="67"/>
      <c r="K266" s="67"/>
      <c r="L266" s="67"/>
      <c r="M266" s="67"/>
      <c r="N266" s="67"/>
      <c r="O266" s="68"/>
      <c r="P266" s="68"/>
      <c r="Q266" s="68"/>
      <c r="R266" s="68"/>
      <c r="S266" s="68"/>
      <c r="T266" s="68"/>
      <c r="U266" s="68"/>
      <c r="V266" s="68"/>
      <c r="W266" s="68"/>
      <c r="X266" s="68"/>
      <c r="Y266" s="68"/>
      <c r="Z266" s="68"/>
      <c r="AA266" s="68"/>
      <c r="AB266" s="68"/>
      <c r="AC266" s="68"/>
    </row>
    <row r="267">
      <c r="A267" s="70"/>
      <c r="B267" s="70"/>
      <c r="C267" s="69"/>
      <c r="D267" s="69"/>
      <c r="E267" s="67"/>
      <c r="F267" s="67"/>
      <c r="G267" s="67"/>
      <c r="H267" s="67"/>
      <c r="I267" s="67"/>
      <c r="J267" s="67"/>
      <c r="K267" s="67"/>
      <c r="L267" s="67"/>
      <c r="M267" s="67"/>
      <c r="N267" s="67"/>
      <c r="O267" s="68"/>
      <c r="P267" s="68"/>
      <c r="Q267" s="68"/>
      <c r="R267" s="68"/>
      <c r="S267" s="68"/>
      <c r="T267" s="68"/>
      <c r="U267" s="68"/>
      <c r="V267" s="68"/>
      <c r="W267" s="68"/>
      <c r="X267" s="68"/>
      <c r="Y267" s="68"/>
      <c r="Z267" s="68"/>
      <c r="AA267" s="68"/>
      <c r="AB267" s="68"/>
      <c r="AC267" s="68"/>
    </row>
    <row r="268">
      <c r="A268" s="70"/>
      <c r="B268" s="70"/>
      <c r="C268" s="69"/>
      <c r="D268" s="69"/>
      <c r="E268" s="67"/>
      <c r="F268" s="67"/>
      <c r="G268" s="67"/>
      <c r="H268" s="67"/>
      <c r="I268" s="67"/>
      <c r="J268" s="67"/>
      <c r="K268" s="67"/>
      <c r="L268" s="67"/>
      <c r="M268" s="67"/>
      <c r="N268" s="67"/>
      <c r="O268" s="68"/>
      <c r="P268" s="68"/>
      <c r="Q268" s="68"/>
      <c r="R268" s="68"/>
      <c r="S268" s="68"/>
      <c r="T268" s="68"/>
      <c r="U268" s="68"/>
      <c r="V268" s="68"/>
      <c r="W268" s="68"/>
      <c r="X268" s="68"/>
      <c r="Y268" s="68"/>
      <c r="Z268" s="68"/>
      <c r="AA268" s="68"/>
      <c r="AB268" s="68"/>
      <c r="AC268" s="68"/>
    </row>
    <row r="269">
      <c r="A269" s="70"/>
      <c r="B269" s="70"/>
      <c r="C269" s="69"/>
      <c r="D269" s="69"/>
      <c r="E269" s="67"/>
      <c r="F269" s="67"/>
      <c r="G269" s="67"/>
      <c r="H269" s="67"/>
      <c r="I269" s="67"/>
      <c r="J269" s="67"/>
      <c r="K269" s="67"/>
      <c r="L269" s="67"/>
      <c r="M269" s="67"/>
      <c r="N269" s="67"/>
      <c r="O269" s="68"/>
      <c r="P269" s="68"/>
      <c r="Q269" s="68"/>
      <c r="R269" s="68"/>
      <c r="S269" s="68"/>
      <c r="T269" s="68"/>
      <c r="U269" s="68"/>
      <c r="V269" s="68"/>
      <c r="W269" s="68"/>
      <c r="X269" s="68"/>
      <c r="Y269" s="68"/>
      <c r="Z269" s="68"/>
      <c r="AA269" s="68"/>
      <c r="AB269" s="68"/>
      <c r="AC269" s="68"/>
    </row>
    <row r="270">
      <c r="A270" s="70"/>
      <c r="B270" s="70"/>
      <c r="C270" s="69"/>
      <c r="D270" s="69"/>
      <c r="E270" s="67"/>
      <c r="F270" s="67"/>
      <c r="G270" s="67"/>
      <c r="H270" s="67"/>
      <c r="I270" s="67"/>
      <c r="J270" s="67"/>
      <c r="K270" s="67"/>
      <c r="L270" s="67"/>
      <c r="M270" s="67"/>
      <c r="N270" s="67"/>
      <c r="O270" s="68"/>
      <c r="P270" s="68"/>
      <c r="Q270" s="68"/>
      <c r="R270" s="68"/>
      <c r="S270" s="68"/>
      <c r="T270" s="68"/>
      <c r="U270" s="68"/>
      <c r="V270" s="68"/>
      <c r="W270" s="68"/>
      <c r="X270" s="68"/>
      <c r="Y270" s="68"/>
      <c r="Z270" s="68"/>
      <c r="AA270" s="68"/>
      <c r="AB270" s="68"/>
      <c r="AC270" s="68"/>
    </row>
    <row r="271">
      <c r="A271" s="70"/>
      <c r="B271" s="70"/>
      <c r="C271" s="69"/>
      <c r="D271" s="69"/>
      <c r="E271" s="67"/>
      <c r="F271" s="67"/>
      <c r="G271" s="67"/>
      <c r="H271" s="67"/>
      <c r="I271" s="67"/>
      <c r="J271" s="67"/>
      <c r="K271" s="67"/>
      <c r="L271" s="67"/>
      <c r="M271" s="67"/>
      <c r="N271" s="67"/>
      <c r="O271" s="68"/>
      <c r="P271" s="68"/>
      <c r="Q271" s="68"/>
      <c r="R271" s="68"/>
      <c r="S271" s="68"/>
      <c r="T271" s="68"/>
      <c r="U271" s="68"/>
      <c r="V271" s="68"/>
      <c r="W271" s="68"/>
      <c r="X271" s="68"/>
      <c r="Y271" s="68"/>
      <c r="Z271" s="68"/>
      <c r="AA271" s="68"/>
      <c r="AB271" s="68"/>
      <c r="AC271" s="68"/>
    </row>
    <row r="272">
      <c r="A272" s="70"/>
      <c r="B272" s="70"/>
      <c r="C272" s="69"/>
      <c r="D272" s="69"/>
      <c r="E272" s="67"/>
      <c r="F272" s="67"/>
      <c r="G272" s="67"/>
      <c r="H272" s="67"/>
      <c r="I272" s="67"/>
      <c r="J272" s="67"/>
      <c r="K272" s="67"/>
      <c r="L272" s="67"/>
      <c r="M272" s="67"/>
      <c r="N272" s="67"/>
      <c r="O272" s="68"/>
      <c r="P272" s="68"/>
      <c r="Q272" s="68"/>
      <c r="R272" s="68"/>
      <c r="S272" s="68"/>
      <c r="T272" s="68"/>
      <c r="U272" s="68"/>
      <c r="V272" s="68"/>
      <c r="W272" s="68"/>
      <c r="X272" s="68"/>
      <c r="Y272" s="68"/>
      <c r="Z272" s="68"/>
      <c r="AA272" s="68"/>
      <c r="AB272" s="68"/>
      <c r="AC272" s="68"/>
    </row>
    <row r="273">
      <c r="A273" s="70"/>
      <c r="B273" s="70"/>
      <c r="C273" s="69"/>
      <c r="D273" s="69"/>
      <c r="E273" s="67"/>
      <c r="F273" s="67"/>
      <c r="G273" s="67"/>
      <c r="H273" s="67"/>
      <c r="I273" s="67"/>
      <c r="J273" s="67"/>
      <c r="K273" s="67"/>
      <c r="L273" s="67"/>
      <c r="M273" s="67"/>
      <c r="N273" s="67"/>
      <c r="O273" s="68"/>
      <c r="P273" s="68"/>
      <c r="Q273" s="68"/>
      <c r="R273" s="68"/>
      <c r="S273" s="68"/>
      <c r="T273" s="68"/>
      <c r="U273" s="68"/>
      <c r="V273" s="68"/>
      <c r="W273" s="68"/>
      <c r="X273" s="68"/>
      <c r="Y273" s="68"/>
      <c r="Z273" s="68"/>
      <c r="AA273" s="68"/>
      <c r="AB273" s="68"/>
      <c r="AC273" s="68"/>
    </row>
    <row r="274">
      <c r="A274" s="70"/>
      <c r="B274" s="70"/>
      <c r="C274" s="69"/>
      <c r="D274" s="69"/>
      <c r="E274" s="67"/>
      <c r="F274" s="67"/>
      <c r="G274" s="67"/>
      <c r="H274" s="67"/>
      <c r="I274" s="67"/>
      <c r="J274" s="67"/>
      <c r="K274" s="67"/>
      <c r="L274" s="67"/>
      <c r="M274" s="67"/>
      <c r="N274" s="67"/>
      <c r="O274" s="68"/>
      <c r="P274" s="68"/>
      <c r="Q274" s="68"/>
      <c r="R274" s="68"/>
      <c r="S274" s="68"/>
      <c r="T274" s="68"/>
      <c r="U274" s="68"/>
      <c r="V274" s="68"/>
      <c r="W274" s="68"/>
      <c r="X274" s="68"/>
      <c r="Y274" s="68"/>
      <c r="Z274" s="68"/>
      <c r="AA274" s="68"/>
      <c r="AB274" s="68"/>
      <c r="AC274" s="68"/>
    </row>
    <row r="275">
      <c r="A275" s="70"/>
      <c r="B275" s="70"/>
      <c r="C275" s="69"/>
      <c r="D275" s="69"/>
      <c r="E275" s="67"/>
      <c r="F275" s="67"/>
      <c r="G275" s="67"/>
      <c r="H275" s="67"/>
      <c r="I275" s="67"/>
      <c r="J275" s="67"/>
      <c r="K275" s="67"/>
      <c r="L275" s="67"/>
      <c r="M275" s="67"/>
      <c r="N275" s="67"/>
      <c r="O275" s="68"/>
      <c r="P275" s="68"/>
      <c r="Q275" s="68"/>
      <c r="R275" s="68"/>
      <c r="S275" s="68"/>
      <c r="T275" s="68"/>
      <c r="U275" s="68"/>
      <c r="V275" s="68"/>
      <c r="W275" s="68"/>
      <c r="X275" s="68"/>
      <c r="Y275" s="68"/>
      <c r="Z275" s="68"/>
      <c r="AA275" s="68"/>
      <c r="AB275" s="68"/>
      <c r="AC275" s="68"/>
    </row>
    <row r="276">
      <c r="A276" s="70"/>
      <c r="B276" s="70"/>
      <c r="C276" s="69"/>
      <c r="D276" s="69"/>
      <c r="E276" s="67"/>
      <c r="F276" s="67"/>
      <c r="G276" s="67"/>
      <c r="H276" s="67"/>
      <c r="I276" s="67"/>
      <c r="J276" s="67"/>
      <c r="K276" s="67"/>
      <c r="L276" s="67"/>
      <c r="M276" s="67"/>
      <c r="N276" s="67"/>
      <c r="O276" s="68"/>
      <c r="P276" s="68"/>
      <c r="Q276" s="68"/>
      <c r="R276" s="68"/>
      <c r="S276" s="68"/>
      <c r="T276" s="68"/>
      <c r="U276" s="68"/>
      <c r="V276" s="68"/>
      <c r="W276" s="68"/>
      <c r="X276" s="68"/>
      <c r="Y276" s="68"/>
      <c r="Z276" s="68"/>
      <c r="AA276" s="68"/>
      <c r="AB276" s="68"/>
      <c r="AC276" s="68"/>
    </row>
    <row r="277">
      <c r="A277" s="70"/>
      <c r="B277" s="70"/>
      <c r="C277" s="69"/>
      <c r="D277" s="69"/>
      <c r="E277" s="67"/>
      <c r="F277" s="67"/>
      <c r="G277" s="67"/>
      <c r="H277" s="67"/>
      <c r="I277" s="67"/>
      <c r="J277" s="67"/>
      <c r="K277" s="67"/>
      <c r="L277" s="67"/>
      <c r="M277" s="67"/>
      <c r="N277" s="67"/>
      <c r="O277" s="68"/>
      <c r="P277" s="68"/>
      <c r="Q277" s="68"/>
      <c r="R277" s="68"/>
      <c r="S277" s="68"/>
      <c r="T277" s="68"/>
      <c r="U277" s="68"/>
      <c r="V277" s="68"/>
      <c r="W277" s="68"/>
      <c r="X277" s="68"/>
      <c r="Y277" s="68"/>
      <c r="Z277" s="68"/>
      <c r="AA277" s="68"/>
      <c r="AB277" s="68"/>
      <c r="AC277" s="68"/>
    </row>
    <row r="278">
      <c r="A278" s="70"/>
      <c r="B278" s="70"/>
      <c r="C278" s="69"/>
      <c r="D278" s="69"/>
      <c r="E278" s="67"/>
      <c r="F278" s="67"/>
      <c r="G278" s="67"/>
      <c r="H278" s="67"/>
      <c r="I278" s="67"/>
      <c r="J278" s="67"/>
      <c r="K278" s="67"/>
      <c r="L278" s="67"/>
      <c r="M278" s="67"/>
      <c r="N278" s="67"/>
      <c r="O278" s="68"/>
      <c r="P278" s="68"/>
      <c r="Q278" s="68"/>
      <c r="R278" s="68"/>
      <c r="S278" s="68"/>
      <c r="T278" s="68"/>
      <c r="U278" s="68"/>
      <c r="V278" s="68"/>
      <c r="W278" s="68"/>
      <c r="X278" s="68"/>
      <c r="Y278" s="68"/>
      <c r="Z278" s="68"/>
      <c r="AA278" s="68"/>
      <c r="AB278" s="68"/>
      <c r="AC278" s="68"/>
    </row>
    <row r="279">
      <c r="A279" s="70"/>
      <c r="B279" s="70"/>
      <c r="C279" s="69"/>
      <c r="D279" s="69"/>
      <c r="E279" s="67"/>
      <c r="F279" s="67"/>
      <c r="G279" s="67"/>
      <c r="H279" s="67"/>
      <c r="I279" s="67"/>
      <c r="J279" s="67"/>
      <c r="K279" s="67"/>
      <c r="L279" s="67"/>
      <c r="M279" s="67"/>
      <c r="N279" s="67"/>
      <c r="O279" s="68"/>
      <c r="P279" s="68"/>
      <c r="Q279" s="68"/>
      <c r="R279" s="68"/>
      <c r="S279" s="68"/>
      <c r="T279" s="68"/>
      <c r="U279" s="68"/>
      <c r="V279" s="68"/>
      <c r="W279" s="68"/>
      <c r="X279" s="68"/>
      <c r="Y279" s="68"/>
      <c r="Z279" s="68"/>
      <c r="AA279" s="68"/>
      <c r="AB279" s="68"/>
      <c r="AC279" s="68"/>
    </row>
    <row r="280">
      <c r="A280" s="70"/>
      <c r="B280" s="70"/>
      <c r="C280" s="69"/>
      <c r="D280" s="69"/>
      <c r="E280" s="67"/>
      <c r="F280" s="67"/>
      <c r="G280" s="67"/>
      <c r="H280" s="67"/>
      <c r="I280" s="67"/>
      <c r="J280" s="67"/>
      <c r="K280" s="67"/>
      <c r="L280" s="67"/>
      <c r="M280" s="67"/>
      <c r="N280" s="67"/>
      <c r="O280" s="68"/>
      <c r="P280" s="68"/>
      <c r="Q280" s="68"/>
      <c r="R280" s="68"/>
      <c r="S280" s="68"/>
      <c r="T280" s="68"/>
      <c r="U280" s="68"/>
      <c r="V280" s="68"/>
      <c r="W280" s="68"/>
      <c r="X280" s="68"/>
      <c r="Y280" s="68"/>
      <c r="Z280" s="68"/>
      <c r="AA280" s="68"/>
      <c r="AB280" s="68"/>
      <c r="AC280" s="68"/>
    </row>
    <row r="281">
      <c r="A281" s="70"/>
      <c r="B281" s="70"/>
      <c r="C281" s="69"/>
      <c r="D281" s="69"/>
      <c r="E281" s="67"/>
      <c r="F281" s="67"/>
      <c r="G281" s="67"/>
      <c r="H281" s="67"/>
      <c r="I281" s="67"/>
      <c r="J281" s="67"/>
      <c r="K281" s="67"/>
      <c r="L281" s="67"/>
      <c r="M281" s="67"/>
      <c r="N281" s="67"/>
      <c r="O281" s="68"/>
      <c r="P281" s="68"/>
      <c r="Q281" s="68"/>
      <c r="R281" s="68"/>
      <c r="S281" s="68"/>
      <c r="T281" s="68"/>
      <c r="U281" s="68"/>
      <c r="V281" s="68"/>
      <c r="W281" s="68"/>
      <c r="X281" s="68"/>
      <c r="Y281" s="68"/>
      <c r="Z281" s="68"/>
      <c r="AA281" s="68"/>
      <c r="AB281" s="68"/>
      <c r="AC281" s="68"/>
    </row>
    <row r="282">
      <c r="A282" s="70"/>
      <c r="B282" s="70"/>
      <c r="C282" s="69"/>
      <c r="D282" s="69"/>
      <c r="E282" s="67"/>
      <c r="F282" s="67"/>
      <c r="G282" s="67"/>
      <c r="H282" s="67"/>
      <c r="I282" s="67"/>
      <c r="J282" s="67"/>
      <c r="K282" s="67"/>
      <c r="L282" s="67"/>
      <c r="M282" s="67"/>
      <c r="N282" s="67"/>
      <c r="O282" s="68"/>
      <c r="P282" s="68"/>
      <c r="Q282" s="68"/>
      <c r="R282" s="68"/>
      <c r="S282" s="68"/>
      <c r="T282" s="68"/>
      <c r="U282" s="68"/>
      <c r="V282" s="68"/>
      <c r="W282" s="68"/>
      <c r="X282" s="68"/>
      <c r="Y282" s="68"/>
      <c r="Z282" s="68"/>
      <c r="AA282" s="68"/>
      <c r="AB282" s="68"/>
      <c r="AC282" s="68"/>
    </row>
    <row r="283">
      <c r="A283" s="70"/>
      <c r="B283" s="70"/>
      <c r="C283" s="69"/>
      <c r="D283" s="69"/>
      <c r="E283" s="67"/>
      <c r="F283" s="67"/>
      <c r="G283" s="67"/>
      <c r="H283" s="67"/>
      <c r="I283" s="67"/>
      <c r="J283" s="67"/>
      <c r="K283" s="67"/>
      <c r="L283" s="67"/>
      <c r="M283" s="67"/>
      <c r="N283" s="67"/>
      <c r="O283" s="68"/>
      <c r="P283" s="68"/>
      <c r="Q283" s="68"/>
      <c r="R283" s="68"/>
      <c r="S283" s="68"/>
      <c r="T283" s="68"/>
      <c r="U283" s="68"/>
      <c r="V283" s="68"/>
      <c r="W283" s="68"/>
      <c r="X283" s="68"/>
      <c r="Y283" s="68"/>
      <c r="Z283" s="68"/>
      <c r="AA283" s="68"/>
      <c r="AB283" s="68"/>
      <c r="AC283" s="68"/>
    </row>
    <row r="284">
      <c r="A284" s="70"/>
      <c r="B284" s="70"/>
      <c r="C284" s="69"/>
      <c r="D284" s="69"/>
      <c r="E284" s="67"/>
      <c r="F284" s="67"/>
      <c r="G284" s="67"/>
      <c r="H284" s="67"/>
      <c r="I284" s="67"/>
      <c r="J284" s="67"/>
      <c r="K284" s="67"/>
      <c r="L284" s="67"/>
      <c r="M284" s="67"/>
      <c r="N284" s="67"/>
      <c r="O284" s="68"/>
      <c r="P284" s="68"/>
      <c r="Q284" s="68"/>
      <c r="R284" s="68"/>
      <c r="S284" s="68"/>
      <c r="T284" s="68"/>
      <c r="U284" s="68"/>
      <c r="V284" s="68"/>
      <c r="W284" s="68"/>
      <c r="X284" s="68"/>
      <c r="Y284" s="68"/>
      <c r="Z284" s="68"/>
      <c r="AA284" s="68"/>
      <c r="AB284" s="68"/>
      <c r="AC284" s="68"/>
    </row>
    <row r="285">
      <c r="A285" s="70"/>
      <c r="B285" s="70"/>
      <c r="C285" s="69"/>
      <c r="D285" s="69"/>
      <c r="E285" s="67"/>
      <c r="F285" s="67"/>
      <c r="G285" s="67"/>
      <c r="H285" s="67"/>
      <c r="I285" s="67"/>
      <c r="J285" s="67"/>
      <c r="K285" s="67"/>
      <c r="L285" s="67"/>
      <c r="M285" s="67"/>
      <c r="N285" s="67"/>
      <c r="O285" s="68"/>
      <c r="P285" s="68"/>
      <c r="Q285" s="68"/>
      <c r="R285" s="68"/>
      <c r="S285" s="68"/>
      <c r="T285" s="68"/>
      <c r="U285" s="68"/>
      <c r="V285" s="68"/>
      <c r="W285" s="68"/>
      <c r="X285" s="68"/>
      <c r="Y285" s="68"/>
      <c r="Z285" s="68"/>
      <c r="AA285" s="68"/>
      <c r="AB285" s="68"/>
      <c r="AC285" s="68"/>
    </row>
    <row r="286">
      <c r="A286" s="70"/>
      <c r="B286" s="70"/>
      <c r="C286" s="69"/>
      <c r="D286" s="69"/>
      <c r="E286" s="67"/>
      <c r="F286" s="67"/>
      <c r="G286" s="67"/>
      <c r="H286" s="67"/>
      <c r="I286" s="67"/>
      <c r="J286" s="67"/>
      <c r="K286" s="67"/>
      <c r="L286" s="67"/>
      <c r="M286" s="67"/>
      <c r="N286" s="67"/>
      <c r="O286" s="68"/>
      <c r="P286" s="68"/>
      <c r="Q286" s="68"/>
      <c r="R286" s="68"/>
      <c r="S286" s="68"/>
      <c r="T286" s="68"/>
      <c r="U286" s="68"/>
      <c r="V286" s="68"/>
      <c r="W286" s="68"/>
      <c r="X286" s="68"/>
      <c r="Y286" s="68"/>
      <c r="Z286" s="68"/>
      <c r="AA286" s="68"/>
      <c r="AB286" s="68"/>
      <c r="AC286" s="68"/>
    </row>
    <row r="287">
      <c r="A287" s="70"/>
      <c r="B287" s="70"/>
      <c r="C287" s="69"/>
      <c r="D287" s="69"/>
      <c r="E287" s="67"/>
      <c r="F287" s="67"/>
      <c r="G287" s="67"/>
      <c r="H287" s="67"/>
      <c r="I287" s="67"/>
      <c r="J287" s="67"/>
      <c r="K287" s="67"/>
      <c r="L287" s="67"/>
      <c r="M287" s="67"/>
      <c r="N287" s="67"/>
      <c r="O287" s="68"/>
      <c r="P287" s="68"/>
      <c r="Q287" s="68"/>
      <c r="R287" s="68"/>
      <c r="S287" s="68"/>
      <c r="T287" s="68"/>
      <c r="U287" s="68"/>
      <c r="V287" s="68"/>
      <c r="W287" s="68"/>
      <c r="X287" s="68"/>
      <c r="Y287" s="68"/>
      <c r="Z287" s="68"/>
      <c r="AA287" s="68"/>
      <c r="AB287" s="68"/>
      <c r="AC287" s="68"/>
    </row>
    <row r="288">
      <c r="A288" s="70"/>
      <c r="B288" s="70"/>
      <c r="C288" s="69"/>
      <c r="D288" s="69"/>
      <c r="E288" s="67"/>
      <c r="F288" s="67"/>
      <c r="G288" s="67"/>
      <c r="H288" s="67"/>
      <c r="I288" s="67"/>
      <c r="J288" s="67"/>
      <c r="K288" s="67"/>
      <c r="L288" s="67"/>
      <c r="M288" s="67"/>
      <c r="N288" s="67"/>
      <c r="O288" s="68"/>
      <c r="P288" s="68"/>
      <c r="Q288" s="68"/>
      <c r="R288" s="68"/>
      <c r="S288" s="68"/>
      <c r="T288" s="68"/>
      <c r="U288" s="68"/>
      <c r="V288" s="68"/>
      <c r="W288" s="68"/>
      <c r="X288" s="68"/>
      <c r="Y288" s="68"/>
      <c r="Z288" s="68"/>
      <c r="AA288" s="68"/>
      <c r="AB288" s="68"/>
      <c r="AC288" s="68"/>
    </row>
    <row r="289">
      <c r="A289" s="70"/>
      <c r="B289" s="70"/>
      <c r="C289" s="69"/>
      <c r="D289" s="69"/>
      <c r="E289" s="67"/>
      <c r="F289" s="67"/>
      <c r="G289" s="67"/>
      <c r="H289" s="67"/>
      <c r="I289" s="67"/>
      <c r="J289" s="67"/>
      <c r="K289" s="67"/>
      <c r="L289" s="67"/>
      <c r="M289" s="67"/>
      <c r="N289" s="67"/>
      <c r="O289" s="68"/>
      <c r="P289" s="68"/>
      <c r="Q289" s="68"/>
      <c r="R289" s="68"/>
      <c r="S289" s="68"/>
      <c r="T289" s="68"/>
      <c r="U289" s="68"/>
      <c r="V289" s="68"/>
      <c r="W289" s="68"/>
      <c r="X289" s="68"/>
      <c r="Y289" s="68"/>
      <c r="Z289" s="68"/>
      <c r="AA289" s="68"/>
      <c r="AB289" s="68"/>
      <c r="AC289" s="68"/>
    </row>
    <row r="290">
      <c r="A290" s="70"/>
      <c r="B290" s="70"/>
      <c r="C290" s="69"/>
      <c r="D290" s="69"/>
      <c r="E290" s="67"/>
      <c r="F290" s="67"/>
      <c r="G290" s="67"/>
      <c r="H290" s="67"/>
      <c r="I290" s="67"/>
      <c r="J290" s="67"/>
      <c r="K290" s="67"/>
      <c r="L290" s="67"/>
      <c r="M290" s="67"/>
      <c r="N290" s="67"/>
      <c r="O290" s="68"/>
      <c r="P290" s="68"/>
      <c r="Q290" s="68"/>
      <c r="R290" s="68"/>
      <c r="S290" s="68"/>
      <c r="T290" s="68"/>
      <c r="U290" s="68"/>
      <c r="V290" s="68"/>
      <c r="W290" s="68"/>
      <c r="X290" s="68"/>
      <c r="Y290" s="68"/>
      <c r="Z290" s="68"/>
      <c r="AA290" s="68"/>
      <c r="AB290" s="68"/>
      <c r="AC290" s="68"/>
    </row>
    <row r="291">
      <c r="A291" s="70"/>
      <c r="B291" s="70"/>
      <c r="C291" s="69"/>
      <c r="D291" s="69"/>
      <c r="E291" s="67"/>
      <c r="F291" s="67"/>
      <c r="G291" s="67"/>
      <c r="H291" s="67"/>
      <c r="I291" s="67"/>
      <c r="J291" s="67"/>
      <c r="K291" s="67"/>
      <c r="L291" s="67"/>
      <c r="M291" s="67"/>
      <c r="N291" s="67"/>
      <c r="O291" s="68"/>
      <c r="P291" s="68"/>
      <c r="Q291" s="68"/>
      <c r="R291" s="68"/>
      <c r="S291" s="68"/>
      <c r="T291" s="68"/>
      <c r="U291" s="68"/>
      <c r="V291" s="68"/>
      <c r="W291" s="68"/>
      <c r="X291" s="68"/>
      <c r="Y291" s="68"/>
      <c r="Z291" s="68"/>
      <c r="AA291" s="68"/>
      <c r="AB291" s="68"/>
      <c r="AC291" s="68"/>
    </row>
    <row r="292">
      <c r="A292" s="70"/>
      <c r="B292" s="70"/>
      <c r="C292" s="69"/>
      <c r="D292" s="69"/>
      <c r="E292" s="67"/>
      <c r="F292" s="67"/>
      <c r="G292" s="67"/>
      <c r="H292" s="67"/>
      <c r="I292" s="67"/>
      <c r="J292" s="67"/>
      <c r="K292" s="67"/>
      <c r="L292" s="67"/>
      <c r="M292" s="67"/>
      <c r="N292" s="67"/>
      <c r="O292" s="68"/>
      <c r="P292" s="68"/>
      <c r="Q292" s="68"/>
      <c r="R292" s="68"/>
      <c r="S292" s="68"/>
      <c r="T292" s="68"/>
      <c r="U292" s="68"/>
      <c r="V292" s="68"/>
      <c r="W292" s="68"/>
      <c r="X292" s="68"/>
      <c r="Y292" s="68"/>
      <c r="Z292" s="68"/>
      <c r="AA292" s="68"/>
      <c r="AB292" s="68"/>
      <c r="AC292" s="68"/>
    </row>
    <row r="293">
      <c r="A293" s="70"/>
      <c r="B293" s="70"/>
      <c r="C293" s="69"/>
      <c r="D293" s="69"/>
      <c r="E293" s="67"/>
      <c r="F293" s="67"/>
      <c r="G293" s="67"/>
      <c r="H293" s="67"/>
      <c r="I293" s="67"/>
      <c r="J293" s="67"/>
      <c r="K293" s="67"/>
      <c r="L293" s="67"/>
      <c r="M293" s="67"/>
      <c r="N293" s="67"/>
      <c r="O293" s="68"/>
      <c r="P293" s="68"/>
      <c r="Q293" s="68"/>
      <c r="R293" s="68"/>
      <c r="S293" s="68"/>
      <c r="T293" s="68"/>
      <c r="U293" s="68"/>
      <c r="V293" s="68"/>
      <c r="W293" s="68"/>
      <c r="X293" s="68"/>
      <c r="Y293" s="68"/>
      <c r="Z293" s="68"/>
      <c r="AA293" s="68"/>
      <c r="AB293" s="68"/>
      <c r="AC293" s="68"/>
    </row>
    <row r="294">
      <c r="A294" s="70"/>
      <c r="B294" s="70"/>
      <c r="C294" s="69"/>
      <c r="D294" s="69"/>
      <c r="E294" s="67"/>
      <c r="F294" s="67"/>
      <c r="G294" s="67"/>
      <c r="H294" s="67"/>
      <c r="I294" s="67"/>
      <c r="J294" s="67"/>
      <c r="K294" s="67"/>
      <c r="L294" s="67"/>
      <c r="M294" s="67"/>
      <c r="N294" s="67"/>
      <c r="O294" s="68"/>
      <c r="P294" s="68"/>
      <c r="Q294" s="68"/>
      <c r="R294" s="68"/>
      <c r="S294" s="68"/>
      <c r="T294" s="68"/>
      <c r="U294" s="68"/>
      <c r="V294" s="68"/>
      <c r="W294" s="68"/>
      <c r="X294" s="68"/>
      <c r="Y294" s="68"/>
      <c r="Z294" s="68"/>
      <c r="AA294" s="68"/>
      <c r="AB294" s="68"/>
      <c r="AC294" s="68"/>
    </row>
    <row r="295">
      <c r="A295" s="70"/>
      <c r="B295" s="70"/>
      <c r="C295" s="69"/>
      <c r="D295" s="69"/>
      <c r="E295" s="67"/>
      <c r="F295" s="67"/>
      <c r="G295" s="67"/>
      <c r="H295" s="67"/>
      <c r="I295" s="67"/>
      <c r="J295" s="67"/>
      <c r="K295" s="67"/>
      <c r="L295" s="67"/>
      <c r="M295" s="67"/>
      <c r="N295" s="67"/>
      <c r="O295" s="68"/>
      <c r="P295" s="68"/>
      <c r="Q295" s="68"/>
      <c r="R295" s="68"/>
      <c r="S295" s="68"/>
      <c r="T295" s="68"/>
      <c r="U295" s="68"/>
      <c r="V295" s="68"/>
      <c r="W295" s="68"/>
      <c r="X295" s="68"/>
      <c r="Y295" s="68"/>
      <c r="Z295" s="68"/>
      <c r="AA295" s="68"/>
      <c r="AB295" s="68"/>
      <c r="AC295" s="68"/>
    </row>
    <row r="296">
      <c r="A296" s="70"/>
      <c r="B296" s="70"/>
      <c r="C296" s="69"/>
      <c r="D296" s="69"/>
      <c r="E296" s="67"/>
      <c r="F296" s="67"/>
      <c r="G296" s="67"/>
      <c r="H296" s="67"/>
      <c r="I296" s="67"/>
      <c r="J296" s="67"/>
      <c r="K296" s="67"/>
      <c r="L296" s="67"/>
      <c r="M296" s="67"/>
      <c r="N296" s="67"/>
      <c r="O296" s="68"/>
      <c r="P296" s="68"/>
      <c r="Q296" s="68"/>
      <c r="R296" s="68"/>
      <c r="S296" s="68"/>
      <c r="T296" s="68"/>
      <c r="U296" s="68"/>
      <c r="V296" s="68"/>
      <c r="W296" s="68"/>
      <c r="X296" s="68"/>
      <c r="Y296" s="68"/>
      <c r="Z296" s="68"/>
      <c r="AA296" s="68"/>
      <c r="AB296" s="68"/>
      <c r="AC296" s="68"/>
    </row>
    <row r="297">
      <c r="A297" s="70"/>
      <c r="B297" s="70"/>
      <c r="C297" s="69"/>
      <c r="D297" s="69"/>
      <c r="E297" s="67"/>
      <c r="F297" s="67"/>
      <c r="G297" s="67"/>
      <c r="H297" s="67"/>
      <c r="I297" s="67"/>
      <c r="J297" s="67"/>
      <c r="K297" s="67"/>
      <c r="L297" s="67"/>
      <c r="M297" s="67"/>
      <c r="N297" s="67"/>
      <c r="O297" s="68"/>
      <c r="P297" s="68"/>
      <c r="Q297" s="68"/>
      <c r="R297" s="68"/>
      <c r="S297" s="68"/>
      <c r="T297" s="68"/>
      <c r="U297" s="68"/>
      <c r="V297" s="68"/>
      <c r="W297" s="68"/>
      <c r="X297" s="68"/>
      <c r="Y297" s="68"/>
      <c r="Z297" s="68"/>
      <c r="AA297" s="68"/>
      <c r="AB297" s="68"/>
      <c r="AC297" s="68"/>
    </row>
    <row r="298">
      <c r="A298" s="70"/>
      <c r="B298" s="70"/>
      <c r="C298" s="69"/>
      <c r="D298" s="69"/>
      <c r="E298" s="67"/>
      <c r="F298" s="67"/>
      <c r="G298" s="67"/>
      <c r="H298" s="67"/>
      <c r="I298" s="67"/>
      <c r="J298" s="67"/>
      <c r="K298" s="67"/>
      <c r="L298" s="67"/>
      <c r="M298" s="67"/>
      <c r="N298" s="67"/>
      <c r="O298" s="68"/>
      <c r="P298" s="68"/>
      <c r="Q298" s="68"/>
      <c r="R298" s="68"/>
      <c r="S298" s="68"/>
      <c r="T298" s="68"/>
      <c r="U298" s="68"/>
      <c r="V298" s="68"/>
      <c r="W298" s="68"/>
      <c r="X298" s="68"/>
      <c r="Y298" s="68"/>
      <c r="Z298" s="68"/>
      <c r="AA298" s="68"/>
      <c r="AB298" s="68"/>
      <c r="AC298" s="68"/>
    </row>
    <row r="299">
      <c r="A299" s="70"/>
      <c r="B299" s="70"/>
      <c r="C299" s="69"/>
      <c r="D299" s="69"/>
      <c r="E299" s="67"/>
      <c r="F299" s="67"/>
      <c r="G299" s="67"/>
      <c r="H299" s="67"/>
      <c r="I299" s="67"/>
      <c r="J299" s="67"/>
      <c r="K299" s="67"/>
      <c r="L299" s="67"/>
      <c r="M299" s="67"/>
      <c r="N299" s="67"/>
      <c r="O299" s="68"/>
      <c r="P299" s="68"/>
      <c r="Q299" s="68"/>
      <c r="R299" s="68"/>
      <c r="S299" s="68"/>
      <c r="T299" s="68"/>
      <c r="U299" s="68"/>
      <c r="V299" s="68"/>
      <c r="W299" s="68"/>
      <c r="X299" s="68"/>
      <c r="Y299" s="68"/>
      <c r="Z299" s="68"/>
      <c r="AA299" s="68"/>
      <c r="AB299" s="68"/>
      <c r="AC299" s="68"/>
    </row>
    <row r="300">
      <c r="A300" s="70"/>
      <c r="B300" s="70"/>
      <c r="C300" s="69"/>
      <c r="D300" s="69"/>
      <c r="E300" s="67"/>
      <c r="F300" s="67"/>
      <c r="G300" s="67"/>
      <c r="H300" s="67"/>
      <c r="I300" s="67"/>
      <c r="J300" s="67"/>
      <c r="K300" s="67"/>
      <c r="L300" s="67"/>
      <c r="M300" s="67"/>
      <c r="N300" s="67"/>
      <c r="O300" s="68"/>
      <c r="P300" s="68"/>
      <c r="Q300" s="68"/>
      <c r="R300" s="68"/>
      <c r="S300" s="68"/>
      <c r="T300" s="68"/>
      <c r="U300" s="68"/>
      <c r="V300" s="68"/>
      <c r="W300" s="68"/>
      <c r="X300" s="68"/>
      <c r="Y300" s="68"/>
      <c r="Z300" s="68"/>
      <c r="AA300" s="68"/>
      <c r="AB300" s="68"/>
      <c r="AC300" s="68"/>
    </row>
    <row r="301">
      <c r="A301" s="70"/>
      <c r="B301" s="70"/>
      <c r="C301" s="69"/>
      <c r="D301" s="69"/>
      <c r="E301" s="67"/>
      <c r="F301" s="67"/>
      <c r="G301" s="67"/>
      <c r="H301" s="67"/>
      <c r="I301" s="67"/>
      <c r="J301" s="67"/>
      <c r="K301" s="67"/>
      <c r="L301" s="67"/>
      <c r="M301" s="67"/>
      <c r="N301" s="67"/>
      <c r="O301" s="68"/>
      <c r="P301" s="68"/>
      <c r="Q301" s="68"/>
      <c r="R301" s="68"/>
      <c r="S301" s="68"/>
      <c r="T301" s="68"/>
      <c r="U301" s="68"/>
      <c r="V301" s="68"/>
      <c r="W301" s="68"/>
      <c r="X301" s="68"/>
      <c r="Y301" s="68"/>
      <c r="Z301" s="68"/>
      <c r="AA301" s="68"/>
      <c r="AB301" s="68"/>
      <c r="AC301" s="68"/>
    </row>
    <row r="302">
      <c r="A302" s="70"/>
      <c r="B302" s="70"/>
      <c r="C302" s="69"/>
      <c r="D302" s="69"/>
      <c r="E302" s="67"/>
      <c r="F302" s="67"/>
      <c r="G302" s="67"/>
      <c r="H302" s="67"/>
      <c r="I302" s="67"/>
      <c r="J302" s="67"/>
      <c r="K302" s="67"/>
      <c r="L302" s="67"/>
      <c r="M302" s="67"/>
      <c r="N302" s="67"/>
      <c r="O302" s="68"/>
      <c r="P302" s="68"/>
      <c r="Q302" s="68"/>
      <c r="R302" s="68"/>
      <c r="S302" s="68"/>
      <c r="T302" s="68"/>
      <c r="U302" s="68"/>
      <c r="V302" s="68"/>
      <c r="W302" s="68"/>
      <c r="X302" s="68"/>
      <c r="Y302" s="68"/>
      <c r="Z302" s="68"/>
      <c r="AA302" s="68"/>
      <c r="AB302" s="68"/>
      <c r="AC302" s="68"/>
    </row>
    <row r="303">
      <c r="A303" s="70"/>
      <c r="B303" s="70"/>
      <c r="C303" s="69"/>
      <c r="D303" s="69"/>
      <c r="E303" s="67"/>
      <c r="F303" s="67"/>
      <c r="G303" s="67"/>
      <c r="H303" s="67"/>
      <c r="I303" s="67"/>
      <c r="J303" s="67"/>
      <c r="K303" s="67"/>
      <c r="L303" s="67"/>
      <c r="M303" s="67"/>
      <c r="N303" s="67"/>
      <c r="O303" s="68"/>
      <c r="P303" s="68"/>
      <c r="Q303" s="68"/>
      <c r="R303" s="68"/>
      <c r="S303" s="68"/>
      <c r="T303" s="68"/>
      <c r="U303" s="68"/>
      <c r="V303" s="68"/>
      <c r="W303" s="68"/>
      <c r="X303" s="68"/>
      <c r="Y303" s="68"/>
      <c r="Z303" s="68"/>
      <c r="AA303" s="68"/>
      <c r="AB303" s="68"/>
      <c r="AC303" s="68"/>
    </row>
    <row r="304">
      <c r="A304" s="70"/>
      <c r="B304" s="70"/>
      <c r="C304" s="69"/>
      <c r="D304" s="69"/>
      <c r="E304" s="67"/>
      <c r="F304" s="67"/>
      <c r="G304" s="67"/>
      <c r="H304" s="67"/>
      <c r="I304" s="67"/>
      <c r="J304" s="67"/>
      <c r="K304" s="67"/>
      <c r="L304" s="67"/>
      <c r="M304" s="67"/>
      <c r="N304" s="67"/>
      <c r="O304" s="68"/>
      <c r="P304" s="68"/>
      <c r="Q304" s="68"/>
      <c r="R304" s="68"/>
      <c r="S304" s="68"/>
      <c r="T304" s="68"/>
      <c r="U304" s="68"/>
      <c r="V304" s="68"/>
      <c r="W304" s="68"/>
      <c r="X304" s="68"/>
      <c r="Y304" s="68"/>
      <c r="Z304" s="68"/>
      <c r="AA304" s="68"/>
      <c r="AB304" s="68"/>
      <c r="AC304" s="68"/>
    </row>
    <row r="305">
      <c r="A305" s="70"/>
      <c r="B305" s="70"/>
      <c r="C305" s="69"/>
      <c r="D305" s="69"/>
      <c r="E305" s="67"/>
      <c r="F305" s="67"/>
      <c r="G305" s="67"/>
      <c r="H305" s="67"/>
      <c r="I305" s="67"/>
      <c r="J305" s="67"/>
      <c r="K305" s="67"/>
      <c r="L305" s="67"/>
      <c r="M305" s="67"/>
      <c r="N305" s="67"/>
      <c r="O305" s="68"/>
      <c r="P305" s="68"/>
      <c r="Q305" s="68"/>
      <c r="R305" s="68"/>
      <c r="S305" s="68"/>
      <c r="T305" s="68"/>
      <c r="U305" s="68"/>
      <c r="V305" s="68"/>
      <c r="W305" s="68"/>
      <c r="X305" s="68"/>
      <c r="Y305" s="68"/>
      <c r="Z305" s="68"/>
      <c r="AA305" s="68"/>
      <c r="AB305" s="68"/>
      <c r="AC305" s="68"/>
    </row>
    <row r="306">
      <c r="A306" s="70"/>
      <c r="B306" s="70"/>
      <c r="C306" s="69"/>
      <c r="D306" s="69"/>
      <c r="E306" s="67"/>
      <c r="F306" s="67"/>
      <c r="G306" s="67"/>
      <c r="H306" s="67"/>
      <c r="I306" s="67"/>
      <c r="J306" s="67"/>
      <c r="K306" s="67"/>
      <c r="L306" s="67"/>
      <c r="M306" s="67"/>
      <c r="N306" s="67"/>
      <c r="O306" s="68"/>
      <c r="P306" s="68"/>
      <c r="Q306" s="68"/>
      <c r="R306" s="68"/>
      <c r="S306" s="68"/>
      <c r="T306" s="68"/>
      <c r="U306" s="68"/>
      <c r="V306" s="68"/>
      <c r="W306" s="68"/>
      <c r="X306" s="68"/>
      <c r="Y306" s="68"/>
      <c r="Z306" s="68"/>
      <c r="AA306" s="68"/>
      <c r="AB306" s="68"/>
      <c r="AC306" s="68"/>
    </row>
    <row r="307">
      <c r="A307" s="70"/>
      <c r="B307" s="70"/>
      <c r="C307" s="69"/>
      <c r="D307" s="69"/>
      <c r="E307" s="67"/>
      <c r="F307" s="67"/>
      <c r="G307" s="67"/>
      <c r="H307" s="67"/>
      <c r="I307" s="67"/>
      <c r="J307" s="67"/>
      <c r="K307" s="67"/>
      <c r="L307" s="67"/>
      <c r="M307" s="67"/>
      <c r="N307" s="67"/>
      <c r="O307" s="68"/>
      <c r="P307" s="68"/>
      <c r="Q307" s="68"/>
      <c r="R307" s="68"/>
      <c r="S307" s="68"/>
      <c r="T307" s="68"/>
      <c r="U307" s="68"/>
      <c r="V307" s="68"/>
      <c r="W307" s="68"/>
      <c r="X307" s="68"/>
      <c r="Y307" s="68"/>
      <c r="Z307" s="68"/>
      <c r="AA307" s="68"/>
      <c r="AB307" s="68"/>
      <c r="AC307" s="68"/>
    </row>
    <row r="308">
      <c r="A308" s="70"/>
      <c r="B308" s="70"/>
      <c r="C308" s="69"/>
      <c r="D308" s="69"/>
      <c r="E308" s="67"/>
      <c r="F308" s="67"/>
      <c r="G308" s="67"/>
      <c r="H308" s="67"/>
      <c r="I308" s="67"/>
      <c r="J308" s="67"/>
      <c r="K308" s="67"/>
      <c r="L308" s="67"/>
      <c r="M308" s="67"/>
      <c r="N308" s="67"/>
      <c r="O308" s="68"/>
      <c r="P308" s="68"/>
      <c r="Q308" s="68"/>
      <c r="R308" s="68"/>
      <c r="S308" s="68"/>
      <c r="T308" s="68"/>
      <c r="U308" s="68"/>
      <c r="V308" s="68"/>
      <c r="W308" s="68"/>
      <c r="X308" s="68"/>
      <c r="Y308" s="68"/>
      <c r="Z308" s="68"/>
      <c r="AA308" s="68"/>
      <c r="AB308" s="68"/>
      <c r="AC308" s="68"/>
    </row>
    <row r="309">
      <c r="A309" s="70"/>
      <c r="B309" s="70"/>
      <c r="C309" s="69"/>
      <c r="D309" s="69"/>
      <c r="E309" s="67"/>
      <c r="F309" s="67"/>
      <c r="G309" s="67"/>
      <c r="H309" s="67"/>
      <c r="I309" s="67"/>
      <c r="J309" s="67"/>
      <c r="K309" s="67"/>
      <c r="L309" s="67"/>
      <c r="M309" s="67"/>
      <c r="N309" s="67"/>
      <c r="O309" s="68"/>
      <c r="P309" s="68"/>
      <c r="Q309" s="68"/>
      <c r="R309" s="68"/>
      <c r="S309" s="68"/>
      <c r="T309" s="68"/>
      <c r="U309" s="68"/>
      <c r="V309" s="68"/>
      <c r="W309" s="68"/>
      <c r="X309" s="68"/>
      <c r="Y309" s="68"/>
      <c r="Z309" s="68"/>
      <c r="AA309" s="68"/>
      <c r="AB309" s="68"/>
      <c r="AC309" s="68"/>
    </row>
    <row r="310">
      <c r="A310" s="70"/>
      <c r="B310" s="70"/>
      <c r="C310" s="69"/>
      <c r="D310" s="69"/>
      <c r="E310" s="67"/>
      <c r="F310" s="67"/>
      <c r="G310" s="67"/>
      <c r="H310" s="67"/>
      <c r="I310" s="67"/>
      <c r="J310" s="67"/>
      <c r="K310" s="67"/>
      <c r="L310" s="67"/>
      <c r="M310" s="67"/>
      <c r="N310" s="67"/>
      <c r="O310" s="68"/>
      <c r="P310" s="68"/>
      <c r="Q310" s="68"/>
      <c r="R310" s="68"/>
      <c r="S310" s="68"/>
      <c r="T310" s="68"/>
      <c r="U310" s="68"/>
      <c r="V310" s="68"/>
      <c r="W310" s="68"/>
      <c r="X310" s="68"/>
      <c r="Y310" s="68"/>
      <c r="Z310" s="68"/>
      <c r="AA310" s="68"/>
      <c r="AB310" s="68"/>
      <c r="AC310" s="68"/>
    </row>
    <row r="311">
      <c r="A311" s="70"/>
      <c r="B311" s="70"/>
      <c r="C311" s="69"/>
      <c r="D311" s="69"/>
      <c r="E311" s="67"/>
      <c r="F311" s="67"/>
      <c r="G311" s="67"/>
      <c r="H311" s="67"/>
      <c r="I311" s="67"/>
      <c r="J311" s="67"/>
      <c r="K311" s="67"/>
      <c r="L311" s="67"/>
      <c r="M311" s="67"/>
      <c r="N311" s="67"/>
      <c r="O311" s="68"/>
      <c r="P311" s="68"/>
      <c r="Q311" s="68"/>
      <c r="R311" s="68"/>
      <c r="S311" s="68"/>
      <c r="T311" s="68"/>
      <c r="U311" s="68"/>
      <c r="V311" s="68"/>
      <c r="W311" s="68"/>
      <c r="X311" s="68"/>
      <c r="Y311" s="68"/>
      <c r="Z311" s="68"/>
      <c r="AA311" s="68"/>
      <c r="AB311" s="68"/>
      <c r="AC311" s="68"/>
    </row>
    <row r="312">
      <c r="A312" s="70"/>
      <c r="B312" s="70"/>
      <c r="C312" s="69"/>
      <c r="D312" s="69"/>
      <c r="E312" s="67"/>
      <c r="F312" s="67"/>
      <c r="G312" s="67"/>
      <c r="H312" s="67"/>
      <c r="I312" s="67"/>
      <c r="J312" s="67"/>
      <c r="K312" s="67"/>
      <c r="L312" s="67"/>
      <c r="M312" s="67"/>
      <c r="N312" s="67"/>
      <c r="O312" s="68"/>
      <c r="P312" s="68"/>
      <c r="Q312" s="68"/>
      <c r="R312" s="68"/>
      <c r="S312" s="68"/>
      <c r="T312" s="68"/>
      <c r="U312" s="68"/>
      <c r="V312" s="68"/>
      <c r="W312" s="68"/>
      <c r="X312" s="68"/>
      <c r="Y312" s="68"/>
      <c r="Z312" s="68"/>
      <c r="AA312" s="68"/>
      <c r="AB312" s="68"/>
      <c r="AC312" s="68"/>
    </row>
    <row r="313">
      <c r="A313" s="70"/>
      <c r="B313" s="70"/>
      <c r="C313" s="69"/>
      <c r="D313" s="69"/>
      <c r="E313" s="67"/>
      <c r="F313" s="67"/>
      <c r="G313" s="67"/>
      <c r="H313" s="67"/>
      <c r="I313" s="67"/>
      <c r="J313" s="67"/>
      <c r="K313" s="67"/>
      <c r="L313" s="67"/>
      <c r="M313" s="67"/>
      <c r="N313" s="67"/>
      <c r="O313" s="68"/>
      <c r="P313" s="68"/>
      <c r="Q313" s="68"/>
      <c r="R313" s="68"/>
      <c r="S313" s="68"/>
      <c r="T313" s="68"/>
      <c r="U313" s="68"/>
      <c r="V313" s="68"/>
      <c r="W313" s="68"/>
      <c r="X313" s="68"/>
      <c r="Y313" s="68"/>
      <c r="Z313" s="68"/>
      <c r="AA313" s="68"/>
      <c r="AB313" s="68"/>
      <c r="AC313" s="68"/>
    </row>
    <row r="314">
      <c r="A314" s="70"/>
      <c r="B314" s="70"/>
      <c r="C314" s="69"/>
      <c r="D314" s="69"/>
      <c r="E314" s="67"/>
      <c r="F314" s="67"/>
      <c r="G314" s="67"/>
      <c r="H314" s="67"/>
      <c r="I314" s="67"/>
      <c r="J314" s="67"/>
      <c r="K314" s="67"/>
      <c r="L314" s="67"/>
      <c r="M314" s="67"/>
      <c r="N314" s="67"/>
      <c r="O314" s="68"/>
      <c r="P314" s="68"/>
      <c r="Q314" s="68"/>
      <c r="R314" s="68"/>
      <c r="S314" s="68"/>
      <c r="T314" s="68"/>
      <c r="U314" s="68"/>
      <c r="V314" s="68"/>
      <c r="W314" s="68"/>
      <c r="X314" s="68"/>
      <c r="Y314" s="68"/>
      <c r="Z314" s="68"/>
      <c r="AA314" s="68"/>
      <c r="AB314" s="68"/>
      <c r="AC314" s="68"/>
    </row>
    <row r="315">
      <c r="A315" s="70"/>
      <c r="B315" s="70"/>
      <c r="C315" s="69"/>
      <c r="D315" s="69"/>
      <c r="E315" s="67"/>
      <c r="F315" s="67"/>
      <c r="G315" s="67"/>
      <c r="H315" s="67"/>
      <c r="I315" s="67"/>
      <c r="J315" s="67"/>
      <c r="K315" s="67"/>
      <c r="L315" s="67"/>
      <c r="M315" s="67"/>
      <c r="N315" s="67"/>
      <c r="O315" s="68"/>
      <c r="P315" s="68"/>
      <c r="Q315" s="68"/>
      <c r="R315" s="68"/>
      <c r="S315" s="68"/>
      <c r="T315" s="68"/>
      <c r="U315" s="68"/>
      <c r="V315" s="68"/>
      <c r="W315" s="68"/>
      <c r="X315" s="68"/>
      <c r="Y315" s="68"/>
      <c r="Z315" s="68"/>
      <c r="AA315" s="68"/>
      <c r="AB315" s="68"/>
      <c r="AC315" s="68"/>
    </row>
    <row r="316">
      <c r="A316" s="70"/>
      <c r="B316" s="70"/>
      <c r="C316" s="69"/>
      <c r="D316" s="69"/>
      <c r="E316" s="67"/>
      <c r="F316" s="67"/>
      <c r="G316" s="67"/>
      <c r="H316" s="67"/>
      <c r="I316" s="67"/>
      <c r="J316" s="67"/>
      <c r="K316" s="67"/>
      <c r="L316" s="67"/>
      <c r="M316" s="67"/>
      <c r="N316" s="67"/>
      <c r="O316" s="68"/>
      <c r="P316" s="68"/>
      <c r="Q316" s="68"/>
      <c r="R316" s="68"/>
      <c r="S316" s="68"/>
      <c r="T316" s="68"/>
      <c r="U316" s="68"/>
      <c r="V316" s="68"/>
      <c r="W316" s="68"/>
      <c r="X316" s="68"/>
      <c r="Y316" s="68"/>
      <c r="Z316" s="68"/>
      <c r="AA316" s="68"/>
      <c r="AB316" s="68"/>
      <c r="AC316" s="68"/>
    </row>
    <row r="317">
      <c r="A317" s="70"/>
      <c r="B317" s="70"/>
      <c r="C317" s="69"/>
      <c r="D317" s="69"/>
      <c r="E317" s="67"/>
      <c r="F317" s="67"/>
      <c r="G317" s="67"/>
      <c r="H317" s="67"/>
      <c r="I317" s="67"/>
      <c r="J317" s="67"/>
      <c r="K317" s="67"/>
      <c r="L317" s="67"/>
      <c r="M317" s="67"/>
      <c r="N317" s="67"/>
      <c r="O317" s="68"/>
      <c r="P317" s="68"/>
      <c r="Q317" s="68"/>
      <c r="R317" s="68"/>
      <c r="S317" s="68"/>
      <c r="T317" s="68"/>
      <c r="U317" s="68"/>
      <c r="V317" s="68"/>
      <c r="W317" s="68"/>
      <c r="X317" s="68"/>
      <c r="Y317" s="68"/>
      <c r="Z317" s="68"/>
      <c r="AA317" s="68"/>
      <c r="AB317" s="68"/>
      <c r="AC317" s="68"/>
    </row>
    <row r="318">
      <c r="A318" s="70"/>
      <c r="B318" s="70"/>
      <c r="C318" s="69"/>
      <c r="D318" s="69"/>
      <c r="E318" s="67"/>
      <c r="F318" s="67"/>
      <c r="G318" s="67"/>
      <c r="H318" s="67"/>
      <c r="I318" s="67"/>
      <c r="J318" s="67"/>
      <c r="K318" s="67"/>
      <c r="L318" s="67"/>
      <c r="M318" s="67"/>
      <c r="N318" s="67"/>
      <c r="O318" s="68"/>
      <c r="P318" s="68"/>
      <c r="Q318" s="68"/>
      <c r="R318" s="68"/>
      <c r="S318" s="68"/>
      <c r="T318" s="68"/>
      <c r="U318" s="68"/>
      <c r="V318" s="68"/>
      <c r="W318" s="68"/>
      <c r="X318" s="68"/>
      <c r="Y318" s="68"/>
      <c r="Z318" s="68"/>
      <c r="AA318" s="68"/>
      <c r="AB318" s="68"/>
      <c r="AC318" s="68"/>
    </row>
    <row r="319">
      <c r="A319" s="70"/>
      <c r="B319" s="70"/>
      <c r="C319" s="69"/>
      <c r="D319" s="69"/>
      <c r="E319" s="67"/>
      <c r="F319" s="67"/>
      <c r="G319" s="67"/>
      <c r="H319" s="67"/>
      <c r="I319" s="67"/>
      <c r="J319" s="67"/>
      <c r="K319" s="67"/>
      <c r="L319" s="67"/>
      <c r="M319" s="67"/>
      <c r="N319" s="67"/>
      <c r="O319" s="68"/>
      <c r="P319" s="68"/>
      <c r="Q319" s="68"/>
      <c r="R319" s="68"/>
      <c r="S319" s="68"/>
      <c r="T319" s="68"/>
      <c r="U319" s="68"/>
      <c r="V319" s="68"/>
      <c r="W319" s="68"/>
      <c r="X319" s="68"/>
      <c r="Y319" s="68"/>
      <c r="Z319" s="68"/>
      <c r="AA319" s="68"/>
      <c r="AB319" s="68"/>
      <c r="AC319" s="68"/>
    </row>
    <row r="320">
      <c r="A320" s="70"/>
      <c r="B320" s="70"/>
      <c r="C320" s="69"/>
      <c r="D320" s="69"/>
      <c r="E320" s="67"/>
      <c r="F320" s="67"/>
      <c r="G320" s="67"/>
      <c r="H320" s="67"/>
      <c r="I320" s="67"/>
      <c r="J320" s="67"/>
      <c r="K320" s="67"/>
      <c r="L320" s="67"/>
      <c r="M320" s="67"/>
      <c r="N320" s="67"/>
      <c r="O320" s="68"/>
      <c r="P320" s="68"/>
      <c r="Q320" s="68"/>
      <c r="R320" s="68"/>
      <c r="S320" s="68"/>
      <c r="T320" s="68"/>
      <c r="U320" s="68"/>
      <c r="V320" s="68"/>
      <c r="W320" s="68"/>
      <c r="X320" s="68"/>
      <c r="Y320" s="68"/>
      <c r="Z320" s="68"/>
      <c r="AA320" s="68"/>
      <c r="AB320" s="68"/>
      <c r="AC320" s="68"/>
    </row>
    <row r="321">
      <c r="A321" s="70"/>
      <c r="B321" s="70"/>
      <c r="C321" s="69"/>
      <c r="D321" s="69"/>
      <c r="E321" s="67"/>
      <c r="F321" s="67"/>
      <c r="G321" s="67"/>
      <c r="H321" s="67"/>
      <c r="I321" s="67"/>
      <c r="J321" s="67"/>
      <c r="K321" s="67"/>
      <c r="L321" s="67"/>
      <c r="M321" s="67"/>
      <c r="N321" s="67"/>
      <c r="O321" s="68"/>
      <c r="P321" s="68"/>
      <c r="Q321" s="68"/>
      <c r="R321" s="68"/>
      <c r="S321" s="68"/>
      <c r="T321" s="68"/>
      <c r="U321" s="68"/>
      <c r="V321" s="68"/>
      <c r="W321" s="68"/>
      <c r="X321" s="68"/>
      <c r="Y321" s="68"/>
      <c r="Z321" s="68"/>
      <c r="AA321" s="68"/>
      <c r="AB321" s="68"/>
      <c r="AC321" s="68"/>
    </row>
    <row r="322">
      <c r="A322" s="70"/>
      <c r="B322" s="70"/>
      <c r="C322" s="69"/>
      <c r="D322" s="69"/>
      <c r="E322" s="67"/>
      <c r="F322" s="67"/>
      <c r="G322" s="67"/>
      <c r="H322" s="67"/>
      <c r="I322" s="67"/>
      <c r="J322" s="67"/>
      <c r="K322" s="67"/>
      <c r="L322" s="67"/>
      <c r="M322" s="67"/>
      <c r="N322" s="67"/>
      <c r="O322" s="68"/>
      <c r="P322" s="68"/>
      <c r="Q322" s="68"/>
      <c r="R322" s="68"/>
      <c r="S322" s="68"/>
      <c r="T322" s="68"/>
      <c r="U322" s="68"/>
      <c r="V322" s="68"/>
      <c r="W322" s="68"/>
      <c r="X322" s="68"/>
      <c r="Y322" s="68"/>
      <c r="Z322" s="68"/>
      <c r="AA322" s="68"/>
      <c r="AB322" s="68"/>
      <c r="AC322" s="68"/>
    </row>
    <row r="323">
      <c r="A323" s="70"/>
      <c r="B323" s="70"/>
      <c r="C323" s="69"/>
      <c r="D323" s="69"/>
      <c r="E323" s="67"/>
      <c r="F323" s="67"/>
      <c r="G323" s="67"/>
      <c r="H323" s="67"/>
      <c r="I323" s="67"/>
      <c r="J323" s="67"/>
      <c r="K323" s="67"/>
      <c r="L323" s="67"/>
      <c r="M323" s="67"/>
      <c r="N323" s="67"/>
      <c r="O323" s="68"/>
      <c r="P323" s="68"/>
      <c r="Q323" s="68"/>
      <c r="R323" s="68"/>
      <c r="S323" s="68"/>
      <c r="T323" s="68"/>
      <c r="U323" s="68"/>
      <c r="V323" s="68"/>
      <c r="W323" s="68"/>
      <c r="X323" s="68"/>
      <c r="Y323" s="68"/>
      <c r="Z323" s="68"/>
      <c r="AA323" s="68"/>
      <c r="AB323" s="68"/>
      <c r="AC323" s="68"/>
    </row>
    <row r="324">
      <c r="A324" s="70"/>
      <c r="B324" s="70"/>
      <c r="C324" s="69"/>
      <c r="D324" s="69"/>
      <c r="E324" s="67"/>
      <c r="F324" s="67"/>
      <c r="G324" s="67"/>
      <c r="H324" s="67"/>
      <c r="I324" s="67"/>
      <c r="J324" s="67"/>
      <c r="K324" s="67"/>
      <c r="L324" s="67"/>
      <c r="M324" s="67"/>
      <c r="N324" s="67"/>
      <c r="O324" s="68"/>
      <c r="P324" s="68"/>
      <c r="Q324" s="68"/>
      <c r="R324" s="68"/>
      <c r="S324" s="68"/>
      <c r="T324" s="68"/>
      <c r="U324" s="68"/>
      <c r="V324" s="68"/>
      <c r="W324" s="68"/>
      <c r="X324" s="68"/>
      <c r="Y324" s="68"/>
      <c r="Z324" s="68"/>
      <c r="AA324" s="68"/>
      <c r="AB324" s="68"/>
      <c r="AC324" s="68"/>
    </row>
    <row r="325">
      <c r="A325" s="70"/>
      <c r="B325" s="70"/>
      <c r="C325" s="69"/>
      <c r="D325" s="69"/>
      <c r="E325" s="67"/>
      <c r="F325" s="67"/>
      <c r="G325" s="67"/>
      <c r="H325" s="67"/>
      <c r="I325" s="67"/>
      <c r="J325" s="67"/>
      <c r="K325" s="67"/>
      <c r="L325" s="67"/>
      <c r="M325" s="67"/>
      <c r="N325" s="67"/>
      <c r="O325" s="68"/>
      <c r="P325" s="68"/>
      <c r="Q325" s="68"/>
      <c r="R325" s="68"/>
      <c r="S325" s="68"/>
      <c r="T325" s="68"/>
      <c r="U325" s="68"/>
      <c r="V325" s="68"/>
      <c r="W325" s="68"/>
      <c r="X325" s="68"/>
      <c r="Y325" s="68"/>
      <c r="Z325" s="68"/>
      <c r="AA325" s="68"/>
      <c r="AB325" s="68"/>
      <c r="AC325" s="68"/>
    </row>
    <row r="326">
      <c r="A326" s="70"/>
      <c r="B326" s="70"/>
      <c r="C326" s="69"/>
      <c r="D326" s="69"/>
      <c r="E326" s="67"/>
      <c r="F326" s="67"/>
      <c r="G326" s="67"/>
      <c r="H326" s="67"/>
      <c r="I326" s="67"/>
      <c r="J326" s="67"/>
      <c r="K326" s="67"/>
      <c r="L326" s="67"/>
      <c r="M326" s="67"/>
      <c r="N326" s="67"/>
      <c r="O326" s="68"/>
      <c r="P326" s="68"/>
      <c r="Q326" s="68"/>
      <c r="R326" s="68"/>
      <c r="S326" s="68"/>
      <c r="T326" s="68"/>
      <c r="U326" s="68"/>
      <c r="V326" s="68"/>
      <c r="W326" s="68"/>
      <c r="X326" s="68"/>
      <c r="Y326" s="68"/>
      <c r="Z326" s="68"/>
      <c r="AA326" s="68"/>
      <c r="AB326" s="68"/>
      <c r="AC326" s="68"/>
    </row>
    <row r="327">
      <c r="A327" s="70"/>
      <c r="B327" s="70"/>
      <c r="C327" s="69"/>
      <c r="D327" s="69"/>
      <c r="E327" s="67"/>
      <c r="F327" s="67"/>
      <c r="G327" s="67"/>
      <c r="H327" s="67"/>
      <c r="I327" s="67"/>
      <c r="J327" s="67"/>
      <c r="K327" s="67"/>
      <c r="L327" s="67"/>
      <c r="M327" s="67"/>
      <c r="N327" s="67"/>
      <c r="O327" s="68"/>
      <c r="P327" s="68"/>
      <c r="Q327" s="68"/>
      <c r="R327" s="68"/>
      <c r="S327" s="68"/>
      <c r="T327" s="68"/>
      <c r="U327" s="68"/>
      <c r="V327" s="68"/>
      <c r="W327" s="68"/>
      <c r="X327" s="68"/>
      <c r="Y327" s="68"/>
      <c r="Z327" s="68"/>
      <c r="AA327" s="68"/>
      <c r="AB327" s="68"/>
      <c r="AC327" s="68"/>
    </row>
    <row r="328">
      <c r="A328" s="70"/>
      <c r="B328" s="70"/>
      <c r="C328" s="69"/>
      <c r="D328" s="69"/>
      <c r="E328" s="67"/>
      <c r="F328" s="67"/>
      <c r="G328" s="67"/>
      <c r="H328" s="67"/>
      <c r="I328" s="67"/>
      <c r="J328" s="67"/>
      <c r="K328" s="67"/>
      <c r="L328" s="67"/>
      <c r="M328" s="67"/>
      <c r="N328" s="67"/>
      <c r="O328" s="68"/>
      <c r="P328" s="68"/>
      <c r="Q328" s="68"/>
      <c r="R328" s="68"/>
      <c r="S328" s="68"/>
      <c r="T328" s="68"/>
      <c r="U328" s="68"/>
      <c r="V328" s="68"/>
      <c r="W328" s="68"/>
      <c r="X328" s="68"/>
      <c r="Y328" s="68"/>
      <c r="Z328" s="68"/>
      <c r="AA328" s="68"/>
      <c r="AB328" s="68"/>
      <c r="AC328" s="68"/>
    </row>
    <row r="329">
      <c r="A329" s="70"/>
      <c r="B329" s="70"/>
      <c r="C329" s="69"/>
      <c r="D329" s="69"/>
      <c r="E329" s="67"/>
      <c r="F329" s="67"/>
      <c r="G329" s="67"/>
      <c r="H329" s="67"/>
      <c r="I329" s="67"/>
      <c r="J329" s="67"/>
      <c r="K329" s="67"/>
      <c r="L329" s="67"/>
      <c r="M329" s="67"/>
      <c r="N329" s="67"/>
      <c r="O329" s="68"/>
      <c r="P329" s="68"/>
      <c r="Q329" s="68"/>
      <c r="R329" s="68"/>
      <c r="S329" s="68"/>
      <c r="T329" s="68"/>
      <c r="U329" s="68"/>
      <c r="V329" s="68"/>
      <c r="W329" s="68"/>
      <c r="X329" s="68"/>
      <c r="Y329" s="68"/>
      <c r="Z329" s="68"/>
      <c r="AA329" s="68"/>
      <c r="AB329" s="68"/>
      <c r="AC329" s="68"/>
    </row>
    <row r="330">
      <c r="A330" s="70"/>
      <c r="B330" s="70"/>
      <c r="C330" s="69"/>
      <c r="D330" s="69"/>
      <c r="E330" s="67"/>
      <c r="F330" s="67"/>
      <c r="G330" s="67"/>
      <c r="H330" s="67"/>
      <c r="I330" s="67"/>
      <c r="J330" s="67"/>
      <c r="K330" s="67"/>
      <c r="L330" s="67"/>
      <c r="M330" s="67"/>
      <c r="N330" s="67"/>
      <c r="O330" s="68"/>
      <c r="P330" s="68"/>
      <c r="Q330" s="68"/>
      <c r="R330" s="68"/>
      <c r="S330" s="68"/>
      <c r="T330" s="68"/>
      <c r="U330" s="68"/>
      <c r="V330" s="68"/>
      <c r="W330" s="68"/>
      <c r="X330" s="68"/>
      <c r="Y330" s="68"/>
      <c r="Z330" s="68"/>
      <c r="AA330" s="68"/>
      <c r="AB330" s="68"/>
      <c r="AC330" s="68"/>
    </row>
    <row r="331">
      <c r="A331" s="70"/>
      <c r="B331" s="70"/>
      <c r="C331" s="69"/>
      <c r="D331" s="69"/>
      <c r="E331" s="67"/>
      <c r="F331" s="67"/>
      <c r="G331" s="67"/>
      <c r="H331" s="67"/>
      <c r="I331" s="67"/>
      <c r="J331" s="67"/>
      <c r="K331" s="67"/>
      <c r="L331" s="67"/>
      <c r="M331" s="67"/>
      <c r="N331" s="67"/>
      <c r="O331" s="68"/>
      <c r="P331" s="68"/>
      <c r="Q331" s="68"/>
      <c r="R331" s="68"/>
      <c r="S331" s="68"/>
      <c r="T331" s="68"/>
      <c r="U331" s="68"/>
      <c r="V331" s="68"/>
      <c r="W331" s="68"/>
      <c r="X331" s="68"/>
      <c r="Y331" s="68"/>
      <c r="Z331" s="68"/>
      <c r="AA331" s="68"/>
      <c r="AB331" s="68"/>
      <c r="AC331" s="68"/>
    </row>
    <row r="332">
      <c r="A332" s="70"/>
      <c r="B332" s="70"/>
      <c r="C332" s="69"/>
      <c r="D332" s="69"/>
      <c r="E332" s="67"/>
      <c r="F332" s="67"/>
      <c r="G332" s="67"/>
      <c r="H332" s="67"/>
      <c r="I332" s="67"/>
      <c r="J332" s="67"/>
      <c r="K332" s="67"/>
      <c r="L332" s="67"/>
      <c r="M332" s="67"/>
      <c r="N332" s="67"/>
      <c r="O332" s="68"/>
      <c r="P332" s="68"/>
      <c r="Q332" s="68"/>
      <c r="R332" s="68"/>
      <c r="S332" s="68"/>
      <c r="T332" s="68"/>
      <c r="U332" s="68"/>
      <c r="V332" s="68"/>
      <c r="W332" s="68"/>
      <c r="X332" s="68"/>
      <c r="Y332" s="68"/>
      <c r="Z332" s="68"/>
      <c r="AA332" s="68"/>
      <c r="AB332" s="68"/>
      <c r="AC332" s="68"/>
    </row>
    <row r="333">
      <c r="A333" s="70"/>
      <c r="B333" s="70"/>
      <c r="C333" s="69"/>
      <c r="D333" s="69"/>
      <c r="E333" s="67"/>
      <c r="F333" s="67"/>
      <c r="G333" s="67"/>
      <c r="H333" s="67"/>
      <c r="I333" s="67"/>
      <c r="J333" s="67"/>
      <c r="K333" s="67"/>
      <c r="L333" s="67"/>
      <c r="M333" s="67"/>
      <c r="N333" s="67"/>
      <c r="O333" s="68"/>
      <c r="P333" s="68"/>
      <c r="Q333" s="68"/>
      <c r="R333" s="68"/>
      <c r="S333" s="68"/>
      <c r="T333" s="68"/>
      <c r="U333" s="68"/>
      <c r="V333" s="68"/>
      <c r="W333" s="68"/>
      <c r="X333" s="68"/>
      <c r="Y333" s="68"/>
      <c r="Z333" s="68"/>
      <c r="AA333" s="68"/>
      <c r="AB333" s="68"/>
      <c r="AC333" s="68"/>
    </row>
    <row r="334">
      <c r="A334" s="70"/>
      <c r="B334" s="70"/>
      <c r="C334" s="69"/>
      <c r="D334" s="69"/>
      <c r="E334" s="67"/>
      <c r="F334" s="67"/>
      <c r="G334" s="67"/>
      <c r="H334" s="67"/>
      <c r="I334" s="67"/>
      <c r="J334" s="67"/>
      <c r="K334" s="67"/>
      <c r="L334" s="67"/>
      <c r="M334" s="67"/>
      <c r="N334" s="67"/>
      <c r="O334" s="68"/>
      <c r="P334" s="68"/>
      <c r="Q334" s="68"/>
      <c r="R334" s="68"/>
      <c r="S334" s="68"/>
      <c r="T334" s="68"/>
      <c r="U334" s="68"/>
      <c r="V334" s="68"/>
      <c r="W334" s="68"/>
      <c r="X334" s="68"/>
      <c r="Y334" s="68"/>
      <c r="Z334" s="68"/>
      <c r="AA334" s="68"/>
      <c r="AB334" s="68"/>
      <c r="AC334" s="68"/>
    </row>
    <row r="335">
      <c r="A335" s="70"/>
      <c r="B335" s="70"/>
      <c r="C335" s="69"/>
      <c r="D335" s="69"/>
      <c r="E335" s="67"/>
      <c r="F335" s="67"/>
      <c r="G335" s="67"/>
      <c r="H335" s="67"/>
      <c r="I335" s="67"/>
      <c r="J335" s="67"/>
      <c r="K335" s="67"/>
      <c r="L335" s="67"/>
      <c r="M335" s="67"/>
      <c r="N335" s="67"/>
      <c r="O335" s="68"/>
      <c r="P335" s="68"/>
      <c r="Q335" s="68"/>
      <c r="R335" s="68"/>
      <c r="S335" s="68"/>
      <c r="T335" s="68"/>
      <c r="U335" s="68"/>
      <c r="V335" s="68"/>
      <c r="W335" s="68"/>
      <c r="X335" s="68"/>
      <c r="Y335" s="68"/>
      <c r="Z335" s="68"/>
      <c r="AA335" s="68"/>
      <c r="AB335" s="68"/>
      <c r="AC335" s="68"/>
    </row>
    <row r="336">
      <c r="A336" s="70"/>
      <c r="B336" s="70"/>
      <c r="C336" s="69"/>
      <c r="D336" s="69"/>
      <c r="E336" s="67"/>
      <c r="F336" s="67"/>
      <c r="G336" s="67"/>
      <c r="H336" s="67"/>
      <c r="I336" s="67"/>
      <c r="J336" s="67"/>
      <c r="K336" s="67"/>
      <c r="L336" s="67"/>
      <c r="M336" s="67"/>
      <c r="N336" s="67"/>
      <c r="O336" s="68"/>
      <c r="P336" s="68"/>
      <c r="Q336" s="68"/>
      <c r="R336" s="68"/>
      <c r="S336" s="68"/>
      <c r="T336" s="68"/>
      <c r="U336" s="68"/>
      <c r="V336" s="68"/>
      <c r="W336" s="68"/>
      <c r="X336" s="68"/>
      <c r="Y336" s="68"/>
      <c r="Z336" s="68"/>
      <c r="AA336" s="68"/>
      <c r="AB336" s="68"/>
      <c r="AC336" s="68"/>
    </row>
    <row r="337">
      <c r="A337" s="70"/>
      <c r="B337" s="70"/>
      <c r="C337" s="69"/>
      <c r="D337" s="69"/>
      <c r="E337" s="67"/>
      <c r="F337" s="67"/>
      <c r="G337" s="67"/>
      <c r="H337" s="67"/>
      <c r="I337" s="67"/>
      <c r="J337" s="67"/>
      <c r="K337" s="67"/>
      <c r="L337" s="67"/>
      <c r="M337" s="67"/>
      <c r="N337" s="67"/>
      <c r="O337" s="68"/>
      <c r="P337" s="68"/>
      <c r="Q337" s="68"/>
      <c r="R337" s="68"/>
      <c r="S337" s="68"/>
      <c r="T337" s="68"/>
      <c r="U337" s="68"/>
      <c r="V337" s="68"/>
      <c r="W337" s="68"/>
      <c r="X337" s="68"/>
      <c r="Y337" s="68"/>
      <c r="Z337" s="68"/>
      <c r="AA337" s="68"/>
      <c r="AB337" s="68"/>
      <c r="AC337" s="68"/>
    </row>
    <row r="338">
      <c r="A338" s="70"/>
      <c r="B338" s="70"/>
      <c r="C338" s="69"/>
      <c r="D338" s="69"/>
      <c r="E338" s="67"/>
      <c r="F338" s="67"/>
      <c r="G338" s="67"/>
      <c r="H338" s="67"/>
      <c r="I338" s="67"/>
      <c r="J338" s="67"/>
      <c r="K338" s="67"/>
      <c r="L338" s="67"/>
      <c r="M338" s="67"/>
      <c r="N338" s="67"/>
      <c r="O338" s="68"/>
      <c r="P338" s="68"/>
      <c r="Q338" s="68"/>
      <c r="R338" s="68"/>
      <c r="S338" s="68"/>
      <c r="T338" s="68"/>
      <c r="U338" s="68"/>
      <c r="V338" s="68"/>
      <c r="W338" s="68"/>
      <c r="X338" s="68"/>
      <c r="Y338" s="68"/>
      <c r="Z338" s="68"/>
      <c r="AA338" s="68"/>
      <c r="AB338" s="68"/>
      <c r="AC338" s="68"/>
    </row>
    <row r="339">
      <c r="A339" s="70"/>
      <c r="B339" s="70"/>
      <c r="C339" s="69"/>
      <c r="D339" s="69"/>
      <c r="E339" s="67"/>
      <c r="F339" s="67"/>
      <c r="G339" s="67"/>
      <c r="H339" s="67"/>
      <c r="I339" s="67"/>
      <c r="J339" s="67"/>
      <c r="K339" s="67"/>
      <c r="L339" s="67"/>
      <c r="M339" s="67"/>
      <c r="N339" s="67"/>
      <c r="O339" s="68"/>
      <c r="P339" s="68"/>
      <c r="Q339" s="68"/>
      <c r="R339" s="68"/>
      <c r="S339" s="68"/>
      <c r="T339" s="68"/>
      <c r="U339" s="68"/>
      <c r="V339" s="68"/>
      <c r="W339" s="68"/>
      <c r="X339" s="68"/>
      <c r="Y339" s="68"/>
      <c r="Z339" s="68"/>
      <c r="AA339" s="68"/>
      <c r="AB339" s="68"/>
      <c r="AC339" s="68"/>
    </row>
    <row r="340">
      <c r="A340" s="70"/>
      <c r="B340" s="70"/>
      <c r="C340" s="69"/>
      <c r="D340" s="69"/>
      <c r="E340" s="67"/>
      <c r="F340" s="67"/>
      <c r="G340" s="67"/>
      <c r="H340" s="67"/>
      <c r="I340" s="67"/>
      <c r="J340" s="67"/>
      <c r="K340" s="67"/>
      <c r="L340" s="67"/>
      <c r="M340" s="67"/>
      <c r="N340" s="67"/>
      <c r="O340" s="68"/>
      <c r="P340" s="68"/>
      <c r="Q340" s="68"/>
      <c r="R340" s="68"/>
      <c r="S340" s="68"/>
      <c r="T340" s="68"/>
      <c r="U340" s="68"/>
      <c r="V340" s="68"/>
      <c r="W340" s="68"/>
      <c r="X340" s="68"/>
      <c r="Y340" s="68"/>
      <c r="Z340" s="68"/>
      <c r="AA340" s="68"/>
      <c r="AB340" s="68"/>
      <c r="AC340" s="68"/>
    </row>
    <row r="341">
      <c r="A341" s="70"/>
      <c r="B341" s="70"/>
      <c r="C341" s="69"/>
      <c r="D341" s="69"/>
      <c r="E341" s="67"/>
      <c r="F341" s="67"/>
      <c r="G341" s="67"/>
      <c r="H341" s="67"/>
      <c r="I341" s="67"/>
      <c r="J341" s="67"/>
      <c r="K341" s="67"/>
      <c r="L341" s="67"/>
      <c r="M341" s="67"/>
      <c r="N341" s="67"/>
      <c r="O341" s="68"/>
      <c r="P341" s="68"/>
      <c r="Q341" s="68"/>
      <c r="R341" s="68"/>
      <c r="S341" s="68"/>
      <c r="T341" s="68"/>
      <c r="U341" s="68"/>
      <c r="V341" s="68"/>
      <c r="W341" s="68"/>
      <c r="X341" s="68"/>
      <c r="Y341" s="68"/>
      <c r="Z341" s="68"/>
      <c r="AA341" s="68"/>
      <c r="AB341" s="68"/>
      <c r="AC341" s="68"/>
    </row>
    <row r="342">
      <c r="A342" s="70"/>
      <c r="B342" s="70"/>
      <c r="C342" s="69"/>
      <c r="D342" s="69"/>
      <c r="E342" s="67"/>
      <c r="F342" s="67"/>
      <c r="G342" s="67"/>
      <c r="H342" s="67"/>
      <c r="I342" s="67"/>
      <c r="J342" s="67"/>
      <c r="K342" s="67"/>
      <c r="L342" s="67"/>
      <c r="M342" s="67"/>
      <c r="N342" s="67"/>
      <c r="O342" s="68"/>
      <c r="P342" s="68"/>
      <c r="Q342" s="68"/>
      <c r="R342" s="68"/>
      <c r="S342" s="68"/>
      <c r="T342" s="68"/>
      <c r="U342" s="68"/>
      <c r="V342" s="68"/>
      <c r="W342" s="68"/>
      <c r="X342" s="68"/>
      <c r="Y342" s="68"/>
      <c r="Z342" s="68"/>
      <c r="AA342" s="68"/>
      <c r="AB342" s="68"/>
      <c r="AC342" s="68"/>
    </row>
    <row r="343">
      <c r="A343" s="70"/>
      <c r="B343" s="70"/>
      <c r="C343" s="69"/>
      <c r="D343" s="69"/>
      <c r="E343" s="67"/>
      <c r="F343" s="67"/>
      <c r="G343" s="67"/>
      <c r="H343" s="67"/>
      <c r="I343" s="67"/>
      <c r="J343" s="67"/>
      <c r="K343" s="67"/>
      <c r="L343" s="67"/>
      <c r="M343" s="67"/>
      <c r="N343" s="67"/>
      <c r="O343" s="68"/>
      <c r="P343" s="68"/>
      <c r="Q343" s="68"/>
      <c r="R343" s="68"/>
      <c r="S343" s="68"/>
      <c r="T343" s="68"/>
      <c r="U343" s="68"/>
      <c r="V343" s="68"/>
      <c r="W343" s="68"/>
      <c r="X343" s="68"/>
      <c r="Y343" s="68"/>
      <c r="Z343" s="68"/>
      <c r="AA343" s="68"/>
      <c r="AB343" s="68"/>
      <c r="AC343" s="68"/>
    </row>
    <row r="344">
      <c r="A344" s="70"/>
      <c r="B344" s="70"/>
      <c r="C344" s="69"/>
      <c r="D344" s="69"/>
      <c r="E344" s="67"/>
      <c r="F344" s="67"/>
      <c r="G344" s="67"/>
      <c r="H344" s="67"/>
      <c r="I344" s="67"/>
      <c r="J344" s="67"/>
      <c r="K344" s="67"/>
      <c r="L344" s="67"/>
      <c r="M344" s="67"/>
      <c r="N344" s="67"/>
      <c r="O344" s="68"/>
      <c r="P344" s="68"/>
      <c r="Q344" s="68"/>
      <c r="R344" s="68"/>
      <c r="S344" s="68"/>
      <c r="T344" s="68"/>
      <c r="U344" s="68"/>
      <c r="V344" s="68"/>
      <c r="W344" s="68"/>
      <c r="X344" s="68"/>
      <c r="Y344" s="68"/>
      <c r="Z344" s="68"/>
      <c r="AA344" s="68"/>
      <c r="AB344" s="68"/>
      <c r="AC344" s="68"/>
    </row>
    <row r="345">
      <c r="A345" s="70"/>
      <c r="B345" s="70"/>
      <c r="C345" s="69"/>
      <c r="D345" s="69"/>
      <c r="E345" s="67"/>
      <c r="F345" s="67"/>
      <c r="G345" s="67"/>
      <c r="H345" s="67"/>
      <c r="I345" s="67"/>
      <c r="J345" s="67"/>
      <c r="K345" s="67"/>
      <c r="L345" s="67"/>
      <c r="M345" s="67"/>
      <c r="N345" s="67"/>
      <c r="O345" s="68"/>
      <c r="P345" s="68"/>
      <c r="Q345" s="68"/>
      <c r="R345" s="68"/>
      <c r="S345" s="68"/>
      <c r="T345" s="68"/>
      <c r="U345" s="68"/>
      <c r="V345" s="68"/>
      <c r="W345" s="68"/>
      <c r="X345" s="68"/>
      <c r="Y345" s="68"/>
      <c r="Z345" s="68"/>
      <c r="AA345" s="68"/>
      <c r="AB345" s="68"/>
      <c r="AC345" s="68"/>
    </row>
    <row r="346">
      <c r="A346" s="70"/>
      <c r="B346" s="70"/>
      <c r="C346" s="69"/>
      <c r="D346" s="69"/>
      <c r="E346" s="67"/>
      <c r="F346" s="67"/>
      <c r="G346" s="67"/>
      <c r="H346" s="67"/>
      <c r="I346" s="67"/>
      <c r="J346" s="67"/>
      <c r="K346" s="67"/>
      <c r="L346" s="67"/>
      <c r="M346" s="67"/>
      <c r="N346" s="67"/>
      <c r="O346" s="68"/>
      <c r="P346" s="68"/>
      <c r="Q346" s="68"/>
      <c r="R346" s="68"/>
      <c r="S346" s="68"/>
      <c r="T346" s="68"/>
      <c r="U346" s="68"/>
      <c r="V346" s="68"/>
      <c r="W346" s="68"/>
      <c r="X346" s="68"/>
      <c r="Y346" s="68"/>
      <c r="Z346" s="68"/>
      <c r="AA346" s="68"/>
      <c r="AB346" s="68"/>
      <c r="AC346" s="68"/>
    </row>
    <row r="347">
      <c r="A347" s="70"/>
      <c r="B347" s="70"/>
      <c r="C347" s="69"/>
      <c r="D347" s="69"/>
      <c r="E347" s="67"/>
      <c r="F347" s="67"/>
      <c r="G347" s="67"/>
      <c r="H347" s="67"/>
      <c r="I347" s="67"/>
      <c r="J347" s="67"/>
      <c r="K347" s="67"/>
      <c r="L347" s="67"/>
      <c r="M347" s="67"/>
      <c r="N347" s="67"/>
      <c r="O347" s="68"/>
      <c r="P347" s="68"/>
      <c r="Q347" s="68"/>
      <c r="R347" s="68"/>
      <c r="S347" s="68"/>
      <c r="T347" s="68"/>
      <c r="U347" s="68"/>
      <c r="V347" s="68"/>
      <c r="W347" s="68"/>
      <c r="X347" s="68"/>
      <c r="Y347" s="68"/>
      <c r="Z347" s="68"/>
      <c r="AA347" s="68"/>
      <c r="AB347" s="68"/>
      <c r="AC347" s="68"/>
    </row>
    <row r="348">
      <c r="A348" s="70"/>
      <c r="B348" s="70"/>
      <c r="C348" s="69"/>
      <c r="D348" s="69"/>
      <c r="E348" s="67"/>
      <c r="F348" s="67"/>
      <c r="G348" s="67"/>
      <c r="H348" s="67"/>
      <c r="I348" s="67"/>
      <c r="J348" s="67"/>
      <c r="K348" s="67"/>
      <c r="L348" s="67"/>
      <c r="M348" s="67"/>
      <c r="N348" s="67"/>
      <c r="O348" s="68"/>
      <c r="P348" s="68"/>
      <c r="Q348" s="68"/>
      <c r="R348" s="68"/>
      <c r="S348" s="68"/>
      <c r="T348" s="68"/>
      <c r="U348" s="68"/>
      <c r="V348" s="68"/>
      <c r="W348" s="68"/>
      <c r="X348" s="68"/>
      <c r="Y348" s="68"/>
      <c r="Z348" s="68"/>
      <c r="AA348" s="68"/>
      <c r="AB348" s="68"/>
      <c r="AC348" s="68"/>
    </row>
    <row r="349">
      <c r="A349" s="70"/>
      <c r="B349" s="70"/>
      <c r="C349" s="69"/>
      <c r="D349" s="69"/>
      <c r="E349" s="67"/>
      <c r="F349" s="67"/>
      <c r="G349" s="67"/>
      <c r="H349" s="67"/>
      <c r="I349" s="67"/>
      <c r="J349" s="67"/>
      <c r="K349" s="67"/>
      <c r="L349" s="67"/>
      <c r="M349" s="67"/>
      <c r="N349" s="67"/>
      <c r="O349" s="68"/>
      <c r="P349" s="68"/>
      <c r="Q349" s="68"/>
      <c r="R349" s="68"/>
      <c r="S349" s="68"/>
      <c r="T349" s="68"/>
      <c r="U349" s="68"/>
      <c r="V349" s="68"/>
      <c r="W349" s="68"/>
      <c r="X349" s="68"/>
      <c r="Y349" s="68"/>
      <c r="Z349" s="68"/>
      <c r="AA349" s="68"/>
      <c r="AB349" s="68"/>
      <c r="AC349" s="68"/>
    </row>
    <row r="350">
      <c r="A350" s="70"/>
      <c r="B350" s="70"/>
      <c r="C350" s="69"/>
      <c r="D350" s="69"/>
      <c r="E350" s="67"/>
      <c r="F350" s="67"/>
      <c r="G350" s="67"/>
      <c r="H350" s="67"/>
      <c r="I350" s="67"/>
      <c r="J350" s="67"/>
      <c r="K350" s="67"/>
      <c r="L350" s="67"/>
      <c r="M350" s="67"/>
      <c r="N350" s="67"/>
      <c r="O350" s="68"/>
      <c r="P350" s="68"/>
      <c r="Q350" s="68"/>
      <c r="R350" s="68"/>
      <c r="S350" s="68"/>
      <c r="T350" s="68"/>
      <c r="U350" s="68"/>
      <c r="V350" s="68"/>
      <c r="W350" s="68"/>
      <c r="X350" s="68"/>
      <c r="Y350" s="68"/>
      <c r="Z350" s="68"/>
      <c r="AA350" s="68"/>
      <c r="AB350" s="68"/>
      <c r="AC350" s="68"/>
    </row>
    <row r="351">
      <c r="A351" s="70"/>
      <c r="B351" s="70"/>
      <c r="C351" s="69"/>
      <c r="D351" s="69"/>
      <c r="E351" s="67"/>
      <c r="F351" s="67"/>
      <c r="G351" s="67"/>
      <c r="H351" s="67"/>
      <c r="I351" s="67"/>
      <c r="J351" s="67"/>
      <c r="K351" s="67"/>
      <c r="L351" s="67"/>
      <c r="M351" s="67"/>
      <c r="N351" s="67"/>
      <c r="O351" s="68"/>
      <c r="P351" s="68"/>
      <c r="Q351" s="68"/>
      <c r="R351" s="68"/>
      <c r="S351" s="68"/>
      <c r="T351" s="68"/>
      <c r="U351" s="68"/>
      <c r="V351" s="68"/>
      <c r="W351" s="68"/>
      <c r="X351" s="68"/>
      <c r="Y351" s="68"/>
      <c r="Z351" s="68"/>
      <c r="AA351" s="68"/>
      <c r="AB351" s="68"/>
      <c r="AC351" s="68"/>
    </row>
    <row r="352">
      <c r="A352" s="70"/>
      <c r="B352" s="70"/>
      <c r="C352" s="69"/>
      <c r="D352" s="69"/>
      <c r="E352" s="67"/>
      <c r="F352" s="67"/>
      <c r="G352" s="67"/>
      <c r="H352" s="67"/>
      <c r="I352" s="67"/>
      <c r="J352" s="67"/>
      <c r="K352" s="67"/>
      <c r="L352" s="67"/>
      <c r="M352" s="67"/>
      <c r="N352" s="67"/>
      <c r="O352" s="68"/>
      <c r="P352" s="68"/>
      <c r="Q352" s="68"/>
      <c r="R352" s="68"/>
      <c r="S352" s="68"/>
      <c r="T352" s="68"/>
      <c r="U352" s="68"/>
      <c r="V352" s="68"/>
      <c r="W352" s="68"/>
      <c r="X352" s="68"/>
      <c r="Y352" s="68"/>
      <c r="Z352" s="68"/>
      <c r="AA352" s="68"/>
      <c r="AB352" s="68"/>
      <c r="AC352" s="68"/>
    </row>
    <row r="353">
      <c r="A353" s="70"/>
      <c r="B353" s="70"/>
      <c r="C353" s="69"/>
      <c r="D353" s="69"/>
      <c r="E353" s="67"/>
      <c r="F353" s="67"/>
      <c r="G353" s="67"/>
      <c r="H353" s="67"/>
      <c r="I353" s="67"/>
      <c r="J353" s="67"/>
      <c r="K353" s="67"/>
      <c r="L353" s="67"/>
      <c r="M353" s="67"/>
      <c r="N353" s="67"/>
      <c r="O353" s="68"/>
      <c r="P353" s="68"/>
      <c r="Q353" s="68"/>
      <c r="R353" s="68"/>
      <c r="S353" s="68"/>
      <c r="T353" s="68"/>
      <c r="U353" s="68"/>
      <c r="V353" s="68"/>
      <c r="W353" s="68"/>
      <c r="X353" s="68"/>
      <c r="Y353" s="68"/>
      <c r="Z353" s="68"/>
      <c r="AA353" s="68"/>
      <c r="AB353" s="68"/>
      <c r="AC353" s="68"/>
    </row>
    <row r="354">
      <c r="A354" s="70"/>
      <c r="B354" s="70"/>
      <c r="C354" s="69"/>
      <c r="D354" s="69"/>
      <c r="E354" s="67"/>
      <c r="F354" s="67"/>
      <c r="G354" s="67"/>
      <c r="H354" s="67"/>
      <c r="I354" s="67"/>
      <c r="J354" s="67"/>
      <c r="K354" s="67"/>
      <c r="L354" s="67"/>
      <c r="M354" s="67"/>
      <c r="N354" s="67"/>
      <c r="O354" s="68"/>
      <c r="P354" s="68"/>
      <c r="Q354" s="68"/>
      <c r="R354" s="68"/>
      <c r="S354" s="68"/>
      <c r="T354" s="68"/>
      <c r="U354" s="68"/>
      <c r="V354" s="68"/>
      <c r="W354" s="68"/>
      <c r="X354" s="68"/>
      <c r="Y354" s="68"/>
      <c r="Z354" s="68"/>
      <c r="AA354" s="68"/>
      <c r="AB354" s="68"/>
      <c r="AC354" s="68"/>
    </row>
    <row r="355">
      <c r="A355" s="70"/>
      <c r="B355" s="70"/>
      <c r="C355" s="69"/>
      <c r="D355" s="69"/>
      <c r="E355" s="67"/>
      <c r="F355" s="67"/>
      <c r="G355" s="67"/>
      <c r="H355" s="67"/>
      <c r="I355" s="67"/>
      <c r="J355" s="67"/>
      <c r="K355" s="67"/>
      <c r="L355" s="67"/>
      <c r="M355" s="67"/>
      <c r="N355" s="67"/>
      <c r="O355" s="68"/>
      <c r="P355" s="68"/>
      <c r="Q355" s="68"/>
      <c r="R355" s="68"/>
      <c r="S355" s="68"/>
      <c r="T355" s="68"/>
      <c r="U355" s="68"/>
      <c r="V355" s="68"/>
      <c r="W355" s="68"/>
      <c r="X355" s="68"/>
      <c r="Y355" s="68"/>
      <c r="Z355" s="68"/>
      <c r="AA355" s="68"/>
      <c r="AB355" s="68"/>
      <c r="AC355" s="68"/>
    </row>
    <row r="356">
      <c r="A356" s="70"/>
      <c r="B356" s="70"/>
      <c r="C356" s="69"/>
      <c r="D356" s="69"/>
      <c r="E356" s="67"/>
      <c r="F356" s="67"/>
      <c r="G356" s="67"/>
      <c r="H356" s="67"/>
      <c r="I356" s="67"/>
      <c r="J356" s="67"/>
      <c r="K356" s="67"/>
      <c r="L356" s="67"/>
      <c r="M356" s="67"/>
      <c r="N356" s="67"/>
      <c r="O356" s="68"/>
      <c r="P356" s="68"/>
      <c r="Q356" s="68"/>
      <c r="R356" s="68"/>
      <c r="S356" s="68"/>
      <c r="T356" s="68"/>
      <c r="U356" s="68"/>
      <c r="V356" s="68"/>
      <c r="W356" s="68"/>
      <c r="X356" s="68"/>
      <c r="Y356" s="68"/>
      <c r="Z356" s="68"/>
      <c r="AA356" s="68"/>
      <c r="AB356" s="68"/>
      <c r="AC356" s="68"/>
    </row>
    <row r="357">
      <c r="A357" s="70"/>
      <c r="B357" s="70"/>
      <c r="C357" s="69"/>
      <c r="D357" s="69"/>
      <c r="E357" s="67"/>
      <c r="F357" s="67"/>
      <c r="G357" s="67"/>
      <c r="H357" s="67"/>
      <c r="I357" s="67"/>
      <c r="J357" s="67"/>
      <c r="K357" s="67"/>
      <c r="L357" s="67"/>
      <c r="M357" s="67"/>
      <c r="N357" s="67"/>
      <c r="O357" s="68"/>
      <c r="P357" s="68"/>
      <c r="Q357" s="68"/>
      <c r="R357" s="68"/>
      <c r="S357" s="68"/>
      <c r="T357" s="68"/>
      <c r="U357" s="68"/>
      <c r="V357" s="68"/>
      <c r="W357" s="68"/>
      <c r="X357" s="68"/>
      <c r="Y357" s="68"/>
      <c r="Z357" s="68"/>
      <c r="AA357" s="68"/>
      <c r="AB357" s="68"/>
      <c r="AC357" s="68"/>
    </row>
    <row r="358">
      <c r="A358" s="70"/>
      <c r="B358" s="70"/>
      <c r="C358" s="69"/>
      <c r="D358" s="69"/>
      <c r="E358" s="67"/>
      <c r="F358" s="67"/>
      <c r="G358" s="67"/>
      <c r="H358" s="67"/>
      <c r="I358" s="67"/>
      <c r="J358" s="67"/>
      <c r="K358" s="67"/>
      <c r="L358" s="67"/>
      <c r="M358" s="67"/>
      <c r="N358" s="67"/>
      <c r="O358" s="68"/>
      <c r="P358" s="68"/>
      <c r="Q358" s="68"/>
      <c r="R358" s="68"/>
      <c r="S358" s="68"/>
      <c r="T358" s="68"/>
      <c r="U358" s="68"/>
      <c r="V358" s="68"/>
      <c r="W358" s="68"/>
      <c r="X358" s="68"/>
      <c r="Y358" s="68"/>
      <c r="Z358" s="68"/>
      <c r="AA358" s="68"/>
      <c r="AB358" s="68"/>
      <c r="AC358" s="68"/>
    </row>
    <row r="359">
      <c r="A359" s="70"/>
      <c r="B359" s="70"/>
      <c r="C359" s="69"/>
      <c r="D359" s="69"/>
      <c r="E359" s="67"/>
      <c r="F359" s="67"/>
      <c r="G359" s="67"/>
      <c r="H359" s="67"/>
      <c r="I359" s="67"/>
      <c r="J359" s="67"/>
      <c r="K359" s="67"/>
      <c r="L359" s="67"/>
      <c r="M359" s="67"/>
      <c r="N359" s="67"/>
      <c r="O359" s="68"/>
      <c r="P359" s="68"/>
      <c r="Q359" s="68"/>
      <c r="R359" s="68"/>
      <c r="S359" s="68"/>
      <c r="T359" s="68"/>
      <c r="U359" s="68"/>
      <c r="V359" s="68"/>
      <c r="W359" s="68"/>
      <c r="X359" s="68"/>
      <c r="Y359" s="68"/>
      <c r="Z359" s="68"/>
      <c r="AA359" s="68"/>
      <c r="AB359" s="68"/>
      <c r="AC359" s="68"/>
    </row>
    <row r="360">
      <c r="A360" s="70"/>
      <c r="B360" s="70"/>
      <c r="C360" s="69"/>
      <c r="D360" s="69"/>
      <c r="E360" s="67"/>
      <c r="F360" s="67"/>
      <c r="G360" s="67"/>
      <c r="H360" s="67"/>
      <c r="I360" s="67"/>
      <c r="J360" s="67"/>
      <c r="K360" s="67"/>
      <c r="L360" s="67"/>
      <c r="M360" s="67"/>
      <c r="N360" s="67"/>
      <c r="O360" s="68"/>
      <c r="P360" s="68"/>
      <c r="Q360" s="68"/>
      <c r="R360" s="68"/>
      <c r="S360" s="68"/>
      <c r="T360" s="68"/>
      <c r="U360" s="68"/>
      <c r="V360" s="68"/>
      <c r="W360" s="68"/>
      <c r="X360" s="68"/>
      <c r="Y360" s="68"/>
      <c r="Z360" s="68"/>
      <c r="AA360" s="68"/>
      <c r="AB360" s="68"/>
      <c r="AC360" s="68"/>
    </row>
    <row r="361">
      <c r="A361" s="70"/>
      <c r="B361" s="70"/>
      <c r="C361" s="69"/>
      <c r="D361" s="69"/>
      <c r="E361" s="67"/>
      <c r="F361" s="67"/>
      <c r="G361" s="67"/>
      <c r="H361" s="67"/>
      <c r="I361" s="67"/>
      <c r="J361" s="67"/>
      <c r="K361" s="67"/>
      <c r="L361" s="67"/>
      <c r="M361" s="67"/>
      <c r="N361" s="67"/>
      <c r="O361" s="68"/>
      <c r="P361" s="68"/>
      <c r="Q361" s="68"/>
      <c r="R361" s="68"/>
      <c r="S361" s="68"/>
      <c r="T361" s="68"/>
      <c r="U361" s="68"/>
      <c r="V361" s="68"/>
      <c r="W361" s="68"/>
      <c r="X361" s="68"/>
      <c r="Y361" s="68"/>
      <c r="Z361" s="68"/>
      <c r="AA361" s="68"/>
      <c r="AB361" s="68"/>
      <c r="AC361" s="68"/>
    </row>
    <row r="362">
      <c r="A362" s="70"/>
      <c r="B362" s="70"/>
      <c r="C362" s="69"/>
      <c r="D362" s="69"/>
      <c r="E362" s="67"/>
      <c r="F362" s="67"/>
      <c r="G362" s="67"/>
      <c r="H362" s="67"/>
      <c r="I362" s="67"/>
      <c r="J362" s="67"/>
      <c r="K362" s="67"/>
      <c r="L362" s="67"/>
      <c r="M362" s="67"/>
      <c r="N362" s="67"/>
      <c r="O362" s="68"/>
      <c r="P362" s="68"/>
      <c r="Q362" s="68"/>
      <c r="R362" s="68"/>
      <c r="S362" s="68"/>
      <c r="T362" s="68"/>
      <c r="U362" s="68"/>
      <c r="V362" s="68"/>
      <c r="W362" s="68"/>
      <c r="X362" s="68"/>
      <c r="Y362" s="68"/>
      <c r="Z362" s="68"/>
      <c r="AA362" s="68"/>
      <c r="AB362" s="68"/>
      <c r="AC362" s="68"/>
    </row>
    <row r="363">
      <c r="A363" s="70"/>
      <c r="B363" s="70"/>
      <c r="C363" s="69"/>
      <c r="D363" s="69"/>
      <c r="E363" s="67"/>
      <c r="F363" s="67"/>
      <c r="G363" s="67"/>
      <c r="H363" s="67"/>
      <c r="I363" s="67"/>
      <c r="J363" s="67"/>
      <c r="K363" s="67"/>
      <c r="L363" s="67"/>
      <c r="M363" s="67"/>
      <c r="N363" s="67"/>
      <c r="O363" s="68"/>
      <c r="P363" s="68"/>
      <c r="Q363" s="68"/>
      <c r="R363" s="68"/>
      <c r="S363" s="68"/>
      <c r="T363" s="68"/>
      <c r="U363" s="68"/>
      <c r="V363" s="68"/>
      <c r="W363" s="68"/>
      <c r="X363" s="68"/>
      <c r="Y363" s="68"/>
      <c r="Z363" s="68"/>
      <c r="AA363" s="68"/>
      <c r="AB363" s="68"/>
      <c r="AC363" s="68"/>
    </row>
    <row r="364">
      <c r="A364" s="70"/>
      <c r="B364" s="70"/>
      <c r="C364" s="69"/>
      <c r="D364" s="69"/>
      <c r="E364" s="67"/>
      <c r="F364" s="67"/>
      <c r="G364" s="67"/>
      <c r="H364" s="67"/>
      <c r="I364" s="67"/>
      <c r="J364" s="67"/>
      <c r="K364" s="67"/>
      <c r="L364" s="67"/>
      <c r="M364" s="67"/>
      <c r="N364" s="67"/>
      <c r="O364" s="68"/>
      <c r="P364" s="68"/>
      <c r="Q364" s="68"/>
      <c r="R364" s="68"/>
      <c r="S364" s="68"/>
      <c r="T364" s="68"/>
      <c r="U364" s="68"/>
      <c r="V364" s="68"/>
      <c r="W364" s="68"/>
      <c r="X364" s="68"/>
      <c r="Y364" s="68"/>
      <c r="Z364" s="68"/>
      <c r="AA364" s="68"/>
      <c r="AB364" s="68"/>
      <c r="AC364" s="68"/>
    </row>
    <row r="365">
      <c r="A365" s="70"/>
      <c r="B365" s="70"/>
      <c r="C365" s="69"/>
      <c r="D365" s="69"/>
      <c r="E365" s="67"/>
      <c r="F365" s="67"/>
      <c r="G365" s="67"/>
      <c r="H365" s="67"/>
      <c r="I365" s="67"/>
      <c r="J365" s="67"/>
      <c r="K365" s="67"/>
      <c r="L365" s="67"/>
      <c r="M365" s="67"/>
      <c r="N365" s="67"/>
      <c r="O365" s="68"/>
      <c r="P365" s="68"/>
      <c r="Q365" s="68"/>
      <c r="R365" s="68"/>
      <c r="S365" s="68"/>
      <c r="T365" s="68"/>
      <c r="U365" s="68"/>
      <c r="V365" s="68"/>
      <c r="W365" s="68"/>
      <c r="X365" s="68"/>
      <c r="Y365" s="68"/>
      <c r="Z365" s="68"/>
      <c r="AA365" s="68"/>
      <c r="AB365" s="68"/>
      <c r="AC365" s="68"/>
    </row>
    <row r="366">
      <c r="A366" s="70"/>
      <c r="B366" s="70"/>
      <c r="C366" s="69"/>
      <c r="D366" s="69"/>
      <c r="E366" s="67"/>
      <c r="F366" s="67"/>
      <c r="G366" s="67"/>
      <c r="H366" s="67"/>
      <c r="I366" s="67"/>
      <c r="J366" s="67"/>
      <c r="K366" s="67"/>
      <c r="L366" s="67"/>
      <c r="M366" s="67"/>
      <c r="N366" s="67"/>
      <c r="O366" s="68"/>
      <c r="P366" s="68"/>
      <c r="Q366" s="68"/>
      <c r="R366" s="68"/>
      <c r="S366" s="68"/>
      <c r="T366" s="68"/>
      <c r="U366" s="68"/>
      <c r="V366" s="68"/>
      <c r="W366" s="68"/>
      <c r="X366" s="68"/>
      <c r="Y366" s="68"/>
      <c r="Z366" s="68"/>
      <c r="AA366" s="68"/>
      <c r="AB366" s="68"/>
      <c r="AC366" s="68"/>
    </row>
    <row r="367">
      <c r="A367" s="70"/>
      <c r="B367" s="70"/>
      <c r="C367" s="69"/>
      <c r="D367" s="69"/>
      <c r="E367" s="67"/>
      <c r="F367" s="67"/>
      <c r="G367" s="67"/>
      <c r="H367" s="67"/>
      <c r="I367" s="67"/>
      <c r="J367" s="67"/>
      <c r="K367" s="67"/>
      <c r="L367" s="67"/>
      <c r="M367" s="67"/>
      <c r="N367" s="67"/>
      <c r="O367" s="68"/>
      <c r="P367" s="68"/>
      <c r="Q367" s="68"/>
      <c r="R367" s="68"/>
      <c r="S367" s="68"/>
      <c r="T367" s="68"/>
      <c r="U367" s="68"/>
      <c r="V367" s="68"/>
      <c r="W367" s="68"/>
      <c r="X367" s="68"/>
      <c r="Y367" s="68"/>
      <c r="Z367" s="68"/>
      <c r="AA367" s="68"/>
      <c r="AB367" s="68"/>
      <c r="AC367" s="68"/>
    </row>
    <row r="368">
      <c r="A368" s="70"/>
      <c r="B368" s="70"/>
      <c r="C368" s="69"/>
      <c r="D368" s="69"/>
      <c r="E368" s="67"/>
      <c r="F368" s="67"/>
      <c r="G368" s="67"/>
      <c r="H368" s="67"/>
      <c r="I368" s="67"/>
      <c r="J368" s="67"/>
      <c r="K368" s="67"/>
      <c r="L368" s="67"/>
      <c r="M368" s="67"/>
      <c r="N368" s="67"/>
      <c r="O368" s="68"/>
      <c r="P368" s="68"/>
      <c r="Q368" s="68"/>
      <c r="R368" s="68"/>
      <c r="S368" s="68"/>
      <c r="T368" s="68"/>
      <c r="U368" s="68"/>
      <c r="V368" s="68"/>
      <c r="W368" s="68"/>
      <c r="X368" s="68"/>
      <c r="Y368" s="68"/>
      <c r="Z368" s="68"/>
      <c r="AA368" s="68"/>
      <c r="AB368" s="68"/>
      <c r="AC368" s="68"/>
    </row>
    <row r="369">
      <c r="A369" s="70"/>
      <c r="B369" s="70"/>
      <c r="C369" s="69"/>
      <c r="D369" s="69"/>
      <c r="E369" s="67"/>
      <c r="F369" s="67"/>
      <c r="G369" s="67"/>
      <c r="H369" s="67"/>
      <c r="I369" s="67"/>
      <c r="J369" s="67"/>
      <c r="K369" s="67"/>
      <c r="L369" s="67"/>
      <c r="M369" s="67"/>
      <c r="N369" s="67"/>
      <c r="O369" s="68"/>
      <c r="P369" s="68"/>
      <c r="Q369" s="68"/>
      <c r="R369" s="68"/>
      <c r="S369" s="68"/>
      <c r="T369" s="68"/>
      <c r="U369" s="68"/>
      <c r="V369" s="68"/>
      <c r="W369" s="68"/>
      <c r="X369" s="68"/>
      <c r="Y369" s="68"/>
      <c r="Z369" s="68"/>
      <c r="AA369" s="68"/>
      <c r="AB369" s="68"/>
      <c r="AC369" s="68"/>
    </row>
    <row r="370">
      <c r="A370" s="70"/>
      <c r="B370" s="70"/>
      <c r="C370" s="69"/>
      <c r="D370" s="69"/>
      <c r="E370" s="67"/>
      <c r="F370" s="67"/>
      <c r="G370" s="67"/>
      <c r="H370" s="67"/>
      <c r="I370" s="67"/>
      <c r="J370" s="67"/>
      <c r="K370" s="67"/>
      <c r="L370" s="67"/>
      <c r="M370" s="67"/>
      <c r="N370" s="67"/>
      <c r="O370" s="68"/>
      <c r="P370" s="68"/>
      <c r="Q370" s="68"/>
      <c r="R370" s="68"/>
      <c r="S370" s="68"/>
      <c r="T370" s="68"/>
      <c r="U370" s="68"/>
      <c r="V370" s="68"/>
      <c r="W370" s="68"/>
      <c r="X370" s="68"/>
      <c r="Y370" s="68"/>
      <c r="Z370" s="68"/>
      <c r="AA370" s="68"/>
      <c r="AB370" s="68"/>
      <c r="AC370" s="68"/>
    </row>
    <row r="371">
      <c r="A371" s="70"/>
      <c r="B371" s="70"/>
      <c r="C371" s="69"/>
      <c r="D371" s="69"/>
      <c r="E371" s="67"/>
      <c r="F371" s="67"/>
      <c r="G371" s="67"/>
      <c r="H371" s="67"/>
      <c r="I371" s="67"/>
      <c r="J371" s="67"/>
      <c r="K371" s="67"/>
      <c r="L371" s="67"/>
      <c r="M371" s="67"/>
      <c r="N371" s="67"/>
      <c r="O371" s="68"/>
      <c r="P371" s="68"/>
      <c r="Q371" s="68"/>
      <c r="R371" s="68"/>
      <c r="S371" s="68"/>
      <c r="T371" s="68"/>
      <c r="U371" s="68"/>
      <c r="V371" s="68"/>
      <c r="W371" s="68"/>
      <c r="X371" s="68"/>
      <c r="Y371" s="68"/>
      <c r="Z371" s="68"/>
      <c r="AA371" s="68"/>
      <c r="AB371" s="68"/>
      <c r="AC371" s="68"/>
    </row>
    <row r="372">
      <c r="A372" s="70"/>
      <c r="B372" s="70"/>
      <c r="C372" s="69"/>
      <c r="D372" s="69"/>
      <c r="E372" s="67"/>
      <c r="F372" s="67"/>
      <c r="G372" s="67"/>
      <c r="H372" s="67"/>
      <c r="I372" s="67"/>
      <c r="J372" s="67"/>
      <c r="K372" s="67"/>
      <c r="L372" s="67"/>
      <c r="M372" s="67"/>
      <c r="N372" s="67"/>
      <c r="O372" s="68"/>
      <c r="P372" s="68"/>
      <c r="Q372" s="68"/>
      <c r="R372" s="68"/>
      <c r="S372" s="68"/>
      <c r="T372" s="68"/>
      <c r="U372" s="68"/>
      <c r="V372" s="68"/>
      <c r="W372" s="68"/>
      <c r="X372" s="68"/>
      <c r="Y372" s="68"/>
      <c r="Z372" s="68"/>
      <c r="AA372" s="68"/>
      <c r="AB372" s="68"/>
      <c r="AC372" s="68"/>
    </row>
    <row r="373">
      <c r="A373" s="70"/>
      <c r="B373" s="70"/>
      <c r="C373" s="69"/>
      <c r="D373" s="69"/>
      <c r="E373" s="67"/>
      <c r="F373" s="67"/>
      <c r="G373" s="67"/>
      <c r="H373" s="67"/>
      <c r="I373" s="67"/>
      <c r="J373" s="67"/>
      <c r="K373" s="67"/>
      <c r="L373" s="67"/>
      <c r="M373" s="67"/>
      <c r="N373" s="67"/>
      <c r="O373" s="68"/>
      <c r="P373" s="68"/>
      <c r="Q373" s="68"/>
      <c r="R373" s="68"/>
      <c r="S373" s="68"/>
      <c r="T373" s="68"/>
      <c r="U373" s="68"/>
      <c r="V373" s="68"/>
      <c r="W373" s="68"/>
      <c r="X373" s="68"/>
      <c r="Y373" s="68"/>
      <c r="Z373" s="68"/>
      <c r="AA373" s="68"/>
      <c r="AB373" s="68"/>
      <c r="AC373" s="68"/>
    </row>
    <row r="374">
      <c r="A374" s="70"/>
      <c r="B374" s="70"/>
      <c r="C374" s="69"/>
      <c r="D374" s="69"/>
      <c r="E374" s="67"/>
      <c r="F374" s="67"/>
      <c r="G374" s="67"/>
      <c r="H374" s="67"/>
      <c r="I374" s="67"/>
      <c r="J374" s="67"/>
      <c r="K374" s="67"/>
      <c r="L374" s="67"/>
      <c r="M374" s="67"/>
      <c r="N374" s="67"/>
      <c r="O374" s="68"/>
      <c r="P374" s="68"/>
      <c r="Q374" s="68"/>
      <c r="R374" s="68"/>
      <c r="S374" s="68"/>
      <c r="T374" s="68"/>
      <c r="U374" s="68"/>
      <c r="V374" s="68"/>
      <c r="W374" s="68"/>
      <c r="X374" s="68"/>
      <c r="Y374" s="68"/>
      <c r="Z374" s="68"/>
      <c r="AA374" s="68"/>
      <c r="AB374" s="68"/>
      <c r="AC374" s="68"/>
    </row>
    <row r="375">
      <c r="A375" s="70"/>
      <c r="B375" s="70"/>
      <c r="C375" s="69"/>
      <c r="D375" s="69"/>
      <c r="E375" s="67"/>
      <c r="F375" s="67"/>
      <c r="G375" s="67"/>
      <c r="H375" s="67"/>
      <c r="I375" s="67"/>
      <c r="J375" s="67"/>
      <c r="K375" s="67"/>
      <c r="L375" s="67"/>
      <c r="M375" s="67"/>
      <c r="N375" s="67"/>
      <c r="O375" s="68"/>
      <c r="P375" s="68"/>
      <c r="Q375" s="68"/>
      <c r="R375" s="68"/>
      <c r="S375" s="68"/>
      <c r="T375" s="68"/>
      <c r="U375" s="68"/>
      <c r="V375" s="68"/>
      <c r="W375" s="68"/>
      <c r="X375" s="68"/>
      <c r="Y375" s="68"/>
      <c r="Z375" s="68"/>
      <c r="AA375" s="68"/>
      <c r="AB375" s="68"/>
      <c r="AC375" s="68"/>
    </row>
    <row r="376">
      <c r="A376" s="70"/>
      <c r="B376" s="70"/>
      <c r="C376" s="69"/>
      <c r="D376" s="69"/>
      <c r="E376" s="67"/>
      <c r="F376" s="67"/>
      <c r="G376" s="67"/>
      <c r="H376" s="67"/>
      <c r="I376" s="67"/>
      <c r="J376" s="67"/>
      <c r="K376" s="67"/>
      <c r="L376" s="67"/>
      <c r="M376" s="67"/>
      <c r="N376" s="67"/>
      <c r="O376" s="68"/>
      <c r="P376" s="68"/>
      <c r="Q376" s="68"/>
      <c r="R376" s="68"/>
      <c r="S376" s="68"/>
      <c r="T376" s="68"/>
      <c r="U376" s="68"/>
      <c r="V376" s="68"/>
      <c r="W376" s="68"/>
      <c r="X376" s="68"/>
      <c r="Y376" s="68"/>
      <c r="Z376" s="68"/>
      <c r="AA376" s="68"/>
      <c r="AB376" s="68"/>
      <c r="AC376" s="68"/>
    </row>
    <row r="377">
      <c r="A377" s="70"/>
      <c r="B377" s="70"/>
      <c r="C377" s="69"/>
      <c r="D377" s="69"/>
      <c r="E377" s="67"/>
      <c r="F377" s="67"/>
      <c r="G377" s="67"/>
      <c r="H377" s="67"/>
      <c r="I377" s="67"/>
      <c r="J377" s="67"/>
      <c r="K377" s="67"/>
      <c r="L377" s="67"/>
      <c r="M377" s="67"/>
      <c r="N377" s="67"/>
      <c r="O377" s="68"/>
      <c r="P377" s="68"/>
      <c r="Q377" s="68"/>
      <c r="R377" s="68"/>
      <c r="S377" s="68"/>
      <c r="T377" s="68"/>
      <c r="U377" s="68"/>
      <c r="V377" s="68"/>
      <c r="W377" s="68"/>
      <c r="X377" s="68"/>
      <c r="Y377" s="68"/>
      <c r="Z377" s="68"/>
      <c r="AA377" s="68"/>
      <c r="AB377" s="68"/>
      <c r="AC377" s="68"/>
    </row>
    <row r="378">
      <c r="A378" s="70"/>
      <c r="B378" s="70"/>
      <c r="C378" s="69"/>
      <c r="D378" s="69"/>
      <c r="E378" s="67"/>
      <c r="F378" s="67"/>
      <c r="G378" s="67"/>
      <c r="H378" s="67"/>
      <c r="I378" s="67"/>
      <c r="J378" s="67"/>
      <c r="K378" s="67"/>
      <c r="L378" s="67"/>
      <c r="M378" s="67"/>
      <c r="N378" s="67"/>
      <c r="O378" s="68"/>
      <c r="P378" s="68"/>
      <c r="Q378" s="68"/>
      <c r="R378" s="68"/>
      <c r="S378" s="68"/>
      <c r="T378" s="68"/>
      <c r="U378" s="68"/>
      <c r="V378" s="68"/>
      <c r="W378" s="68"/>
      <c r="X378" s="68"/>
      <c r="Y378" s="68"/>
      <c r="Z378" s="68"/>
      <c r="AA378" s="68"/>
      <c r="AB378" s="68"/>
      <c r="AC378" s="68"/>
    </row>
    <row r="379">
      <c r="A379" s="70"/>
      <c r="B379" s="70"/>
      <c r="C379" s="69"/>
      <c r="D379" s="69"/>
      <c r="E379" s="67"/>
      <c r="F379" s="67"/>
      <c r="G379" s="67"/>
      <c r="H379" s="67"/>
      <c r="I379" s="67"/>
      <c r="J379" s="67"/>
      <c r="K379" s="67"/>
      <c r="L379" s="67"/>
      <c r="M379" s="67"/>
      <c r="N379" s="67"/>
      <c r="O379" s="68"/>
      <c r="P379" s="68"/>
      <c r="Q379" s="68"/>
      <c r="R379" s="68"/>
      <c r="S379" s="68"/>
      <c r="T379" s="68"/>
      <c r="U379" s="68"/>
      <c r="V379" s="68"/>
      <c r="W379" s="68"/>
      <c r="X379" s="68"/>
      <c r="Y379" s="68"/>
      <c r="Z379" s="68"/>
      <c r="AA379" s="68"/>
      <c r="AB379" s="68"/>
      <c r="AC379" s="68"/>
    </row>
    <row r="380">
      <c r="A380" s="70"/>
      <c r="B380" s="70"/>
      <c r="C380" s="69"/>
      <c r="D380" s="69"/>
      <c r="E380" s="67"/>
      <c r="F380" s="67"/>
      <c r="G380" s="67"/>
      <c r="H380" s="67"/>
      <c r="I380" s="67"/>
      <c r="J380" s="67"/>
      <c r="K380" s="67"/>
      <c r="L380" s="67"/>
      <c r="M380" s="67"/>
      <c r="N380" s="67"/>
      <c r="O380" s="68"/>
      <c r="P380" s="68"/>
      <c r="Q380" s="68"/>
      <c r="R380" s="68"/>
      <c r="S380" s="68"/>
      <c r="T380" s="68"/>
      <c r="U380" s="68"/>
      <c r="V380" s="68"/>
      <c r="W380" s="68"/>
      <c r="X380" s="68"/>
      <c r="Y380" s="68"/>
      <c r="Z380" s="68"/>
      <c r="AA380" s="68"/>
      <c r="AB380" s="68"/>
      <c r="AC380" s="68"/>
    </row>
    <row r="381">
      <c r="A381" s="70"/>
      <c r="B381" s="70"/>
      <c r="C381" s="69"/>
      <c r="D381" s="69"/>
      <c r="E381" s="67"/>
      <c r="F381" s="67"/>
      <c r="G381" s="67"/>
      <c r="H381" s="67"/>
      <c r="I381" s="67"/>
      <c r="J381" s="67"/>
      <c r="K381" s="67"/>
      <c r="L381" s="67"/>
      <c r="M381" s="67"/>
      <c r="N381" s="67"/>
      <c r="O381" s="68"/>
      <c r="P381" s="68"/>
      <c r="Q381" s="68"/>
      <c r="R381" s="68"/>
      <c r="S381" s="68"/>
      <c r="T381" s="68"/>
      <c r="U381" s="68"/>
      <c r="V381" s="68"/>
      <c r="W381" s="68"/>
      <c r="X381" s="68"/>
      <c r="Y381" s="68"/>
      <c r="Z381" s="68"/>
      <c r="AA381" s="68"/>
      <c r="AB381" s="68"/>
      <c r="AC381" s="68"/>
    </row>
    <row r="382">
      <c r="A382" s="70"/>
      <c r="B382" s="70"/>
      <c r="C382" s="69"/>
      <c r="D382" s="69"/>
      <c r="E382" s="67"/>
      <c r="F382" s="67"/>
      <c r="G382" s="67"/>
      <c r="H382" s="67"/>
      <c r="I382" s="67"/>
      <c r="J382" s="67"/>
      <c r="K382" s="67"/>
      <c r="L382" s="67"/>
      <c r="M382" s="67"/>
      <c r="N382" s="67"/>
      <c r="O382" s="68"/>
      <c r="P382" s="68"/>
      <c r="Q382" s="68"/>
      <c r="R382" s="68"/>
      <c r="S382" s="68"/>
      <c r="T382" s="68"/>
      <c r="U382" s="68"/>
      <c r="V382" s="68"/>
      <c r="W382" s="68"/>
      <c r="X382" s="68"/>
      <c r="Y382" s="68"/>
      <c r="Z382" s="68"/>
      <c r="AA382" s="68"/>
      <c r="AB382" s="68"/>
      <c r="AC382" s="68"/>
    </row>
    <row r="383">
      <c r="A383" s="70"/>
      <c r="B383" s="70"/>
      <c r="C383" s="69"/>
      <c r="D383" s="69"/>
      <c r="E383" s="67"/>
      <c r="F383" s="67"/>
      <c r="G383" s="67"/>
      <c r="H383" s="67"/>
      <c r="I383" s="67"/>
      <c r="J383" s="67"/>
      <c r="K383" s="67"/>
      <c r="L383" s="67"/>
      <c r="M383" s="67"/>
      <c r="N383" s="67"/>
      <c r="O383" s="68"/>
      <c r="P383" s="68"/>
      <c r="Q383" s="68"/>
      <c r="R383" s="68"/>
      <c r="S383" s="68"/>
      <c r="T383" s="68"/>
      <c r="U383" s="68"/>
      <c r="V383" s="68"/>
      <c r="W383" s="68"/>
      <c r="X383" s="68"/>
      <c r="Y383" s="68"/>
      <c r="Z383" s="68"/>
      <c r="AA383" s="68"/>
      <c r="AB383" s="68"/>
      <c r="AC383" s="68"/>
    </row>
    <row r="384">
      <c r="A384" s="70"/>
      <c r="B384" s="70"/>
      <c r="C384" s="69"/>
      <c r="D384" s="69"/>
      <c r="E384" s="67"/>
      <c r="F384" s="67"/>
      <c r="G384" s="67"/>
      <c r="H384" s="67"/>
      <c r="I384" s="67"/>
      <c r="J384" s="67"/>
      <c r="K384" s="67"/>
      <c r="L384" s="67"/>
      <c r="M384" s="67"/>
      <c r="N384" s="67"/>
      <c r="O384" s="68"/>
      <c r="P384" s="68"/>
      <c r="Q384" s="68"/>
      <c r="R384" s="68"/>
      <c r="S384" s="68"/>
      <c r="T384" s="68"/>
      <c r="U384" s="68"/>
      <c r="V384" s="68"/>
      <c r="W384" s="68"/>
      <c r="X384" s="68"/>
      <c r="Y384" s="68"/>
      <c r="Z384" s="68"/>
      <c r="AA384" s="68"/>
      <c r="AB384" s="68"/>
      <c r="AC384" s="68"/>
    </row>
    <row r="385">
      <c r="A385" s="70"/>
      <c r="B385" s="70"/>
      <c r="C385" s="69"/>
      <c r="D385" s="69"/>
      <c r="E385" s="67"/>
      <c r="F385" s="67"/>
      <c r="G385" s="67"/>
      <c r="H385" s="67"/>
      <c r="I385" s="67"/>
      <c r="J385" s="67"/>
      <c r="K385" s="67"/>
      <c r="L385" s="67"/>
      <c r="M385" s="67"/>
      <c r="N385" s="67"/>
      <c r="O385" s="68"/>
      <c r="P385" s="68"/>
      <c r="Q385" s="68"/>
      <c r="R385" s="68"/>
      <c r="S385" s="68"/>
      <c r="T385" s="68"/>
      <c r="U385" s="68"/>
      <c r="V385" s="68"/>
      <c r="W385" s="68"/>
      <c r="X385" s="68"/>
      <c r="Y385" s="68"/>
      <c r="Z385" s="68"/>
      <c r="AA385" s="68"/>
      <c r="AB385" s="68"/>
      <c r="AC385" s="68"/>
    </row>
    <row r="386">
      <c r="A386" s="70"/>
      <c r="B386" s="70"/>
      <c r="C386" s="69"/>
      <c r="D386" s="69"/>
      <c r="E386" s="67"/>
      <c r="F386" s="67"/>
      <c r="G386" s="67"/>
      <c r="H386" s="67"/>
      <c r="I386" s="67"/>
      <c r="J386" s="67"/>
      <c r="K386" s="67"/>
      <c r="L386" s="67"/>
      <c r="M386" s="67"/>
      <c r="N386" s="67"/>
      <c r="O386" s="68"/>
      <c r="P386" s="68"/>
      <c r="Q386" s="68"/>
      <c r="R386" s="68"/>
      <c r="S386" s="68"/>
      <c r="T386" s="68"/>
      <c r="U386" s="68"/>
      <c r="V386" s="68"/>
      <c r="W386" s="68"/>
      <c r="X386" s="68"/>
      <c r="Y386" s="68"/>
      <c r="Z386" s="68"/>
      <c r="AA386" s="68"/>
      <c r="AB386" s="68"/>
      <c r="AC386" s="68"/>
    </row>
    <row r="387">
      <c r="A387" s="70"/>
      <c r="B387" s="70"/>
      <c r="C387" s="69"/>
      <c r="D387" s="69"/>
      <c r="E387" s="67"/>
      <c r="F387" s="67"/>
      <c r="G387" s="67"/>
      <c r="H387" s="67"/>
      <c r="I387" s="67"/>
      <c r="J387" s="67"/>
      <c r="K387" s="67"/>
      <c r="L387" s="67"/>
      <c r="M387" s="67"/>
      <c r="N387" s="67"/>
      <c r="O387" s="68"/>
      <c r="P387" s="68"/>
      <c r="Q387" s="68"/>
      <c r="R387" s="68"/>
      <c r="S387" s="68"/>
      <c r="T387" s="68"/>
      <c r="U387" s="68"/>
      <c r="V387" s="68"/>
      <c r="W387" s="68"/>
      <c r="X387" s="68"/>
      <c r="Y387" s="68"/>
      <c r="Z387" s="68"/>
      <c r="AA387" s="68"/>
      <c r="AB387" s="68"/>
      <c r="AC387" s="68"/>
    </row>
    <row r="388">
      <c r="A388" s="70"/>
      <c r="B388" s="70"/>
      <c r="C388" s="69"/>
      <c r="D388" s="69"/>
      <c r="E388" s="67"/>
      <c r="F388" s="67"/>
      <c r="G388" s="67"/>
      <c r="H388" s="67"/>
      <c r="I388" s="67"/>
      <c r="J388" s="67"/>
      <c r="K388" s="67"/>
      <c r="L388" s="67"/>
      <c r="M388" s="67"/>
      <c r="N388" s="67"/>
      <c r="O388" s="68"/>
      <c r="P388" s="68"/>
      <c r="Q388" s="68"/>
      <c r="R388" s="68"/>
      <c r="S388" s="68"/>
      <c r="T388" s="68"/>
      <c r="U388" s="68"/>
      <c r="V388" s="68"/>
      <c r="W388" s="68"/>
      <c r="X388" s="68"/>
      <c r="Y388" s="68"/>
      <c r="Z388" s="68"/>
      <c r="AA388" s="68"/>
      <c r="AB388" s="68"/>
      <c r="AC388" s="68"/>
    </row>
    <row r="389">
      <c r="A389" s="70"/>
      <c r="B389" s="70"/>
      <c r="C389" s="69"/>
      <c r="D389" s="69"/>
      <c r="E389" s="67"/>
      <c r="F389" s="67"/>
      <c r="G389" s="67"/>
      <c r="H389" s="67"/>
      <c r="I389" s="67"/>
      <c r="J389" s="67"/>
      <c r="K389" s="67"/>
      <c r="L389" s="67"/>
      <c r="M389" s="67"/>
      <c r="N389" s="67"/>
      <c r="O389" s="68"/>
      <c r="P389" s="68"/>
      <c r="Q389" s="68"/>
      <c r="R389" s="68"/>
      <c r="S389" s="68"/>
      <c r="T389" s="68"/>
      <c r="U389" s="68"/>
      <c r="V389" s="68"/>
      <c r="W389" s="68"/>
      <c r="X389" s="68"/>
      <c r="Y389" s="68"/>
      <c r="Z389" s="68"/>
      <c r="AA389" s="68"/>
      <c r="AB389" s="68"/>
      <c r="AC389" s="68"/>
    </row>
    <row r="390">
      <c r="A390" s="70"/>
      <c r="B390" s="70"/>
      <c r="C390" s="69"/>
      <c r="D390" s="69"/>
      <c r="E390" s="67"/>
      <c r="F390" s="67"/>
      <c r="G390" s="67"/>
      <c r="H390" s="67"/>
      <c r="I390" s="67"/>
      <c r="J390" s="67"/>
      <c r="K390" s="67"/>
      <c r="L390" s="67"/>
      <c r="M390" s="67"/>
      <c r="N390" s="67"/>
      <c r="O390" s="68"/>
      <c r="P390" s="68"/>
      <c r="Q390" s="68"/>
      <c r="R390" s="68"/>
      <c r="S390" s="68"/>
      <c r="T390" s="68"/>
      <c r="U390" s="68"/>
      <c r="V390" s="68"/>
      <c r="W390" s="68"/>
      <c r="X390" s="68"/>
      <c r="Y390" s="68"/>
      <c r="Z390" s="68"/>
      <c r="AA390" s="68"/>
      <c r="AB390" s="68"/>
      <c r="AC390" s="68"/>
    </row>
    <row r="391">
      <c r="A391" s="70"/>
      <c r="B391" s="70"/>
      <c r="C391" s="69"/>
      <c r="D391" s="69"/>
      <c r="E391" s="67"/>
      <c r="F391" s="67"/>
      <c r="G391" s="67"/>
      <c r="H391" s="67"/>
      <c r="I391" s="67"/>
      <c r="J391" s="67"/>
      <c r="K391" s="67"/>
      <c r="L391" s="67"/>
      <c r="M391" s="67"/>
      <c r="N391" s="67"/>
      <c r="O391" s="68"/>
      <c r="P391" s="68"/>
      <c r="Q391" s="68"/>
      <c r="R391" s="68"/>
      <c r="S391" s="68"/>
      <c r="T391" s="68"/>
      <c r="U391" s="68"/>
      <c r="V391" s="68"/>
      <c r="W391" s="68"/>
      <c r="X391" s="68"/>
      <c r="Y391" s="68"/>
      <c r="Z391" s="68"/>
      <c r="AA391" s="68"/>
      <c r="AB391" s="68"/>
      <c r="AC391" s="68"/>
    </row>
    <row r="392">
      <c r="A392" s="70"/>
      <c r="B392" s="70"/>
      <c r="C392" s="69"/>
      <c r="D392" s="69"/>
      <c r="E392" s="67"/>
      <c r="F392" s="67"/>
      <c r="G392" s="67"/>
      <c r="H392" s="67"/>
      <c r="I392" s="67"/>
      <c r="J392" s="67"/>
      <c r="K392" s="67"/>
      <c r="L392" s="67"/>
      <c r="M392" s="67"/>
      <c r="N392" s="67"/>
      <c r="O392" s="68"/>
      <c r="P392" s="68"/>
      <c r="Q392" s="68"/>
      <c r="R392" s="68"/>
      <c r="S392" s="68"/>
      <c r="T392" s="68"/>
      <c r="U392" s="68"/>
      <c r="V392" s="68"/>
      <c r="W392" s="68"/>
      <c r="X392" s="68"/>
      <c r="Y392" s="68"/>
      <c r="Z392" s="68"/>
      <c r="AA392" s="68"/>
      <c r="AB392" s="68"/>
      <c r="AC392" s="68"/>
    </row>
    <row r="393">
      <c r="A393" s="70"/>
      <c r="B393" s="70"/>
      <c r="C393" s="69"/>
      <c r="D393" s="69"/>
      <c r="E393" s="67"/>
      <c r="F393" s="67"/>
      <c r="G393" s="67"/>
      <c r="H393" s="67"/>
      <c r="I393" s="67"/>
      <c r="J393" s="67"/>
      <c r="K393" s="67"/>
      <c r="L393" s="67"/>
      <c r="M393" s="67"/>
      <c r="N393" s="67"/>
      <c r="O393" s="68"/>
      <c r="P393" s="68"/>
      <c r="Q393" s="68"/>
      <c r="R393" s="68"/>
      <c r="S393" s="68"/>
      <c r="T393" s="68"/>
      <c r="U393" s="68"/>
      <c r="V393" s="68"/>
      <c r="W393" s="68"/>
      <c r="X393" s="68"/>
      <c r="Y393" s="68"/>
      <c r="Z393" s="68"/>
      <c r="AA393" s="68"/>
      <c r="AB393" s="68"/>
      <c r="AC393" s="68"/>
    </row>
    <row r="394">
      <c r="A394" s="70"/>
      <c r="B394" s="70"/>
      <c r="C394" s="69"/>
      <c r="D394" s="69"/>
      <c r="E394" s="67"/>
      <c r="F394" s="67"/>
      <c r="G394" s="67"/>
      <c r="H394" s="67"/>
      <c r="I394" s="67"/>
      <c r="J394" s="67"/>
      <c r="K394" s="67"/>
      <c r="L394" s="67"/>
      <c r="M394" s="67"/>
      <c r="N394" s="67"/>
      <c r="O394" s="68"/>
      <c r="P394" s="68"/>
      <c r="Q394" s="68"/>
      <c r="R394" s="68"/>
      <c r="S394" s="68"/>
      <c r="T394" s="68"/>
      <c r="U394" s="68"/>
      <c r="V394" s="68"/>
      <c r="W394" s="68"/>
      <c r="X394" s="68"/>
      <c r="Y394" s="68"/>
      <c r="Z394" s="68"/>
      <c r="AA394" s="68"/>
      <c r="AB394" s="68"/>
      <c r="AC394" s="68"/>
    </row>
    <row r="395">
      <c r="A395" s="70"/>
      <c r="B395" s="70"/>
      <c r="C395" s="69"/>
      <c r="D395" s="69"/>
      <c r="E395" s="67"/>
      <c r="F395" s="67"/>
      <c r="G395" s="67"/>
      <c r="H395" s="67"/>
      <c r="I395" s="67"/>
      <c r="J395" s="67"/>
      <c r="K395" s="67"/>
      <c r="L395" s="67"/>
      <c r="M395" s="67"/>
      <c r="N395" s="67"/>
      <c r="O395" s="68"/>
      <c r="P395" s="68"/>
      <c r="Q395" s="68"/>
      <c r="R395" s="68"/>
      <c r="S395" s="68"/>
      <c r="T395" s="68"/>
      <c r="U395" s="68"/>
      <c r="V395" s="68"/>
      <c r="W395" s="68"/>
      <c r="X395" s="68"/>
      <c r="Y395" s="68"/>
      <c r="Z395" s="68"/>
      <c r="AA395" s="68"/>
      <c r="AB395" s="68"/>
      <c r="AC395" s="68"/>
    </row>
    <row r="396">
      <c r="A396" s="70"/>
      <c r="B396" s="70"/>
      <c r="C396" s="69"/>
      <c r="D396" s="69"/>
      <c r="E396" s="67"/>
      <c r="F396" s="67"/>
      <c r="G396" s="67"/>
      <c r="H396" s="67"/>
      <c r="I396" s="67"/>
      <c r="J396" s="67"/>
      <c r="K396" s="67"/>
      <c r="L396" s="67"/>
      <c r="M396" s="67"/>
      <c r="N396" s="67"/>
      <c r="O396" s="68"/>
      <c r="P396" s="68"/>
      <c r="Q396" s="68"/>
      <c r="R396" s="68"/>
      <c r="S396" s="68"/>
      <c r="T396" s="68"/>
      <c r="U396" s="68"/>
      <c r="V396" s="68"/>
      <c r="W396" s="68"/>
      <c r="X396" s="68"/>
      <c r="Y396" s="68"/>
      <c r="Z396" s="68"/>
      <c r="AA396" s="68"/>
      <c r="AB396" s="68"/>
      <c r="AC396" s="68"/>
    </row>
    <row r="397">
      <c r="A397" s="70"/>
      <c r="B397" s="70"/>
      <c r="C397" s="69"/>
      <c r="D397" s="69"/>
      <c r="E397" s="67"/>
      <c r="F397" s="67"/>
      <c r="G397" s="67"/>
      <c r="H397" s="67"/>
      <c r="I397" s="67"/>
      <c r="J397" s="67"/>
      <c r="K397" s="67"/>
      <c r="L397" s="67"/>
      <c r="M397" s="67"/>
      <c r="N397" s="67"/>
      <c r="O397" s="68"/>
      <c r="P397" s="68"/>
      <c r="Q397" s="68"/>
      <c r="R397" s="68"/>
      <c r="S397" s="68"/>
      <c r="T397" s="68"/>
      <c r="U397" s="68"/>
      <c r="V397" s="68"/>
      <c r="W397" s="68"/>
      <c r="X397" s="68"/>
      <c r="Y397" s="68"/>
      <c r="Z397" s="68"/>
      <c r="AA397" s="68"/>
      <c r="AB397" s="68"/>
      <c r="AC397" s="68"/>
    </row>
    <row r="398">
      <c r="A398" s="70"/>
      <c r="B398" s="70"/>
      <c r="C398" s="69"/>
      <c r="D398" s="69"/>
      <c r="E398" s="67"/>
      <c r="F398" s="67"/>
      <c r="G398" s="67"/>
      <c r="H398" s="67"/>
      <c r="I398" s="67"/>
      <c r="J398" s="67"/>
      <c r="K398" s="67"/>
      <c r="L398" s="67"/>
      <c r="M398" s="67"/>
      <c r="N398" s="67"/>
      <c r="O398" s="68"/>
      <c r="P398" s="68"/>
      <c r="Q398" s="68"/>
      <c r="R398" s="68"/>
      <c r="S398" s="68"/>
      <c r="T398" s="68"/>
      <c r="U398" s="68"/>
      <c r="V398" s="68"/>
      <c r="W398" s="68"/>
      <c r="X398" s="68"/>
      <c r="Y398" s="68"/>
      <c r="Z398" s="68"/>
      <c r="AA398" s="68"/>
      <c r="AB398" s="68"/>
      <c r="AC398" s="68"/>
    </row>
    <row r="399">
      <c r="A399" s="70"/>
      <c r="B399" s="70"/>
      <c r="C399" s="69"/>
      <c r="D399" s="69"/>
      <c r="E399" s="67"/>
      <c r="F399" s="67"/>
      <c r="G399" s="67"/>
      <c r="H399" s="67"/>
      <c r="I399" s="67"/>
      <c r="J399" s="67"/>
      <c r="K399" s="67"/>
      <c r="L399" s="67"/>
      <c r="M399" s="67"/>
      <c r="N399" s="67"/>
      <c r="O399" s="68"/>
      <c r="P399" s="68"/>
      <c r="Q399" s="68"/>
      <c r="R399" s="68"/>
      <c r="S399" s="68"/>
      <c r="T399" s="68"/>
      <c r="U399" s="68"/>
      <c r="V399" s="68"/>
      <c r="W399" s="68"/>
      <c r="X399" s="68"/>
      <c r="Y399" s="68"/>
      <c r="Z399" s="68"/>
      <c r="AA399" s="68"/>
      <c r="AB399" s="68"/>
      <c r="AC399" s="68"/>
    </row>
    <row r="400">
      <c r="A400" s="70"/>
      <c r="B400" s="70"/>
      <c r="C400" s="69"/>
      <c r="D400" s="69"/>
      <c r="E400" s="67"/>
      <c r="F400" s="67"/>
      <c r="G400" s="67"/>
      <c r="H400" s="67"/>
      <c r="I400" s="67"/>
      <c r="J400" s="67"/>
      <c r="K400" s="67"/>
      <c r="L400" s="67"/>
      <c r="M400" s="67"/>
      <c r="N400" s="67"/>
      <c r="O400" s="68"/>
      <c r="P400" s="68"/>
      <c r="Q400" s="68"/>
      <c r="R400" s="68"/>
      <c r="S400" s="68"/>
      <c r="T400" s="68"/>
      <c r="U400" s="68"/>
      <c r="V400" s="68"/>
      <c r="W400" s="68"/>
      <c r="X400" s="68"/>
      <c r="Y400" s="68"/>
      <c r="Z400" s="68"/>
      <c r="AA400" s="68"/>
      <c r="AB400" s="68"/>
      <c r="AC400" s="68"/>
    </row>
    <row r="401">
      <c r="A401" s="70"/>
      <c r="B401" s="70"/>
      <c r="C401" s="69"/>
      <c r="D401" s="69"/>
      <c r="E401" s="67"/>
      <c r="F401" s="67"/>
      <c r="G401" s="67"/>
      <c r="H401" s="67"/>
      <c r="I401" s="67"/>
      <c r="J401" s="67"/>
      <c r="K401" s="67"/>
      <c r="L401" s="67"/>
      <c r="M401" s="67"/>
      <c r="N401" s="67"/>
      <c r="O401" s="68"/>
      <c r="P401" s="68"/>
      <c r="Q401" s="68"/>
      <c r="R401" s="68"/>
      <c r="S401" s="68"/>
      <c r="T401" s="68"/>
      <c r="U401" s="68"/>
      <c r="V401" s="68"/>
      <c r="W401" s="68"/>
      <c r="X401" s="68"/>
      <c r="Y401" s="68"/>
      <c r="Z401" s="68"/>
      <c r="AA401" s="68"/>
      <c r="AB401" s="68"/>
      <c r="AC401" s="68"/>
    </row>
    <row r="402">
      <c r="A402" s="70"/>
      <c r="B402" s="70"/>
      <c r="C402" s="69"/>
      <c r="D402" s="69"/>
      <c r="E402" s="67"/>
      <c r="F402" s="67"/>
      <c r="G402" s="67"/>
      <c r="H402" s="67"/>
      <c r="I402" s="67"/>
      <c r="J402" s="67"/>
      <c r="K402" s="67"/>
      <c r="L402" s="67"/>
      <c r="M402" s="67"/>
      <c r="N402" s="67"/>
      <c r="O402" s="68"/>
      <c r="P402" s="68"/>
      <c r="Q402" s="68"/>
      <c r="R402" s="68"/>
      <c r="S402" s="68"/>
      <c r="T402" s="68"/>
      <c r="U402" s="68"/>
      <c r="V402" s="68"/>
      <c r="W402" s="68"/>
      <c r="X402" s="68"/>
      <c r="Y402" s="68"/>
      <c r="Z402" s="68"/>
      <c r="AA402" s="68"/>
      <c r="AB402" s="68"/>
      <c r="AC402" s="68"/>
    </row>
    <row r="403">
      <c r="A403" s="70"/>
      <c r="B403" s="70"/>
      <c r="C403" s="69"/>
      <c r="D403" s="69"/>
      <c r="E403" s="67"/>
      <c r="F403" s="67"/>
      <c r="G403" s="67"/>
      <c r="H403" s="67"/>
      <c r="I403" s="67"/>
      <c r="J403" s="67"/>
      <c r="K403" s="67"/>
      <c r="L403" s="67"/>
      <c r="M403" s="67"/>
      <c r="N403" s="67"/>
      <c r="O403" s="68"/>
      <c r="P403" s="68"/>
      <c r="Q403" s="68"/>
      <c r="R403" s="68"/>
      <c r="S403" s="68"/>
      <c r="T403" s="68"/>
      <c r="U403" s="68"/>
      <c r="V403" s="68"/>
      <c r="W403" s="68"/>
      <c r="X403" s="68"/>
      <c r="Y403" s="68"/>
      <c r="Z403" s="68"/>
      <c r="AA403" s="68"/>
      <c r="AB403" s="68"/>
      <c r="AC403" s="68"/>
    </row>
    <row r="404">
      <c r="A404" s="70"/>
      <c r="B404" s="70"/>
      <c r="C404" s="69"/>
      <c r="D404" s="69"/>
      <c r="E404" s="67"/>
      <c r="F404" s="67"/>
      <c r="G404" s="67"/>
      <c r="H404" s="67"/>
      <c r="I404" s="67"/>
      <c r="J404" s="67"/>
      <c r="K404" s="67"/>
      <c r="L404" s="67"/>
      <c r="M404" s="67"/>
      <c r="N404" s="67"/>
      <c r="O404" s="68"/>
      <c r="P404" s="68"/>
      <c r="Q404" s="68"/>
      <c r="R404" s="68"/>
      <c r="S404" s="68"/>
      <c r="T404" s="68"/>
      <c r="U404" s="68"/>
      <c r="V404" s="68"/>
      <c r="W404" s="68"/>
      <c r="X404" s="68"/>
      <c r="Y404" s="68"/>
      <c r="Z404" s="68"/>
      <c r="AA404" s="68"/>
      <c r="AB404" s="68"/>
      <c r="AC404" s="68"/>
    </row>
    <row r="405">
      <c r="A405" s="70"/>
      <c r="B405" s="70"/>
      <c r="C405" s="69"/>
      <c r="D405" s="69"/>
      <c r="E405" s="67"/>
      <c r="F405" s="67"/>
      <c r="G405" s="67"/>
      <c r="H405" s="67"/>
      <c r="I405" s="67"/>
      <c r="J405" s="67"/>
      <c r="K405" s="67"/>
      <c r="L405" s="67"/>
      <c r="M405" s="67"/>
      <c r="N405" s="67"/>
      <c r="O405" s="68"/>
      <c r="P405" s="68"/>
      <c r="Q405" s="68"/>
      <c r="R405" s="68"/>
      <c r="S405" s="68"/>
      <c r="T405" s="68"/>
      <c r="U405" s="68"/>
      <c r="V405" s="68"/>
      <c r="W405" s="68"/>
      <c r="X405" s="68"/>
      <c r="Y405" s="68"/>
      <c r="Z405" s="68"/>
      <c r="AA405" s="68"/>
      <c r="AB405" s="68"/>
      <c r="AC405" s="68"/>
    </row>
    <row r="406">
      <c r="A406" s="70"/>
      <c r="B406" s="70"/>
      <c r="C406" s="69"/>
      <c r="D406" s="69"/>
      <c r="E406" s="67"/>
      <c r="F406" s="67"/>
      <c r="G406" s="67"/>
      <c r="H406" s="67"/>
      <c r="I406" s="67"/>
      <c r="J406" s="67"/>
      <c r="K406" s="67"/>
      <c r="L406" s="67"/>
      <c r="M406" s="67"/>
      <c r="N406" s="67"/>
      <c r="O406" s="68"/>
      <c r="P406" s="68"/>
      <c r="Q406" s="68"/>
      <c r="R406" s="68"/>
      <c r="S406" s="68"/>
      <c r="T406" s="68"/>
      <c r="U406" s="68"/>
      <c r="V406" s="68"/>
      <c r="W406" s="68"/>
      <c r="X406" s="68"/>
      <c r="Y406" s="68"/>
      <c r="Z406" s="68"/>
      <c r="AA406" s="68"/>
      <c r="AB406" s="68"/>
      <c r="AC406" s="68"/>
    </row>
    <row r="407">
      <c r="A407" s="70"/>
      <c r="B407" s="70"/>
      <c r="C407" s="69"/>
      <c r="D407" s="69"/>
      <c r="E407" s="67"/>
      <c r="F407" s="67"/>
      <c r="G407" s="67"/>
      <c r="H407" s="67"/>
      <c r="I407" s="67"/>
      <c r="J407" s="67"/>
      <c r="K407" s="67"/>
      <c r="L407" s="67"/>
      <c r="M407" s="67"/>
      <c r="N407" s="67"/>
      <c r="O407" s="68"/>
      <c r="P407" s="68"/>
      <c r="Q407" s="68"/>
      <c r="R407" s="68"/>
      <c r="S407" s="68"/>
      <c r="T407" s="68"/>
      <c r="U407" s="68"/>
      <c r="V407" s="68"/>
      <c r="W407" s="68"/>
      <c r="X407" s="68"/>
      <c r="Y407" s="68"/>
      <c r="Z407" s="68"/>
      <c r="AA407" s="68"/>
      <c r="AB407" s="68"/>
      <c r="AC407" s="68"/>
    </row>
    <row r="408">
      <c r="A408" s="70"/>
      <c r="B408" s="70"/>
      <c r="C408" s="69"/>
      <c r="D408" s="69"/>
      <c r="E408" s="67"/>
      <c r="F408" s="67"/>
      <c r="G408" s="67"/>
      <c r="H408" s="67"/>
      <c r="I408" s="67"/>
      <c r="J408" s="67"/>
      <c r="K408" s="67"/>
      <c r="L408" s="67"/>
      <c r="M408" s="67"/>
      <c r="N408" s="67"/>
      <c r="O408" s="68"/>
      <c r="P408" s="68"/>
      <c r="Q408" s="68"/>
      <c r="R408" s="68"/>
      <c r="S408" s="68"/>
      <c r="T408" s="68"/>
      <c r="U408" s="68"/>
      <c r="V408" s="68"/>
      <c r="W408" s="68"/>
      <c r="X408" s="68"/>
      <c r="Y408" s="68"/>
      <c r="Z408" s="68"/>
      <c r="AA408" s="68"/>
      <c r="AB408" s="68"/>
      <c r="AC408" s="68"/>
    </row>
    <row r="409">
      <c r="A409" s="70"/>
      <c r="B409" s="70"/>
      <c r="C409" s="69"/>
      <c r="D409" s="69"/>
      <c r="E409" s="67"/>
      <c r="F409" s="67"/>
      <c r="G409" s="67"/>
      <c r="H409" s="67"/>
      <c r="I409" s="67"/>
      <c r="J409" s="67"/>
      <c r="K409" s="67"/>
      <c r="L409" s="67"/>
      <c r="M409" s="67"/>
      <c r="N409" s="67"/>
      <c r="O409" s="68"/>
      <c r="P409" s="68"/>
      <c r="Q409" s="68"/>
      <c r="R409" s="68"/>
      <c r="S409" s="68"/>
      <c r="T409" s="68"/>
      <c r="U409" s="68"/>
      <c r="V409" s="68"/>
      <c r="W409" s="68"/>
      <c r="X409" s="68"/>
      <c r="Y409" s="68"/>
      <c r="Z409" s="68"/>
      <c r="AA409" s="68"/>
      <c r="AB409" s="68"/>
      <c r="AC409" s="68"/>
    </row>
    <row r="410">
      <c r="A410" s="70"/>
      <c r="B410" s="70"/>
      <c r="C410" s="69"/>
      <c r="D410" s="69"/>
      <c r="E410" s="67"/>
      <c r="F410" s="67"/>
      <c r="G410" s="67"/>
      <c r="H410" s="67"/>
      <c r="I410" s="67"/>
      <c r="J410" s="67"/>
      <c r="K410" s="67"/>
      <c r="L410" s="67"/>
      <c r="M410" s="67"/>
      <c r="N410" s="67"/>
      <c r="O410" s="68"/>
      <c r="P410" s="68"/>
      <c r="Q410" s="68"/>
      <c r="R410" s="68"/>
      <c r="S410" s="68"/>
      <c r="T410" s="68"/>
      <c r="U410" s="68"/>
      <c r="V410" s="68"/>
      <c r="W410" s="68"/>
      <c r="X410" s="68"/>
      <c r="Y410" s="68"/>
      <c r="Z410" s="68"/>
      <c r="AA410" s="68"/>
      <c r="AB410" s="68"/>
      <c r="AC410" s="68"/>
    </row>
    <row r="411">
      <c r="A411" s="70"/>
      <c r="B411" s="70"/>
      <c r="C411" s="69"/>
      <c r="D411" s="69"/>
      <c r="E411" s="67"/>
      <c r="F411" s="67"/>
      <c r="G411" s="67"/>
      <c r="H411" s="67"/>
      <c r="I411" s="67"/>
      <c r="J411" s="67"/>
      <c r="K411" s="67"/>
      <c r="L411" s="67"/>
      <c r="M411" s="67"/>
      <c r="N411" s="67"/>
      <c r="O411" s="68"/>
      <c r="P411" s="68"/>
      <c r="Q411" s="68"/>
      <c r="R411" s="68"/>
      <c r="S411" s="68"/>
      <c r="T411" s="68"/>
      <c r="U411" s="68"/>
      <c r="V411" s="68"/>
      <c r="W411" s="68"/>
      <c r="X411" s="68"/>
      <c r="Y411" s="68"/>
      <c r="Z411" s="68"/>
      <c r="AA411" s="68"/>
      <c r="AB411" s="68"/>
      <c r="AC411" s="68"/>
    </row>
    <row r="412">
      <c r="A412" s="70"/>
      <c r="B412" s="70"/>
      <c r="C412" s="69"/>
      <c r="D412" s="69"/>
      <c r="E412" s="67"/>
      <c r="F412" s="67"/>
      <c r="G412" s="67"/>
      <c r="H412" s="67"/>
      <c r="I412" s="67"/>
      <c r="J412" s="67"/>
      <c r="K412" s="67"/>
      <c r="L412" s="67"/>
      <c r="M412" s="67"/>
      <c r="N412" s="67"/>
      <c r="O412" s="68"/>
      <c r="P412" s="68"/>
      <c r="Q412" s="68"/>
      <c r="R412" s="68"/>
      <c r="S412" s="68"/>
      <c r="T412" s="68"/>
      <c r="U412" s="68"/>
      <c r="V412" s="68"/>
      <c r="W412" s="68"/>
      <c r="X412" s="68"/>
      <c r="Y412" s="68"/>
      <c r="Z412" s="68"/>
      <c r="AA412" s="68"/>
      <c r="AB412" s="68"/>
      <c r="AC412" s="68"/>
    </row>
    <row r="413">
      <c r="A413" s="70"/>
      <c r="B413" s="70"/>
      <c r="C413" s="69"/>
      <c r="D413" s="69"/>
      <c r="E413" s="67"/>
      <c r="F413" s="67"/>
      <c r="G413" s="67"/>
      <c r="H413" s="67"/>
      <c r="I413" s="67"/>
      <c r="J413" s="67"/>
      <c r="K413" s="67"/>
      <c r="L413" s="67"/>
      <c r="M413" s="67"/>
      <c r="N413" s="67"/>
      <c r="O413" s="68"/>
      <c r="P413" s="68"/>
      <c r="Q413" s="68"/>
      <c r="R413" s="68"/>
      <c r="S413" s="68"/>
      <c r="T413" s="68"/>
      <c r="U413" s="68"/>
      <c r="V413" s="68"/>
      <c r="W413" s="68"/>
      <c r="X413" s="68"/>
      <c r="Y413" s="68"/>
      <c r="Z413" s="68"/>
      <c r="AA413" s="68"/>
      <c r="AB413" s="68"/>
      <c r="AC413" s="68"/>
    </row>
    <row r="414">
      <c r="A414" s="70"/>
      <c r="B414" s="70"/>
      <c r="C414" s="69"/>
      <c r="D414" s="69"/>
      <c r="E414" s="67"/>
      <c r="F414" s="67"/>
      <c r="G414" s="67"/>
      <c r="H414" s="67"/>
      <c r="I414" s="67"/>
      <c r="J414" s="67"/>
      <c r="K414" s="67"/>
      <c r="L414" s="67"/>
      <c r="M414" s="67"/>
      <c r="N414" s="67"/>
      <c r="O414" s="68"/>
      <c r="P414" s="68"/>
      <c r="Q414" s="68"/>
      <c r="R414" s="68"/>
      <c r="S414" s="68"/>
      <c r="T414" s="68"/>
      <c r="U414" s="68"/>
      <c r="V414" s="68"/>
      <c r="W414" s="68"/>
      <c r="X414" s="68"/>
      <c r="Y414" s="68"/>
      <c r="Z414" s="68"/>
      <c r="AA414" s="68"/>
      <c r="AB414" s="68"/>
      <c r="AC414" s="68"/>
    </row>
    <row r="415">
      <c r="A415" s="70"/>
      <c r="B415" s="70"/>
      <c r="C415" s="69"/>
      <c r="D415" s="69"/>
      <c r="E415" s="67"/>
      <c r="F415" s="67"/>
      <c r="G415" s="67"/>
      <c r="H415" s="67"/>
      <c r="I415" s="67"/>
      <c r="J415" s="67"/>
      <c r="K415" s="67"/>
      <c r="L415" s="67"/>
      <c r="M415" s="67"/>
      <c r="N415" s="67"/>
      <c r="O415" s="68"/>
      <c r="P415" s="68"/>
      <c r="Q415" s="68"/>
      <c r="R415" s="68"/>
      <c r="S415" s="68"/>
      <c r="T415" s="68"/>
      <c r="U415" s="68"/>
      <c r="V415" s="68"/>
      <c r="W415" s="68"/>
      <c r="X415" s="68"/>
      <c r="Y415" s="68"/>
      <c r="Z415" s="68"/>
      <c r="AA415" s="68"/>
      <c r="AB415" s="68"/>
      <c r="AC415" s="68"/>
    </row>
    <row r="416">
      <c r="A416" s="70"/>
      <c r="B416" s="70"/>
      <c r="C416" s="69"/>
      <c r="D416" s="69"/>
      <c r="E416" s="67"/>
      <c r="F416" s="67"/>
      <c r="G416" s="67"/>
      <c r="H416" s="67"/>
      <c r="I416" s="67"/>
      <c r="J416" s="67"/>
      <c r="K416" s="67"/>
      <c r="L416" s="67"/>
      <c r="M416" s="67"/>
      <c r="N416" s="67"/>
      <c r="O416" s="68"/>
      <c r="P416" s="68"/>
      <c r="Q416" s="68"/>
      <c r="R416" s="68"/>
      <c r="S416" s="68"/>
      <c r="T416" s="68"/>
      <c r="U416" s="68"/>
      <c r="V416" s="68"/>
      <c r="W416" s="68"/>
      <c r="X416" s="68"/>
      <c r="Y416" s="68"/>
      <c r="Z416" s="68"/>
      <c r="AA416" s="68"/>
      <c r="AB416" s="68"/>
      <c r="AC416" s="68"/>
    </row>
    <row r="417">
      <c r="A417" s="70"/>
      <c r="B417" s="70"/>
      <c r="C417" s="69"/>
      <c r="D417" s="69"/>
      <c r="E417" s="67"/>
      <c r="F417" s="67"/>
      <c r="G417" s="67"/>
      <c r="H417" s="67"/>
      <c r="I417" s="67"/>
      <c r="J417" s="67"/>
      <c r="K417" s="67"/>
      <c r="L417" s="67"/>
      <c r="M417" s="67"/>
      <c r="N417" s="67"/>
      <c r="O417" s="68"/>
      <c r="P417" s="68"/>
      <c r="Q417" s="68"/>
      <c r="R417" s="68"/>
      <c r="S417" s="68"/>
      <c r="T417" s="68"/>
      <c r="U417" s="68"/>
      <c r="V417" s="68"/>
      <c r="W417" s="68"/>
      <c r="X417" s="68"/>
      <c r="Y417" s="68"/>
      <c r="Z417" s="68"/>
      <c r="AA417" s="68"/>
      <c r="AB417" s="68"/>
      <c r="AC417" s="68"/>
    </row>
    <row r="418">
      <c r="A418" s="70"/>
      <c r="B418" s="70"/>
      <c r="C418" s="69"/>
      <c r="D418" s="69"/>
      <c r="E418" s="67"/>
      <c r="F418" s="67"/>
      <c r="G418" s="67"/>
      <c r="H418" s="67"/>
      <c r="I418" s="67"/>
      <c r="J418" s="67"/>
      <c r="K418" s="67"/>
      <c r="L418" s="67"/>
      <c r="M418" s="67"/>
      <c r="N418" s="67"/>
      <c r="O418" s="68"/>
      <c r="P418" s="68"/>
      <c r="Q418" s="68"/>
      <c r="R418" s="68"/>
      <c r="S418" s="68"/>
      <c r="T418" s="68"/>
      <c r="U418" s="68"/>
      <c r="V418" s="68"/>
      <c r="W418" s="68"/>
      <c r="X418" s="68"/>
      <c r="Y418" s="68"/>
      <c r="Z418" s="68"/>
      <c r="AA418" s="68"/>
      <c r="AB418" s="68"/>
      <c r="AC418" s="68"/>
    </row>
    <row r="419">
      <c r="A419" s="70"/>
      <c r="B419" s="70"/>
      <c r="C419" s="69"/>
      <c r="D419" s="69"/>
      <c r="E419" s="67"/>
      <c r="F419" s="67"/>
      <c r="G419" s="67"/>
      <c r="H419" s="67"/>
      <c r="I419" s="67"/>
      <c r="J419" s="67"/>
      <c r="K419" s="67"/>
      <c r="L419" s="67"/>
      <c r="M419" s="67"/>
      <c r="N419" s="67"/>
      <c r="O419" s="68"/>
      <c r="P419" s="68"/>
      <c r="Q419" s="68"/>
      <c r="R419" s="68"/>
      <c r="S419" s="68"/>
      <c r="T419" s="68"/>
      <c r="U419" s="68"/>
      <c r="V419" s="68"/>
      <c r="W419" s="68"/>
      <c r="X419" s="68"/>
      <c r="Y419" s="68"/>
      <c r="Z419" s="68"/>
      <c r="AA419" s="68"/>
      <c r="AB419" s="68"/>
      <c r="AC419" s="68"/>
    </row>
    <row r="420">
      <c r="A420" s="70"/>
      <c r="B420" s="70"/>
      <c r="C420" s="69"/>
      <c r="D420" s="69"/>
      <c r="E420" s="67"/>
      <c r="F420" s="67"/>
      <c r="G420" s="67"/>
      <c r="H420" s="67"/>
      <c r="I420" s="67"/>
      <c r="J420" s="67"/>
      <c r="K420" s="67"/>
      <c r="L420" s="67"/>
      <c r="M420" s="67"/>
      <c r="N420" s="67"/>
      <c r="O420" s="68"/>
      <c r="P420" s="68"/>
      <c r="Q420" s="68"/>
      <c r="R420" s="68"/>
      <c r="S420" s="68"/>
      <c r="T420" s="68"/>
      <c r="U420" s="68"/>
      <c r="V420" s="68"/>
      <c r="W420" s="68"/>
      <c r="X420" s="68"/>
      <c r="Y420" s="68"/>
      <c r="Z420" s="68"/>
      <c r="AA420" s="68"/>
      <c r="AB420" s="68"/>
      <c r="AC420" s="68"/>
    </row>
    <row r="421">
      <c r="A421" s="70"/>
      <c r="B421" s="70"/>
      <c r="C421" s="69"/>
      <c r="D421" s="69"/>
      <c r="E421" s="67"/>
      <c r="F421" s="67"/>
      <c r="G421" s="67"/>
      <c r="H421" s="67"/>
      <c r="I421" s="67"/>
      <c r="J421" s="67"/>
      <c r="K421" s="67"/>
      <c r="L421" s="67"/>
      <c r="M421" s="67"/>
      <c r="N421" s="67"/>
      <c r="O421" s="68"/>
      <c r="P421" s="68"/>
      <c r="Q421" s="68"/>
      <c r="R421" s="68"/>
      <c r="S421" s="68"/>
      <c r="T421" s="68"/>
      <c r="U421" s="68"/>
      <c r="V421" s="68"/>
      <c r="W421" s="68"/>
      <c r="X421" s="68"/>
      <c r="Y421" s="68"/>
      <c r="Z421" s="68"/>
      <c r="AA421" s="68"/>
      <c r="AB421" s="68"/>
      <c r="AC421" s="68"/>
    </row>
    <row r="422">
      <c r="A422" s="70"/>
      <c r="B422" s="70"/>
      <c r="C422" s="69"/>
      <c r="D422" s="69"/>
      <c r="E422" s="67"/>
      <c r="F422" s="67"/>
      <c r="G422" s="67"/>
      <c r="H422" s="67"/>
      <c r="I422" s="67"/>
      <c r="J422" s="67"/>
      <c r="K422" s="67"/>
      <c r="L422" s="67"/>
      <c r="M422" s="67"/>
      <c r="N422" s="67"/>
      <c r="O422" s="68"/>
      <c r="P422" s="68"/>
      <c r="Q422" s="68"/>
      <c r="R422" s="68"/>
      <c r="S422" s="68"/>
      <c r="T422" s="68"/>
      <c r="U422" s="68"/>
      <c r="V422" s="68"/>
      <c r="W422" s="68"/>
      <c r="X422" s="68"/>
      <c r="Y422" s="68"/>
      <c r="Z422" s="68"/>
      <c r="AA422" s="68"/>
      <c r="AB422" s="68"/>
      <c r="AC422" s="68"/>
    </row>
    <row r="423">
      <c r="A423" s="70"/>
      <c r="B423" s="70"/>
      <c r="C423" s="69"/>
      <c r="D423" s="69"/>
      <c r="E423" s="67"/>
      <c r="F423" s="67"/>
      <c r="G423" s="67"/>
      <c r="H423" s="67"/>
      <c r="I423" s="67"/>
      <c r="J423" s="67"/>
      <c r="K423" s="67"/>
      <c r="L423" s="67"/>
      <c r="M423" s="67"/>
      <c r="N423" s="67"/>
      <c r="O423" s="68"/>
      <c r="P423" s="68"/>
      <c r="Q423" s="68"/>
      <c r="R423" s="68"/>
      <c r="S423" s="68"/>
      <c r="T423" s="68"/>
      <c r="U423" s="68"/>
      <c r="V423" s="68"/>
      <c r="W423" s="68"/>
      <c r="X423" s="68"/>
      <c r="Y423" s="68"/>
      <c r="Z423" s="68"/>
      <c r="AA423" s="68"/>
      <c r="AB423" s="68"/>
      <c r="AC423" s="68"/>
    </row>
    <row r="424">
      <c r="A424" s="70"/>
      <c r="B424" s="70"/>
      <c r="C424" s="69"/>
      <c r="D424" s="69"/>
      <c r="E424" s="67"/>
      <c r="F424" s="67"/>
      <c r="G424" s="67"/>
      <c r="H424" s="67"/>
      <c r="I424" s="67"/>
      <c r="J424" s="67"/>
      <c r="K424" s="67"/>
      <c r="L424" s="67"/>
      <c r="M424" s="67"/>
      <c r="N424" s="67"/>
      <c r="O424" s="68"/>
      <c r="P424" s="68"/>
      <c r="Q424" s="68"/>
      <c r="R424" s="68"/>
      <c r="S424" s="68"/>
      <c r="T424" s="68"/>
      <c r="U424" s="68"/>
      <c r="V424" s="68"/>
      <c r="W424" s="68"/>
      <c r="X424" s="68"/>
      <c r="Y424" s="68"/>
      <c r="Z424" s="68"/>
      <c r="AA424" s="68"/>
      <c r="AB424" s="68"/>
      <c r="AC424" s="68"/>
    </row>
    <row r="425">
      <c r="A425" s="70"/>
      <c r="B425" s="70"/>
      <c r="C425" s="69"/>
      <c r="D425" s="69"/>
      <c r="E425" s="67"/>
      <c r="F425" s="67"/>
      <c r="G425" s="67"/>
      <c r="H425" s="67"/>
      <c r="I425" s="67"/>
      <c r="J425" s="67"/>
      <c r="K425" s="67"/>
      <c r="L425" s="67"/>
      <c r="M425" s="67"/>
      <c r="N425" s="67"/>
      <c r="O425" s="68"/>
      <c r="P425" s="68"/>
      <c r="Q425" s="68"/>
      <c r="R425" s="68"/>
      <c r="S425" s="68"/>
      <c r="T425" s="68"/>
      <c r="U425" s="68"/>
      <c r="V425" s="68"/>
      <c r="W425" s="68"/>
      <c r="X425" s="68"/>
      <c r="Y425" s="68"/>
      <c r="Z425" s="68"/>
      <c r="AA425" s="68"/>
      <c r="AB425" s="68"/>
      <c r="AC425" s="68"/>
    </row>
    <row r="426">
      <c r="A426" s="70"/>
      <c r="B426" s="70"/>
      <c r="C426" s="69"/>
      <c r="D426" s="69"/>
      <c r="E426" s="67"/>
      <c r="F426" s="67"/>
      <c r="G426" s="67"/>
      <c r="H426" s="67"/>
      <c r="I426" s="67"/>
      <c r="J426" s="67"/>
      <c r="K426" s="67"/>
      <c r="L426" s="67"/>
      <c r="M426" s="67"/>
      <c r="N426" s="67"/>
      <c r="O426" s="68"/>
      <c r="P426" s="68"/>
      <c r="Q426" s="68"/>
      <c r="R426" s="68"/>
      <c r="S426" s="68"/>
      <c r="T426" s="68"/>
      <c r="U426" s="68"/>
      <c r="V426" s="68"/>
      <c r="W426" s="68"/>
      <c r="X426" s="68"/>
      <c r="Y426" s="68"/>
      <c r="Z426" s="68"/>
      <c r="AA426" s="68"/>
      <c r="AB426" s="68"/>
      <c r="AC426" s="68"/>
    </row>
    <row r="427">
      <c r="A427" s="70"/>
      <c r="B427" s="70"/>
      <c r="C427" s="69"/>
      <c r="D427" s="69"/>
      <c r="E427" s="67"/>
      <c r="F427" s="67"/>
      <c r="G427" s="67"/>
      <c r="H427" s="67"/>
      <c r="I427" s="67"/>
      <c r="J427" s="67"/>
      <c r="K427" s="67"/>
      <c r="L427" s="67"/>
      <c r="M427" s="67"/>
      <c r="N427" s="67"/>
      <c r="O427" s="68"/>
      <c r="P427" s="68"/>
      <c r="Q427" s="68"/>
      <c r="R427" s="68"/>
      <c r="S427" s="68"/>
      <c r="T427" s="68"/>
      <c r="U427" s="68"/>
      <c r="V427" s="68"/>
      <c r="W427" s="68"/>
      <c r="X427" s="68"/>
      <c r="Y427" s="68"/>
      <c r="Z427" s="68"/>
      <c r="AA427" s="68"/>
      <c r="AB427" s="68"/>
      <c r="AC427" s="68"/>
    </row>
    <row r="428">
      <c r="A428" s="70"/>
      <c r="B428" s="70"/>
      <c r="C428" s="69"/>
      <c r="D428" s="69"/>
      <c r="E428" s="67"/>
      <c r="F428" s="67"/>
      <c r="G428" s="67"/>
      <c r="H428" s="67"/>
      <c r="I428" s="67"/>
      <c r="J428" s="67"/>
      <c r="K428" s="67"/>
      <c r="L428" s="67"/>
      <c r="M428" s="67"/>
      <c r="N428" s="67"/>
      <c r="O428" s="68"/>
      <c r="P428" s="68"/>
      <c r="Q428" s="68"/>
      <c r="R428" s="68"/>
      <c r="S428" s="68"/>
      <c r="T428" s="68"/>
      <c r="U428" s="68"/>
      <c r="V428" s="68"/>
      <c r="W428" s="68"/>
      <c r="X428" s="68"/>
      <c r="Y428" s="68"/>
      <c r="Z428" s="68"/>
      <c r="AA428" s="68"/>
      <c r="AB428" s="68"/>
      <c r="AC428" s="68"/>
    </row>
    <row r="429">
      <c r="A429" s="70"/>
      <c r="B429" s="70"/>
      <c r="C429" s="69"/>
      <c r="D429" s="69"/>
      <c r="E429" s="67"/>
      <c r="F429" s="67"/>
      <c r="G429" s="67"/>
      <c r="H429" s="67"/>
      <c r="I429" s="67"/>
      <c r="J429" s="67"/>
      <c r="K429" s="67"/>
      <c r="L429" s="67"/>
      <c r="M429" s="67"/>
      <c r="N429" s="67"/>
      <c r="O429" s="68"/>
      <c r="P429" s="68"/>
      <c r="Q429" s="68"/>
      <c r="R429" s="68"/>
      <c r="S429" s="68"/>
      <c r="T429" s="68"/>
      <c r="U429" s="68"/>
      <c r="V429" s="68"/>
      <c r="W429" s="68"/>
      <c r="X429" s="68"/>
      <c r="Y429" s="68"/>
      <c r="Z429" s="68"/>
      <c r="AA429" s="68"/>
      <c r="AB429" s="68"/>
      <c r="AC429" s="68"/>
    </row>
    <row r="430">
      <c r="A430" s="70"/>
      <c r="B430" s="70"/>
      <c r="C430" s="69"/>
      <c r="D430" s="69"/>
      <c r="E430" s="67"/>
      <c r="F430" s="67"/>
      <c r="G430" s="67"/>
      <c r="H430" s="67"/>
      <c r="I430" s="67"/>
      <c r="J430" s="67"/>
      <c r="K430" s="67"/>
      <c r="L430" s="67"/>
      <c r="M430" s="67"/>
      <c r="N430" s="67"/>
      <c r="O430" s="68"/>
      <c r="P430" s="68"/>
      <c r="Q430" s="68"/>
      <c r="R430" s="68"/>
      <c r="S430" s="68"/>
      <c r="T430" s="68"/>
      <c r="U430" s="68"/>
      <c r="V430" s="68"/>
      <c r="W430" s="68"/>
      <c r="X430" s="68"/>
      <c r="Y430" s="68"/>
      <c r="Z430" s="68"/>
      <c r="AA430" s="68"/>
      <c r="AB430" s="68"/>
      <c r="AC430" s="68"/>
    </row>
    <row r="431">
      <c r="A431" s="70"/>
      <c r="B431" s="70"/>
      <c r="C431" s="69"/>
      <c r="D431" s="69"/>
      <c r="E431" s="67"/>
      <c r="F431" s="67"/>
      <c r="G431" s="67"/>
      <c r="H431" s="67"/>
      <c r="I431" s="67"/>
      <c r="J431" s="67"/>
      <c r="K431" s="67"/>
      <c r="L431" s="67"/>
      <c r="M431" s="67"/>
      <c r="N431" s="67"/>
      <c r="O431" s="68"/>
      <c r="P431" s="68"/>
      <c r="Q431" s="68"/>
      <c r="R431" s="68"/>
      <c r="S431" s="68"/>
      <c r="T431" s="68"/>
      <c r="U431" s="68"/>
      <c r="V431" s="68"/>
      <c r="W431" s="68"/>
      <c r="X431" s="68"/>
      <c r="Y431" s="68"/>
      <c r="Z431" s="68"/>
      <c r="AA431" s="68"/>
      <c r="AB431" s="68"/>
      <c r="AC431" s="68"/>
    </row>
    <row r="432">
      <c r="A432" s="70"/>
      <c r="B432" s="70"/>
      <c r="C432" s="69"/>
      <c r="D432" s="69"/>
      <c r="E432" s="67"/>
      <c r="F432" s="67"/>
      <c r="G432" s="67"/>
      <c r="H432" s="67"/>
      <c r="I432" s="67"/>
      <c r="J432" s="67"/>
      <c r="K432" s="67"/>
      <c r="L432" s="67"/>
      <c r="M432" s="67"/>
      <c r="N432" s="67"/>
      <c r="O432" s="68"/>
      <c r="P432" s="68"/>
      <c r="Q432" s="68"/>
      <c r="R432" s="68"/>
      <c r="S432" s="68"/>
      <c r="T432" s="68"/>
      <c r="U432" s="68"/>
      <c r="V432" s="68"/>
      <c r="W432" s="68"/>
      <c r="X432" s="68"/>
      <c r="Y432" s="68"/>
      <c r="Z432" s="68"/>
      <c r="AA432" s="68"/>
      <c r="AB432" s="68"/>
      <c r="AC432" s="68"/>
    </row>
    <row r="433">
      <c r="A433" s="70"/>
      <c r="B433" s="70"/>
      <c r="C433" s="69"/>
      <c r="D433" s="69"/>
      <c r="E433" s="67"/>
      <c r="F433" s="67"/>
      <c r="G433" s="67"/>
      <c r="H433" s="67"/>
      <c r="I433" s="67"/>
      <c r="J433" s="67"/>
      <c r="K433" s="67"/>
      <c r="L433" s="67"/>
      <c r="M433" s="67"/>
      <c r="N433" s="67"/>
      <c r="O433" s="68"/>
      <c r="P433" s="68"/>
      <c r="Q433" s="68"/>
      <c r="R433" s="68"/>
      <c r="S433" s="68"/>
      <c r="T433" s="68"/>
      <c r="U433" s="68"/>
      <c r="V433" s="68"/>
      <c r="W433" s="68"/>
      <c r="X433" s="68"/>
      <c r="Y433" s="68"/>
      <c r="Z433" s="68"/>
      <c r="AA433" s="68"/>
      <c r="AB433" s="68"/>
      <c r="AC433" s="68"/>
    </row>
    <row r="434">
      <c r="A434" s="70"/>
      <c r="B434" s="70"/>
      <c r="C434" s="69"/>
      <c r="D434" s="69"/>
      <c r="E434" s="67"/>
      <c r="F434" s="67"/>
      <c r="G434" s="67"/>
      <c r="H434" s="67"/>
      <c r="I434" s="67"/>
      <c r="J434" s="67"/>
      <c r="K434" s="67"/>
      <c r="L434" s="67"/>
      <c r="M434" s="67"/>
      <c r="N434" s="67"/>
      <c r="O434" s="68"/>
      <c r="P434" s="68"/>
      <c r="Q434" s="68"/>
      <c r="R434" s="68"/>
      <c r="S434" s="68"/>
      <c r="T434" s="68"/>
      <c r="U434" s="68"/>
      <c r="V434" s="68"/>
      <c r="W434" s="68"/>
      <c r="X434" s="68"/>
      <c r="Y434" s="68"/>
      <c r="Z434" s="68"/>
      <c r="AA434" s="68"/>
      <c r="AB434" s="68"/>
      <c r="AC434" s="68"/>
    </row>
    <row r="435">
      <c r="A435" s="70"/>
      <c r="B435" s="70"/>
      <c r="C435" s="69"/>
      <c r="D435" s="69"/>
      <c r="E435" s="67"/>
      <c r="F435" s="67"/>
      <c r="G435" s="67"/>
      <c r="H435" s="67"/>
      <c r="I435" s="67"/>
      <c r="J435" s="67"/>
      <c r="K435" s="67"/>
      <c r="L435" s="67"/>
      <c r="M435" s="67"/>
      <c r="N435" s="67"/>
      <c r="O435" s="68"/>
      <c r="P435" s="68"/>
      <c r="Q435" s="68"/>
      <c r="R435" s="68"/>
      <c r="S435" s="68"/>
      <c r="T435" s="68"/>
      <c r="U435" s="68"/>
      <c r="V435" s="68"/>
      <c r="W435" s="68"/>
      <c r="X435" s="68"/>
      <c r="Y435" s="68"/>
      <c r="Z435" s="68"/>
      <c r="AA435" s="68"/>
      <c r="AB435" s="68"/>
      <c r="AC435" s="68"/>
    </row>
    <row r="436">
      <c r="A436" s="70"/>
      <c r="B436" s="70"/>
      <c r="C436" s="69"/>
      <c r="D436" s="69"/>
      <c r="E436" s="67"/>
      <c r="F436" s="67"/>
      <c r="G436" s="67"/>
      <c r="H436" s="67"/>
      <c r="I436" s="67"/>
      <c r="J436" s="67"/>
      <c r="K436" s="67"/>
      <c r="L436" s="67"/>
      <c r="M436" s="67"/>
      <c r="N436" s="67"/>
      <c r="O436" s="68"/>
      <c r="P436" s="68"/>
      <c r="Q436" s="68"/>
      <c r="R436" s="68"/>
      <c r="S436" s="68"/>
      <c r="T436" s="68"/>
      <c r="U436" s="68"/>
      <c r="V436" s="68"/>
      <c r="W436" s="68"/>
      <c r="X436" s="68"/>
      <c r="Y436" s="68"/>
      <c r="Z436" s="68"/>
      <c r="AA436" s="68"/>
      <c r="AB436" s="68"/>
      <c r="AC436" s="68"/>
    </row>
    <row r="437">
      <c r="A437" s="70"/>
      <c r="B437" s="70"/>
      <c r="C437" s="69"/>
      <c r="D437" s="69"/>
      <c r="E437" s="67"/>
      <c r="F437" s="67"/>
      <c r="G437" s="67"/>
      <c r="H437" s="67"/>
      <c r="I437" s="67"/>
      <c r="J437" s="67"/>
      <c r="K437" s="67"/>
      <c r="L437" s="67"/>
      <c r="M437" s="67"/>
      <c r="N437" s="67"/>
      <c r="O437" s="68"/>
      <c r="P437" s="68"/>
      <c r="Q437" s="68"/>
      <c r="R437" s="68"/>
      <c r="S437" s="68"/>
      <c r="T437" s="68"/>
      <c r="U437" s="68"/>
      <c r="V437" s="68"/>
      <c r="W437" s="68"/>
      <c r="X437" s="68"/>
      <c r="Y437" s="68"/>
      <c r="Z437" s="68"/>
      <c r="AA437" s="68"/>
      <c r="AB437" s="68"/>
      <c r="AC437" s="68"/>
    </row>
    <row r="438">
      <c r="A438" s="70"/>
      <c r="B438" s="70"/>
      <c r="C438" s="69"/>
      <c r="D438" s="69"/>
      <c r="E438" s="67"/>
      <c r="F438" s="67"/>
      <c r="G438" s="67"/>
      <c r="H438" s="67"/>
      <c r="I438" s="67"/>
      <c r="J438" s="67"/>
      <c r="K438" s="67"/>
      <c r="L438" s="67"/>
      <c r="M438" s="67"/>
      <c r="N438" s="67"/>
      <c r="O438" s="68"/>
      <c r="P438" s="68"/>
      <c r="Q438" s="68"/>
      <c r="R438" s="68"/>
      <c r="S438" s="68"/>
      <c r="T438" s="68"/>
      <c r="U438" s="68"/>
      <c r="V438" s="68"/>
      <c r="W438" s="68"/>
      <c r="X438" s="68"/>
      <c r="Y438" s="68"/>
      <c r="Z438" s="68"/>
      <c r="AA438" s="68"/>
      <c r="AB438" s="68"/>
      <c r="AC438" s="68"/>
    </row>
    <row r="439">
      <c r="A439" s="70"/>
      <c r="B439" s="70"/>
      <c r="C439" s="69"/>
      <c r="D439" s="69"/>
      <c r="E439" s="67"/>
      <c r="F439" s="67"/>
      <c r="G439" s="67"/>
      <c r="H439" s="67"/>
      <c r="I439" s="67"/>
      <c r="J439" s="67"/>
      <c r="K439" s="67"/>
      <c r="L439" s="67"/>
      <c r="M439" s="67"/>
      <c r="N439" s="67"/>
      <c r="O439" s="68"/>
      <c r="P439" s="68"/>
      <c r="Q439" s="68"/>
      <c r="R439" s="68"/>
      <c r="S439" s="68"/>
      <c r="T439" s="68"/>
      <c r="U439" s="68"/>
      <c r="V439" s="68"/>
      <c r="W439" s="68"/>
      <c r="X439" s="68"/>
      <c r="Y439" s="68"/>
      <c r="Z439" s="68"/>
      <c r="AA439" s="68"/>
      <c r="AB439" s="68"/>
      <c r="AC439" s="68"/>
    </row>
    <row r="440">
      <c r="A440" s="70"/>
      <c r="B440" s="70"/>
      <c r="C440" s="69"/>
      <c r="D440" s="69"/>
      <c r="E440" s="67"/>
      <c r="F440" s="67"/>
      <c r="G440" s="67"/>
      <c r="H440" s="67"/>
      <c r="I440" s="67"/>
      <c r="J440" s="67"/>
      <c r="K440" s="67"/>
      <c r="L440" s="67"/>
      <c r="M440" s="67"/>
      <c r="N440" s="67"/>
      <c r="O440" s="68"/>
      <c r="P440" s="68"/>
      <c r="Q440" s="68"/>
      <c r="R440" s="68"/>
      <c r="S440" s="68"/>
      <c r="T440" s="68"/>
      <c r="U440" s="68"/>
      <c r="V440" s="68"/>
      <c r="W440" s="68"/>
      <c r="X440" s="68"/>
      <c r="Y440" s="68"/>
      <c r="Z440" s="68"/>
      <c r="AA440" s="68"/>
      <c r="AB440" s="68"/>
      <c r="AC440" s="68"/>
    </row>
    <row r="441">
      <c r="A441" s="70"/>
      <c r="B441" s="70"/>
      <c r="C441" s="69"/>
      <c r="D441" s="69"/>
      <c r="E441" s="67"/>
      <c r="F441" s="67"/>
      <c r="G441" s="67"/>
      <c r="H441" s="67"/>
      <c r="I441" s="67"/>
      <c r="J441" s="67"/>
      <c r="K441" s="67"/>
      <c r="L441" s="67"/>
      <c r="M441" s="67"/>
      <c r="N441" s="67"/>
      <c r="O441" s="68"/>
      <c r="P441" s="68"/>
      <c r="Q441" s="68"/>
      <c r="R441" s="68"/>
      <c r="S441" s="68"/>
      <c r="T441" s="68"/>
      <c r="U441" s="68"/>
      <c r="V441" s="68"/>
      <c r="W441" s="68"/>
      <c r="X441" s="68"/>
      <c r="Y441" s="68"/>
      <c r="Z441" s="68"/>
      <c r="AA441" s="68"/>
      <c r="AB441" s="68"/>
      <c r="AC441" s="68"/>
    </row>
    <row r="442">
      <c r="A442" s="70"/>
      <c r="B442" s="70"/>
      <c r="C442" s="69"/>
      <c r="D442" s="69"/>
      <c r="E442" s="67"/>
      <c r="F442" s="67"/>
      <c r="G442" s="67"/>
      <c r="H442" s="67"/>
      <c r="I442" s="67"/>
      <c r="J442" s="67"/>
      <c r="K442" s="67"/>
      <c r="L442" s="67"/>
      <c r="M442" s="67"/>
      <c r="N442" s="67"/>
      <c r="O442" s="68"/>
      <c r="P442" s="68"/>
      <c r="Q442" s="68"/>
      <c r="R442" s="68"/>
      <c r="S442" s="68"/>
      <c r="T442" s="68"/>
      <c r="U442" s="68"/>
      <c r="V442" s="68"/>
      <c r="W442" s="68"/>
      <c r="X442" s="68"/>
      <c r="Y442" s="68"/>
      <c r="Z442" s="68"/>
      <c r="AA442" s="68"/>
      <c r="AB442" s="68"/>
      <c r="AC442" s="68"/>
    </row>
    <row r="443">
      <c r="A443" s="70"/>
      <c r="B443" s="70"/>
      <c r="C443" s="69"/>
      <c r="D443" s="69"/>
      <c r="E443" s="67"/>
      <c r="F443" s="67"/>
      <c r="G443" s="67"/>
      <c r="H443" s="67"/>
      <c r="I443" s="67"/>
      <c r="J443" s="67"/>
      <c r="K443" s="67"/>
      <c r="L443" s="67"/>
      <c r="M443" s="67"/>
      <c r="N443" s="67"/>
      <c r="O443" s="68"/>
      <c r="P443" s="68"/>
      <c r="Q443" s="68"/>
      <c r="R443" s="68"/>
      <c r="S443" s="68"/>
      <c r="T443" s="68"/>
      <c r="U443" s="68"/>
      <c r="V443" s="68"/>
      <c r="W443" s="68"/>
      <c r="X443" s="68"/>
      <c r="Y443" s="68"/>
      <c r="Z443" s="68"/>
      <c r="AA443" s="68"/>
      <c r="AB443" s="68"/>
      <c r="AC443" s="68"/>
    </row>
    <row r="444">
      <c r="A444" s="70"/>
      <c r="B444" s="70"/>
      <c r="C444" s="69"/>
      <c r="D444" s="69"/>
      <c r="E444" s="67"/>
      <c r="F444" s="67"/>
      <c r="G444" s="67"/>
      <c r="H444" s="67"/>
      <c r="I444" s="67"/>
      <c r="J444" s="67"/>
      <c r="K444" s="67"/>
      <c r="L444" s="67"/>
      <c r="M444" s="67"/>
      <c r="N444" s="67"/>
      <c r="O444" s="68"/>
      <c r="P444" s="68"/>
      <c r="Q444" s="68"/>
      <c r="R444" s="68"/>
      <c r="S444" s="68"/>
      <c r="T444" s="68"/>
      <c r="U444" s="68"/>
      <c r="V444" s="68"/>
      <c r="W444" s="68"/>
      <c r="X444" s="68"/>
      <c r="Y444" s="68"/>
      <c r="Z444" s="68"/>
      <c r="AA444" s="68"/>
      <c r="AB444" s="68"/>
      <c r="AC444" s="68"/>
    </row>
    <row r="445">
      <c r="A445" s="70"/>
      <c r="B445" s="70"/>
      <c r="C445" s="69"/>
      <c r="D445" s="69"/>
      <c r="E445" s="67"/>
      <c r="F445" s="67"/>
      <c r="G445" s="67"/>
      <c r="H445" s="67"/>
      <c r="I445" s="67"/>
      <c r="J445" s="67"/>
      <c r="K445" s="67"/>
      <c r="L445" s="67"/>
      <c r="M445" s="67"/>
      <c r="N445" s="67"/>
      <c r="O445" s="68"/>
      <c r="P445" s="68"/>
      <c r="Q445" s="68"/>
      <c r="R445" s="68"/>
      <c r="S445" s="68"/>
      <c r="T445" s="68"/>
      <c r="U445" s="68"/>
      <c r="V445" s="68"/>
      <c r="W445" s="68"/>
      <c r="X445" s="68"/>
      <c r="Y445" s="68"/>
      <c r="Z445" s="68"/>
      <c r="AA445" s="68"/>
      <c r="AB445" s="68"/>
      <c r="AC445" s="68"/>
    </row>
    <row r="446">
      <c r="A446" s="70"/>
      <c r="B446" s="70"/>
      <c r="C446" s="69"/>
      <c r="D446" s="69"/>
      <c r="E446" s="67"/>
      <c r="F446" s="67"/>
      <c r="G446" s="67"/>
      <c r="H446" s="67"/>
      <c r="I446" s="67"/>
      <c r="J446" s="67"/>
      <c r="K446" s="67"/>
      <c r="L446" s="67"/>
      <c r="M446" s="67"/>
      <c r="N446" s="67"/>
      <c r="O446" s="68"/>
      <c r="P446" s="68"/>
      <c r="Q446" s="68"/>
      <c r="R446" s="68"/>
      <c r="S446" s="68"/>
      <c r="T446" s="68"/>
      <c r="U446" s="68"/>
      <c r="V446" s="68"/>
      <c r="W446" s="68"/>
      <c r="X446" s="68"/>
      <c r="Y446" s="68"/>
      <c r="Z446" s="68"/>
      <c r="AA446" s="68"/>
      <c r="AB446" s="68"/>
      <c r="AC446" s="68"/>
    </row>
    <row r="447">
      <c r="A447" s="70"/>
      <c r="B447" s="70"/>
      <c r="C447" s="69"/>
      <c r="D447" s="69"/>
      <c r="E447" s="67"/>
      <c r="F447" s="67"/>
      <c r="G447" s="67"/>
      <c r="H447" s="67"/>
      <c r="I447" s="67"/>
      <c r="J447" s="67"/>
      <c r="K447" s="67"/>
      <c r="L447" s="67"/>
      <c r="M447" s="67"/>
      <c r="N447" s="67"/>
      <c r="O447" s="68"/>
      <c r="P447" s="68"/>
      <c r="Q447" s="68"/>
      <c r="R447" s="68"/>
      <c r="S447" s="68"/>
      <c r="T447" s="68"/>
      <c r="U447" s="68"/>
      <c r="V447" s="68"/>
      <c r="W447" s="68"/>
      <c r="X447" s="68"/>
      <c r="Y447" s="68"/>
      <c r="Z447" s="68"/>
      <c r="AA447" s="68"/>
      <c r="AB447" s="68"/>
      <c r="AC447" s="68"/>
    </row>
    <row r="448">
      <c r="A448" s="70"/>
      <c r="B448" s="70"/>
      <c r="C448" s="69"/>
      <c r="D448" s="69"/>
      <c r="E448" s="67"/>
      <c r="F448" s="67"/>
      <c r="G448" s="67"/>
      <c r="H448" s="67"/>
      <c r="I448" s="67"/>
      <c r="J448" s="67"/>
      <c r="K448" s="67"/>
      <c r="L448" s="67"/>
      <c r="M448" s="67"/>
      <c r="N448" s="67"/>
      <c r="O448" s="68"/>
      <c r="P448" s="68"/>
      <c r="Q448" s="68"/>
      <c r="R448" s="68"/>
      <c r="S448" s="68"/>
      <c r="T448" s="68"/>
      <c r="U448" s="68"/>
      <c r="V448" s="68"/>
      <c r="W448" s="68"/>
      <c r="X448" s="68"/>
      <c r="Y448" s="68"/>
      <c r="Z448" s="68"/>
      <c r="AA448" s="68"/>
      <c r="AB448" s="68"/>
      <c r="AC448" s="68"/>
    </row>
    <row r="449">
      <c r="A449" s="70"/>
      <c r="B449" s="70"/>
      <c r="C449" s="69"/>
      <c r="D449" s="69"/>
      <c r="E449" s="67"/>
      <c r="F449" s="67"/>
      <c r="G449" s="67"/>
      <c r="H449" s="67"/>
      <c r="I449" s="67"/>
      <c r="J449" s="67"/>
      <c r="K449" s="67"/>
      <c r="L449" s="67"/>
      <c r="M449" s="67"/>
      <c r="N449" s="67"/>
      <c r="O449" s="68"/>
      <c r="P449" s="68"/>
      <c r="Q449" s="68"/>
      <c r="R449" s="68"/>
      <c r="S449" s="68"/>
      <c r="T449" s="68"/>
      <c r="U449" s="68"/>
      <c r="V449" s="68"/>
      <c r="W449" s="68"/>
      <c r="X449" s="68"/>
      <c r="Y449" s="68"/>
      <c r="Z449" s="68"/>
      <c r="AA449" s="68"/>
      <c r="AB449" s="68"/>
      <c r="AC449" s="68"/>
    </row>
    <row r="450">
      <c r="A450" s="70"/>
      <c r="B450" s="70"/>
      <c r="C450" s="69"/>
      <c r="D450" s="69"/>
      <c r="E450" s="67"/>
      <c r="F450" s="67"/>
      <c r="G450" s="67"/>
      <c r="H450" s="67"/>
      <c r="I450" s="67"/>
      <c r="J450" s="67"/>
      <c r="K450" s="67"/>
      <c r="L450" s="67"/>
      <c r="M450" s="67"/>
      <c r="N450" s="67"/>
      <c r="O450" s="68"/>
      <c r="P450" s="68"/>
      <c r="Q450" s="68"/>
      <c r="R450" s="68"/>
      <c r="S450" s="68"/>
      <c r="T450" s="68"/>
      <c r="U450" s="68"/>
      <c r="V450" s="68"/>
      <c r="W450" s="68"/>
      <c r="X450" s="68"/>
      <c r="Y450" s="68"/>
      <c r="Z450" s="68"/>
      <c r="AA450" s="68"/>
      <c r="AB450" s="68"/>
      <c r="AC450" s="68"/>
    </row>
    <row r="451">
      <c r="A451" s="70"/>
      <c r="B451" s="70"/>
      <c r="C451" s="69"/>
      <c r="D451" s="69"/>
      <c r="E451" s="67"/>
      <c r="F451" s="67"/>
      <c r="G451" s="67"/>
      <c r="H451" s="67"/>
      <c r="I451" s="67"/>
      <c r="J451" s="67"/>
      <c r="K451" s="67"/>
      <c r="L451" s="67"/>
      <c r="M451" s="67"/>
      <c r="N451" s="67"/>
      <c r="O451" s="68"/>
      <c r="P451" s="68"/>
      <c r="Q451" s="68"/>
      <c r="R451" s="68"/>
      <c r="S451" s="68"/>
      <c r="T451" s="68"/>
      <c r="U451" s="68"/>
      <c r="V451" s="68"/>
      <c r="W451" s="68"/>
      <c r="X451" s="68"/>
      <c r="Y451" s="68"/>
      <c r="Z451" s="68"/>
      <c r="AA451" s="68"/>
      <c r="AB451" s="68"/>
      <c r="AC451" s="68"/>
    </row>
    <row r="452">
      <c r="A452" s="70"/>
      <c r="B452" s="70"/>
      <c r="C452" s="69"/>
      <c r="D452" s="69"/>
      <c r="E452" s="67"/>
      <c r="F452" s="67"/>
      <c r="G452" s="67"/>
      <c r="H452" s="67"/>
      <c r="I452" s="67"/>
      <c r="J452" s="67"/>
      <c r="K452" s="67"/>
      <c r="L452" s="67"/>
      <c r="M452" s="67"/>
      <c r="N452" s="67"/>
      <c r="O452" s="68"/>
      <c r="P452" s="68"/>
      <c r="Q452" s="68"/>
      <c r="R452" s="68"/>
      <c r="S452" s="68"/>
      <c r="T452" s="68"/>
      <c r="U452" s="68"/>
      <c r="V452" s="68"/>
      <c r="W452" s="68"/>
      <c r="X452" s="68"/>
      <c r="Y452" s="68"/>
      <c r="Z452" s="68"/>
      <c r="AA452" s="68"/>
      <c r="AB452" s="68"/>
      <c r="AC452" s="68"/>
    </row>
    <row r="453">
      <c r="A453" s="70"/>
      <c r="B453" s="70"/>
      <c r="C453" s="69"/>
      <c r="D453" s="69"/>
      <c r="E453" s="67"/>
      <c r="F453" s="67"/>
      <c r="G453" s="67"/>
      <c r="H453" s="67"/>
      <c r="I453" s="67"/>
      <c r="J453" s="67"/>
      <c r="K453" s="67"/>
      <c r="L453" s="67"/>
      <c r="M453" s="67"/>
      <c r="N453" s="67"/>
      <c r="O453" s="68"/>
      <c r="P453" s="68"/>
      <c r="Q453" s="68"/>
      <c r="R453" s="68"/>
      <c r="S453" s="68"/>
      <c r="T453" s="68"/>
      <c r="U453" s="68"/>
      <c r="V453" s="68"/>
      <c r="W453" s="68"/>
      <c r="X453" s="68"/>
      <c r="Y453" s="68"/>
      <c r="Z453" s="68"/>
      <c r="AA453" s="68"/>
      <c r="AB453" s="68"/>
      <c r="AC453" s="68"/>
    </row>
    <row r="454">
      <c r="A454" s="70"/>
      <c r="B454" s="70"/>
      <c r="C454" s="69"/>
      <c r="D454" s="69"/>
      <c r="E454" s="67"/>
      <c r="F454" s="67"/>
      <c r="G454" s="67"/>
      <c r="H454" s="67"/>
      <c r="I454" s="67"/>
      <c r="J454" s="67"/>
      <c r="K454" s="67"/>
      <c r="L454" s="67"/>
      <c r="M454" s="67"/>
      <c r="N454" s="67"/>
      <c r="O454" s="68"/>
      <c r="P454" s="68"/>
      <c r="Q454" s="68"/>
      <c r="R454" s="68"/>
      <c r="S454" s="68"/>
      <c r="T454" s="68"/>
      <c r="U454" s="68"/>
      <c r="V454" s="68"/>
      <c r="W454" s="68"/>
      <c r="X454" s="68"/>
      <c r="Y454" s="68"/>
      <c r="Z454" s="68"/>
      <c r="AA454" s="68"/>
      <c r="AB454" s="68"/>
      <c r="AC454" s="68"/>
    </row>
    <row r="455">
      <c r="A455" s="70"/>
      <c r="B455" s="70"/>
      <c r="C455" s="69"/>
      <c r="D455" s="69"/>
      <c r="E455" s="67"/>
      <c r="F455" s="67"/>
      <c r="G455" s="67"/>
      <c r="H455" s="67"/>
      <c r="I455" s="67"/>
      <c r="J455" s="67"/>
      <c r="K455" s="67"/>
      <c r="L455" s="67"/>
      <c r="M455" s="67"/>
      <c r="N455" s="67"/>
      <c r="O455" s="68"/>
      <c r="P455" s="68"/>
      <c r="Q455" s="68"/>
      <c r="R455" s="68"/>
      <c r="S455" s="68"/>
      <c r="T455" s="68"/>
      <c r="U455" s="68"/>
      <c r="V455" s="68"/>
      <c r="W455" s="68"/>
      <c r="X455" s="68"/>
      <c r="Y455" s="68"/>
      <c r="Z455" s="68"/>
      <c r="AA455" s="68"/>
      <c r="AB455" s="68"/>
      <c r="AC455" s="68"/>
    </row>
    <row r="456">
      <c r="A456" s="70"/>
      <c r="B456" s="70"/>
      <c r="C456" s="69"/>
      <c r="D456" s="69"/>
      <c r="E456" s="67"/>
      <c r="F456" s="67"/>
      <c r="G456" s="67"/>
      <c r="H456" s="67"/>
      <c r="I456" s="67"/>
      <c r="J456" s="67"/>
      <c r="K456" s="67"/>
      <c r="L456" s="67"/>
      <c r="M456" s="67"/>
      <c r="N456" s="67"/>
      <c r="O456" s="68"/>
      <c r="P456" s="68"/>
      <c r="Q456" s="68"/>
      <c r="R456" s="68"/>
      <c r="S456" s="68"/>
      <c r="T456" s="68"/>
      <c r="U456" s="68"/>
      <c r="V456" s="68"/>
      <c r="W456" s="68"/>
      <c r="X456" s="68"/>
      <c r="Y456" s="68"/>
      <c r="Z456" s="68"/>
      <c r="AA456" s="68"/>
      <c r="AB456" s="68"/>
      <c r="AC456" s="68"/>
    </row>
    <row r="457">
      <c r="A457" s="70"/>
      <c r="B457" s="70"/>
      <c r="C457" s="69"/>
      <c r="D457" s="69"/>
      <c r="E457" s="67"/>
      <c r="F457" s="67"/>
      <c r="G457" s="67"/>
      <c r="H457" s="67"/>
      <c r="I457" s="67"/>
      <c r="J457" s="67"/>
      <c r="K457" s="67"/>
      <c r="L457" s="67"/>
      <c r="M457" s="67"/>
      <c r="N457" s="67"/>
      <c r="O457" s="68"/>
      <c r="P457" s="68"/>
      <c r="Q457" s="68"/>
      <c r="R457" s="68"/>
      <c r="S457" s="68"/>
      <c r="T457" s="68"/>
      <c r="U457" s="68"/>
      <c r="V457" s="68"/>
      <c r="W457" s="68"/>
      <c r="X457" s="68"/>
      <c r="Y457" s="68"/>
      <c r="Z457" s="68"/>
      <c r="AA457" s="68"/>
      <c r="AB457" s="68"/>
      <c r="AC457" s="68"/>
    </row>
    <row r="458">
      <c r="A458" s="70"/>
      <c r="B458" s="70"/>
      <c r="C458" s="69"/>
      <c r="D458" s="69"/>
      <c r="E458" s="67"/>
      <c r="F458" s="67"/>
      <c r="G458" s="67"/>
      <c r="H458" s="67"/>
      <c r="I458" s="67"/>
      <c r="J458" s="67"/>
      <c r="K458" s="67"/>
      <c r="L458" s="67"/>
      <c r="M458" s="67"/>
      <c r="N458" s="67"/>
      <c r="O458" s="68"/>
      <c r="P458" s="68"/>
      <c r="Q458" s="68"/>
      <c r="R458" s="68"/>
      <c r="S458" s="68"/>
      <c r="T458" s="68"/>
      <c r="U458" s="68"/>
      <c r="V458" s="68"/>
      <c r="W458" s="68"/>
      <c r="X458" s="68"/>
      <c r="Y458" s="68"/>
      <c r="Z458" s="68"/>
      <c r="AA458" s="68"/>
      <c r="AB458" s="68"/>
      <c r="AC458" s="68"/>
    </row>
    <row r="459">
      <c r="A459" s="70"/>
      <c r="B459" s="70"/>
      <c r="C459" s="69"/>
      <c r="D459" s="69"/>
      <c r="E459" s="67"/>
      <c r="F459" s="67"/>
      <c r="G459" s="67"/>
      <c r="H459" s="67"/>
      <c r="I459" s="67"/>
      <c r="J459" s="67"/>
      <c r="K459" s="67"/>
      <c r="L459" s="67"/>
      <c r="M459" s="67"/>
      <c r="N459" s="67"/>
      <c r="O459" s="68"/>
      <c r="P459" s="68"/>
      <c r="Q459" s="68"/>
      <c r="R459" s="68"/>
      <c r="S459" s="68"/>
      <c r="T459" s="68"/>
      <c r="U459" s="68"/>
      <c r="V459" s="68"/>
      <c r="W459" s="68"/>
      <c r="X459" s="68"/>
      <c r="Y459" s="68"/>
      <c r="Z459" s="68"/>
      <c r="AA459" s="68"/>
      <c r="AB459" s="68"/>
      <c r="AC459" s="68"/>
    </row>
    <row r="460">
      <c r="A460" s="70"/>
      <c r="B460" s="70"/>
      <c r="C460" s="69"/>
      <c r="D460" s="69"/>
      <c r="E460" s="67"/>
      <c r="F460" s="67"/>
      <c r="G460" s="67"/>
      <c r="H460" s="67"/>
      <c r="I460" s="67"/>
      <c r="J460" s="67"/>
      <c r="K460" s="67"/>
      <c r="L460" s="67"/>
      <c r="M460" s="67"/>
      <c r="N460" s="67"/>
      <c r="O460" s="68"/>
      <c r="P460" s="68"/>
      <c r="Q460" s="68"/>
      <c r="R460" s="68"/>
      <c r="S460" s="68"/>
      <c r="T460" s="68"/>
      <c r="U460" s="68"/>
      <c r="V460" s="68"/>
      <c r="W460" s="68"/>
      <c r="X460" s="68"/>
      <c r="Y460" s="68"/>
      <c r="Z460" s="68"/>
      <c r="AA460" s="68"/>
      <c r="AB460" s="68"/>
      <c r="AC460" s="68"/>
    </row>
    <row r="461">
      <c r="A461" s="70"/>
      <c r="B461" s="70"/>
      <c r="C461" s="69"/>
      <c r="D461" s="69"/>
      <c r="E461" s="67"/>
      <c r="F461" s="67"/>
      <c r="G461" s="67"/>
      <c r="H461" s="67"/>
      <c r="I461" s="67"/>
      <c r="J461" s="67"/>
      <c r="K461" s="67"/>
      <c r="L461" s="67"/>
      <c r="M461" s="67"/>
      <c r="N461" s="67"/>
      <c r="O461" s="68"/>
      <c r="P461" s="68"/>
      <c r="Q461" s="68"/>
      <c r="R461" s="68"/>
      <c r="S461" s="68"/>
      <c r="T461" s="68"/>
      <c r="U461" s="68"/>
      <c r="V461" s="68"/>
      <c r="W461" s="68"/>
      <c r="X461" s="68"/>
      <c r="Y461" s="68"/>
      <c r="Z461" s="68"/>
      <c r="AA461" s="68"/>
      <c r="AB461" s="68"/>
      <c r="AC461" s="68"/>
    </row>
    <row r="462">
      <c r="A462" s="70"/>
      <c r="B462" s="70"/>
      <c r="C462" s="69"/>
      <c r="D462" s="69"/>
      <c r="E462" s="67"/>
      <c r="F462" s="67"/>
      <c r="G462" s="67"/>
      <c r="H462" s="67"/>
      <c r="I462" s="67"/>
      <c r="J462" s="67"/>
      <c r="K462" s="67"/>
      <c r="L462" s="67"/>
      <c r="M462" s="67"/>
      <c r="N462" s="67"/>
      <c r="O462" s="68"/>
      <c r="P462" s="68"/>
      <c r="Q462" s="68"/>
      <c r="R462" s="68"/>
      <c r="S462" s="68"/>
      <c r="T462" s="68"/>
      <c r="U462" s="68"/>
      <c r="V462" s="68"/>
      <c r="W462" s="68"/>
      <c r="X462" s="68"/>
      <c r="Y462" s="68"/>
      <c r="Z462" s="68"/>
      <c r="AA462" s="68"/>
      <c r="AB462" s="68"/>
      <c r="AC462" s="68"/>
    </row>
    <row r="463">
      <c r="A463" s="70"/>
      <c r="B463" s="70"/>
      <c r="C463" s="69"/>
      <c r="D463" s="69"/>
      <c r="E463" s="67"/>
      <c r="F463" s="67"/>
      <c r="G463" s="67"/>
      <c r="H463" s="67"/>
      <c r="I463" s="67"/>
      <c r="J463" s="67"/>
      <c r="K463" s="67"/>
      <c r="L463" s="67"/>
      <c r="M463" s="67"/>
      <c r="N463" s="67"/>
      <c r="O463" s="68"/>
      <c r="P463" s="68"/>
      <c r="Q463" s="68"/>
      <c r="R463" s="68"/>
      <c r="S463" s="68"/>
      <c r="T463" s="68"/>
      <c r="U463" s="68"/>
      <c r="V463" s="68"/>
      <c r="W463" s="68"/>
      <c r="X463" s="68"/>
      <c r="Y463" s="68"/>
      <c r="Z463" s="68"/>
      <c r="AA463" s="68"/>
      <c r="AB463" s="68"/>
      <c r="AC463" s="68"/>
    </row>
    <row r="464">
      <c r="A464" s="70"/>
      <c r="B464" s="70"/>
      <c r="C464" s="69"/>
      <c r="D464" s="69"/>
      <c r="E464" s="67"/>
      <c r="F464" s="67"/>
      <c r="G464" s="67"/>
      <c r="H464" s="67"/>
      <c r="I464" s="67"/>
      <c r="J464" s="67"/>
      <c r="K464" s="67"/>
      <c r="L464" s="67"/>
      <c r="M464" s="67"/>
      <c r="N464" s="67"/>
      <c r="O464" s="68"/>
      <c r="P464" s="68"/>
      <c r="Q464" s="68"/>
      <c r="R464" s="68"/>
      <c r="S464" s="68"/>
      <c r="T464" s="68"/>
      <c r="U464" s="68"/>
      <c r="V464" s="68"/>
      <c r="W464" s="68"/>
      <c r="X464" s="68"/>
      <c r="Y464" s="68"/>
      <c r="Z464" s="68"/>
      <c r="AA464" s="68"/>
      <c r="AB464" s="68"/>
      <c r="AC464" s="68"/>
    </row>
    <row r="465">
      <c r="A465" s="70"/>
      <c r="B465" s="70"/>
      <c r="C465" s="69"/>
      <c r="D465" s="69"/>
      <c r="E465" s="67"/>
      <c r="F465" s="67"/>
      <c r="G465" s="67"/>
      <c r="H465" s="67"/>
      <c r="I465" s="67"/>
      <c r="J465" s="67"/>
      <c r="K465" s="67"/>
      <c r="L465" s="67"/>
      <c r="M465" s="67"/>
      <c r="N465" s="67"/>
      <c r="O465" s="68"/>
      <c r="P465" s="68"/>
      <c r="Q465" s="68"/>
      <c r="R465" s="68"/>
      <c r="S465" s="68"/>
      <c r="T465" s="68"/>
      <c r="U465" s="68"/>
      <c r="V465" s="68"/>
      <c r="W465" s="68"/>
      <c r="X465" s="68"/>
      <c r="Y465" s="68"/>
      <c r="Z465" s="68"/>
      <c r="AA465" s="68"/>
      <c r="AB465" s="68"/>
      <c r="AC465" s="68"/>
    </row>
    <row r="466">
      <c r="A466" s="70"/>
      <c r="B466" s="70"/>
      <c r="C466" s="69"/>
      <c r="D466" s="69"/>
      <c r="E466" s="67"/>
      <c r="F466" s="67"/>
      <c r="G466" s="67"/>
      <c r="H466" s="67"/>
      <c r="I466" s="67"/>
      <c r="J466" s="67"/>
      <c r="K466" s="67"/>
      <c r="L466" s="67"/>
      <c r="M466" s="67"/>
      <c r="N466" s="67"/>
      <c r="O466" s="68"/>
      <c r="P466" s="68"/>
      <c r="Q466" s="68"/>
      <c r="R466" s="68"/>
      <c r="S466" s="68"/>
      <c r="T466" s="68"/>
      <c r="U466" s="68"/>
      <c r="V466" s="68"/>
      <c r="W466" s="68"/>
      <c r="X466" s="68"/>
      <c r="Y466" s="68"/>
      <c r="Z466" s="68"/>
      <c r="AA466" s="68"/>
      <c r="AB466" s="68"/>
      <c r="AC466" s="68"/>
    </row>
    <row r="467">
      <c r="A467" s="70"/>
      <c r="B467" s="70"/>
      <c r="C467" s="69"/>
      <c r="D467" s="69"/>
      <c r="E467" s="67"/>
      <c r="F467" s="67"/>
      <c r="G467" s="67"/>
      <c r="H467" s="67"/>
      <c r="I467" s="67"/>
      <c r="J467" s="67"/>
      <c r="K467" s="67"/>
      <c r="L467" s="67"/>
      <c r="M467" s="67"/>
      <c r="N467" s="67"/>
      <c r="O467" s="68"/>
      <c r="P467" s="68"/>
      <c r="Q467" s="68"/>
      <c r="R467" s="68"/>
      <c r="S467" s="68"/>
      <c r="T467" s="68"/>
      <c r="U467" s="68"/>
      <c r="V467" s="68"/>
      <c r="W467" s="68"/>
      <c r="X467" s="68"/>
      <c r="Y467" s="68"/>
      <c r="Z467" s="68"/>
      <c r="AA467" s="68"/>
      <c r="AB467" s="68"/>
      <c r="AC467" s="68"/>
    </row>
    <row r="468">
      <c r="A468" s="70"/>
      <c r="B468" s="70"/>
      <c r="C468" s="69"/>
      <c r="D468" s="69"/>
      <c r="E468" s="67"/>
      <c r="F468" s="67"/>
      <c r="G468" s="67"/>
      <c r="H468" s="67"/>
      <c r="I468" s="67"/>
      <c r="J468" s="67"/>
      <c r="K468" s="67"/>
      <c r="L468" s="67"/>
      <c r="M468" s="67"/>
      <c r="N468" s="67"/>
      <c r="O468" s="68"/>
      <c r="P468" s="68"/>
      <c r="Q468" s="68"/>
      <c r="R468" s="68"/>
      <c r="S468" s="68"/>
      <c r="T468" s="68"/>
      <c r="U468" s="68"/>
      <c r="V468" s="68"/>
      <c r="W468" s="68"/>
      <c r="X468" s="68"/>
      <c r="Y468" s="68"/>
      <c r="Z468" s="68"/>
      <c r="AA468" s="68"/>
      <c r="AB468" s="68"/>
      <c r="AC468" s="68"/>
    </row>
    <row r="469">
      <c r="A469" s="70"/>
      <c r="B469" s="70"/>
      <c r="C469" s="69"/>
      <c r="D469" s="69"/>
      <c r="E469" s="67"/>
      <c r="F469" s="67"/>
      <c r="G469" s="67"/>
      <c r="H469" s="67"/>
      <c r="I469" s="67"/>
      <c r="J469" s="67"/>
      <c r="K469" s="67"/>
      <c r="L469" s="67"/>
      <c r="M469" s="67"/>
      <c r="N469" s="67"/>
      <c r="O469" s="68"/>
      <c r="P469" s="68"/>
      <c r="Q469" s="68"/>
      <c r="R469" s="68"/>
      <c r="S469" s="68"/>
      <c r="T469" s="68"/>
      <c r="U469" s="68"/>
      <c r="V469" s="68"/>
      <c r="W469" s="68"/>
      <c r="X469" s="68"/>
      <c r="Y469" s="68"/>
      <c r="Z469" s="68"/>
      <c r="AA469" s="68"/>
      <c r="AB469" s="68"/>
      <c r="AC469" s="68"/>
    </row>
    <row r="470">
      <c r="A470" s="70"/>
      <c r="B470" s="70"/>
      <c r="C470" s="69"/>
      <c r="D470" s="69"/>
      <c r="E470" s="67"/>
      <c r="F470" s="67"/>
      <c r="G470" s="67"/>
      <c r="H470" s="67"/>
      <c r="I470" s="67"/>
      <c r="J470" s="67"/>
      <c r="K470" s="67"/>
      <c r="L470" s="67"/>
      <c r="M470" s="67"/>
      <c r="N470" s="67"/>
      <c r="O470" s="68"/>
      <c r="P470" s="68"/>
      <c r="Q470" s="68"/>
      <c r="R470" s="68"/>
      <c r="S470" s="68"/>
      <c r="T470" s="68"/>
      <c r="U470" s="68"/>
      <c r="V470" s="68"/>
      <c r="W470" s="68"/>
      <c r="X470" s="68"/>
      <c r="Y470" s="68"/>
      <c r="Z470" s="68"/>
      <c r="AA470" s="68"/>
      <c r="AB470" s="68"/>
      <c r="AC470" s="68"/>
    </row>
    <row r="471">
      <c r="A471" s="70"/>
      <c r="B471" s="70"/>
      <c r="C471" s="69"/>
      <c r="D471" s="69"/>
      <c r="E471" s="67"/>
      <c r="F471" s="67"/>
      <c r="G471" s="67"/>
      <c r="H471" s="67"/>
      <c r="I471" s="67"/>
      <c r="J471" s="67"/>
      <c r="K471" s="67"/>
      <c r="L471" s="67"/>
      <c r="M471" s="67"/>
      <c r="N471" s="67"/>
      <c r="O471" s="68"/>
      <c r="P471" s="68"/>
      <c r="Q471" s="68"/>
      <c r="R471" s="68"/>
      <c r="S471" s="68"/>
      <c r="T471" s="68"/>
      <c r="U471" s="68"/>
      <c r="V471" s="68"/>
      <c r="W471" s="68"/>
      <c r="X471" s="68"/>
      <c r="Y471" s="68"/>
      <c r="Z471" s="68"/>
      <c r="AA471" s="68"/>
      <c r="AB471" s="68"/>
      <c r="AC471" s="68"/>
    </row>
    <row r="472">
      <c r="A472" s="70"/>
      <c r="B472" s="70"/>
      <c r="C472" s="69"/>
      <c r="D472" s="69"/>
      <c r="E472" s="67"/>
      <c r="F472" s="67"/>
      <c r="G472" s="67"/>
      <c r="H472" s="67"/>
      <c r="I472" s="67"/>
      <c r="J472" s="67"/>
      <c r="K472" s="67"/>
      <c r="L472" s="67"/>
      <c r="M472" s="67"/>
      <c r="N472" s="67"/>
      <c r="O472" s="68"/>
      <c r="P472" s="68"/>
      <c r="Q472" s="68"/>
      <c r="R472" s="68"/>
      <c r="S472" s="68"/>
      <c r="T472" s="68"/>
      <c r="U472" s="68"/>
      <c r="V472" s="68"/>
      <c r="W472" s="68"/>
      <c r="X472" s="68"/>
      <c r="Y472" s="68"/>
      <c r="Z472" s="68"/>
      <c r="AA472" s="68"/>
      <c r="AB472" s="68"/>
      <c r="AC472" s="68"/>
    </row>
    <row r="473">
      <c r="A473" s="70"/>
      <c r="B473" s="70"/>
      <c r="C473" s="69"/>
      <c r="D473" s="69"/>
      <c r="E473" s="67"/>
      <c r="F473" s="67"/>
      <c r="G473" s="67"/>
      <c r="H473" s="67"/>
      <c r="I473" s="67"/>
      <c r="J473" s="67"/>
      <c r="K473" s="67"/>
      <c r="L473" s="67"/>
      <c r="M473" s="67"/>
      <c r="N473" s="67"/>
      <c r="O473" s="68"/>
      <c r="P473" s="68"/>
      <c r="Q473" s="68"/>
      <c r="R473" s="68"/>
      <c r="S473" s="68"/>
      <c r="T473" s="68"/>
      <c r="U473" s="68"/>
      <c r="V473" s="68"/>
      <c r="W473" s="68"/>
      <c r="X473" s="68"/>
      <c r="Y473" s="68"/>
      <c r="Z473" s="68"/>
      <c r="AA473" s="68"/>
      <c r="AB473" s="68"/>
      <c r="AC473" s="68"/>
    </row>
    <row r="474">
      <c r="A474" s="70"/>
      <c r="B474" s="70"/>
      <c r="C474" s="69"/>
      <c r="D474" s="69"/>
      <c r="E474" s="67"/>
      <c r="F474" s="67"/>
      <c r="G474" s="67"/>
      <c r="H474" s="67"/>
      <c r="I474" s="67"/>
      <c r="J474" s="67"/>
      <c r="K474" s="67"/>
      <c r="L474" s="67"/>
      <c r="M474" s="67"/>
      <c r="N474" s="67"/>
      <c r="O474" s="68"/>
      <c r="P474" s="68"/>
      <c r="Q474" s="68"/>
      <c r="R474" s="68"/>
      <c r="S474" s="68"/>
      <c r="T474" s="68"/>
      <c r="U474" s="68"/>
      <c r="V474" s="68"/>
      <c r="W474" s="68"/>
      <c r="X474" s="68"/>
      <c r="Y474" s="68"/>
      <c r="Z474" s="68"/>
      <c r="AA474" s="68"/>
      <c r="AB474" s="68"/>
      <c r="AC474" s="68"/>
    </row>
    <row r="475">
      <c r="A475" s="70"/>
      <c r="B475" s="70"/>
      <c r="C475" s="69"/>
      <c r="D475" s="69"/>
      <c r="E475" s="67"/>
      <c r="F475" s="67"/>
      <c r="G475" s="67"/>
      <c r="H475" s="67"/>
      <c r="I475" s="67"/>
      <c r="J475" s="67"/>
      <c r="K475" s="67"/>
      <c r="L475" s="67"/>
      <c r="M475" s="67"/>
      <c r="N475" s="67"/>
      <c r="O475" s="68"/>
      <c r="P475" s="68"/>
      <c r="Q475" s="68"/>
      <c r="R475" s="68"/>
      <c r="S475" s="68"/>
      <c r="T475" s="68"/>
      <c r="U475" s="68"/>
      <c r="V475" s="68"/>
      <c r="W475" s="68"/>
      <c r="X475" s="68"/>
      <c r="Y475" s="68"/>
      <c r="Z475" s="68"/>
      <c r="AA475" s="68"/>
      <c r="AB475" s="68"/>
      <c r="AC475" s="68"/>
    </row>
    <row r="476">
      <c r="A476" s="70"/>
      <c r="B476" s="70"/>
      <c r="C476" s="69"/>
      <c r="D476" s="69"/>
      <c r="E476" s="67"/>
      <c r="F476" s="67"/>
      <c r="G476" s="67"/>
      <c r="H476" s="67"/>
      <c r="I476" s="67"/>
      <c r="J476" s="67"/>
      <c r="K476" s="67"/>
      <c r="L476" s="67"/>
      <c r="M476" s="67"/>
      <c r="N476" s="67"/>
      <c r="O476" s="68"/>
      <c r="P476" s="68"/>
      <c r="Q476" s="68"/>
      <c r="R476" s="68"/>
      <c r="S476" s="68"/>
      <c r="T476" s="68"/>
      <c r="U476" s="68"/>
      <c r="V476" s="68"/>
      <c r="W476" s="68"/>
      <c r="X476" s="68"/>
      <c r="Y476" s="68"/>
      <c r="Z476" s="68"/>
      <c r="AA476" s="68"/>
      <c r="AB476" s="68"/>
      <c r="AC476" s="68"/>
    </row>
    <row r="477">
      <c r="A477" s="70"/>
      <c r="B477" s="70"/>
      <c r="C477" s="69"/>
      <c r="D477" s="69"/>
      <c r="E477" s="67"/>
      <c r="F477" s="67"/>
      <c r="G477" s="67"/>
      <c r="H477" s="67"/>
      <c r="I477" s="67"/>
      <c r="J477" s="67"/>
      <c r="K477" s="67"/>
      <c r="L477" s="67"/>
      <c r="M477" s="67"/>
      <c r="N477" s="67"/>
      <c r="O477" s="68"/>
      <c r="P477" s="68"/>
      <c r="Q477" s="68"/>
      <c r="R477" s="68"/>
      <c r="S477" s="68"/>
      <c r="T477" s="68"/>
      <c r="U477" s="68"/>
      <c r="V477" s="68"/>
      <c r="W477" s="68"/>
      <c r="X477" s="68"/>
      <c r="Y477" s="68"/>
      <c r="Z477" s="68"/>
      <c r="AA477" s="68"/>
      <c r="AB477" s="68"/>
      <c r="AC477" s="68"/>
    </row>
    <row r="478">
      <c r="A478" s="70"/>
      <c r="B478" s="70"/>
      <c r="C478" s="69"/>
      <c r="D478" s="69"/>
      <c r="E478" s="67"/>
      <c r="F478" s="67"/>
      <c r="G478" s="67"/>
      <c r="H478" s="67"/>
      <c r="I478" s="67"/>
      <c r="J478" s="67"/>
      <c r="K478" s="67"/>
      <c r="L478" s="67"/>
      <c r="M478" s="67"/>
      <c r="N478" s="67"/>
      <c r="O478" s="68"/>
      <c r="P478" s="68"/>
      <c r="Q478" s="68"/>
      <c r="R478" s="68"/>
      <c r="S478" s="68"/>
      <c r="T478" s="68"/>
      <c r="U478" s="68"/>
      <c r="V478" s="68"/>
      <c r="W478" s="68"/>
      <c r="X478" s="68"/>
      <c r="Y478" s="68"/>
      <c r="Z478" s="68"/>
      <c r="AA478" s="68"/>
      <c r="AB478" s="68"/>
      <c r="AC478" s="68"/>
    </row>
    <row r="479">
      <c r="A479" s="70"/>
      <c r="B479" s="70"/>
      <c r="C479" s="69"/>
      <c r="D479" s="69"/>
      <c r="E479" s="67"/>
      <c r="F479" s="67"/>
      <c r="G479" s="67"/>
      <c r="H479" s="67"/>
      <c r="I479" s="67"/>
      <c r="J479" s="67"/>
      <c r="K479" s="67"/>
      <c r="L479" s="67"/>
      <c r="M479" s="67"/>
      <c r="N479" s="67"/>
      <c r="O479" s="68"/>
      <c r="P479" s="68"/>
      <c r="Q479" s="68"/>
      <c r="R479" s="68"/>
      <c r="S479" s="68"/>
      <c r="T479" s="68"/>
      <c r="U479" s="68"/>
      <c r="V479" s="68"/>
      <c r="W479" s="68"/>
      <c r="X479" s="68"/>
      <c r="Y479" s="68"/>
      <c r="Z479" s="68"/>
      <c r="AA479" s="68"/>
      <c r="AB479" s="68"/>
      <c r="AC479" s="68"/>
    </row>
    <row r="480">
      <c r="A480" s="70"/>
      <c r="B480" s="70"/>
      <c r="C480" s="69"/>
      <c r="D480" s="69"/>
      <c r="E480" s="67"/>
      <c r="F480" s="67"/>
      <c r="G480" s="67"/>
      <c r="H480" s="67"/>
      <c r="I480" s="67"/>
      <c r="J480" s="67"/>
      <c r="K480" s="67"/>
      <c r="L480" s="67"/>
      <c r="M480" s="67"/>
      <c r="N480" s="67"/>
      <c r="O480" s="68"/>
      <c r="P480" s="68"/>
      <c r="Q480" s="68"/>
      <c r="R480" s="68"/>
      <c r="S480" s="68"/>
      <c r="T480" s="68"/>
      <c r="U480" s="68"/>
      <c r="V480" s="68"/>
      <c r="W480" s="68"/>
      <c r="X480" s="68"/>
      <c r="Y480" s="68"/>
      <c r="Z480" s="68"/>
      <c r="AA480" s="68"/>
      <c r="AB480" s="68"/>
      <c r="AC480" s="68"/>
    </row>
    <row r="481">
      <c r="A481" s="70"/>
      <c r="B481" s="70"/>
      <c r="C481" s="69"/>
      <c r="D481" s="69"/>
      <c r="E481" s="67"/>
      <c r="F481" s="67"/>
      <c r="G481" s="67"/>
      <c r="H481" s="67"/>
      <c r="I481" s="67"/>
      <c r="J481" s="67"/>
      <c r="K481" s="67"/>
      <c r="L481" s="67"/>
      <c r="M481" s="67"/>
      <c r="N481" s="67"/>
      <c r="O481" s="68"/>
      <c r="P481" s="68"/>
      <c r="Q481" s="68"/>
      <c r="R481" s="68"/>
      <c r="S481" s="68"/>
      <c r="T481" s="68"/>
      <c r="U481" s="68"/>
      <c r="V481" s="68"/>
      <c r="W481" s="68"/>
      <c r="X481" s="68"/>
      <c r="Y481" s="68"/>
      <c r="Z481" s="68"/>
      <c r="AA481" s="68"/>
      <c r="AB481" s="68"/>
      <c r="AC481" s="68"/>
    </row>
    <row r="482">
      <c r="A482" s="70"/>
      <c r="B482" s="70"/>
      <c r="C482" s="69"/>
      <c r="D482" s="69"/>
      <c r="E482" s="67"/>
      <c r="F482" s="67"/>
      <c r="G482" s="67"/>
      <c r="H482" s="67"/>
      <c r="I482" s="67"/>
      <c r="J482" s="67"/>
      <c r="K482" s="67"/>
      <c r="L482" s="67"/>
      <c r="M482" s="67"/>
      <c r="N482" s="67"/>
      <c r="O482" s="68"/>
      <c r="P482" s="68"/>
      <c r="Q482" s="68"/>
      <c r="R482" s="68"/>
      <c r="S482" s="68"/>
      <c r="T482" s="68"/>
      <c r="U482" s="68"/>
      <c r="V482" s="68"/>
      <c r="W482" s="68"/>
      <c r="X482" s="68"/>
      <c r="Y482" s="68"/>
      <c r="Z482" s="68"/>
      <c r="AA482" s="68"/>
      <c r="AB482" s="68"/>
      <c r="AC482" s="68"/>
    </row>
    <row r="483">
      <c r="A483" s="70"/>
      <c r="B483" s="70"/>
      <c r="C483" s="69"/>
      <c r="D483" s="69"/>
      <c r="E483" s="67"/>
      <c r="F483" s="67"/>
      <c r="G483" s="67"/>
      <c r="H483" s="67"/>
      <c r="I483" s="67"/>
      <c r="J483" s="67"/>
      <c r="K483" s="67"/>
      <c r="L483" s="67"/>
      <c r="M483" s="67"/>
      <c r="N483" s="67"/>
      <c r="O483" s="68"/>
      <c r="P483" s="68"/>
      <c r="Q483" s="68"/>
      <c r="R483" s="68"/>
      <c r="S483" s="68"/>
      <c r="T483" s="68"/>
      <c r="U483" s="68"/>
      <c r="V483" s="68"/>
      <c r="W483" s="68"/>
      <c r="X483" s="68"/>
      <c r="Y483" s="68"/>
      <c r="Z483" s="68"/>
      <c r="AA483" s="68"/>
      <c r="AB483" s="68"/>
      <c r="AC483" s="68"/>
    </row>
    <row r="484">
      <c r="A484" s="70"/>
      <c r="B484" s="70"/>
      <c r="C484" s="69"/>
      <c r="D484" s="69"/>
      <c r="E484" s="67"/>
      <c r="F484" s="67"/>
      <c r="G484" s="67"/>
      <c r="H484" s="67"/>
      <c r="I484" s="67"/>
      <c r="J484" s="67"/>
      <c r="K484" s="67"/>
      <c r="L484" s="67"/>
      <c r="M484" s="67"/>
      <c r="N484" s="67"/>
      <c r="O484" s="68"/>
      <c r="P484" s="68"/>
      <c r="Q484" s="68"/>
      <c r="R484" s="68"/>
      <c r="S484" s="68"/>
      <c r="T484" s="68"/>
      <c r="U484" s="68"/>
      <c r="V484" s="68"/>
      <c r="W484" s="68"/>
      <c r="X484" s="68"/>
      <c r="Y484" s="68"/>
      <c r="Z484" s="68"/>
      <c r="AA484" s="68"/>
      <c r="AB484" s="68"/>
      <c r="AC484" s="68"/>
    </row>
    <row r="485">
      <c r="A485" s="70"/>
      <c r="B485" s="70"/>
      <c r="C485" s="69"/>
      <c r="D485" s="69"/>
      <c r="E485" s="67"/>
      <c r="F485" s="67"/>
      <c r="G485" s="67"/>
      <c r="H485" s="67"/>
      <c r="I485" s="67"/>
      <c r="J485" s="67"/>
      <c r="K485" s="67"/>
      <c r="L485" s="67"/>
      <c r="M485" s="67"/>
      <c r="N485" s="67"/>
      <c r="O485" s="68"/>
      <c r="P485" s="68"/>
      <c r="Q485" s="68"/>
      <c r="R485" s="68"/>
      <c r="S485" s="68"/>
      <c r="T485" s="68"/>
      <c r="U485" s="68"/>
      <c r="V485" s="68"/>
      <c r="W485" s="68"/>
      <c r="X485" s="68"/>
      <c r="Y485" s="68"/>
      <c r="Z485" s="68"/>
      <c r="AA485" s="68"/>
      <c r="AB485" s="68"/>
      <c r="AC485" s="68"/>
    </row>
    <row r="486">
      <c r="A486" s="70"/>
      <c r="B486" s="70"/>
      <c r="C486" s="69"/>
      <c r="D486" s="69"/>
      <c r="E486" s="67"/>
      <c r="F486" s="67"/>
      <c r="G486" s="67"/>
      <c r="H486" s="67"/>
      <c r="I486" s="67"/>
      <c r="J486" s="67"/>
      <c r="K486" s="67"/>
      <c r="L486" s="67"/>
      <c r="M486" s="67"/>
      <c r="N486" s="67"/>
      <c r="O486" s="68"/>
      <c r="P486" s="68"/>
      <c r="Q486" s="68"/>
      <c r="R486" s="68"/>
      <c r="S486" s="68"/>
      <c r="T486" s="68"/>
      <c r="U486" s="68"/>
      <c r="V486" s="68"/>
      <c r="W486" s="68"/>
      <c r="X486" s="68"/>
      <c r="Y486" s="68"/>
      <c r="Z486" s="68"/>
      <c r="AA486" s="68"/>
      <c r="AB486" s="68"/>
      <c r="AC486" s="68"/>
    </row>
    <row r="487">
      <c r="A487" s="70"/>
      <c r="B487" s="70"/>
      <c r="C487" s="69"/>
      <c r="D487" s="69"/>
      <c r="E487" s="67"/>
      <c r="F487" s="67"/>
      <c r="G487" s="67"/>
      <c r="H487" s="67"/>
      <c r="I487" s="67"/>
      <c r="J487" s="67"/>
      <c r="K487" s="67"/>
      <c r="L487" s="67"/>
      <c r="M487" s="67"/>
      <c r="N487" s="67"/>
      <c r="O487" s="68"/>
      <c r="P487" s="68"/>
      <c r="Q487" s="68"/>
      <c r="R487" s="68"/>
      <c r="S487" s="68"/>
      <c r="T487" s="68"/>
      <c r="U487" s="68"/>
      <c r="V487" s="68"/>
      <c r="W487" s="68"/>
      <c r="X487" s="68"/>
      <c r="Y487" s="68"/>
      <c r="Z487" s="68"/>
      <c r="AA487" s="68"/>
      <c r="AB487" s="68"/>
      <c r="AC487" s="68"/>
    </row>
    <row r="488">
      <c r="A488" s="70"/>
      <c r="B488" s="70"/>
      <c r="C488" s="69"/>
      <c r="D488" s="69"/>
      <c r="E488" s="67"/>
      <c r="F488" s="67"/>
      <c r="G488" s="67"/>
      <c r="H488" s="67"/>
      <c r="I488" s="67"/>
      <c r="J488" s="67"/>
      <c r="K488" s="67"/>
      <c r="L488" s="67"/>
      <c r="M488" s="67"/>
      <c r="N488" s="67"/>
      <c r="O488" s="68"/>
      <c r="P488" s="68"/>
      <c r="Q488" s="68"/>
      <c r="R488" s="68"/>
      <c r="S488" s="68"/>
      <c r="T488" s="68"/>
      <c r="U488" s="68"/>
      <c r="V488" s="68"/>
      <c r="W488" s="68"/>
      <c r="X488" s="68"/>
      <c r="Y488" s="68"/>
      <c r="Z488" s="68"/>
      <c r="AA488" s="68"/>
      <c r="AB488" s="68"/>
      <c r="AC488" s="68"/>
    </row>
    <row r="489">
      <c r="A489" s="70"/>
      <c r="B489" s="70"/>
      <c r="C489" s="69"/>
      <c r="D489" s="69"/>
      <c r="E489" s="67"/>
      <c r="F489" s="67"/>
      <c r="G489" s="67"/>
      <c r="H489" s="67"/>
      <c r="I489" s="67"/>
      <c r="J489" s="67"/>
      <c r="K489" s="67"/>
      <c r="L489" s="67"/>
      <c r="M489" s="67"/>
      <c r="N489" s="67"/>
      <c r="O489" s="68"/>
      <c r="P489" s="68"/>
      <c r="Q489" s="68"/>
      <c r="R489" s="68"/>
      <c r="S489" s="68"/>
      <c r="T489" s="68"/>
      <c r="U489" s="68"/>
      <c r="V489" s="68"/>
      <c r="W489" s="68"/>
      <c r="X489" s="68"/>
      <c r="Y489" s="68"/>
      <c r="Z489" s="68"/>
      <c r="AA489" s="68"/>
      <c r="AB489" s="68"/>
      <c r="AC489" s="68"/>
    </row>
    <row r="490">
      <c r="A490" s="70"/>
      <c r="B490" s="70"/>
      <c r="C490" s="69"/>
      <c r="D490" s="69"/>
      <c r="E490" s="67"/>
      <c r="F490" s="67"/>
      <c r="G490" s="67"/>
      <c r="H490" s="67"/>
      <c r="I490" s="67"/>
      <c r="J490" s="67"/>
      <c r="K490" s="67"/>
      <c r="L490" s="67"/>
      <c r="M490" s="67"/>
      <c r="N490" s="67"/>
      <c r="O490" s="68"/>
      <c r="P490" s="68"/>
      <c r="Q490" s="68"/>
      <c r="R490" s="68"/>
      <c r="S490" s="68"/>
      <c r="T490" s="68"/>
      <c r="U490" s="68"/>
      <c r="V490" s="68"/>
      <c r="W490" s="68"/>
      <c r="X490" s="68"/>
      <c r="Y490" s="68"/>
      <c r="Z490" s="68"/>
      <c r="AA490" s="68"/>
      <c r="AB490" s="68"/>
      <c r="AC490" s="68"/>
    </row>
    <row r="491">
      <c r="A491" s="70"/>
      <c r="B491" s="70"/>
      <c r="C491" s="69"/>
      <c r="D491" s="69"/>
      <c r="E491" s="67"/>
      <c r="F491" s="67"/>
      <c r="G491" s="67"/>
      <c r="H491" s="67"/>
      <c r="I491" s="67"/>
      <c r="J491" s="67"/>
      <c r="K491" s="67"/>
      <c r="L491" s="67"/>
      <c r="M491" s="67"/>
      <c r="N491" s="67"/>
      <c r="O491" s="68"/>
      <c r="P491" s="68"/>
      <c r="Q491" s="68"/>
      <c r="R491" s="68"/>
      <c r="S491" s="68"/>
      <c r="T491" s="68"/>
      <c r="U491" s="68"/>
      <c r="V491" s="68"/>
      <c r="W491" s="68"/>
      <c r="X491" s="68"/>
      <c r="Y491" s="68"/>
      <c r="Z491" s="68"/>
      <c r="AA491" s="68"/>
      <c r="AB491" s="68"/>
      <c r="AC491" s="68"/>
    </row>
    <row r="492">
      <c r="A492" s="70"/>
      <c r="B492" s="70"/>
      <c r="C492" s="69"/>
      <c r="D492" s="69"/>
      <c r="E492" s="67"/>
      <c r="F492" s="67"/>
      <c r="G492" s="67"/>
      <c r="H492" s="67"/>
      <c r="I492" s="67"/>
      <c r="J492" s="67"/>
      <c r="K492" s="67"/>
      <c r="L492" s="67"/>
      <c r="M492" s="67"/>
      <c r="N492" s="67"/>
      <c r="O492" s="68"/>
      <c r="P492" s="68"/>
      <c r="Q492" s="68"/>
      <c r="R492" s="68"/>
      <c r="S492" s="68"/>
      <c r="T492" s="68"/>
      <c r="U492" s="68"/>
      <c r="V492" s="68"/>
      <c r="W492" s="68"/>
      <c r="X492" s="68"/>
      <c r="Y492" s="68"/>
      <c r="Z492" s="68"/>
      <c r="AA492" s="68"/>
      <c r="AB492" s="68"/>
      <c r="AC492" s="68"/>
    </row>
    <row r="493">
      <c r="A493" s="70"/>
      <c r="B493" s="70"/>
      <c r="C493" s="69"/>
      <c r="D493" s="69"/>
      <c r="E493" s="67"/>
      <c r="F493" s="67"/>
      <c r="G493" s="67"/>
      <c r="H493" s="67"/>
      <c r="I493" s="67"/>
      <c r="J493" s="67"/>
      <c r="K493" s="67"/>
      <c r="L493" s="67"/>
      <c r="M493" s="67"/>
      <c r="N493" s="67"/>
      <c r="O493" s="68"/>
      <c r="P493" s="68"/>
      <c r="Q493" s="68"/>
      <c r="R493" s="68"/>
      <c r="S493" s="68"/>
      <c r="T493" s="68"/>
      <c r="U493" s="68"/>
      <c r="V493" s="68"/>
      <c r="W493" s="68"/>
      <c r="X493" s="68"/>
      <c r="Y493" s="68"/>
      <c r="Z493" s="68"/>
      <c r="AA493" s="68"/>
      <c r="AB493" s="68"/>
      <c r="AC493" s="68"/>
    </row>
    <row r="494">
      <c r="A494" s="70"/>
      <c r="B494" s="70"/>
      <c r="C494" s="69"/>
      <c r="D494" s="69"/>
      <c r="E494" s="67"/>
      <c r="F494" s="67"/>
      <c r="G494" s="67"/>
      <c r="H494" s="67"/>
      <c r="I494" s="67"/>
      <c r="J494" s="67"/>
      <c r="K494" s="67"/>
      <c r="L494" s="67"/>
      <c r="M494" s="67"/>
      <c r="N494" s="67"/>
      <c r="O494" s="68"/>
      <c r="P494" s="68"/>
      <c r="Q494" s="68"/>
      <c r="R494" s="68"/>
      <c r="S494" s="68"/>
      <c r="T494" s="68"/>
      <c r="U494" s="68"/>
      <c r="V494" s="68"/>
      <c r="W494" s="68"/>
      <c r="X494" s="68"/>
      <c r="Y494" s="68"/>
      <c r="Z494" s="68"/>
      <c r="AA494" s="68"/>
      <c r="AB494" s="68"/>
      <c r="AC494" s="68"/>
    </row>
    <row r="495">
      <c r="A495" s="70"/>
      <c r="B495" s="70"/>
      <c r="C495" s="69"/>
      <c r="D495" s="69"/>
      <c r="E495" s="67"/>
      <c r="F495" s="67"/>
      <c r="G495" s="67"/>
      <c r="H495" s="67"/>
      <c r="I495" s="67"/>
      <c r="J495" s="67"/>
      <c r="K495" s="67"/>
      <c r="L495" s="67"/>
      <c r="M495" s="67"/>
      <c r="N495" s="67"/>
      <c r="O495" s="68"/>
      <c r="P495" s="68"/>
      <c r="Q495" s="68"/>
      <c r="R495" s="68"/>
      <c r="S495" s="68"/>
      <c r="T495" s="68"/>
      <c r="U495" s="68"/>
      <c r="V495" s="68"/>
      <c r="W495" s="68"/>
      <c r="X495" s="68"/>
      <c r="Y495" s="68"/>
      <c r="Z495" s="68"/>
      <c r="AA495" s="68"/>
      <c r="AB495" s="68"/>
      <c r="AC495" s="68"/>
    </row>
    <row r="496">
      <c r="A496" s="70"/>
      <c r="B496" s="70"/>
      <c r="C496" s="69"/>
      <c r="D496" s="69"/>
      <c r="E496" s="67"/>
      <c r="F496" s="67"/>
      <c r="G496" s="67"/>
      <c r="H496" s="67"/>
      <c r="I496" s="67"/>
      <c r="J496" s="67"/>
      <c r="K496" s="67"/>
      <c r="L496" s="67"/>
      <c r="M496" s="67"/>
      <c r="N496" s="67"/>
      <c r="O496" s="68"/>
      <c r="P496" s="68"/>
      <c r="Q496" s="68"/>
      <c r="R496" s="68"/>
      <c r="S496" s="68"/>
      <c r="T496" s="68"/>
      <c r="U496" s="68"/>
      <c r="V496" s="68"/>
      <c r="W496" s="68"/>
      <c r="X496" s="68"/>
      <c r="Y496" s="68"/>
      <c r="Z496" s="68"/>
      <c r="AA496" s="68"/>
      <c r="AB496" s="68"/>
      <c r="AC496" s="68"/>
    </row>
    <row r="497">
      <c r="A497" s="70"/>
      <c r="B497" s="70"/>
      <c r="C497" s="69"/>
      <c r="D497" s="69"/>
      <c r="E497" s="67"/>
      <c r="F497" s="67"/>
      <c r="G497" s="67"/>
      <c r="H497" s="67"/>
      <c r="I497" s="67"/>
      <c r="J497" s="67"/>
      <c r="K497" s="67"/>
      <c r="L497" s="67"/>
      <c r="M497" s="67"/>
      <c r="N497" s="67"/>
      <c r="O497" s="68"/>
      <c r="P497" s="68"/>
      <c r="Q497" s="68"/>
      <c r="R497" s="68"/>
      <c r="S497" s="68"/>
      <c r="T497" s="68"/>
      <c r="U497" s="68"/>
      <c r="V497" s="68"/>
      <c r="W497" s="68"/>
      <c r="X497" s="68"/>
      <c r="Y497" s="68"/>
      <c r="Z497" s="68"/>
      <c r="AA497" s="68"/>
      <c r="AB497" s="68"/>
      <c r="AC497" s="68"/>
    </row>
    <row r="498">
      <c r="A498" s="70"/>
      <c r="B498" s="70"/>
      <c r="C498" s="69"/>
      <c r="D498" s="69"/>
      <c r="E498" s="67"/>
      <c r="F498" s="67"/>
      <c r="G498" s="67"/>
      <c r="H498" s="67"/>
      <c r="I498" s="67"/>
      <c r="J498" s="67"/>
      <c r="K498" s="67"/>
      <c r="L498" s="67"/>
      <c r="M498" s="67"/>
      <c r="N498" s="67"/>
      <c r="O498" s="68"/>
      <c r="P498" s="68"/>
      <c r="Q498" s="68"/>
      <c r="R498" s="68"/>
      <c r="S498" s="68"/>
      <c r="T498" s="68"/>
      <c r="U498" s="68"/>
      <c r="V498" s="68"/>
      <c r="W498" s="68"/>
      <c r="X498" s="68"/>
      <c r="Y498" s="68"/>
      <c r="Z498" s="68"/>
      <c r="AA498" s="68"/>
      <c r="AB498" s="68"/>
      <c r="AC498" s="68"/>
    </row>
    <row r="499">
      <c r="A499" s="70"/>
      <c r="B499" s="70"/>
      <c r="C499" s="69"/>
      <c r="D499" s="69"/>
      <c r="E499" s="67"/>
      <c r="F499" s="67"/>
      <c r="G499" s="67"/>
      <c r="H499" s="67"/>
      <c r="I499" s="67"/>
      <c r="J499" s="67"/>
      <c r="K499" s="67"/>
      <c r="L499" s="67"/>
      <c r="M499" s="67"/>
      <c r="N499" s="67"/>
      <c r="O499" s="68"/>
      <c r="P499" s="68"/>
      <c r="Q499" s="68"/>
      <c r="R499" s="68"/>
      <c r="S499" s="68"/>
      <c r="T499" s="68"/>
      <c r="U499" s="68"/>
      <c r="V499" s="68"/>
      <c r="W499" s="68"/>
      <c r="X499" s="68"/>
      <c r="Y499" s="68"/>
      <c r="Z499" s="68"/>
      <c r="AA499" s="68"/>
      <c r="AB499" s="68"/>
      <c r="AC499" s="68"/>
    </row>
    <row r="500">
      <c r="A500" s="70"/>
      <c r="B500" s="70"/>
      <c r="C500" s="69"/>
      <c r="D500" s="69"/>
      <c r="E500" s="67"/>
      <c r="F500" s="67"/>
      <c r="G500" s="67"/>
      <c r="H500" s="67"/>
      <c r="I500" s="67"/>
      <c r="J500" s="67"/>
      <c r="K500" s="67"/>
      <c r="L500" s="67"/>
      <c r="M500" s="67"/>
      <c r="N500" s="67"/>
      <c r="O500" s="68"/>
      <c r="P500" s="68"/>
      <c r="Q500" s="68"/>
      <c r="R500" s="68"/>
      <c r="S500" s="68"/>
      <c r="T500" s="68"/>
      <c r="U500" s="68"/>
      <c r="V500" s="68"/>
      <c r="W500" s="68"/>
      <c r="X500" s="68"/>
      <c r="Y500" s="68"/>
      <c r="Z500" s="68"/>
      <c r="AA500" s="68"/>
      <c r="AB500" s="68"/>
      <c r="AC500" s="68"/>
    </row>
    <row r="501">
      <c r="A501" s="70"/>
      <c r="B501" s="70"/>
      <c r="C501" s="69"/>
      <c r="D501" s="69"/>
      <c r="E501" s="67"/>
      <c r="F501" s="67"/>
      <c r="G501" s="67"/>
      <c r="H501" s="67"/>
      <c r="I501" s="67"/>
      <c r="J501" s="67"/>
      <c r="K501" s="67"/>
      <c r="L501" s="67"/>
      <c r="M501" s="67"/>
      <c r="N501" s="67"/>
      <c r="O501" s="68"/>
      <c r="P501" s="68"/>
      <c r="Q501" s="68"/>
      <c r="R501" s="68"/>
      <c r="S501" s="68"/>
      <c r="T501" s="68"/>
      <c r="U501" s="68"/>
      <c r="V501" s="68"/>
      <c r="W501" s="68"/>
      <c r="X501" s="68"/>
      <c r="Y501" s="68"/>
      <c r="Z501" s="68"/>
      <c r="AA501" s="68"/>
      <c r="AB501" s="68"/>
      <c r="AC501" s="68"/>
    </row>
    <row r="502">
      <c r="A502" s="70"/>
      <c r="B502" s="70"/>
      <c r="C502" s="69"/>
      <c r="D502" s="69"/>
      <c r="E502" s="67"/>
      <c r="F502" s="67"/>
      <c r="G502" s="67"/>
      <c r="H502" s="67"/>
      <c r="I502" s="67"/>
      <c r="J502" s="67"/>
      <c r="K502" s="67"/>
      <c r="L502" s="67"/>
      <c r="M502" s="67"/>
      <c r="N502" s="67"/>
      <c r="O502" s="68"/>
      <c r="P502" s="68"/>
      <c r="Q502" s="68"/>
      <c r="R502" s="68"/>
      <c r="S502" s="68"/>
      <c r="T502" s="68"/>
      <c r="U502" s="68"/>
      <c r="V502" s="68"/>
      <c r="W502" s="68"/>
      <c r="X502" s="68"/>
      <c r="Y502" s="68"/>
      <c r="Z502" s="68"/>
      <c r="AA502" s="68"/>
      <c r="AB502" s="68"/>
      <c r="AC502" s="68"/>
    </row>
    <row r="503">
      <c r="A503" s="70"/>
      <c r="B503" s="70"/>
      <c r="C503" s="69"/>
      <c r="D503" s="69"/>
      <c r="E503" s="67"/>
      <c r="F503" s="67"/>
      <c r="G503" s="67"/>
      <c r="H503" s="67"/>
      <c r="I503" s="67"/>
      <c r="J503" s="67"/>
      <c r="K503" s="67"/>
      <c r="L503" s="67"/>
      <c r="M503" s="67"/>
      <c r="N503" s="67"/>
      <c r="O503" s="68"/>
      <c r="P503" s="68"/>
      <c r="Q503" s="68"/>
      <c r="R503" s="68"/>
      <c r="S503" s="68"/>
      <c r="T503" s="68"/>
      <c r="U503" s="68"/>
      <c r="V503" s="68"/>
      <c r="W503" s="68"/>
      <c r="X503" s="68"/>
      <c r="Y503" s="68"/>
      <c r="Z503" s="68"/>
      <c r="AA503" s="68"/>
      <c r="AB503" s="68"/>
      <c r="AC503" s="68"/>
    </row>
    <row r="504">
      <c r="A504" s="70"/>
      <c r="B504" s="70"/>
      <c r="C504" s="69"/>
      <c r="D504" s="69"/>
      <c r="E504" s="67"/>
      <c r="F504" s="67"/>
      <c r="G504" s="67"/>
      <c r="H504" s="67"/>
      <c r="I504" s="67"/>
      <c r="J504" s="67"/>
      <c r="K504" s="67"/>
      <c r="L504" s="67"/>
      <c r="M504" s="67"/>
      <c r="N504" s="67"/>
      <c r="O504" s="68"/>
      <c r="P504" s="68"/>
      <c r="Q504" s="68"/>
      <c r="R504" s="68"/>
      <c r="S504" s="68"/>
      <c r="T504" s="68"/>
      <c r="U504" s="68"/>
      <c r="V504" s="68"/>
      <c r="W504" s="68"/>
      <c r="X504" s="68"/>
      <c r="Y504" s="68"/>
      <c r="Z504" s="68"/>
      <c r="AA504" s="68"/>
      <c r="AB504" s="68"/>
      <c r="AC504" s="68"/>
    </row>
    <row r="505">
      <c r="A505" s="70"/>
      <c r="B505" s="70"/>
      <c r="C505" s="69"/>
      <c r="D505" s="69"/>
      <c r="E505" s="67"/>
      <c r="F505" s="67"/>
      <c r="G505" s="67"/>
      <c r="H505" s="67"/>
      <c r="I505" s="67"/>
      <c r="J505" s="67"/>
      <c r="K505" s="67"/>
      <c r="L505" s="67"/>
      <c r="M505" s="67"/>
      <c r="N505" s="67"/>
      <c r="O505" s="68"/>
      <c r="P505" s="68"/>
      <c r="Q505" s="68"/>
      <c r="R505" s="68"/>
      <c r="S505" s="68"/>
      <c r="T505" s="68"/>
      <c r="U505" s="68"/>
      <c r="V505" s="68"/>
      <c r="W505" s="68"/>
      <c r="X505" s="68"/>
      <c r="Y505" s="68"/>
      <c r="Z505" s="68"/>
      <c r="AA505" s="68"/>
      <c r="AB505" s="68"/>
      <c r="AC505" s="68"/>
    </row>
    <row r="506">
      <c r="A506" s="70"/>
      <c r="B506" s="70"/>
      <c r="C506" s="69"/>
      <c r="D506" s="69"/>
      <c r="E506" s="67"/>
      <c r="F506" s="67"/>
      <c r="G506" s="67"/>
      <c r="H506" s="67"/>
      <c r="I506" s="67"/>
      <c r="J506" s="67"/>
      <c r="K506" s="67"/>
      <c r="L506" s="67"/>
      <c r="M506" s="67"/>
      <c r="N506" s="67"/>
      <c r="O506" s="68"/>
      <c r="P506" s="68"/>
      <c r="Q506" s="68"/>
      <c r="R506" s="68"/>
      <c r="S506" s="68"/>
      <c r="T506" s="68"/>
      <c r="U506" s="68"/>
      <c r="V506" s="68"/>
      <c r="W506" s="68"/>
      <c r="X506" s="68"/>
      <c r="Y506" s="68"/>
      <c r="Z506" s="68"/>
      <c r="AA506" s="68"/>
      <c r="AB506" s="68"/>
      <c r="AC506" s="68"/>
    </row>
    <row r="507">
      <c r="A507" s="70"/>
      <c r="B507" s="70"/>
      <c r="C507" s="69"/>
      <c r="D507" s="69"/>
      <c r="E507" s="67"/>
      <c r="F507" s="67"/>
      <c r="G507" s="67"/>
      <c r="H507" s="67"/>
      <c r="I507" s="67"/>
      <c r="J507" s="67"/>
      <c r="K507" s="67"/>
      <c r="L507" s="67"/>
      <c r="M507" s="67"/>
      <c r="N507" s="67"/>
      <c r="O507" s="68"/>
      <c r="P507" s="68"/>
      <c r="Q507" s="68"/>
      <c r="R507" s="68"/>
      <c r="S507" s="68"/>
      <c r="T507" s="68"/>
      <c r="U507" s="68"/>
      <c r="V507" s="68"/>
      <c r="W507" s="68"/>
      <c r="X507" s="68"/>
      <c r="Y507" s="68"/>
      <c r="Z507" s="68"/>
      <c r="AA507" s="68"/>
      <c r="AB507" s="68"/>
      <c r="AC507" s="68"/>
    </row>
    <row r="508">
      <c r="A508" s="70"/>
      <c r="B508" s="70"/>
      <c r="C508" s="69"/>
      <c r="D508" s="69"/>
      <c r="E508" s="67"/>
      <c r="F508" s="67"/>
      <c r="G508" s="67"/>
      <c r="H508" s="67"/>
      <c r="I508" s="67"/>
      <c r="J508" s="67"/>
      <c r="K508" s="67"/>
      <c r="L508" s="67"/>
      <c r="M508" s="67"/>
      <c r="N508" s="67"/>
      <c r="O508" s="68"/>
      <c r="P508" s="68"/>
      <c r="Q508" s="68"/>
      <c r="R508" s="68"/>
      <c r="S508" s="68"/>
      <c r="T508" s="68"/>
      <c r="U508" s="68"/>
      <c r="V508" s="68"/>
      <c r="W508" s="68"/>
      <c r="X508" s="68"/>
      <c r="Y508" s="68"/>
      <c r="Z508" s="68"/>
      <c r="AA508" s="68"/>
      <c r="AB508" s="68"/>
      <c r="AC508" s="68"/>
    </row>
    <row r="509">
      <c r="A509" s="70"/>
      <c r="B509" s="70"/>
      <c r="C509" s="69"/>
      <c r="D509" s="69"/>
      <c r="E509" s="67"/>
      <c r="F509" s="67"/>
      <c r="G509" s="67"/>
      <c r="H509" s="67"/>
      <c r="I509" s="67"/>
      <c r="J509" s="67"/>
      <c r="K509" s="67"/>
      <c r="L509" s="67"/>
      <c r="M509" s="67"/>
      <c r="N509" s="67"/>
      <c r="O509" s="68"/>
      <c r="P509" s="68"/>
      <c r="Q509" s="68"/>
      <c r="R509" s="68"/>
      <c r="S509" s="68"/>
      <c r="T509" s="68"/>
      <c r="U509" s="68"/>
      <c r="V509" s="68"/>
      <c r="W509" s="68"/>
      <c r="X509" s="68"/>
      <c r="Y509" s="68"/>
      <c r="Z509" s="68"/>
      <c r="AA509" s="68"/>
      <c r="AB509" s="68"/>
      <c r="AC509" s="68"/>
    </row>
    <row r="510">
      <c r="A510" s="70"/>
      <c r="B510" s="70"/>
      <c r="C510" s="69"/>
      <c r="D510" s="69"/>
      <c r="E510" s="67"/>
      <c r="F510" s="67"/>
      <c r="G510" s="67"/>
      <c r="H510" s="67"/>
      <c r="I510" s="67"/>
      <c r="J510" s="67"/>
      <c r="K510" s="67"/>
      <c r="L510" s="67"/>
      <c r="M510" s="67"/>
      <c r="N510" s="67"/>
      <c r="O510" s="68"/>
      <c r="P510" s="68"/>
      <c r="Q510" s="68"/>
      <c r="R510" s="68"/>
      <c r="S510" s="68"/>
      <c r="T510" s="68"/>
      <c r="U510" s="68"/>
      <c r="V510" s="68"/>
      <c r="W510" s="68"/>
      <c r="X510" s="68"/>
      <c r="Y510" s="68"/>
      <c r="Z510" s="68"/>
      <c r="AA510" s="68"/>
      <c r="AB510" s="68"/>
      <c r="AC510" s="68"/>
    </row>
    <row r="511">
      <c r="A511" s="70"/>
      <c r="B511" s="70"/>
      <c r="C511" s="69"/>
      <c r="D511" s="69"/>
      <c r="E511" s="67"/>
      <c r="F511" s="67"/>
      <c r="G511" s="67"/>
      <c r="H511" s="67"/>
      <c r="I511" s="67"/>
      <c r="J511" s="67"/>
      <c r="K511" s="67"/>
      <c r="L511" s="67"/>
      <c r="M511" s="67"/>
      <c r="N511" s="67"/>
      <c r="O511" s="68"/>
      <c r="P511" s="68"/>
      <c r="Q511" s="68"/>
      <c r="R511" s="68"/>
      <c r="S511" s="68"/>
      <c r="T511" s="68"/>
      <c r="U511" s="68"/>
      <c r="V511" s="68"/>
      <c r="W511" s="68"/>
      <c r="X511" s="68"/>
      <c r="Y511" s="68"/>
      <c r="Z511" s="68"/>
      <c r="AA511" s="68"/>
      <c r="AB511" s="68"/>
      <c r="AC511" s="68"/>
    </row>
    <row r="512">
      <c r="A512" s="70"/>
      <c r="B512" s="70"/>
      <c r="C512" s="69"/>
      <c r="D512" s="69"/>
      <c r="E512" s="67"/>
      <c r="F512" s="67"/>
      <c r="G512" s="67"/>
      <c r="H512" s="67"/>
      <c r="I512" s="67"/>
      <c r="J512" s="67"/>
      <c r="K512" s="67"/>
      <c r="L512" s="67"/>
      <c r="M512" s="67"/>
      <c r="N512" s="67"/>
      <c r="O512" s="68"/>
      <c r="P512" s="68"/>
      <c r="Q512" s="68"/>
      <c r="R512" s="68"/>
      <c r="S512" s="68"/>
      <c r="T512" s="68"/>
      <c r="U512" s="68"/>
      <c r="V512" s="68"/>
      <c r="W512" s="68"/>
      <c r="X512" s="68"/>
      <c r="Y512" s="68"/>
      <c r="Z512" s="68"/>
      <c r="AA512" s="68"/>
      <c r="AB512" s="68"/>
      <c r="AC512" s="68"/>
    </row>
    <row r="513">
      <c r="A513" s="70"/>
      <c r="B513" s="70"/>
      <c r="C513" s="69"/>
      <c r="D513" s="69"/>
      <c r="E513" s="67"/>
      <c r="F513" s="67"/>
      <c r="G513" s="67"/>
      <c r="H513" s="67"/>
      <c r="I513" s="67"/>
      <c r="J513" s="67"/>
      <c r="K513" s="67"/>
      <c r="L513" s="67"/>
      <c r="M513" s="67"/>
      <c r="N513" s="67"/>
      <c r="O513" s="68"/>
      <c r="P513" s="68"/>
      <c r="Q513" s="68"/>
      <c r="R513" s="68"/>
      <c r="S513" s="68"/>
      <c r="T513" s="68"/>
      <c r="U513" s="68"/>
      <c r="V513" s="68"/>
      <c r="W513" s="68"/>
      <c r="X513" s="68"/>
      <c r="Y513" s="68"/>
      <c r="Z513" s="68"/>
      <c r="AA513" s="68"/>
      <c r="AB513" s="68"/>
      <c r="AC513" s="68"/>
    </row>
    <row r="514">
      <c r="A514" s="70"/>
      <c r="B514" s="70"/>
      <c r="C514" s="69"/>
      <c r="D514" s="69"/>
      <c r="E514" s="67"/>
      <c r="F514" s="67"/>
      <c r="G514" s="67"/>
      <c r="H514" s="67"/>
      <c r="I514" s="67"/>
      <c r="J514" s="67"/>
      <c r="K514" s="67"/>
      <c r="L514" s="67"/>
      <c r="M514" s="67"/>
      <c r="N514" s="67"/>
      <c r="O514" s="68"/>
      <c r="P514" s="68"/>
      <c r="Q514" s="68"/>
      <c r="R514" s="68"/>
      <c r="S514" s="68"/>
      <c r="T514" s="68"/>
      <c r="U514" s="68"/>
      <c r="V514" s="68"/>
      <c r="W514" s="68"/>
      <c r="X514" s="68"/>
      <c r="Y514" s="68"/>
      <c r="Z514" s="68"/>
      <c r="AA514" s="68"/>
      <c r="AB514" s="68"/>
      <c r="AC514" s="68"/>
    </row>
    <row r="515">
      <c r="A515" s="70"/>
      <c r="B515" s="70"/>
      <c r="C515" s="69"/>
      <c r="D515" s="69"/>
      <c r="E515" s="67"/>
      <c r="F515" s="67"/>
      <c r="G515" s="67"/>
      <c r="H515" s="67"/>
      <c r="I515" s="67"/>
      <c r="J515" s="67"/>
      <c r="K515" s="67"/>
      <c r="L515" s="67"/>
      <c r="M515" s="67"/>
      <c r="N515" s="67"/>
      <c r="O515" s="68"/>
      <c r="P515" s="68"/>
      <c r="Q515" s="68"/>
      <c r="R515" s="68"/>
      <c r="S515" s="68"/>
      <c r="T515" s="68"/>
      <c r="U515" s="68"/>
      <c r="V515" s="68"/>
      <c r="W515" s="68"/>
      <c r="X515" s="68"/>
      <c r="Y515" s="68"/>
      <c r="Z515" s="68"/>
      <c r="AA515" s="68"/>
      <c r="AB515" s="68"/>
      <c r="AC515" s="68"/>
    </row>
    <row r="516">
      <c r="A516" s="70"/>
      <c r="B516" s="70"/>
      <c r="C516" s="69"/>
      <c r="D516" s="69"/>
      <c r="E516" s="67"/>
      <c r="F516" s="67"/>
      <c r="G516" s="67"/>
      <c r="H516" s="67"/>
      <c r="I516" s="67"/>
      <c r="J516" s="67"/>
      <c r="K516" s="67"/>
      <c r="L516" s="67"/>
      <c r="M516" s="67"/>
      <c r="N516" s="67"/>
      <c r="O516" s="68"/>
      <c r="P516" s="68"/>
      <c r="Q516" s="68"/>
      <c r="R516" s="68"/>
      <c r="S516" s="68"/>
      <c r="T516" s="68"/>
      <c r="U516" s="68"/>
      <c r="V516" s="68"/>
      <c r="W516" s="68"/>
      <c r="X516" s="68"/>
      <c r="Y516" s="68"/>
      <c r="Z516" s="68"/>
      <c r="AA516" s="68"/>
      <c r="AB516" s="68"/>
      <c r="AC516" s="68"/>
    </row>
    <row r="517">
      <c r="A517" s="70"/>
      <c r="B517" s="70"/>
      <c r="C517" s="69"/>
      <c r="D517" s="69"/>
      <c r="E517" s="67"/>
      <c r="F517" s="67"/>
      <c r="G517" s="67"/>
      <c r="H517" s="67"/>
      <c r="I517" s="67"/>
      <c r="J517" s="67"/>
      <c r="K517" s="67"/>
      <c r="L517" s="67"/>
      <c r="M517" s="67"/>
      <c r="N517" s="67"/>
      <c r="O517" s="68"/>
      <c r="P517" s="68"/>
      <c r="Q517" s="68"/>
      <c r="R517" s="68"/>
      <c r="S517" s="68"/>
      <c r="T517" s="68"/>
      <c r="U517" s="68"/>
      <c r="V517" s="68"/>
      <c r="W517" s="68"/>
      <c r="X517" s="68"/>
      <c r="Y517" s="68"/>
      <c r="Z517" s="68"/>
      <c r="AA517" s="68"/>
      <c r="AB517" s="68"/>
      <c r="AC517" s="68"/>
    </row>
    <row r="518">
      <c r="A518" s="70"/>
      <c r="B518" s="70"/>
      <c r="C518" s="69"/>
      <c r="D518" s="69"/>
      <c r="E518" s="67"/>
      <c r="F518" s="67"/>
      <c r="G518" s="67"/>
      <c r="H518" s="67"/>
      <c r="I518" s="67"/>
      <c r="J518" s="67"/>
      <c r="K518" s="67"/>
      <c r="L518" s="67"/>
      <c r="M518" s="67"/>
      <c r="N518" s="67"/>
      <c r="O518" s="68"/>
      <c r="P518" s="68"/>
      <c r="Q518" s="68"/>
      <c r="R518" s="68"/>
      <c r="S518" s="68"/>
      <c r="T518" s="68"/>
      <c r="U518" s="68"/>
      <c r="V518" s="68"/>
      <c r="W518" s="68"/>
      <c r="X518" s="68"/>
      <c r="Y518" s="68"/>
      <c r="Z518" s="68"/>
      <c r="AA518" s="68"/>
      <c r="AB518" s="68"/>
      <c r="AC518" s="68"/>
    </row>
    <row r="519">
      <c r="A519" s="70"/>
      <c r="B519" s="70"/>
      <c r="C519" s="69"/>
      <c r="D519" s="69"/>
      <c r="E519" s="67"/>
      <c r="F519" s="67"/>
      <c r="G519" s="67"/>
      <c r="H519" s="67"/>
      <c r="I519" s="67"/>
      <c r="J519" s="67"/>
      <c r="K519" s="67"/>
      <c r="L519" s="67"/>
      <c r="M519" s="67"/>
      <c r="N519" s="67"/>
      <c r="O519" s="68"/>
      <c r="P519" s="68"/>
      <c r="Q519" s="68"/>
      <c r="R519" s="68"/>
      <c r="S519" s="68"/>
      <c r="T519" s="68"/>
      <c r="U519" s="68"/>
      <c r="V519" s="68"/>
      <c r="W519" s="68"/>
      <c r="X519" s="68"/>
      <c r="Y519" s="68"/>
      <c r="Z519" s="68"/>
      <c r="AA519" s="68"/>
      <c r="AB519" s="68"/>
      <c r="AC519" s="68"/>
    </row>
    <row r="520">
      <c r="A520" s="70"/>
      <c r="B520" s="70"/>
      <c r="C520" s="69"/>
      <c r="D520" s="69"/>
      <c r="E520" s="67"/>
      <c r="F520" s="67"/>
      <c r="G520" s="67"/>
      <c r="H520" s="67"/>
      <c r="I520" s="67"/>
      <c r="J520" s="67"/>
      <c r="K520" s="67"/>
      <c r="L520" s="67"/>
      <c r="M520" s="67"/>
      <c r="N520" s="67"/>
      <c r="O520" s="68"/>
      <c r="P520" s="68"/>
      <c r="Q520" s="68"/>
      <c r="R520" s="68"/>
      <c r="S520" s="68"/>
      <c r="T520" s="68"/>
      <c r="U520" s="68"/>
      <c r="V520" s="68"/>
      <c r="W520" s="68"/>
      <c r="X520" s="68"/>
      <c r="Y520" s="68"/>
      <c r="Z520" s="68"/>
      <c r="AA520" s="68"/>
      <c r="AB520" s="68"/>
      <c r="AC520" s="68"/>
    </row>
    <row r="521">
      <c r="A521" s="70"/>
      <c r="B521" s="70"/>
      <c r="C521" s="69"/>
      <c r="D521" s="69"/>
      <c r="E521" s="67"/>
      <c r="F521" s="67"/>
      <c r="G521" s="67"/>
      <c r="H521" s="67"/>
      <c r="I521" s="67"/>
      <c r="J521" s="67"/>
      <c r="K521" s="67"/>
      <c r="L521" s="67"/>
      <c r="M521" s="67"/>
      <c r="N521" s="67"/>
      <c r="O521" s="68"/>
      <c r="P521" s="68"/>
      <c r="Q521" s="68"/>
      <c r="R521" s="68"/>
      <c r="S521" s="68"/>
      <c r="T521" s="68"/>
      <c r="U521" s="68"/>
      <c r="V521" s="68"/>
      <c r="W521" s="68"/>
      <c r="X521" s="68"/>
      <c r="Y521" s="68"/>
      <c r="Z521" s="68"/>
      <c r="AA521" s="68"/>
      <c r="AB521" s="68"/>
      <c r="AC521" s="68"/>
    </row>
    <row r="522">
      <c r="A522" s="70"/>
      <c r="B522" s="70"/>
      <c r="C522" s="69"/>
      <c r="D522" s="69"/>
      <c r="E522" s="67"/>
      <c r="F522" s="67"/>
      <c r="G522" s="67"/>
      <c r="H522" s="67"/>
      <c r="I522" s="67"/>
      <c r="J522" s="67"/>
      <c r="K522" s="67"/>
      <c r="L522" s="67"/>
      <c r="M522" s="67"/>
      <c r="N522" s="67"/>
      <c r="O522" s="68"/>
      <c r="P522" s="68"/>
      <c r="Q522" s="68"/>
      <c r="R522" s="68"/>
      <c r="S522" s="68"/>
      <c r="T522" s="68"/>
      <c r="U522" s="68"/>
      <c r="V522" s="68"/>
      <c r="W522" s="68"/>
      <c r="X522" s="68"/>
      <c r="Y522" s="68"/>
      <c r="Z522" s="68"/>
      <c r="AA522" s="68"/>
      <c r="AB522" s="68"/>
      <c r="AC522" s="68"/>
    </row>
    <row r="523">
      <c r="A523" s="70"/>
      <c r="B523" s="70"/>
      <c r="C523" s="69"/>
      <c r="D523" s="69"/>
      <c r="E523" s="67"/>
      <c r="F523" s="67"/>
      <c r="G523" s="67"/>
      <c r="H523" s="67"/>
      <c r="I523" s="67"/>
      <c r="J523" s="67"/>
      <c r="K523" s="67"/>
      <c r="L523" s="67"/>
      <c r="M523" s="67"/>
      <c r="N523" s="67"/>
      <c r="O523" s="68"/>
      <c r="P523" s="68"/>
      <c r="Q523" s="68"/>
      <c r="R523" s="68"/>
      <c r="S523" s="68"/>
      <c r="T523" s="68"/>
      <c r="U523" s="68"/>
      <c r="V523" s="68"/>
      <c r="W523" s="68"/>
      <c r="X523" s="68"/>
      <c r="Y523" s="68"/>
      <c r="Z523" s="68"/>
      <c r="AA523" s="68"/>
      <c r="AB523" s="68"/>
      <c r="AC523" s="68"/>
    </row>
    <row r="524">
      <c r="A524" s="70"/>
      <c r="B524" s="70"/>
      <c r="C524" s="69"/>
      <c r="D524" s="69"/>
      <c r="E524" s="67"/>
      <c r="F524" s="67"/>
      <c r="G524" s="67"/>
      <c r="H524" s="67"/>
      <c r="I524" s="67"/>
      <c r="J524" s="67"/>
      <c r="K524" s="67"/>
      <c r="L524" s="67"/>
      <c r="M524" s="67"/>
      <c r="N524" s="67"/>
      <c r="O524" s="68"/>
      <c r="P524" s="68"/>
      <c r="Q524" s="68"/>
      <c r="R524" s="68"/>
      <c r="S524" s="68"/>
      <c r="T524" s="68"/>
      <c r="U524" s="68"/>
      <c r="V524" s="68"/>
      <c r="W524" s="68"/>
      <c r="X524" s="68"/>
      <c r="Y524" s="68"/>
      <c r="Z524" s="68"/>
      <c r="AA524" s="68"/>
      <c r="AB524" s="68"/>
      <c r="AC524" s="68"/>
    </row>
    <row r="525">
      <c r="A525" s="70"/>
      <c r="B525" s="70"/>
      <c r="C525" s="69"/>
      <c r="D525" s="69"/>
      <c r="E525" s="67"/>
      <c r="F525" s="67"/>
      <c r="G525" s="67"/>
      <c r="H525" s="67"/>
      <c r="I525" s="67"/>
      <c r="J525" s="67"/>
      <c r="K525" s="67"/>
      <c r="L525" s="67"/>
      <c r="M525" s="67"/>
      <c r="N525" s="67"/>
      <c r="O525" s="68"/>
      <c r="P525" s="68"/>
      <c r="Q525" s="68"/>
      <c r="R525" s="68"/>
      <c r="S525" s="68"/>
      <c r="T525" s="68"/>
      <c r="U525" s="68"/>
      <c r="V525" s="68"/>
      <c r="W525" s="68"/>
      <c r="X525" s="68"/>
      <c r="Y525" s="68"/>
      <c r="Z525" s="68"/>
      <c r="AA525" s="68"/>
      <c r="AB525" s="68"/>
      <c r="AC525" s="68"/>
    </row>
    <row r="526">
      <c r="A526" s="70"/>
      <c r="B526" s="70"/>
      <c r="C526" s="69"/>
      <c r="D526" s="69"/>
      <c r="E526" s="67"/>
      <c r="F526" s="67"/>
      <c r="G526" s="67"/>
      <c r="H526" s="67"/>
      <c r="I526" s="67"/>
      <c r="J526" s="67"/>
      <c r="K526" s="67"/>
      <c r="L526" s="67"/>
      <c r="M526" s="67"/>
      <c r="N526" s="67"/>
      <c r="O526" s="68"/>
      <c r="P526" s="68"/>
      <c r="Q526" s="68"/>
      <c r="R526" s="68"/>
      <c r="S526" s="68"/>
      <c r="T526" s="68"/>
      <c r="U526" s="68"/>
      <c r="V526" s="68"/>
      <c r="W526" s="68"/>
      <c r="X526" s="68"/>
      <c r="Y526" s="68"/>
      <c r="Z526" s="68"/>
      <c r="AA526" s="68"/>
      <c r="AB526" s="68"/>
      <c r="AC526" s="68"/>
    </row>
    <row r="527">
      <c r="A527" s="70"/>
      <c r="B527" s="70"/>
      <c r="C527" s="69"/>
      <c r="D527" s="69"/>
      <c r="E527" s="67"/>
      <c r="F527" s="67"/>
      <c r="G527" s="67"/>
      <c r="H527" s="67"/>
      <c r="I527" s="67"/>
      <c r="J527" s="67"/>
      <c r="K527" s="67"/>
      <c r="L527" s="67"/>
      <c r="M527" s="67"/>
      <c r="N527" s="67"/>
      <c r="O527" s="68"/>
      <c r="P527" s="68"/>
      <c r="Q527" s="68"/>
      <c r="R527" s="68"/>
      <c r="S527" s="68"/>
      <c r="T527" s="68"/>
      <c r="U527" s="68"/>
      <c r="V527" s="68"/>
      <c r="W527" s="68"/>
      <c r="X527" s="68"/>
      <c r="Y527" s="68"/>
      <c r="Z527" s="68"/>
      <c r="AA527" s="68"/>
      <c r="AB527" s="68"/>
      <c r="AC527" s="68"/>
    </row>
    <row r="528">
      <c r="A528" s="70"/>
      <c r="B528" s="70"/>
      <c r="C528" s="69"/>
      <c r="D528" s="69"/>
      <c r="E528" s="67"/>
      <c r="F528" s="67"/>
      <c r="G528" s="67"/>
      <c r="H528" s="67"/>
      <c r="I528" s="67"/>
      <c r="J528" s="67"/>
      <c r="K528" s="67"/>
      <c r="L528" s="67"/>
      <c r="M528" s="67"/>
      <c r="N528" s="67"/>
      <c r="O528" s="68"/>
      <c r="P528" s="68"/>
      <c r="Q528" s="68"/>
      <c r="R528" s="68"/>
      <c r="S528" s="68"/>
      <c r="T528" s="68"/>
      <c r="U528" s="68"/>
      <c r="V528" s="68"/>
      <c r="W528" s="68"/>
      <c r="X528" s="68"/>
      <c r="Y528" s="68"/>
      <c r="Z528" s="68"/>
      <c r="AA528" s="68"/>
      <c r="AB528" s="68"/>
      <c r="AC528" s="68"/>
    </row>
    <row r="529">
      <c r="A529" s="70"/>
      <c r="B529" s="70"/>
      <c r="C529" s="69"/>
      <c r="D529" s="69"/>
      <c r="E529" s="67"/>
      <c r="F529" s="67"/>
      <c r="G529" s="67"/>
      <c r="H529" s="67"/>
      <c r="I529" s="67"/>
      <c r="J529" s="67"/>
      <c r="K529" s="67"/>
      <c r="L529" s="67"/>
      <c r="M529" s="67"/>
      <c r="N529" s="67"/>
      <c r="O529" s="68"/>
      <c r="P529" s="68"/>
      <c r="Q529" s="68"/>
      <c r="R529" s="68"/>
      <c r="S529" s="68"/>
      <c r="T529" s="68"/>
      <c r="U529" s="68"/>
      <c r="V529" s="68"/>
      <c r="W529" s="68"/>
      <c r="X529" s="68"/>
      <c r="Y529" s="68"/>
      <c r="Z529" s="68"/>
      <c r="AA529" s="68"/>
      <c r="AB529" s="68"/>
      <c r="AC529" s="68"/>
    </row>
    <row r="530">
      <c r="A530" s="70"/>
      <c r="B530" s="70"/>
      <c r="C530" s="69"/>
      <c r="D530" s="69"/>
      <c r="E530" s="67"/>
      <c r="F530" s="67"/>
      <c r="G530" s="67"/>
      <c r="H530" s="67"/>
      <c r="I530" s="67"/>
      <c r="J530" s="67"/>
      <c r="K530" s="67"/>
      <c r="L530" s="67"/>
      <c r="M530" s="67"/>
      <c r="N530" s="67"/>
      <c r="O530" s="68"/>
      <c r="P530" s="68"/>
      <c r="Q530" s="68"/>
      <c r="R530" s="68"/>
      <c r="S530" s="68"/>
      <c r="T530" s="68"/>
      <c r="U530" s="68"/>
      <c r="V530" s="68"/>
      <c r="W530" s="68"/>
      <c r="X530" s="68"/>
      <c r="Y530" s="68"/>
      <c r="Z530" s="68"/>
      <c r="AA530" s="68"/>
      <c r="AB530" s="68"/>
      <c r="AC530" s="68"/>
    </row>
    <row r="531">
      <c r="A531" s="70"/>
      <c r="B531" s="70"/>
      <c r="C531" s="69"/>
      <c r="D531" s="69"/>
      <c r="E531" s="67"/>
      <c r="F531" s="67"/>
      <c r="G531" s="67"/>
      <c r="H531" s="67"/>
      <c r="I531" s="67"/>
      <c r="J531" s="67"/>
      <c r="K531" s="67"/>
      <c r="L531" s="67"/>
      <c r="M531" s="67"/>
      <c r="N531" s="67"/>
      <c r="O531" s="68"/>
      <c r="P531" s="68"/>
      <c r="Q531" s="68"/>
      <c r="R531" s="68"/>
      <c r="S531" s="68"/>
      <c r="T531" s="68"/>
      <c r="U531" s="68"/>
      <c r="V531" s="68"/>
      <c r="W531" s="68"/>
      <c r="X531" s="68"/>
      <c r="Y531" s="68"/>
      <c r="Z531" s="68"/>
      <c r="AA531" s="68"/>
      <c r="AB531" s="68"/>
      <c r="AC531" s="68"/>
    </row>
    <row r="532">
      <c r="A532" s="70"/>
      <c r="B532" s="70"/>
      <c r="C532" s="69"/>
      <c r="D532" s="69"/>
      <c r="E532" s="67"/>
      <c r="F532" s="67"/>
      <c r="G532" s="67"/>
      <c r="H532" s="67"/>
      <c r="I532" s="67"/>
      <c r="J532" s="67"/>
      <c r="K532" s="67"/>
      <c r="L532" s="67"/>
      <c r="M532" s="67"/>
      <c r="N532" s="67"/>
      <c r="O532" s="68"/>
      <c r="P532" s="68"/>
      <c r="Q532" s="68"/>
      <c r="R532" s="68"/>
      <c r="S532" s="68"/>
      <c r="T532" s="68"/>
      <c r="U532" s="68"/>
      <c r="V532" s="68"/>
      <c r="W532" s="68"/>
      <c r="X532" s="68"/>
      <c r="Y532" s="68"/>
      <c r="Z532" s="68"/>
      <c r="AA532" s="68"/>
      <c r="AB532" s="68"/>
      <c r="AC532" s="68"/>
    </row>
    <row r="533">
      <c r="A533" s="70"/>
      <c r="B533" s="70"/>
      <c r="C533" s="69"/>
      <c r="D533" s="69"/>
      <c r="E533" s="67"/>
      <c r="F533" s="67"/>
      <c r="G533" s="67"/>
      <c r="H533" s="67"/>
      <c r="I533" s="67"/>
      <c r="J533" s="67"/>
      <c r="K533" s="67"/>
      <c r="L533" s="67"/>
      <c r="M533" s="67"/>
      <c r="N533" s="67"/>
      <c r="O533" s="68"/>
      <c r="P533" s="68"/>
      <c r="Q533" s="68"/>
      <c r="R533" s="68"/>
      <c r="S533" s="68"/>
      <c r="T533" s="68"/>
      <c r="U533" s="68"/>
      <c r="V533" s="68"/>
      <c r="W533" s="68"/>
      <c r="X533" s="68"/>
      <c r="Y533" s="68"/>
      <c r="Z533" s="68"/>
      <c r="AA533" s="68"/>
      <c r="AB533" s="68"/>
      <c r="AC533" s="68"/>
    </row>
    <row r="534">
      <c r="A534" s="70"/>
      <c r="B534" s="70"/>
      <c r="C534" s="69"/>
      <c r="D534" s="69"/>
      <c r="E534" s="67"/>
      <c r="F534" s="67"/>
      <c r="G534" s="67"/>
      <c r="H534" s="67"/>
      <c r="I534" s="67"/>
      <c r="J534" s="67"/>
      <c r="K534" s="67"/>
      <c r="L534" s="67"/>
      <c r="M534" s="67"/>
      <c r="N534" s="67"/>
      <c r="O534" s="68"/>
      <c r="P534" s="68"/>
      <c r="Q534" s="68"/>
      <c r="R534" s="68"/>
      <c r="S534" s="68"/>
      <c r="T534" s="68"/>
      <c r="U534" s="68"/>
      <c r="V534" s="68"/>
      <c r="W534" s="68"/>
      <c r="X534" s="68"/>
      <c r="Y534" s="68"/>
      <c r="Z534" s="68"/>
      <c r="AA534" s="68"/>
      <c r="AB534" s="68"/>
      <c r="AC534" s="68"/>
    </row>
    <row r="535">
      <c r="A535" s="70"/>
      <c r="B535" s="70"/>
      <c r="C535" s="69"/>
      <c r="D535" s="69"/>
      <c r="E535" s="67"/>
      <c r="F535" s="67"/>
      <c r="G535" s="67"/>
      <c r="H535" s="67"/>
      <c r="I535" s="67"/>
      <c r="J535" s="67"/>
      <c r="K535" s="67"/>
      <c r="L535" s="67"/>
      <c r="M535" s="67"/>
      <c r="N535" s="67"/>
      <c r="O535" s="68"/>
      <c r="P535" s="68"/>
      <c r="Q535" s="68"/>
      <c r="R535" s="68"/>
      <c r="S535" s="68"/>
      <c r="T535" s="68"/>
      <c r="U535" s="68"/>
      <c r="V535" s="68"/>
      <c r="W535" s="68"/>
      <c r="X535" s="68"/>
      <c r="Y535" s="68"/>
      <c r="Z535" s="68"/>
      <c r="AA535" s="68"/>
      <c r="AB535" s="68"/>
      <c r="AC535" s="68"/>
    </row>
    <row r="536">
      <c r="A536" s="70"/>
      <c r="B536" s="70"/>
      <c r="C536" s="69"/>
      <c r="D536" s="69"/>
      <c r="E536" s="67"/>
      <c r="F536" s="67"/>
      <c r="G536" s="67"/>
      <c r="H536" s="67"/>
      <c r="I536" s="67"/>
      <c r="J536" s="67"/>
      <c r="K536" s="67"/>
      <c r="L536" s="67"/>
      <c r="M536" s="67"/>
      <c r="N536" s="67"/>
      <c r="O536" s="68"/>
      <c r="P536" s="68"/>
      <c r="Q536" s="68"/>
      <c r="R536" s="68"/>
      <c r="S536" s="68"/>
      <c r="T536" s="68"/>
      <c r="U536" s="68"/>
      <c r="V536" s="68"/>
      <c r="W536" s="68"/>
      <c r="X536" s="68"/>
      <c r="Y536" s="68"/>
      <c r="Z536" s="68"/>
      <c r="AA536" s="68"/>
      <c r="AB536" s="68"/>
      <c r="AC536" s="68"/>
    </row>
    <row r="537">
      <c r="A537" s="70"/>
      <c r="B537" s="70"/>
      <c r="C537" s="69"/>
      <c r="D537" s="69"/>
      <c r="E537" s="67"/>
      <c r="F537" s="67"/>
      <c r="G537" s="67"/>
      <c r="H537" s="67"/>
      <c r="I537" s="67"/>
      <c r="J537" s="67"/>
      <c r="K537" s="67"/>
      <c r="L537" s="67"/>
      <c r="M537" s="67"/>
      <c r="N537" s="67"/>
      <c r="O537" s="68"/>
      <c r="P537" s="68"/>
      <c r="Q537" s="68"/>
      <c r="R537" s="68"/>
      <c r="S537" s="68"/>
      <c r="T537" s="68"/>
      <c r="U537" s="68"/>
      <c r="V537" s="68"/>
      <c r="W537" s="68"/>
      <c r="X537" s="68"/>
      <c r="Y537" s="68"/>
      <c r="Z537" s="68"/>
      <c r="AA537" s="68"/>
      <c r="AB537" s="68"/>
      <c r="AC537" s="68"/>
    </row>
    <row r="538">
      <c r="A538" s="70"/>
      <c r="B538" s="70"/>
      <c r="C538" s="69"/>
      <c r="D538" s="69"/>
      <c r="E538" s="67"/>
      <c r="F538" s="67"/>
      <c r="G538" s="67"/>
      <c r="H538" s="67"/>
      <c r="I538" s="67"/>
      <c r="J538" s="67"/>
      <c r="K538" s="67"/>
      <c r="L538" s="67"/>
      <c r="M538" s="67"/>
      <c r="N538" s="67"/>
      <c r="O538" s="68"/>
      <c r="P538" s="68"/>
      <c r="Q538" s="68"/>
      <c r="R538" s="68"/>
      <c r="S538" s="68"/>
      <c r="T538" s="68"/>
      <c r="U538" s="68"/>
      <c r="V538" s="68"/>
      <c r="W538" s="68"/>
      <c r="X538" s="68"/>
      <c r="Y538" s="68"/>
      <c r="Z538" s="68"/>
      <c r="AA538" s="68"/>
      <c r="AB538" s="68"/>
      <c r="AC538" s="68"/>
    </row>
    <row r="539">
      <c r="A539" s="70"/>
      <c r="B539" s="70"/>
      <c r="C539" s="69"/>
      <c r="D539" s="69"/>
      <c r="E539" s="67"/>
      <c r="F539" s="67"/>
      <c r="G539" s="67"/>
      <c r="H539" s="67"/>
      <c r="I539" s="67"/>
      <c r="J539" s="67"/>
      <c r="K539" s="67"/>
      <c r="L539" s="67"/>
      <c r="M539" s="67"/>
      <c r="N539" s="67"/>
      <c r="O539" s="68"/>
      <c r="P539" s="68"/>
      <c r="Q539" s="68"/>
      <c r="R539" s="68"/>
      <c r="S539" s="68"/>
      <c r="T539" s="68"/>
      <c r="U539" s="68"/>
      <c r="V539" s="68"/>
      <c r="W539" s="68"/>
      <c r="X539" s="68"/>
      <c r="Y539" s="68"/>
      <c r="Z539" s="68"/>
      <c r="AA539" s="68"/>
      <c r="AB539" s="68"/>
      <c r="AC539" s="68"/>
    </row>
    <row r="540">
      <c r="A540" s="70"/>
      <c r="B540" s="70"/>
      <c r="C540" s="69"/>
      <c r="D540" s="69"/>
      <c r="E540" s="67"/>
      <c r="F540" s="67"/>
      <c r="G540" s="67"/>
      <c r="H540" s="67"/>
      <c r="I540" s="67"/>
      <c r="J540" s="67"/>
      <c r="K540" s="67"/>
      <c r="L540" s="67"/>
      <c r="M540" s="67"/>
      <c r="N540" s="67"/>
      <c r="O540" s="68"/>
      <c r="P540" s="68"/>
      <c r="Q540" s="68"/>
      <c r="R540" s="68"/>
      <c r="S540" s="68"/>
      <c r="T540" s="68"/>
      <c r="U540" s="68"/>
      <c r="V540" s="68"/>
      <c r="W540" s="68"/>
      <c r="X540" s="68"/>
      <c r="Y540" s="68"/>
      <c r="Z540" s="68"/>
      <c r="AA540" s="68"/>
      <c r="AB540" s="68"/>
      <c r="AC540" s="68"/>
    </row>
    <row r="541">
      <c r="A541" s="70"/>
      <c r="B541" s="70"/>
      <c r="C541" s="69"/>
      <c r="D541" s="69"/>
      <c r="E541" s="67"/>
      <c r="F541" s="67"/>
      <c r="G541" s="67"/>
      <c r="H541" s="67"/>
      <c r="I541" s="67"/>
      <c r="J541" s="67"/>
      <c r="K541" s="67"/>
      <c r="L541" s="67"/>
      <c r="M541" s="67"/>
      <c r="N541" s="67"/>
      <c r="O541" s="68"/>
      <c r="P541" s="68"/>
      <c r="Q541" s="68"/>
      <c r="R541" s="68"/>
      <c r="S541" s="68"/>
      <c r="T541" s="68"/>
      <c r="U541" s="68"/>
      <c r="V541" s="68"/>
      <c r="W541" s="68"/>
      <c r="X541" s="68"/>
      <c r="Y541" s="68"/>
      <c r="Z541" s="68"/>
      <c r="AA541" s="68"/>
      <c r="AB541" s="68"/>
      <c r="AC541" s="68"/>
    </row>
    <row r="542">
      <c r="A542" s="70"/>
      <c r="B542" s="70"/>
      <c r="C542" s="69"/>
      <c r="D542" s="69"/>
      <c r="E542" s="67"/>
      <c r="F542" s="67"/>
      <c r="G542" s="67"/>
      <c r="H542" s="67"/>
      <c r="I542" s="67"/>
      <c r="J542" s="67"/>
      <c r="K542" s="67"/>
      <c r="L542" s="67"/>
      <c r="M542" s="67"/>
      <c r="N542" s="67"/>
      <c r="O542" s="68"/>
      <c r="P542" s="68"/>
      <c r="Q542" s="68"/>
      <c r="R542" s="68"/>
      <c r="S542" s="68"/>
      <c r="T542" s="68"/>
      <c r="U542" s="68"/>
      <c r="V542" s="68"/>
      <c r="W542" s="68"/>
      <c r="X542" s="68"/>
      <c r="Y542" s="68"/>
      <c r="Z542" s="68"/>
      <c r="AA542" s="68"/>
      <c r="AB542" s="68"/>
      <c r="AC542" s="68"/>
    </row>
    <row r="543">
      <c r="A543" s="70"/>
      <c r="B543" s="70"/>
      <c r="C543" s="69"/>
      <c r="D543" s="69"/>
      <c r="E543" s="67"/>
      <c r="F543" s="67"/>
      <c r="G543" s="67"/>
      <c r="H543" s="67"/>
      <c r="I543" s="67"/>
      <c r="J543" s="67"/>
      <c r="K543" s="67"/>
      <c r="L543" s="67"/>
      <c r="M543" s="67"/>
      <c r="N543" s="67"/>
      <c r="O543" s="68"/>
      <c r="P543" s="68"/>
      <c r="Q543" s="68"/>
      <c r="R543" s="68"/>
      <c r="S543" s="68"/>
      <c r="T543" s="68"/>
      <c r="U543" s="68"/>
      <c r="V543" s="68"/>
      <c r="W543" s="68"/>
      <c r="X543" s="68"/>
      <c r="Y543" s="68"/>
      <c r="Z543" s="68"/>
      <c r="AA543" s="68"/>
      <c r="AB543" s="68"/>
      <c r="AC543" s="68"/>
    </row>
    <row r="544">
      <c r="A544" s="70"/>
      <c r="B544" s="70"/>
      <c r="C544" s="69"/>
      <c r="D544" s="69"/>
      <c r="E544" s="67"/>
      <c r="F544" s="67"/>
      <c r="G544" s="67"/>
      <c r="H544" s="67"/>
      <c r="I544" s="67"/>
      <c r="J544" s="67"/>
      <c r="K544" s="67"/>
      <c r="L544" s="67"/>
      <c r="M544" s="67"/>
      <c r="N544" s="67"/>
      <c r="O544" s="68"/>
      <c r="P544" s="68"/>
      <c r="Q544" s="68"/>
      <c r="R544" s="68"/>
      <c r="S544" s="68"/>
      <c r="T544" s="68"/>
      <c r="U544" s="68"/>
      <c r="V544" s="68"/>
      <c r="W544" s="68"/>
      <c r="X544" s="68"/>
      <c r="Y544" s="68"/>
      <c r="Z544" s="68"/>
      <c r="AA544" s="68"/>
      <c r="AB544" s="68"/>
      <c r="AC544" s="68"/>
    </row>
    <row r="545">
      <c r="A545" s="70"/>
      <c r="B545" s="70"/>
      <c r="C545" s="69"/>
      <c r="D545" s="69"/>
      <c r="E545" s="67"/>
      <c r="F545" s="67"/>
      <c r="G545" s="67"/>
      <c r="H545" s="67"/>
      <c r="I545" s="67"/>
      <c r="J545" s="67"/>
      <c r="K545" s="67"/>
      <c r="L545" s="67"/>
      <c r="M545" s="67"/>
      <c r="N545" s="67"/>
      <c r="O545" s="68"/>
      <c r="P545" s="68"/>
      <c r="Q545" s="68"/>
      <c r="R545" s="68"/>
      <c r="S545" s="68"/>
      <c r="T545" s="68"/>
      <c r="U545" s="68"/>
      <c r="V545" s="68"/>
      <c r="W545" s="68"/>
      <c r="X545" s="68"/>
      <c r="Y545" s="68"/>
      <c r="Z545" s="68"/>
      <c r="AA545" s="68"/>
      <c r="AB545" s="68"/>
      <c r="AC545" s="68"/>
    </row>
    <row r="546">
      <c r="A546" s="70"/>
      <c r="B546" s="70"/>
      <c r="C546" s="69"/>
      <c r="D546" s="69"/>
      <c r="E546" s="67"/>
      <c r="F546" s="67"/>
      <c r="G546" s="67"/>
      <c r="H546" s="67"/>
      <c r="I546" s="67"/>
      <c r="J546" s="67"/>
      <c r="K546" s="67"/>
      <c r="L546" s="67"/>
      <c r="M546" s="67"/>
      <c r="N546" s="67"/>
      <c r="O546" s="68"/>
      <c r="P546" s="68"/>
      <c r="Q546" s="68"/>
      <c r="R546" s="68"/>
      <c r="S546" s="68"/>
      <c r="T546" s="68"/>
      <c r="U546" s="68"/>
      <c r="V546" s="68"/>
      <c r="W546" s="68"/>
      <c r="X546" s="68"/>
      <c r="Y546" s="68"/>
      <c r="Z546" s="68"/>
      <c r="AA546" s="68"/>
      <c r="AB546" s="68"/>
      <c r="AC546" s="68"/>
    </row>
    <row r="547">
      <c r="A547" s="70"/>
      <c r="B547" s="70"/>
      <c r="C547" s="69"/>
      <c r="D547" s="69"/>
      <c r="E547" s="67"/>
      <c r="F547" s="67"/>
      <c r="G547" s="67"/>
      <c r="H547" s="67"/>
      <c r="I547" s="67"/>
      <c r="J547" s="67"/>
      <c r="K547" s="67"/>
      <c r="L547" s="67"/>
      <c r="M547" s="67"/>
      <c r="N547" s="67"/>
      <c r="O547" s="68"/>
      <c r="P547" s="68"/>
      <c r="Q547" s="68"/>
      <c r="R547" s="68"/>
      <c r="S547" s="68"/>
      <c r="T547" s="68"/>
      <c r="U547" s="68"/>
      <c r="V547" s="68"/>
      <c r="W547" s="68"/>
      <c r="X547" s="68"/>
      <c r="Y547" s="68"/>
      <c r="Z547" s="68"/>
      <c r="AA547" s="68"/>
      <c r="AB547" s="68"/>
      <c r="AC547" s="68"/>
    </row>
    <row r="548">
      <c r="A548" s="70"/>
      <c r="B548" s="70"/>
      <c r="C548" s="69"/>
      <c r="D548" s="69"/>
      <c r="E548" s="67"/>
      <c r="F548" s="67"/>
      <c r="G548" s="67"/>
      <c r="H548" s="67"/>
      <c r="I548" s="67"/>
      <c r="J548" s="67"/>
      <c r="K548" s="67"/>
      <c r="L548" s="67"/>
      <c r="M548" s="67"/>
      <c r="N548" s="67"/>
      <c r="O548" s="68"/>
      <c r="P548" s="68"/>
      <c r="Q548" s="68"/>
      <c r="R548" s="68"/>
      <c r="S548" s="68"/>
      <c r="T548" s="68"/>
      <c r="U548" s="68"/>
      <c r="V548" s="68"/>
      <c r="W548" s="68"/>
      <c r="X548" s="68"/>
      <c r="Y548" s="68"/>
      <c r="Z548" s="68"/>
      <c r="AA548" s="68"/>
      <c r="AB548" s="68"/>
      <c r="AC548" s="68"/>
    </row>
    <row r="549">
      <c r="A549" s="70"/>
      <c r="B549" s="70"/>
      <c r="C549" s="69"/>
      <c r="D549" s="69"/>
      <c r="E549" s="67"/>
      <c r="F549" s="67"/>
      <c r="G549" s="67"/>
      <c r="H549" s="67"/>
      <c r="I549" s="67"/>
      <c r="J549" s="67"/>
      <c r="K549" s="67"/>
      <c r="L549" s="67"/>
      <c r="M549" s="67"/>
      <c r="N549" s="67"/>
      <c r="O549" s="68"/>
      <c r="P549" s="68"/>
      <c r="Q549" s="68"/>
      <c r="R549" s="68"/>
      <c r="S549" s="68"/>
      <c r="T549" s="68"/>
      <c r="U549" s="68"/>
      <c r="V549" s="68"/>
      <c r="W549" s="68"/>
      <c r="X549" s="68"/>
      <c r="Y549" s="68"/>
      <c r="Z549" s="68"/>
      <c r="AA549" s="68"/>
      <c r="AB549" s="68"/>
      <c r="AC549" s="68"/>
    </row>
    <row r="550">
      <c r="A550" s="70"/>
      <c r="B550" s="70"/>
      <c r="C550" s="69"/>
      <c r="D550" s="69"/>
      <c r="E550" s="67"/>
      <c r="F550" s="67"/>
      <c r="G550" s="67"/>
      <c r="H550" s="67"/>
      <c r="I550" s="67"/>
      <c r="J550" s="67"/>
      <c r="K550" s="67"/>
      <c r="L550" s="67"/>
      <c r="M550" s="67"/>
      <c r="N550" s="67"/>
      <c r="O550" s="68"/>
      <c r="P550" s="68"/>
      <c r="Q550" s="68"/>
      <c r="R550" s="68"/>
      <c r="S550" s="68"/>
      <c r="T550" s="68"/>
      <c r="U550" s="68"/>
      <c r="V550" s="68"/>
      <c r="W550" s="68"/>
      <c r="X550" s="68"/>
      <c r="Y550" s="68"/>
      <c r="Z550" s="68"/>
      <c r="AA550" s="68"/>
      <c r="AB550" s="68"/>
      <c r="AC550" s="68"/>
    </row>
    <row r="551">
      <c r="A551" s="70"/>
      <c r="B551" s="70"/>
      <c r="C551" s="69"/>
      <c r="D551" s="69"/>
      <c r="E551" s="67"/>
      <c r="F551" s="67"/>
      <c r="G551" s="67"/>
      <c r="H551" s="67"/>
      <c r="I551" s="67"/>
      <c r="J551" s="67"/>
      <c r="K551" s="67"/>
      <c r="L551" s="67"/>
      <c r="M551" s="67"/>
      <c r="N551" s="67"/>
      <c r="O551" s="68"/>
      <c r="P551" s="68"/>
      <c r="Q551" s="68"/>
      <c r="R551" s="68"/>
      <c r="S551" s="68"/>
      <c r="T551" s="68"/>
      <c r="U551" s="68"/>
      <c r="V551" s="68"/>
      <c r="W551" s="68"/>
      <c r="X551" s="68"/>
      <c r="Y551" s="68"/>
      <c r="Z551" s="68"/>
      <c r="AA551" s="68"/>
      <c r="AB551" s="68"/>
      <c r="AC551" s="68"/>
    </row>
    <row r="552">
      <c r="A552" s="70"/>
      <c r="B552" s="70"/>
      <c r="C552" s="69"/>
      <c r="D552" s="69"/>
      <c r="E552" s="67"/>
      <c r="F552" s="67"/>
      <c r="G552" s="67"/>
      <c r="H552" s="67"/>
      <c r="I552" s="67"/>
      <c r="J552" s="67"/>
      <c r="K552" s="67"/>
      <c r="L552" s="67"/>
      <c r="M552" s="67"/>
      <c r="N552" s="67"/>
      <c r="O552" s="68"/>
      <c r="P552" s="68"/>
      <c r="Q552" s="68"/>
      <c r="R552" s="68"/>
      <c r="S552" s="68"/>
      <c r="T552" s="68"/>
      <c r="U552" s="68"/>
      <c r="V552" s="68"/>
      <c r="W552" s="68"/>
      <c r="X552" s="68"/>
      <c r="Y552" s="68"/>
      <c r="Z552" s="68"/>
      <c r="AA552" s="68"/>
      <c r="AB552" s="68"/>
      <c r="AC552" s="68"/>
    </row>
    <row r="553">
      <c r="A553" s="70"/>
      <c r="B553" s="70"/>
      <c r="C553" s="69"/>
      <c r="D553" s="69"/>
      <c r="E553" s="67"/>
      <c r="F553" s="67"/>
      <c r="G553" s="67"/>
      <c r="H553" s="67"/>
      <c r="I553" s="67"/>
      <c r="J553" s="67"/>
      <c r="K553" s="67"/>
      <c r="L553" s="67"/>
      <c r="M553" s="67"/>
      <c r="N553" s="67"/>
      <c r="O553" s="68"/>
      <c r="P553" s="68"/>
      <c r="Q553" s="68"/>
      <c r="R553" s="68"/>
      <c r="S553" s="68"/>
      <c r="T553" s="68"/>
      <c r="U553" s="68"/>
      <c r="V553" s="68"/>
      <c r="W553" s="68"/>
      <c r="X553" s="68"/>
      <c r="Y553" s="68"/>
      <c r="Z553" s="68"/>
      <c r="AA553" s="68"/>
      <c r="AB553" s="68"/>
      <c r="AC553" s="68"/>
    </row>
    <row r="554">
      <c r="A554" s="70"/>
      <c r="B554" s="70"/>
      <c r="C554" s="69"/>
      <c r="D554" s="69"/>
      <c r="E554" s="67"/>
      <c r="F554" s="67"/>
      <c r="G554" s="67"/>
      <c r="H554" s="67"/>
      <c r="I554" s="67"/>
      <c r="J554" s="67"/>
      <c r="K554" s="67"/>
      <c r="L554" s="67"/>
      <c r="M554" s="67"/>
      <c r="N554" s="67"/>
      <c r="O554" s="68"/>
      <c r="P554" s="68"/>
      <c r="Q554" s="68"/>
      <c r="R554" s="68"/>
      <c r="S554" s="68"/>
      <c r="T554" s="68"/>
      <c r="U554" s="68"/>
      <c r="V554" s="68"/>
      <c r="W554" s="68"/>
      <c r="X554" s="68"/>
      <c r="Y554" s="68"/>
      <c r="Z554" s="68"/>
      <c r="AA554" s="68"/>
      <c r="AB554" s="68"/>
      <c r="AC554" s="68"/>
    </row>
    <row r="555">
      <c r="A555" s="70"/>
      <c r="B555" s="70"/>
      <c r="C555" s="69"/>
      <c r="D555" s="69"/>
      <c r="E555" s="67"/>
      <c r="F555" s="67"/>
      <c r="G555" s="67"/>
      <c r="H555" s="67"/>
      <c r="I555" s="67"/>
      <c r="J555" s="67"/>
      <c r="K555" s="67"/>
      <c r="L555" s="67"/>
      <c r="M555" s="67"/>
      <c r="N555" s="67"/>
      <c r="O555" s="68"/>
      <c r="P555" s="68"/>
      <c r="Q555" s="68"/>
      <c r="R555" s="68"/>
      <c r="S555" s="68"/>
      <c r="T555" s="68"/>
      <c r="U555" s="68"/>
      <c r="V555" s="68"/>
      <c r="W555" s="68"/>
      <c r="X555" s="68"/>
      <c r="Y555" s="68"/>
      <c r="Z555" s="68"/>
      <c r="AA555" s="68"/>
      <c r="AB555" s="68"/>
      <c r="AC555" s="68"/>
    </row>
    <row r="556">
      <c r="A556" s="70"/>
      <c r="B556" s="70"/>
      <c r="C556" s="69"/>
      <c r="D556" s="69"/>
      <c r="E556" s="67"/>
      <c r="F556" s="67"/>
      <c r="G556" s="67"/>
      <c r="H556" s="67"/>
      <c r="I556" s="67"/>
      <c r="J556" s="67"/>
      <c r="K556" s="67"/>
      <c r="L556" s="67"/>
      <c r="M556" s="67"/>
      <c r="N556" s="67"/>
      <c r="O556" s="68"/>
      <c r="P556" s="68"/>
      <c r="Q556" s="68"/>
      <c r="R556" s="68"/>
      <c r="S556" s="68"/>
      <c r="T556" s="68"/>
      <c r="U556" s="68"/>
      <c r="V556" s="68"/>
      <c r="W556" s="68"/>
      <c r="X556" s="68"/>
      <c r="Y556" s="68"/>
      <c r="Z556" s="68"/>
      <c r="AA556" s="68"/>
      <c r="AB556" s="68"/>
      <c r="AC556" s="68"/>
    </row>
    <row r="557">
      <c r="A557" s="70"/>
      <c r="B557" s="70"/>
      <c r="C557" s="69"/>
      <c r="D557" s="69"/>
      <c r="E557" s="67"/>
      <c r="F557" s="67"/>
      <c r="G557" s="67"/>
      <c r="H557" s="67"/>
      <c r="I557" s="67"/>
      <c r="J557" s="67"/>
      <c r="K557" s="67"/>
      <c r="L557" s="67"/>
      <c r="M557" s="67"/>
      <c r="N557" s="67"/>
      <c r="O557" s="68"/>
      <c r="P557" s="68"/>
      <c r="Q557" s="68"/>
      <c r="R557" s="68"/>
      <c r="S557" s="68"/>
      <c r="T557" s="68"/>
      <c r="U557" s="68"/>
      <c r="V557" s="68"/>
      <c r="W557" s="68"/>
      <c r="X557" s="68"/>
      <c r="Y557" s="68"/>
      <c r="Z557" s="68"/>
      <c r="AA557" s="68"/>
      <c r="AB557" s="68"/>
      <c r="AC557" s="68"/>
    </row>
    <row r="558">
      <c r="A558" s="70"/>
      <c r="B558" s="70"/>
      <c r="C558" s="69"/>
      <c r="D558" s="69"/>
      <c r="E558" s="67"/>
      <c r="F558" s="67"/>
      <c r="G558" s="67"/>
      <c r="H558" s="67"/>
      <c r="I558" s="67"/>
      <c r="J558" s="67"/>
      <c r="K558" s="67"/>
      <c r="L558" s="67"/>
      <c r="M558" s="67"/>
      <c r="N558" s="67"/>
      <c r="O558" s="68"/>
      <c r="P558" s="68"/>
      <c r="Q558" s="68"/>
      <c r="R558" s="68"/>
      <c r="S558" s="68"/>
      <c r="T558" s="68"/>
      <c r="U558" s="68"/>
      <c r="V558" s="68"/>
      <c r="W558" s="68"/>
      <c r="X558" s="68"/>
      <c r="Y558" s="68"/>
      <c r="Z558" s="68"/>
      <c r="AA558" s="68"/>
      <c r="AB558" s="68"/>
      <c r="AC558" s="68"/>
    </row>
    <row r="559">
      <c r="A559" s="70"/>
      <c r="B559" s="70"/>
      <c r="C559" s="69"/>
      <c r="D559" s="69"/>
      <c r="E559" s="67"/>
      <c r="F559" s="67"/>
      <c r="G559" s="67"/>
      <c r="H559" s="67"/>
      <c r="I559" s="67"/>
      <c r="J559" s="67"/>
      <c r="K559" s="67"/>
      <c r="L559" s="67"/>
      <c r="M559" s="67"/>
      <c r="N559" s="67"/>
      <c r="O559" s="68"/>
      <c r="P559" s="68"/>
      <c r="Q559" s="68"/>
      <c r="R559" s="68"/>
      <c r="S559" s="68"/>
      <c r="T559" s="68"/>
      <c r="U559" s="68"/>
      <c r="V559" s="68"/>
      <c r="W559" s="68"/>
      <c r="X559" s="68"/>
      <c r="Y559" s="68"/>
      <c r="Z559" s="68"/>
      <c r="AA559" s="68"/>
      <c r="AB559" s="68"/>
      <c r="AC559" s="68"/>
    </row>
    <row r="560">
      <c r="A560" s="70"/>
      <c r="B560" s="70"/>
      <c r="C560" s="69"/>
      <c r="D560" s="69"/>
      <c r="E560" s="67"/>
      <c r="F560" s="67"/>
      <c r="G560" s="67"/>
      <c r="H560" s="67"/>
      <c r="I560" s="67"/>
      <c r="J560" s="67"/>
      <c r="K560" s="67"/>
      <c r="L560" s="67"/>
      <c r="M560" s="67"/>
      <c r="N560" s="67"/>
      <c r="O560" s="68"/>
      <c r="P560" s="68"/>
      <c r="Q560" s="68"/>
      <c r="R560" s="68"/>
      <c r="S560" s="68"/>
      <c r="T560" s="68"/>
      <c r="U560" s="68"/>
      <c r="V560" s="68"/>
      <c r="W560" s="68"/>
      <c r="X560" s="68"/>
      <c r="Y560" s="68"/>
      <c r="Z560" s="68"/>
      <c r="AA560" s="68"/>
      <c r="AB560" s="68"/>
      <c r="AC560" s="68"/>
    </row>
    <row r="561">
      <c r="A561" s="70"/>
      <c r="B561" s="70"/>
      <c r="C561" s="69"/>
      <c r="D561" s="69"/>
      <c r="E561" s="67"/>
      <c r="F561" s="67"/>
      <c r="G561" s="67"/>
      <c r="H561" s="67"/>
      <c r="I561" s="67"/>
      <c r="J561" s="67"/>
      <c r="K561" s="67"/>
      <c r="L561" s="67"/>
      <c r="M561" s="67"/>
      <c r="N561" s="67"/>
      <c r="O561" s="68"/>
      <c r="P561" s="68"/>
      <c r="Q561" s="68"/>
      <c r="R561" s="68"/>
      <c r="S561" s="68"/>
      <c r="T561" s="68"/>
      <c r="U561" s="68"/>
      <c r="V561" s="68"/>
      <c r="W561" s="68"/>
      <c r="X561" s="68"/>
      <c r="Y561" s="68"/>
      <c r="Z561" s="68"/>
      <c r="AA561" s="68"/>
      <c r="AB561" s="68"/>
      <c r="AC561" s="68"/>
    </row>
    <row r="562">
      <c r="A562" s="70"/>
      <c r="B562" s="70"/>
      <c r="C562" s="69"/>
      <c r="D562" s="69"/>
      <c r="E562" s="67"/>
      <c r="F562" s="67"/>
      <c r="G562" s="67"/>
      <c r="H562" s="67"/>
      <c r="I562" s="67"/>
      <c r="J562" s="67"/>
      <c r="K562" s="67"/>
      <c r="L562" s="67"/>
      <c r="M562" s="67"/>
      <c r="N562" s="67"/>
      <c r="O562" s="68"/>
      <c r="P562" s="68"/>
      <c r="Q562" s="68"/>
      <c r="R562" s="68"/>
      <c r="S562" s="68"/>
      <c r="T562" s="68"/>
      <c r="U562" s="68"/>
      <c r="V562" s="68"/>
      <c r="W562" s="68"/>
      <c r="X562" s="68"/>
      <c r="Y562" s="68"/>
      <c r="Z562" s="68"/>
      <c r="AA562" s="68"/>
      <c r="AB562" s="68"/>
      <c r="AC562" s="68"/>
    </row>
    <row r="563">
      <c r="A563" s="70"/>
      <c r="B563" s="70"/>
      <c r="C563" s="69"/>
      <c r="D563" s="69"/>
      <c r="E563" s="67"/>
      <c r="F563" s="67"/>
      <c r="G563" s="67"/>
      <c r="H563" s="67"/>
      <c r="I563" s="67"/>
      <c r="J563" s="67"/>
      <c r="K563" s="67"/>
      <c r="L563" s="67"/>
      <c r="M563" s="67"/>
      <c r="N563" s="67"/>
      <c r="O563" s="68"/>
      <c r="P563" s="68"/>
      <c r="Q563" s="68"/>
      <c r="R563" s="68"/>
      <c r="S563" s="68"/>
      <c r="T563" s="68"/>
      <c r="U563" s="68"/>
      <c r="V563" s="68"/>
      <c r="W563" s="68"/>
      <c r="X563" s="68"/>
      <c r="Y563" s="68"/>
      <c r="Z563" s="68"/>
      <c r="AA563" s="68"/>
      <c r="AB563" s="68"/>
      <c r="AC563" s="68"/>
    </row>
    <row r="564">
      <c r="A564" s="70"/>
      <c r="B564" s="70"/>
      <c r="C564" s="69"/>
      <c r="D564" s="69"/>
      <c r="E564" s="67"/>
      <c r="F564" s="67"/>
      <c r="G564" s="67"/>
      <c r="H564" s="67"/>
      <c r="I564" s="67"/>
      <c r="J564" s="67"/>
      <c r="K564" s="67"/>
      <c r="L564" s="67"/>
      <c r="M564" s="67"/>
      <c r="N564" s="67"/>
      <c r="O564" s="68"/>
      <c r="P564" s="68"/>
      <c r="Q564" s="68"/>
      <c r="R564" s="68"/>
      <c r="S564" s="68"/>
      <c r="T564" s="68"/>
      <c r="U564" s="68"/>
      <c r="V564" s="68"/>
      <c r="W564" s="68"/>
      <c r="X564" s="68"/>
      <c r="Y564" s="68"/>
      <c r="Z564" s="68"/>
      <c r="AA564" s="68"/>
      <c r="AB564" s="68"/>
      <c r="AC564" s="68"/>
    </row>
    <row r="565">
      <c r="A565" s="70"/>
      <c r="B565" s="70"/>
      <c r="C565" s="69"/>
      <c r="D565" s="69"/>
      <c r="E565" s="67"/>
      <c r="F565" s="67"/>
      <c r="G565" s="67"/>
      <c r="H565" s="67"/>
      <c r="I565" s="67"/>
      <c r="J565" s="67"/>
      <c r="K565" s="67"/>
      <c r="L565" s="67"/>
      <c r="M565" s="67"/>
      <c r="N565" s="67"/>
      <c r="O565" s="68"/>
      <c r="P565" s="68"/>
      <c r="Q565" s="68"/>
      <c r="R565" s="68"/>
      <c r="S565" s="68"/>
      <c r="T565" s="68"/>
      <c r="U565" s="68"/>
      <c r="V565" s="68"/>
      <c r="W565" s="68"/>
      <c r="X565" s="68"/>
      <c r="Y565" s="68"/>
      <c r="Z565" s="68"/>
      <c r="AA565" s="68"/>
      <c r="AB565" s="68"/>
      <c r="AC565" s="68"/>
    </row>
    <row r="566">
      <c r="A566" s="70"/>
      <c r="B566" s="70"/>
      <c r="C566" s="69"/>
      <c r="D566" s="69"/>
      <c r="E566" s="67"/>
      <c r="F566" s="67"/>
      <c r="G566" s="67"/>
      <c r="H566" s="67"/>
      <c r="I566" s="67"/>
      <c r="J566" s="67"/>
      <c r="K566" s="67"/>
      <c r="L566" s="67"/>
      <c r="M566" s="67"/>
      <c r="N566" s="67"/>
      <c r="O566" s="68"/>
      <c r="P566" s="68"/>
      <c r="Q566" s="68"/>
      <c r="R566" s="68"/>
      <c r="S566" s="68"/>
      <c r="T566" s="68"/>
      <c r="U566" s="68"/>
      <c r="V566" s="68"/>
      <c r="W566" s="68"/>
      <c r="X566" s="68"/>
      <c r="Y566" s="68"/>
      <c r="Z566" s="68"/>
      <c r="AA566" s="68"/>
      <c r="AB566" s="68"/>
      <c r="AC566" s="68"/>
    </row>
    <row r="567">
      <c r="A567" s="70"/>
      <c r="B567" s="70"/>
      <c r="C567" s="69"/>
      <c r="D567" s="69"/>
      <c r="E567" s="67"/>
      <c r="F567" s="67"/>
      <c r="G567" s="67"/>
      <c r="H567" s="67"/>
      <c r="I567" s="67"/>
      <c r="J567" s="67"/>
      <c r="K567" s="67"/>
      <c r="L567" s="67"/>
      <c r="M567" s="67"/>
      <c r="N567" s="67"/>
      <c r="O567" s="68"/>
      <c r="P567" s="68"/>
      <c r="Q567" s="68"/>
      <c r="R567" s="68"/>
      <c r="S567" s="68"/>
      <c r="T567" s="68"/>
      <c r="U567" s="68"/>
      <c r="V567" s="68"/>
      <c r="W567" s="68"/>
      <c r="X567" s="68"/>
      <c r="Y567" s="68"/>
      <c r="Z567" s="68"/>
      <c r="AA567" s="68"/>
      <c r="AB567" s="68"/>
      <c r="AC567" s="68"/>
    </row>
    <row r="568">
      <c r="A568" s="70"/>
      <c r="B568" s="70"/>
      <c r="C568" s="69"/>
      <c r="D568" s="69"/>
      <c r="E568" s="67"/>
      <c r="F568" s="67"/>
      <c r="G568" s="67"/>
      <c r="H568" s="67"/>
      <c r="I568" s="67"/>
      <c r="J568" s="67"/>
      <c r="K568" s="67"/>
      <c r="L568" s="67"/>
      <c r="M568" s="67"/>
      <c r="N568" s="67"/>
      <c r="O568" s="68"/>
      <c r="P568" s="68"/>
      <c r="Q568" s="68"/>
      <c r="R568" s="68"/>
      <c r="S568" s="68"/>
      <c r="T568" s="68"/>
      <c r="U568" s="68"/>
      <c r="V568" s="68"/>
      <c r="W568" s="68"/>
      <c r="X568" s="68"/>
      <c r="Y568" s="68"/>
      <c r="Z568" s="68"/>
      <c r="AA568" s="68"/>
      <c r="AB568" s="68"/>
      <c r="AC568" s="68"/>
    </row>
    <row r="569">
      <c r="A569" s="70"/>
      <c r="B569" s="70"/>
      <c r="C569" s="69"/>
      <c r="D569" s="69"/>
      <c r="E569" s="67"/>
      <c r="F569" s="67"/>
      <c r="G569" s="67"/>
      <c r="H569" s="67"/>
      <c r="I569" s="67"/>
      <c r="J569" s="67"/>
      <c r="K569" s="67"/>
      <c r="L569" s="67"/>
      <c r="M569" s="67"/>
      <c r="N569" s="67"/>
      <c r="O569" s="68"/>
      <c r="P569" s="68"/>
      <c r="Q569" s="68"/>
      <c r="R569" s="68"/>
      <c r="S569" s="68"/>
      <c r="T569" s="68"/>
      <c r="U569" s="68"/>
      <c r="V569" s="68"/>
      <c r="W569" s="68"/>
      <c r="X569" s="68"/>
      <c r="Y569" s="68"/>
      <c r="Z569" s="68"/>
      <c r="AA569" s="68"/>
      <c r="AB569" s="68"/>
      <c r="AC569" s="68"/>
    </row>
    <row r="570">
      <c r="A570" s="70"/>
      <c r="B570" s="70"/>
      <c r="C570" s="69"/>
      <c r="D570" s="69"/>
      <c r="E570" s="67"/>
      <c r="F570" s="67"/>
      <c r="G570" s="67"/>
      <c r="H570" s="67"/>
      <c r="I570" s="67"/>
      <c r="J570" s="67"/>
      <c r="K570" s="67"/>
      <c r="L570" s="67"/>
      <c r="M570" s="67"/>
      <c r="N570" s="67"/>
      <c r="O570" s="68"/>
      <c r="P570" s="68"/>
      <c r="Q570" s="68"/>
      <c r="R570" s="68"/>
      <c r="S570" s="68"/>
      <c r="T570" s="68"/>
      <c r="U570" s="68"/>
      <c r="V570" s="68"/>
      <c r="W570" s="68"/>
      <c r="X570" s="68"/>
      <c r="Y570" s="68"/>
      <c r="Z570" s="68"/>
      <c r="AA570" s="68"/>
      <c r="AB570" s="68"/>
      <c r="AC570" s="68"/>
    </row>
    <row r="571">
      <c r="A571" s="70"/>
      <c r="B571" s="70"/>
      <c r="C571" s="69"/>
      <c r="D571" s="69"/>
      <c r="E571" s="67"/>
      <c r="F571" s="67"/>
      <c r="G571" s="67"/>
      <c r="H571" s="67"/>
      <c r="I571" s="67"/>
      <c r="J571" s="67"/>
      <c r="K571" s="67"/>
      <c r="L571" s="67"/>
      <c r="M571" s="67"/>
      <c r="N571" s="67"/>
      <c r="O571" s="68"/>
      <c r="P571" s="68"/>
      <c r="Q571" s="68"/>
      <c r="R571" s="68"/>
      <c r="S571" s="68"/>
      <c r="T571" s="68"/>
      <c r="U571" s="68"/>
      <c r="V571" s="68"/>
      <c r="W571" s="68"/>
      <c r="X571" s="68"/>
      <c r="Y571" s="68"/>
      <c r="Z571" s="68"/>
      <c r="AA571" s="68"/>
      <c r="AB571" s="68"/>
      <c r="AC571" s="68"/>
    </row>
    <row r="572">
      <c r="A572" s="70"/>
      <c r="B572" s="70"/>
      <c r="C572" s="69"/>
      <c r="D572" s="69"/>
      <c r="E572" s="67"/>
      <c r="F572" s="67"/>
      <c r="G572" s="67"/>
      <c r="H572" s="67"/>
      <c r="I572" s="67"/>
      <c r="J572" s="67"/>
      <c r="K572" s="67"/>
      <c r="L572" s="67"/>
      <c r="M572" s="67"/>
      <c r="N572" s="67"/>
      <c r="O572" s="68"/>
      <c r="P572" s="68"/>
      <c r="Q572" s="68"/>
      <c r="R572" s="68"/>
      <c r="S572" s="68"/>
      <c r="T572" s="68"/>
      <c r="U572" s="68"/>
      <c r="V572" s="68"/>
      <c r="W572" s="68"/>
      <c r="X572" s="68"/>
      <c r="Y572" s="68"/>
      <c r="Z572" s="68"/>
      <c r="AA572" s="68"/>
      <c r="AB572" s="68"/>
      <c r="AC572" s="68"/>
    </row>
    <row r="573">
      <c r="A573" s="70"/>
      <c r="B573" s="70"/>
      <c r="C573" s="69"/>
      <c r="D573" s="69"/>
      <c r="E573" s="67"/>
      <c r="F573" s="67"/>
      <c r="G573" s="67"/>
      <c r="H573" s="67"/>
      <c r="I573" s="67"/>
      <c r="J573" s="67"/>
      <c r="K573" s="67"/>
      <c r="L573" s="67"/>
      <c r="M573" s="67"/>
      <c r="N573" s="67"/>
      <c r="O573" s="68"/>
      <c r="P573" s="68"/>
      <c r="Q573" s="68"/>
      <c r="R573" s="68"/>
      <c r="S573" s="68"/>
      <c r="T573" s="68"/>
      <c r="U573" s="68"/>
      <c r="V573" s="68"/>
      <c r="W573" s="68"/>
      <c r="X573" s="68"/>
      <c r="Y573" s="68"/>
      <c r="Z573" s="68"/>
      <c r="AA573" s="68"/>
      <c r="AB573" s="68"/>
      <c r="AC573" s="68"/>
    </row>
    <row r="574">
      <c r="A574" s="70"/>
      <c r="B574" s="70"/>
      <c r="C574" s="69"/>
      <c r="D574" s="69"/>
      <c r="E574" s="67"/>
      <c r="F574" s="67"/>
      <c r="G574" s="67"/>
      <c r="H574" s="67"/>
      <c r="I574" s="67"/>
      <c r="J574" s="67"/>
      <c r="K574" s="67"/>
      <c r="L574" s="67"/>
      <c r="M574" s="67"/>
      <c r="N574" s="67"/>
      <c r="O574" s="68"/>
      <c r="P574" s="68"/>
      <c r="Q574" s="68"/>
      <c r="R574" s="68"/>
      <c r="S574" s="68"/>
      <c r="T574" s="68"/>
      <c r="U574" s="68"/>
      <c r="V574" s="68"/>
      <c r="W574" s="68"/>
      <c r="X574" s="68"/>
      <c r="Y574" s="68"/>
      <c r="Z574" s="68"/>
      <c r="AA574" s="68"/>
      <c r="AB574" s="68"/>
      <c r="AC574" s="68"/>
    </row>
    <row r="575">
      <c r="A575" s="70"/>
      <c r="B575" s="70"/>
      <c r="C575" s="69"/>
      <c r="D575" s="69"/>
      <c r="E575" s="67"/>
      <c r="F575" s="67"/>
      <c r="G575" s="67"/>
      <c r="H575" s="67"/>
      <c r="I575" s="67"/>
      <c r="J575" s="67"/>
      <c r="K575" s="67"/>
      <c r="L575" s="67"/>
      <c r="M575" s="67"/>
      <c r="N575" s="67"/>
      <c r="O575" s="68"/>
      <c r="P575" s="68"/>
      <c r="Q575" s="68"/>
      <c r="R575" s="68"/>
      <c r="S575" s="68"/>
      <c r="T575" s="68"/>
      <c r="U575" s="68"/>
      <c r="V575" s="68"/>
      <c r="W575" s="68"/>
      <c r="X575" s="68"/>
      <c r="Y575" s="68"/>
      <c r="Z575" s="68"/>
      <c r="AA575" s="68"/>
      <c r="AB575" s="68"/>
      <c r="AC575" s="68"/>
    </row>
    <row r="576">
      <c r="A576" s="70"/>
      <c r="B576" s="70"/>
      <c r="C576" s="69"/>
      <c r="D576" s="69"/>
      <c r="E576" s="67"/>
      <c r="F576" s="67"/>
      <c r="G576" s="67"/>
      <c r="H576" s="67"/>
      <c r="I576" s="67"/>
      <c r="J576" s="67"/>
      <c r="K576" s="67"/>
      <c r="L576" s="67"/>
      <c r="M576" s="67"/>
      <c r="N576" s="67"/>
      <c r="O576" s="68"/>
      <c r="P576" s="68"/>
      <c r="Q576" s="68"/>
      <c r="R576" s="68"/>
      <c r="S576" s="68"/>
      <c r="T576" s="68"/>
      <c r="U576" s="68"/>
      <c r="V576" s="68"/>
      <c r="W576" s="68"/>
      <c r="X576" s="68"/>
      <c r="Y576" s="68"/>
      <c r="Z576" s="68"/>
      <c r="AA576" s="68"/>
      <c r="AB576" s="68"/>
      <c r="AC576" s="68"/>
    </row>
    <row r="577">
      <c r="A577" s="70"/>
      <c r="B577" s="70"/>
      <c r="C577" s="69"/>
      <c r="D577" s="69"/>
      <c r="E577" s="67"/>
      <c r="F577" s="67"/>
      <c r="G577" s="67"/>
      <c r="H577" s="67"/>
      <c r="I577" s="67"/>
      <c r="J577" s="67"/>
      <c r="K577" s="67"/>
      <c r="L577" s="67"/>
      <c r="M577" s="67"/>
      <c r="N577" s="67"/>
      <c r="O577" s="68"/>
      <c r="P577" s="68"/>
      <c r="Q577" s="68"/>
      <c r="R577" s="68"/>
      <c r="S577" s="68"/>
      <c r="T577" s="68"/>
      <c r="U577" s="68"/>
      <c r="V577" s="68"/>
      <c r="W577" s="68"/>
      <c r="X577" s="68"/>
      <c r="Y577" s="68"/>
      <c r="Z577" s="68"/>
      <c r="AA577" s="68"/>
      <c r="AB577" s="68"/>
      <c r="AC577" s="68"/>
    </row>
    <row r="578">
      <c r="A578" s="70"/>
      <c r="B578" s="70"/>
      <c r="C578" s="69"/>
      <c r="D578" s="69"/>
      <c r="E578" s="67"/>
      <c r="F578" s="67"/>
      <c r="G578" s="67"/>
      <c r="H578" s="67"/>
      <c r="I578" s="67"/>
      <c r="J578" s="67"/>
      <c r="K578" s="67"/>
      <c r="L578" s="67"/>
      <c r="M578" s="67"/>
      <c r="N578" s="67"/>
      <c r="O578" s="68"/>
      <c r="P578" s="68"/>
      <c r="Q578" s="68"/>
      <c r="R578" s="68"/>
      <c r="S578" s="68"/>
      <c r="T578" s="68"/>
      <c r="U578" s="68"/>
      <c r="V578" s="68"/>
      <c r="W578" s="68"/>
      <c r="X578" s="68"/>
      <c r="Y578" s="68"/>
      <c r="Z578" s="68"/>
      <c r="AA578" s="68"/>
      <c r="AB578" s="68"/>
      <c r="AC578" s="68"/>
    </row>
    <row r="579">
      <c r="A579" s="70"/>
      <c r="B579" s="70"/>
      <c r="C579" s="69"/>
      <c r="D579" s="69"/>
      <c r="E579" s="67"/>
      <c r="F579" s="67"/>
      <c r="G579" s="67"/>
      <c r="H579" s="67"/>
      <c r="I579" s="67"/>
      <c r="J579" s="67"/>
      <c r="K579" s="67"/>
      <c r="L579" s="67"/>
      <c r="M579" s="67"/>
      <c r="N579" s="67"/>
      <c r="O579" s="68"/>
      <c r="P579" s="68"/>
      <c r="Q579" s="68"/>
      <c r="R579" s="68"/>
      <c r="S579" s="68"/>
      <c r="T579" s="68"/>
      <c r="U579" s="68"/>
      <c r="V579" s="68"/>
      <c r="W579" s="68"/>
      <c r="X579" s="68"/>
      <c r="Y579" s="68"/>
      <c r="Z579" s="68"/>
      <c r="AA579" s="68"/>
      <c r="AB579" s="68"/>
      <c r="AC579" s="68"/>
    </row>
    <row r="580">
      <c r="A580" s="70"/>
      <c r="B580" s="70"/>
      <c r="C580" s="69"/>
      <c r="D580" s="69"/>
      <c r="E580" s="67"/>
      <c r="F580" s="67"/>
      <c r="G580" s="67"/>
      <c r="H580" s="67"/>
      <c r="I580" s="67"/>
      <c r="J580" s="67"/>
      <c r="K580" s="67"/>
      <c r="L580" s="67"/>
      <c r="M580" s="67"/>
      <c r="N580" s="67"/>
      <c r="O580" s="68"/>
      <c r="P580" s="68"/>
      <c r="Q580" s="68"/>
      <c r="R580" s="68"/>
      <c r="S580" s="68"/>
      <c r="T580" s="68"/>
      <c r="U580" s="68"/>
      <c r="V580" s="68"/>
      <c r="W580" s="68"/>
      <c r="X580" s="68"/>
      <c r="Y580" s="68"/>
      <c r="Z580" s="68"/>
      <c r="AA580" s="68"/>
      <c r="AB580" s="68"/>
      <c r="AC580" s="68"/>
    </row>
    <row r="581">
      <c r="A581" s="70"/>
      <c r="B581" s="70"/>
      <c r="C581" s="69"/>
      <c r="D581" s="69"/>
      <c r="E581" s="67"/>
      <c r="F581" s="67"/>
      <c r="G581" s="67"/>
      <c r="H581" s="67"/>
      <c r="I581" s="67"/>
      <c r="J581" s="67"/>
      <c r="K581" s="67"/>
      <c r="L581" s="67"/>
      <c r="M581" s="67"/>
      <c r="N581" s="67"/>
      <c r="O581" s="68"/>
      <c r="P581" s="68"/>
      <c r="Q581" s="68"/>
      <c r="R581" s="68"/>
      <c r="S581" s="68"/>
      <c r="T581" s="68"/>
      <c r="U581" s="68"/>
      <c r="V581" s="68"/>
      <c r="W581" s="68"/>
      <c r="X581" s="68"/>
      <c r="Y581" s="68"/>
      <c r="Z581" s="68"/>
      <c r="AA581" s="68"/>
      <c r="AB581" s="68"/>
      <c r="AC581" s="68"/>
    </row>
    <row r="582">
      <c r="A582" s="70"/>
      <c r="B582" s="70"/>
      <c r="C582" s="69"/>
      <c r="D582" s="69"/>
      <c r="E582" s="67"/>
      <c r="F582" s="67"/>
      <c r="G582" s="67"/>
      <c r="H582" s="67"/>
      <c r="I582" s="67"/>
      <c r="J582" s="67"/>
      <c r="K582" s="67"/>
      <c r="L582" s="67"/>
      <c r="M582" s="67"/>
      <c r="N582" s="67"/>
      <c r="O582" s="68"/>
      <c r="P582" s="68"/>
      <c r="Q582" s="68"/>
      <c r="R582" s="68"/>
      <c r="S582" s="68"/>
      <c r="T582" s="68"/>
      <c r="U582" s="68"/>
      <c r="V582" s="68"/>
      <c r="W582" s="68"/>
      <c r="X582" s="68"/>
      <c r="Y582" s="68"/>
      <c r="Z582" s="68"/>
      <c r="AA582" s="68"/>
      <c r="AB582" s="68"/>
      <c r="AC582" s="68"/>
    </row>
    <row r="583">
      <c r="A583" s="70"/>
      <c r="B583" s="70"/>
      <c r="C583" s="69"/>
      <c r="D583" s="69"/>
      <c r="E583" s="67"/>
      <c r="F583" s="67"/>
      <c r="G583" s="67"/>
      <c r="H583" s="67"/>
      <c r="I583" s="67"/>
      <c r="J583" s="67"/>
      <c r="K583" s="67"/>
      <c r="L583" s="67"/>
      <c r="M583" s="67"/>
      <c r="N583" s="67"/>
      <c r="O583" s="68"/>
      <c r="P583" s="68"/>
      <c r="Q583" s="68"/>
      <c r="R583" s="68"/>
      <c r="S583" s="68"/>
      <c r="T583" s="68"/>
      <c r="U583" s="68"/>
      <c r="V583" s="68"/>
      <c r="W583" s="68"/>
      <c r="X583" s="68"/>
      <c r="Y583" s="68"/>
      <c r="Z583" s="68"/>
      <c r="AA583" s="68"/>
      <c r="AB583" s="68"/>
      <c r="AC583" s="68"/>
    </row>
    <row r="584">
      <c r="A584" s="70"/>
      <c r="B584" s="70"/>
      <c r="C584" s="69"/>
      <c r="D584" s="69"/>
      <c r="E584" s="67"/>
      <c r="F584" s="67"/>
      <c r="G584" s="67"/>
      <c r="H584" s="67"/>
      <c r="I584" s="67"/>
      <c r="J584" s="67"/>
      <c r="K584" s="67"/>
      <c r="L584" s="67"/>
      <c r="M584" s="67"/>
      <c r="N584" s="67"/>
      <c r="O584" s="68"/>
      <c r="P584" s="68"/>
      <c r="Q584" s="68"/>
      <c r="R584" s="68"/>
      <c r="S584" s="68"/>
      <c r="T584" s="68"/>
      <c r="U584" s="68"/>
      <c r="V584" s="68"/>
      <c r="W584" s="68"/>
      <c r="X584" s="68"/>
      <c r="Y584" s="68"/>
      <c r="Z584" s="68"/>
      <c r="AA584" s="68"/>
      <c r="AB584" s="68"/>
      <c r="AC584" s="68"/>
    </row>
    <row r="585">
      <c r="A585" s="70"/>
      <c r="B585" s="70"/>
      <c r="C585" s="69"/>
      <c r="D585" s="69"/>
      <c r="E585" s="67"/>
      <c r="F585" s="67"/>
      <c r="G585" s="67"/>
      <c r="H585" s="67"/>
      <c r="I585" s="67"/>
      <c r="J585" s="67"/>
      <c r="K585" s="67"/>
      <c r="L585" s="67"/>
      <c r="M585" s="67"/>
      <c r="N585" s="67"/>
      <c r="O585" s="68"/>
      <c r="P585" s="68"/>
      <c r="Q585" s="68"/>
      <c r="R585" s="68"/>
      <c r="S585" s="68"/>
      <c r="T585" s="68"/>
      <c r="U585" s="68"/>
      <c r="V585" s="68"/>
      <c r="W585" s="68"/>
      <c r="X585" s="68"/>
      <c r="Y585" s="68"/>
      <c r="Z585" s="68"/>
      <c r="AA585" s="68"/>
      <c r="AB585" s="68"/>
      <c r="AC585" s="68"/>
    </row>
    <row r="586">
      <c r="A586" s="70"/>
      <c r="B586" s="70"/>
      <c r="C586" s="69"/>
      <c r="D586" s="69"/>
      <c r="E586" s="67"/>
      <c r="F586" s="67"/>
      <c r="G586" s="67"/>
      <c r="H586" s="67"/>
      <c r="I586" s="67"/>
      <c r="J586" s="67"/>
      <c r="K586" s="67"/>
      <c r="L586" s="67"/>
      <c r="M586" s="67"/>
      <c r="N586" s="67"/>
      <c r="O586" s="68"/>
      <c r="P586" s="68"/>
      <c r="Q586" s="68"/>
      <c r="R586" s="68"/>
      <c r="S586" s="68"/>
      <c r="T586" s="68"/>
      <c r="U586" s="68"/>
      <c r="V586" s="68"/>
      <c r="W586" s="68"/>
      <c r="X586" s="68"/>
      <c r="Y586" s="68"/>
      <c r="Z586" s="68"/>
      <c r="AA586" s="68"/>
      <c r="AB586" s="68"/>
      <c r="AC586" s="68"/>
    </row>
    <row r="587">
      <c r="A587" s="70"/>
      <c r="B587" s="70"/>
      <c r="C587" s="69"/>
      <c r="D587" s="69"/>
      <c r="E587" s="67"/>
      <c r="F587" s="67"/>
      <c r="G587" s="67"/>
      <c r="H587" s="67"/>
      <c r="I587" s="67"/>
      <c r="J587" s="67"/>
      <c r="K587" s="67"/>
      <c r="L587" s="67"/>
      <c r="M587" s="67"/>
      <c r="N587" s="67"/>
      <c r="O587" s="68"/>
      <c r="P587" s="68"/>
      <c r="Q587" s="68"/>
      <c r="R587" s="68"/>
      <c r="S587" s="68"/>
      <c r="T587" s="68"/>
      <c r="U587" s="68"/>
      <c r="V587" s="68"/>
      <c r="W587" s="68"/>
      <c r="X587" s="68"/>
      <c r="Y587" s="68"/>
      <c r="Z587" s="68"/>
      <c r="AA587" s="68"/>
      <c r="AB587" s="68"/>
      <c r="AC587" s="68"/>
    </row>
    <row r="588">
      <c r="A588" s="70"/>
      <c r="B588" s="70"/>
      <c r="C588" s="69"/>
      <c r="D588" s="69"/>
      <c r="E588" s="67"/>
      <c r="F588" s="67"/>
      <c r="G588" s="67"/>
      <c r="H588" s="67"/>
      <c r="I588" s="67"/>
      <c r="J588" s="67"/>
      <c r="K588" s="67"/>
      <c r="L588" s="67"/>
      <c r="M588" s="67"/>
      <c r="N588" s="67"/>
      <c r="O588" s="68"/>
      <c r="P588" s="68"/>
      <c r="Q588" s="68"/>
      <c r="R588" s="68"/>
      <c r="S588" s="68"/>
      <c r="T588" s="68"/>
      <c r="U588" s="68"/>
      <c r="V588" s="68"/>
      <c r="W588" s="68"/>
      <c r="X588" s="68"/>
      <c r="Y588" s="68"/>
      <c r="Z588" s="68"/>
      <c r="AA588" s="68"/>
      <c r="AB588" s="68"/>
      <c r="AC588" s="68"/>
    </row>
    <row r="589">
      <c r="A589" s="70"/>
      <c r="B589" s="70"/>
      <c r="C589" s="69"/>
      <c r="D589" s="69"/>
      <c r="E589" s="67"/>
      <c r="F589" s="67"/>
      <c r="G589" s="67"/>
      <c r="H589" s="67"/>
      <c r="I589" s="67"/>
      <c r="J589" s="67"/>
      <c r="K589" s="67"/>
      <c r="L589" s="67"/>
      <c r="M589" s="67"/>
      <c r="N589" s="67"/>
      <c r="O589" s="68"/>
      <c r="P589" s="68"/>
      <c r="Q589" s="68"/>
      <c r="R589" s="68"/>
      <c r="S589" s="68"/>
      <c r="T589" s="68"/>
      <c r="U589" s="68"/>
      <c r="V589" s="68"/>
      <c r="W589" s="68"/>
      <c r="X589" s="68"/>
      <c r="Y589" s="68"/>
      <c r="Z589" s="68"/>
      <c r="AA589" s="68"/>
      <c r="AB589" s="68"/>
      <c r="AC589" s="68"/>
    </row>
    <row r="590">
      <c r="A590" s="70"/>
      <c r="B590" s="70"/>
      <c r="C590" s="69"/>
      <c r="D590" s="69"/>
      <c r="E590" s="67"/>
      <c r="F590" s="67"/>
      <c r="G590" s="67"/>
      <c r="H590" s="67"/>
      <c r="I590" s="67"/>
      <c r="J590" s="67"/>
      <c r="K590" s="67"/>
      <c r="L590" s="67"/>
      <c r="M590" s="67"/>
      <c r="N590" s="67"/>
      <c r="O590" s="68"/>
      <c r="P590" s="68"/>
      <c r="Q590" s="68"/>
      <c r="R590" s="68"/>
      <c r="S590" s="68"/>
      <c r="T590" s="68"/>
      <c r="U590" s="68"/>
      <c r="V590" s="68"/>
      <c r="W590" s="68"/>
      <c r="X590" s="68"/>
      <c r="Y590" s="68"/>
      <c r="Z590" s="68"/>
      <c r="AA590" s="68"/>
      <c r="AB590" s="68"/>
      <c r="AC590" s="68"/>
    </row>
    <row r="591">
      <c r="A591" s="70"/>
      <c r="B591" s="70"/>
      <c r="C591" s="69"/>
      <c r="D591" s="69"/>
      <c r="E591" s="67"/>
      <c r="F591" s="67"/>
      <c r="G591" s="67"/>
      <c r="H591" s="67"/>
      <c r="I591" s="67"/>
      <c r="J591" s="67"/>
      <c r="K591" s="67"/>
      <c r="L591" s="67"/>
      <c r="M591" s="67"/>
      <c r="N591" s="67"/>
      <c r="O591" s="68"/>
      <c r="P591" s="68"/>
      <c r="Q591" s="68"/>
      <c r="R591" s="68"/>
      <c r="S591" s="68"/>
      <c r="T591" s="68"/>
      <c r="U591" s="68"/>
      <c r="V591" s="68"/>
      <c r="W591" s="68"/>
      <c r="X591" s="68"/>
      <c r="Y591" s="68"/>
      <c r="Z591" s="68"/>
      <c r="AA591" s="68"/>
      <c r="AB591" s="68"/>
      <c r="AC591" s="68"/>
    </row>
    <row r="592">
      <c r="A592" s="70"/>
      <c r="B592" s="70"/>
      <c r="C592" s="69"/>
      <c r="D592" s="69"/>
      <c r="E592" s="67"/>
      <c r="F592" s="67"/>
      <c r="G592" s="67"/>
      <c r="H592" s="67"/>
      <c r="I592" s="67"/>
      <c r="J592" s="67"/>
      <c r="K592" s="67"/>
      <c r="L592" s="67"/>
      <c r="M592" s="67"/>
      <c r="N592" s="67"/>
      <c r="O592" s="68"/>
      <c r="P592" s="68"/>
      <c r="Q592" s="68"/>
      <c r="R592" s="68"/>
      <c r="S592" s="68"/>
      <c r="T592" s="68"/>
      <c r="U592" s="68"/>
      <c r="V592" s="68"/>
      <c r="W592" s="68"/>
      <c r="X592" s="68"/>
      <c r="Y592" s="68"/>
      <c r="Z592" s="68"/>
      <c r="AA592" s="68"/>
      <c r="AB592" s="68"/>
      <c r="AC592" s="68"/>
    </row>
    <row r="593">
      <c r="A593" s="70"/>
      <c r="B593" s="70"/>
      <c r="C593" s="69"/>
      <c r="D593" s="69"/>
      <c r="E593" s="67"/>
      <c r="F593" s="67"/>
      <c r="G593" s="67"/>
      <c r="H593" s="67"/>
      <c r="I593" s="67"/>
      <c r="J593" s="67"/>
      <c r="K593" s="67"/>
      <c r="L593" s="67"/>
      <c r="M593" s="67"/>
      <c r="N593" s="67"/>
      <c r="O593" s="68"/>
      <c r="P593" s="68"/>
      <c r="Q593" s="68"/>
      <c r="R593" s="68"/>
      <c r="S593" s="68"/>
      <c r="T593" s="68"/>
      <c r="U593" s="68"/>
      <c r="V593" s="68"/>
      <c r="W593" s="68"/>
      <c r="X593" s="68"/>
      <c r="Y593" s="68"/>
      <c r="Z593" s="68"/>
      <c r="AA593" s="68"/>
      <c r="AB593" s="68"/>
      <c r="AC593" s="68"/>
    </row>
    <row r="594">
      <c r="A594" s="70"/>
      <c r="B594" s="70"/>
      <c r="C594" s="69"/>
      <c r="D594" s="69"/>
      <c r="E594" s="67"/>
      <c r="F594" s="67"/>
      <c r="G594" s="67"/>
      <c r="H594" s="67"/>
      <c r="I594" s="67"/>
      <c r="J594" s="67"/>
      <c r="K594" s="67"/>
      <c r="L594" s="67"/>
      <c r="M594" s="67"/>
      <c r="N594" s="67"/>
      <c r="O594" s="68"/>
      <c r="P594" s="68"/>
      <c r="Q594" s="68"/>
      <c r="R594" s="68"/>
      <c r="S594" s="68"/>
      <c r="T594" s="68"/>
      <c r="U594" s="68"/>
      <c r="V594" s="68"/>
      <c r="W594" s="68"/>
      <c r="X594" s="68"/>
      <c r="Y594" s="68"/>
      <c r="Z594" s="68"/>
      <c r="AA594" s="68"/>
      <c r="AB594" s="68"/>
      <c r="AC594" s="68"/>
    </row>
    <row r="595">
      <c r="A595" s="70"/>
      <c r="B595" s="70"/>
      <c r="C595" s="69"/>
      <c r="D595" s="69"/>
      <c r="E595" s="67"/>
      <c r="F595" s="67"/>
      <c r="G595" s="67"/>
      <c r="H595" s="67"/>
      <c r="I595" s="67"/>
      <c r="J595" s="67"/>
      <c r="K595" s="67"/>
      <c r="L595" s="67"/>
      <c r="M595" s="67"/>
      <c r="N595" s="67"/>
      <c r="O595" s="68"/>
      <c r="P595" s="68"/>
      <c r="Q595" s="68"/>
      <c r="R595" s="68"/>
      <c r="S595" s="68"/>
      <c r="T595" s="68"/>
      <c r="U595" s="68"/>
      <c r="V595" s="68"/>
      <c r="W595" s="68"/>
      <c r="X595" s="68"/>
      <c r="Y595" s="68"/>
      <c r="Z595" s="68"/>
      <c r="AA595" s="68"/>
      <c r="AB595" s="68"/>
      <c r="AC595" s="68"/>
    </row>
    <row r="596">
      <c r="A596" s="70"/>
      <c r="B596" s="70"/>
      <c r="C596" s="69"/>
      <c r="D596" s="69"/>
      <c r="E596" s="67"/>
      <c r="F596" s="67"/>
      <c r="G596" s="67"/>
      <c r="H596" s="67"/>
      <c r="I596" s="67"/>
      <c r="J596" s="67"/>
      <c r="K596" s="67"/>
      <c r="L596" s="67"/>
      <c r="M596" s="67"/>
      <c r="N596" s="67"/>
      <c r="O596" s="68"/>
      <c r="P596" s="68"/>
      <c r="Q596" s="68"/>
      <c r="R596" s="68"/>
      <c r="S596" s="68"/>
      <c r="T596" s="68"/>
      <c r="U596" s="68"/>
      <c r="V596" s="68"/>
      <c r="W596" s="68"/>
      <c r="X596" s="68"/>
      <c r="Y596" s="68"/>
      <c r="Z596" s="68"/>
      <c r="AA596" s="68"/>
      <c r="AB596" s="68"/>
      <c r="AC596" s="68"/>
    </row>
    <row r="597">
      <c r="A597" s="70"/>
      <c r="B597" s="70"/>
      <c r="C597" s="69"/>
      <c r="D597" s="69"/>
      <c r="E597" s="67"/>
      <c r="F597" s="67"/>
      <c r="G597" s="67"/>
      <c r="H597" s="67"/>
      <c r="I597" s="67"/>
      <c r="J597" s="67"/>
      <c r="K597" s="67"/>
      <c r="L597" s="67"/>
      <c r="M597" s="67"/>
      <c r="N597" s="67"/>
      <c r="O597" s="68"/>
      <c r="P597" s="68"/>
      <c r="Q597" s="68"/>
      <c r="R597" s="68"/>
      <c r="S597" s="68"/>
      <c r="T597" s="68"/>
      <c r="U597" s="68"/>
      <c r="V597" s="68"/>
      <c r="W597" s="68"/>
      <c r="X597" s="68"/>
      <c r="Y597" s="68"/>
      <c r="Z597" s="68"/>
      <c r="AA597" s="68"/>
      <c r="AB597" s="68"/>
      <c r="AC597" s="68"/>
    </row>
    <row r="598">
      <c r="A598" s="70"/>
      <c r="B598" s="70"/>
      <c r="C598" s="69"/>
      <c r="D598" s="69"/>
      <c r="E598" s="67"/>
      <c r="F598" s="67"/>
      <c r="G598" s="67"/>
      <c r="H598" s="67"/>
      <c r="I598" s="67"/>
      <c r="J598" s="67"/>
      <c r="K598" s="67"/>
      <c r="L598" s="67"/>
      <c r="M598" s="67"/>
      <c r="N598" s="67"/>
      <c r="O598" s="68"/>
      <c r="P598" s="68"/>
      <c r="Q598" s="68"/>
      <c r="R598" s="68"/>
      <c r="S598" s="68"/>
      <c r="T598" s="68"/>
      <c r="U598" s="68"/>
      <c r="V598" s="68"/>
      <c r="W598" s="68"/>
      <c r="X598" s="68"/>
      <c r="Y598" s="68"/>
      <c r="Z598" s="68"/>
      <c r="AA598" s="68"/>
      <c r="AB598" s="68"/>
      <c r="AC598" s="68"/>
    </row>
    <row r="599">
      <c r="A599" s="70"/>
      <c r="B599" s="70"/>
      <c r="C599" s="69"/>
      <c r="D599" s="69"/>
      <c r="E599" s="67"/>
      <c r="F599" s="67"/>
      <c r="G599" s="67"/>
      <c r="H599" s="67"/>
      <c r="I599" s="67"/>
      <c r="J599" s="67"/>
      <c r="K599" s="67"/>
      <c r="L599" s="67"/>
      <c r="M599" s="67"/>
      <c r="N599" s="67"/>
      <c r="O599" s="68"/>
      <c r="P599" s="68"/>
      <c r="Q599" s="68"/>
      <c r="R599" s="68"/>
      <c r="S599" s="68"/>
      <c r="T599" s="68"/>
      <c r="U599" s="68"/>
      <c r="V599" s="68"/>
      <c r="W599" s="68"/>
      <c r="X599" s="68"/>
      <c r="Y599" s="68"/>
      <c r="Z599" s="68"/>
      <c r="AA599" s="68"/>
      <c r="AB599" s="68"/>
      <c r="AC599" s="68"/>
    </row>
    <row r="600">
      <c r="A600" s="70"/>
      <c r="B600" s="70"/>
      <c r="C600" s="69"/>
      <c r="D600" s="69"/>
      <c r="E600" s="67"/>
      <c r="F600" s="67"/>
      <c r="G600" s="67"/>
      <c r="H600" s="67"/>
      <c r="I600" s="67"/>
      <c r="J600" s="67"/>
      <c r="K600" s="67"/>
      <c r="L600" s="67"/>
      <c r="M600" s="67"/>
      <c r="N600" s="67"/>
      <c r="O600" s="68"/>
      <c r="P600" s="68"/>
      <c r="Q600" s="68"/>
      <c r="R600" s="68"/>
      <c r="S600" s="68"/>
      <c r="T600" s="68"/>
      <c r="U600" s="68"/>
      <c r="V600" s="68"/>
      <c r="W600" s="68"/>
      <c r="X600" s="68"/>
      <c r="Y600" s="68"/>
      <c r="Z600" s="68"/>
      <c r="AA600" s="68"/>
      <c r="AB600" s="68"/>
      <c r="AC600" s="68"/>
    </row>
    <row r="601">
      <c r="A601" s="70"/>
      <c r="B601" s="70"/>
      <c r="C601" s="69"/>
      <c r="D601" s="69"/>
      <c r="E601" s="67"/>
      <c r="F601" s="67"/>
      <c r="G601" s="67"/>
      <c r="H601" s="67"/>
      <c r="I601" s="67"/>
      <c r="J601" s="67"/>
      <c r="K601" s="67"/>
      <c r="L601" s="67"/>
      <c r="M601" s="67"/>
      <c r="N601" s="67"/>
      <c r="O601" s="68"/>
      <c r="P601" s="68"/>
      <c r="Q601" s="68"/>
      <c r="R601" s="68"/>
      <c r="S601" s="68"/>
      <c r="T601" s="68"/>
      <c r="U601" s="68"/>
      <c r="V601" s="68"/>
      <c r="W601" s="68"/>
      <c r="X601" s="68"/>
      <c r="Y601" s="68"/>
      <c r="Z601" s="68"/>
      <c r="AA601" s="68"/>
      <c r="AB601" s="68"/>
      <c r="AC601" s="68"/>
    </row>
    <row r="602">
      <c r="A602" s="70"/>
      <c r="B602" s="70"/>
      <c r="C602" s="69"/>
      <c r="D602" s="69"/>
      <c r="E602" s="67"/>
      <c r="F602" s="67"/>
      <c r="G602" s="67"/>
      <c r="H602" s="67"/>
      <c r="I602" s="67"/>
      <c r="J602" s="67"/>
      <c r="K602" s="67"/>
      <c r="L602" s="67"/>
      <c r="M602" s="67"/>
      <c r="N602" s="67"/>
      <c r="O602" s="68"/>
      <c r="P602" s="68"/>
      <c r="Q602" s="68"/>
      <c r="R602" s="68"/>
      <c r="S602" s="68"/>
      <c r="T602" s="68"/>
      <c r="U602" s="68"/>
      <c r="V602" s="68"/>
      <c r="W602" s="68"/>
      <c r="X602" s="68"/>
      <c r="Y602" s="68"/>
      <c r="Z602" s="68"/>
      <c r="AA602" s="68"/>
      <c r="AB602" s="68"/>
      <c r="AC602" s="68"/>
    </row>
    <row r="603">
      <c r="A603" s="70"/>
      <c r="B603" s="70"/>
      <c r="C603" s="69"/>
      <c r="D603" s="69"/>
      <c r="E603" s="67"/>
      <c r="F603" s="67"/>
      <c r="G603" s="67"/>
      <c r="H603" s="67"/>
      <c r="I603" s="67"/>
      <c r="J603" s="67"/>
      <c r="K603" s="67"/>
      <c r="L603" s="67"/>
      <c r="M603" s="67"/>
      <c r="N603" s="67"/>
      <c r="O603" s="68"/>
      <c r="P603" s="68"/>
      <c r="Q603" s="68"/>
      <c r="R603" s="68"/>
      <c r="S603" s="68"/>
      <c r="T603" s="68"/>
      <c r="U603" s="68"/>
      <c r="V603" s="68"/>
      <c r="W603" s="68"/>
      <c r="X603" s="68"/>
      <c r="Y603" s="68"/>
      <c r="Z603" s="68"/>
      <c r="AA603" s="68"/>
      <c r="AB603" s="68"/>
      <c r="AC603" s="68"/>
    </row>
    <row r="604">
      <c r="A604" s="70"/>
      <c r="B604" s="70"/>
      <c r="C604" s="69"/>
      <c r="D604" s="69"/>
      <c r="E604" s="67"/>
      <c r="F604" s="67"/>
      <c r="G604" s="67"/>
      <c r="H604" s="67"/>
      <c r="I604" s="67"/>
      <c r="J604" s="67"/>
      <c r="K604" s="67"/>
      <c r="L604" s="67"/>
      <c r="M604" s="67"/>
      <c r="N604" s="67"/>
      <c r="O604" s="68"/>
      <c r="P604" s="68"/>
      <c r="Q604" s="68"/>
      <c r="R604" s="68"/>
      <c r="S604" s="68"/>
      <c r="T604" s="68"/>
      <c r="U604" s="68"/>
      <c r="V604" s="68"/>
      <c r="W604" s="68"/>
      <c r="X604" s="68"/>
      <c r="Y604" s="68"/>
      <c r="Z604" s="68"/>
      <c r="AA604" s="68"/>
      <c r="AB604" s="68"/>
      <c r="AC604" s="68"/>
    </row>
    <row r="605">
      <c r="A605" s="70"/>
      <c r="B605" s="70"/>
      <c r="C605" s="69"/>
      <c r="D605" s="69"/>
      <c r="E605" s="67"/>
      <c r="F605" s="67"/>
      <c r="G605" s="67"/>
      <c r="H605" s="67"/>
      <c r="I605" s="67"/>
      <c r="J605" s="67"/>
      <c r="K605" s="67"/>
      <c r="L605" s="67"/>
      <c r="M605" s="67"/>
      <c r="N605" s="67"/>
      <c r="O605" s="68"/>
      <c r="P605" s="68"/>
      <c r="Q605" s="68"/>
      <c r="R605" s="68"/>
      <c r="S605" s="68"/>
      <c r="T605" s="68"/>
      <c r="U605" s="68"/>
      <c r="V605" s="68"/>
      <c r="W605" s="68"/>
      <c r="X605" s="68"/>
      <c r="Y605" s="68"/>
      <c r="Z605" s="68"/>
      <c r="AA605" s="68"/>
      <c r="AB605" s="68"/>
      <c r="AC605" s="68"/>
    </row>
    <row r="606">
      <c r="A606" s="70"/>
      <c r="B606" s="70"/>
      <c r="C606" s="69"/>
      <c r="D606" s="69"/>
      <c r="E606" s="67"/>
      <c r="F606" s="67"/>
      <c r="G606" s="67"/>
      <c r="H606" s="67"/>
      <c r="I606" s="67"/>
      <c r="J606" s="67"/>
      <c r="K606" s="67"/>
      <c r="L606" s="67"/>
      <c r="M606" s="67"/>
      <c r="N606" s="67"/>
      <c r="O606" s="68"/>
      <c r="P606" s="68"/>
      <c r="Q606" s="68"/>
      <c r="R606" s="68"/>
      <c r="S606" s="68"/>
      <c r="T606" s="68"/>
      <c r="U606" s="68"/>
      <c r="V606" s="68"/>
      <c r="W606" s="68"/>
      <c r="X606" s="68"/>
      <c r="Y606" s="68"/>
      <c r="Z606" s="68"/>
      <c r="AA606" s="68"/>
      <c r="AB606" s="68"/>
      <c r="AC606" s="68"/>
    </row>
    <row r="607">
      <c r="A607" s="70"/>
      <c r="B607" s="70"/>
      <c r="C607" s="69"/>
      <c r="D607" s="69"/>
      <c r="E607" s="67"/>
      <c r="F607" s="67"/>
      <c r="G607" s="67"/>
      <c r="H607" s="67"/>
      <c r="I607" s="67"/>
      <c r="J607" s="67"/>
      <c r="K607" s="67"/>
      <c r="L607" s="67"/>
      <c r="M607" s="67"/>
      <c r="N607" s="67"/>
      <c r="O607" s="68"/>
      <c r="P607" s="68"/>
      <c r="Q607" s="68"/>
      <c r="R607" s="68"/>
      <c r="S607" s="68"/>
      <c r="T607" s="68"/>
      <c r="U607" s="68"/>
      <c r="V607" s="68"/>
      <c r="W607" s="68"/>
      <c r="X607" s="68"/>
      <c r="Y607" s="68"/>
      <c r="Z607" s="68"/>
      <c r="AA607" s="68"/>
      <c r="AB607" s="68"/>
      <c r="AC607" s="68"/>
    </row>
    <row r="608">
      <c r="A608" s="70"/>
      <c r="B608" s="70"/>
      <c r="C608" s="69"/>
      <c r="D608" s="69"/>
      <c r="E608" s="67"/>
      <c r="F608" s="67"/>
      <c r="G608" s="67"/>
      <c r="H608" s="67"/>
      <c r="I608" s="67"/>
      <c r="J608" s="67"/>
      <c r="K608" s="67"/>
      <c r="L608" s="67"/>
      <c r="M608" s="67"/>
      <c r="N608" s="67"/>
      <c r="O608" s="68"/>
      <c r="P608" s="68"/>
      <c r="Q608" s="68"/>
      <c r="R608" s="68"/>
      <c r="S608" s="68"/>
      <c r="T608" s="68"/>
      <c r="U608" s="68"/>
      <c r="V608" s="68"/>
      <c r="W608" s="68"/>
      <c r="X608" s="68"/>
      <c r="Y608" s="68"/>
      <c r="Z608" s="68"/>
      <c r="AA608" s="68"/>
      <c r="AB608" s="68"/>
      <c r="AC608" s="68"/>
    </row>
    <row r="609">
      <c r="A609" s="70"/>
      <c r="B609" s="70"/>
      <c r="C609" s="69"/>
      <c r="D609" s="69"/>
      <c r="E609" s="67"/>
      <c r="F609" s="67"/>
      <c r="G609" s="67"/>
      <c r="H609" s="67"/>
      <c r="I609" s="67"/>
      <c r="J609" s="67"/>
      <c r="K609" s="67"/>
      <c r="L609" s="67"/>
      <c r="M609" s="67"/>
      <c r="N609" s="67"/>
      <c r="O609" s="68"/>
      <c r="P609" s="68"/>
      <c r="Q609" s="68"/>
      <c r="R609" s="68"/>
      <c r="S609" s="68"/>
      <c r="T609" s="68"/>
      <c r="U609" s="68"/>
      <c r="V609" s="68"/>
      <c r="W609" s="68"/>
      <c r="X609" s="68"/>
      <c r="Y609" s="68"/>
      <c r="Z609" s="68"/>
      <c r="AA609" s="68"/>
      <c r="AB609" s="68"/>
      <c r="AC609" s="68"/>
    </row>
    <row r="610">
      <c r="A610" s="70"/>
      <c r="B610" s="70"/>
      <c r="C610" s="69"/>
      <c r="D610" s="69"/>
      <c r="E610" s="67"/>
      <c r="F610" s="67"/>
      <c r="G610" s="67"/>
      <c r="H610" s="67"/>
      <c r="I610" s="67"/>
      <c r="J610" s="67"/>
      <c r="K610" s="67"/>
      <c r="L610" s="67"/>
      <c r="M610" s="67"/>
      <c r="N610" s="67"/>
      <c r="O610" s="68"/>
      <c r="P610" s="68"/>
      <c r="Q610" s="68"/>
      <c r="R610" s="68"/>
      <c r="S610" s="68"/>
      <c r="T610" s="68"/>
      <c r="U610" s="68"/>
      <c r="V610" s="68"/>
      <c r="W610" s="68"/>
      <c r="X610" s="68"/>
      <c r="Y610" s="68"/>
      <c r="Z610" s="68"/>
      <c r="AA610" s="68"/>
      <c r="AB610" s="68"/>
      <c r="AC610" s="68"/>
    </row>
    <row r="611">
      <c r="A611" s="70"/>
      <c r="B611" s="70"/>
      <c r="C611" s="69"/>
      <c r="D611" s="69"/>
      <c r="E611" s="67"/>
      <c r="F611" s="67"/>
      <c r="G611" s="67"/>
      <c r="H611" s="67"/>
      <c r="I611" s="67"/>
      <c r="J611" s="67"/>
      <c r="K611" s="67"/>
      <c r="L611" s="67"/>
      <c r="M611" s="67"/>
      <c r="N611" s="67"/>
      <c r="O611" s="68"/>
      <c r="P611" s="68"/>
      <c r="Q611" s="68"/>
      <c r="R611" s="68"/>
      <c r="S611" s="68"/>
      <c r="T611" s="68"/>
      <c r="U611" s="68"/>
      <c r="V611" s="68"/>
      <c r="W611" s="68"/>
      <c r="X611" s="68"/>
      <c r="Y611" s="68"/>
      <c r="Z611" s="68"/>
      <c r="AA611" s="68"/>
      <c r="AB611" s="68"/>
      <c r="AC611" s="68"/>
    </row>
    <row r="612">
      <c r="A612" s="70"/>
      <c r="B612" s="70"/>
      <c r="C612" s="69"/>
      <c r="D612" s="69"/>
      <c r="E612" s="67"/>
      <c r="F612" s="67"/>
      <c r="G612" s="67"/>
      <c r="H612" s="67"/>
      <c r="I612" s="67"/>
      <c r="J612" s="67"/>
      <c r="K612" s="67"/>
      <c r="L612" s="67"/>
      <c r="M612" s="67"/>
      <c r="N612" s="67"/>
      <c r="O612" s="68"/>
      <c r="P612" s="68"/>
      <c r="Q612" s="68"/>
      <c r="R612" s="68"/>
      <c r="S612" s="68"/>
      <c r="T612" s="68"/>
      <c r="U612" s="68"/>
      <c r="V612" s="68"/>
      <c r="W612" s="68"/>
      <c r="X612" s="68"/>
      <c r="Y612" s="68"/>
      <c r="Z612" s="68"/>
      <c r="AA612" s="68"/>
      <c r="AB612" s="68"/>
      <c r="AC612" s="68"/>
    </row>
    <row r="613">
      <c r="A613" s="70"/>
      <c r="B613" s="70"/>
      <c r="C613" s="69"/>
      <c r="D613" s="69"/>
      <c r="E613" s="67"/>
      <c r="F613" s="67"/>
      <c r="G613" s="67"/>
      <c r="H613" s="67"/>
      <c r="I613" s="67"/>
      <c r="J613" s="67"/>
      <c r="K613" s="67"/>
      <c r="L613" s="67"/>
      <c r="M613" s="67"/>
      <c r="N613" s="67"/>
      <c r="O613" s="68"/>
      <c r="P613" s="68"/>
      <c r="Q613" s="68"/>
      <c r="R613" s="68"/>
      <c r="S613" s="68"/>
      <c r="T613" s="68"/>
      <c r="U613" s="68"/>
      <c r="V613" s="68"/>
      <c r="W613" s="68"/>
      <c r="X613" s="68"/>
      <c r="Y613" s="68"/>
      <c r="Z613" s="68"/>
      <c r="AA613" s="68"/>
      <c r="AB613" s="68"/>
      <c r="AC613" s="68"/>
    </row>
    <row r="614">
      <c r="A614" s="70"/>
      <c r="B614" s="70"/>
      <c r="C614" s="69"/>
      <c r="D614" s="69"/>
      <c r="E614" s="67"/>
      <c r="F614" s="67"/>
      <c r="G614" s="67"/>
      <c r="H614" s="67"/>
      <c r="I614" s="67"/>
      <c r="J614" s="67"/>
      <c r="K614" s="67"/>
      <c r="L614" s="67"/>
      <c r="M614" s="67"/>
      <c r="N614" s="67"/>
      <c r="O614" s="68"/>
      <c r="P614" s="68"/>
      <c r="Q614" s="68"/>
      <c r="R614" s="68"/>
      <c r="S614" s="68"/>
      <c r="T614" s="68"/>
      <c r="U614" s="68"/>
      <c r="V614" s="68"/>
      <c r="W614" s="68"/>
      <c r="X614" s="68"/>
      <c r="Y614" s="68"/>
      <c r="Z614" s="68"/>
      <c r="AA614" s="68"/>
      <c r="AB614" s="68"/>
      <c r="AC614" s="68"/>
    </row>
    <row r="615">
      <c r="A615" s="70"/>
      <c r="B615" s="70"/>
      <c r="C615" s="69"/>
      <c r="D615" s="69"/>
      <c r="E615" s="67"/>
      <c r="F615" s="67"/>
      <c r="G615" s="67"/>
      <c r="H615" s="67"/>
      <c r="I615" s="67"/>
      <c r="J615" s="67"/>
      <c r="K615" s="67"/>
      <c r="L615" s="67"/>
      <c r="M615" s="67"/>
      <c r="N615" s="67"/>
      <c r="O615" s="68"/>
      <c r="P615" s="68"/>
      <c r="Q615" s="68"/>
      <c r="R615" s="68"/>
      <c r="S615" s="68"/>
      <c r="T615" s="68"/>
      <c r="U615" s="68"/>
      <c r="V615" s="68"/>
      <c r="W615" s="68"/>
      <c r="X615" s="68"/>
      <c r="Y615" s="68"/>
      <c r="Z615" s="68"/>
      <c r="AA615" s="68"/>
      <c r="AB615" s="68"/>
      <c r="AC615" s="68"/>
    </row>
    <row r="616">
      <c r="A616" s="70"/>
      <c r="B616" s="70"/>
      <c r="C616" s="69"/>
      <c r="D616" s="69"/>
      <c r="E616" s="67"/>
      <c r="F616" s="67"/>
      <c r="G616" s="67"/>
      <c r="H616" s="67"/>
      <c r="I616" s="67"/>
      <c r="J616" s="67"/>
      <c r="K616" s="67"/>
      <c r="L616" s="67"/>
      <c r="M616" s="67"/>
      <c r="N616" s="67"/>
      <c r="O616" s="68"/>
      <c r="P616" s="68"/>
      <c r="Q616" s="68"/>
      <c r="R616" s="68"/>
      <c r="S616" s="68"/>
      <c r="T616" s="68"/>
      <c r="U616" s="68"/>
      <c r="V616" s="68"/>
      <c r="W616" s="68"/>
      <c r="X616" s="68"/>
      <c r="Y616" s="68"/>
      <c r="Z616" s="68"/>
      <c r="AA616" s="68"/>
      <c r="AB616" s="68"/>
      <c r="AC616" s="68"/>
    </row>
    <row r="617">
      <c r="A617" s="70"/>
      <c r="B617" s="70"/>
      <c r="C617" s="69"/>
      <c r="D617" s="69"/>
      <c r="E617" s="67"/>
      <c r="F617" s="67"/>
      <c r="G617" s="67"/>
      <c r="H617" s="67"/>
      <c r="I617" s="67"/>
      <c r="J617" s="67"/>
      <c r="K617" s="67"/>
      <c r="L617" s="67"/>
      <c r="M617" s="67"/>
      <c r="N617" s="67"/>
      <c r="O617" s="68"/>
      <c r="P617" s="68"/>
      <c r="Q617" s="68"/>
      <c r="R617" s="68"/>
      <c r="S617" s="68"/>
      <c r="T617" s="68"/>
      <c r="U617" s="68"/>
      <c r="V617" s="68"/>
      <c r="W617" s="68"/>
      <c r="X617" s="68"/>
      <c r="Y617" s="68"/>
      <c r="Z617" s="68"/>
      <c r="AA617" s="68"/>
      <c r="AB617" s="68"/>
      <c r="AC617" s="68"/>
    </row>
    <row r="618">
      <c r="A618" s="70"/>
      <c r="B618" s="70"/>
      <c r="C618" s="69"/>
      <c r="D618" s="69"/>
      <c r="E618" s="67"/>
      <c r="F618" s="67"/>
      <c r="G618" s="67"/>
      <c r="H618" s="67"/>
      <c r="I618" s="67"/>
      <c r="J618" s="67"/>
      <c r="K618" s="67"/>
      <c r="L618" s="67"/>
      <c r="M618" s="67"/>
      <c r="N618" s="67"/>
      <c r="O618" s="68"/>
      <c r="P618" s="68"/>
      <c r="Q618" s="68"/>
      <c r="R618" s="68"/>
      <c r="S618" s="68"/>
      <c r="T618" s="68"/>
      <c r="U618" s="68"/>
      <c r="V618" s="68"/>
      <c r="W618" s="68"/>
      <c r="X618" s="68"/>
      <c r="Y618" s="68"/>
      <c r="Z618" s="68"/>
      <c r="AA618" s="68"/>
      <c r="AB618" s="68"/>
      <c r="AC618" s="68"/>
    </row>
    <row r="619">
      <c r="A619" s="70"/>
      <c r="B619" s="70"/>
      <c r="C619" s="69"/>
      <c r="D619" s="69"/>
      <c r="E619" s="67"/>
      <c r="F619" s="67"/>
      <c r="G619" s="67"/>
      <c r="H619" s="67"/>
      <c r="I619" s="67"/>
      <c r="J619" s="67"/>
      <c r="K619" s="67"/>
      <c r="L619" s="67"/>
      <c r="M619" s="67"/>
      <c r="N619" s="67"/>
      <c r="O619" s="68"/>
      <c r="P619" s="68"/>
      <c r="Q619" s="68"/>
      <c r="R619" s="68"/>
      <c r="S619" s="68"/>
      <c r="T619" s="68"/>
      <c r="U619" s="68"/>
      <c r="V619" s="68"/>
      <c r="W619" s="68"/>
      <c r="X619" s="68"/>
      <c r="Y619" s="68"/>
      <c r="Z619" s="68"/>
      <c r="AA619" s="68"/>
      <c r="AB619" s="68"/>
      <c r="AC619" s="68"/>
    </row>
    <row r="620">
      <c r="A620" s="70"/>
      <c r="B620" s="70"/>
      <c r="C620" s="69"/>
      <c r="D620" s="69"/>
      <c r="E620" s="67"/>
      <c r="F620" s="67"/>
      <c r="G620" s="67"/>
      <c r="H620" s="67"/>
      <c r="I620" s="67"/>
      <c r="J620" s="67"/>
      <c r="K620" s="67"/>
      <c r="L620" s="67"/>
      <c r="M620" s="67"/>
      <c r="N620" s="67"/>
      <c r="O620" s="68"/>
      <c r="P620" s="68"/>
      <c r="Q620" s="68"/>
      <c r="R620" s="68"/>
      <c r="S620" s="68"/>
      <c r="T620" s="68"/>
      <c r="U620" s="68"/>
      <c r="V620" s="68"/>
      <c r="W620" s="68"/>
      <c r="X620" s="68"/>
      <c r="Y620" s="68"/>
      <c r="Z620" s="68"/>
      <c r="AA620" s="68"/>
      <c r="AB620" s="68"/>
      <c r="AC620" s="68"/>
    </row>
    <row r="621">
      <c r="A621" s="70"/>
      <c r="B621" s="70"/>
      <c r="C621" s="69"/>
      <c r="D621" s="69"/>
      <c r="E621" s="67"/>
      <c r="F621" s="67"/>
      <c r="G621" s="67"/>
      <c r="H621" s="67"/>
      <c r="I621" s="67"/>
      <c r="J621" s="67"/>
      <c r="K621" s="67"/>
      <c r="L621" s="67"/>
      <c r="M621" s="67"/>
      <c r="N621" s="67"/>
      <c r="O621" s="68"/>
      <c r="P621" s="68"/>
      <c r="Q621" s="68"/>
      <c r="R621" s="68"/>
      <c r="S621" s="68"/>
      <c r="T621" s="68"/>
      <c r="U621" s="68"/>
      <c r="V621" s="68"/>
      <c r="W621" s="68"/>
      <c r="X621" s="68"/>
      <c r="Y621" s="68"/>
      <c r="Z621" s="68"/>
      <c r="AA621" s="68"/>
      <c r="AB621" s="68"/>
      <c r="AC621" s="68"/>
    </row>
    <row r="622">
      <c r="A622" s="70"/>
      <c r="B622" s="70"/>
      <c r="C622" s="69"/>
      <c r="D622" s="69"/>
      <c r="E622" s="67"/>
      <c r="F622" s="67"/>
      <c r="G622" s="67"/>
      <c r="H622" s="67"/>
      <c r="I622" s="67"/>
      <c r="J622" s="67"/>
      <c r="K622" s="67"/>
      <c r="L622" s="67"/>
      <c r="M622" s="67"/>
      <c r="N622" s="67"/>
      <c r="O622" s="68"/>
      <c r="P622" s="68"/>
      <c r="Q622" s="68"/>
      <c r="R622" s="68"/>
      <c r="S622" s="68"/>
      <c r="T622" s="68"/>
      <c r="U622" s="68"/>
      <c r="V622" s="68"/>
      <c r="W622" s="68"/>
      <c r="X622" s="68"/>
      <c r="Y622" s="68"/>
      <c r="Z622" s="68"/>
      <c r="AA622" s="68"/>
      <c r="AB622" s="68"/>
      <c r="AC622" s="68"/>
    </row>
    <row r="623">
      <c r="A623" s="70"/>
      <c r="B623" s="70"/>
      <c r="C623" s="69"/>
      <c r="D623" s="69"/>
      <c r="E623" s="67"/>
      <c r="F623" s="67"/>
      <c r="G623" s="67"/>
      <c r="H623" s="67"/>
      <c r="I623" s="67"/>
      <c r="J623" s="67"/>
      <c r="K623" s="67"/>
      <c r="L623" s="67"/>
      <c r="M623" s="67"/>
      <c r="N623" s="67"/>
      <c r="O623" s="68"/>
      <c r="P623" s="68"/>
      <c r="Q623" s="68"/>
      <c r="R623" s="68"/>
      <c r="S623" s="68"/>
      <c r="T623" s="68"/>
      <c r="U623" s="68"/>
      <c r="V623" s="68"/>
      <c r="W623" s="68"/>
      <c r="X623" s="68"/>
      <c r="Y623" s="68"/>
      <c r="Z623" s="68"/>
      <c r="AA623" s="68"/>
      <c r="AB623" s="68"/>
      <c r="AC623" s="68"/>
    </row>
    <row r="624">
      <c r="A624" s="70"/>
      <c r="B624" s="70"/>
      <c r="C624" s="69"/>
      <c r="D624" s="69"/>
      <c r="E624" s="67"/>
      <c r="F624" s="67"/>
      <c r="G624" s="67"/>
      <c r="H624" s="67"/>
      <c r="I624" s="67"/>
      <c r="J624" s="67"/>
      <c r="K624" s="67"/>
      <c r="L624" s="67"/>
      <c r="M624" s="67"/>
      <c r="N624" s="67"/>
      <c r="O624" s="68"/>
      <c r="P624" s="68"/>
      <c r="Q624" s="68"/>
      <c r="R624" s="68"/>
      <c r="S624" s="68"/>
      <c r="T624" s="68"/>
      <c r="U624" s="68"/>
      <c r="V624" s="68"/>
      <c r="W624" s="68"/>
      <c r="X624" s="68"/>
      <c r="Y624" s="68"/>
      <c r="Z624" s="68"/>
      <c r="AA624" s="68"/>
      <c r="AB624" s="68"/>
      <c r="AC624" s="68"/>
    </row>
    <row r="625">
      <c r="A625" s="70"/>
      <c r="B625" s="70"/>
      <c r="C625" s="69"/>
      <c r="D625" s="69"/>
      <c r="E625" s="67"/>
      <c r="F625" s="67"/>
      <c r="G625" s="67"/>
      <c r="H625" s="67"/>
      <c r="I625" s="67"/>
      <c r="J625" s="67"/>
      <c r="K625" s="67"/>
      <c r="L625" s="67"/>
      <c r="M625" s="67"/>
      <c r="N625" s="67"/>
      <c r="O625" s="68"/>
      <c r="P625" s="68"/>
      <c r="Q625" s="68"/>
      <c r="R625" s="68"/>
      <c r="S625" s="68"/>
      <c r="T625" s="68"/>
      <c r="U625" s="68"/>
      <c r="V625" s="68"/>
      <c r="W625" s="68"/>
      <c r="X625" s="68"/>
      <c r="Y625" s="68"/>
      <c r="Z625" s="68"/>
      <c r="AA625" s="68"/>
      <c r="AB625" s="68"/>
      <c r="AC625" s="68"/>
    </row>
    <row r="626">
      <c r="A626" s="70"/>
      <c r="B626" s="70"/>
      <c r="C626" s="69"/>
      <c r="D626" s="69"/>
      <c r="E626" s="67"/>
      <c r="F626" s="67"/>
      <c r="G626" s="67"/>
      <c r="H626" s="67"/>
      <c r="I626" s="67"/>
      <c r="J626" s="67"/>
      <c r="K626" s="67"/>
      <c r="L626" s="67"/>
      <c r="M626" s="67"/>
      <c r="N626" s="67"/>
      <c r="O626" s="68"/>
      <c r="P626" s="68"/>
      <c r="Q626" s="68"/>
      <c r="R626" s="68"/>
      <c r="S626" s="68"/>
      <c r="T626" s="68"/>
      <c r="U626" s="68"/>
      <c r="V626" s="68"/>
      <c r="W626" s="68"/>
      <c r="X626" s="68"/>
      <c r="Y626" s="68"/>
      <c r="Z626" s="68"/>
      <c r="AA626" s="68"/>
      <c r="AB626" s="68"/>
      <c r="AC626" s="68"/>
    </row>
    <row r="627">
      <c r="A627" s="70"/>
      <c r="B627" s="70"/>
      <c r="C627" s="69"/>
      <c r="D627" s="69"/>
      <c r="E627" s="67"/>
      <c r="F627" s="67"/>
      <c r="G627" s="67"/>
      <c r="H627" s="67"/>
      <c r="I627" s="67"/>
      <c r="J627" s="67"/>
      <c r="K627" s="67"/>
      <c r="L627" s="67"/>
      <c r="M627" s="67"/>
      <c r="N627" s="67"/>
      <c r="O627" s="68"/>
      <c r="P627" s="68"/>
      <c r="Q627" s="68"/>
      <c r="R627" s="68"/>
      <c r="S627" s="68"/>
      <c r="T627" s="68"/>
      <c r="U627" s="68"/>
      <c r="V627" s="68"/>
      <c r="W627" s="68"/>
      <c r="X627" s="68"/>
      <c r="Y627" s="68"/>
      <c r="Z627" s="68"/>
      <c r="AA627" s="68"/>
      <c r="AB627" s="68"/>
      <c r="AC627" s="68"/>
    </row>
    <row r="628">
      <c r="A628" s="70"/>
      <c r="B628" s="70"/>
      <c r="C628" s="69"/>
      <c r="D628" s="69"/>
      <c r="E628" s="67"/>
      <c r="F628" s="67"/>
      <c r="G628" s="67"/>
      <c r="H628" s="67"/>
      <c r="I628" s="67"/>
      <c r="J628" s="67"/>
      <c r="K628" s="67"/>
      <c r="L628" s="67"/>
      <c r="M628" s="67"/>
      <c r="N628" s="67"/>
      <c r="O628" s="68"/>
      <c r="P628" s="68"/>
      <c r="Q628" s="68"/>
      <c r="R628" s="68"/>
      <c r="S628" s="68"/>
      <c r="T628" s="68"/>
      <c r="U628" s="68"/>
      <c r="V628" s="68"/>
      <c r="W628" s="68"/>
      <c r="X628" s="68"/>
      <c r="Y628" s="68"/>
      <c r="Z628" s="68"/>
      <c r="AA628" s="68"/>
      <c r="AB628" s="68"/>
      <c r="AC628" s="68"/>
    </row>
    <row r="629">
      <c r="A629" s="70"/>
      <c r="B629" s="70"/>
      <c r="C629" s="69"/>
      <c r="D629" s="69"/>
      <c r="E629" s="67"/>
      <c r="F629" s="67"/>
      <c r="G629" s="67"/>
      <c r="H629" s="67"/>
      <c r="I629" s="67"/>
      <c r="J629" s="67"/>
      <c r="K629" s="67"/>
      <c r="L629" s="67"/>
      <c r="M629" s="67"/>
      <c r="N629" s="67"/>
      <c r="O629" s="68"/>
      <c r="P629" s="68"/>
      <c r="Q629" s="68"/>
      <c r="R629" s="68"/>
      <c r="S629" s="68"/>
      <c r="T629" s="68"/>
      <c r="U629" s="68"/>
      <c r="V629" s="68"/>
      <c r="W629" s="68"/>
      <c r="X629" s="68"/>
      <c r="Y629" s="68"/>
      <c r="Z629" s="68"/>
      <c r="AA629" s="68"/>
      <c r="AB629" s="68"/>
      <c r="AC629" s="68"/>
    </row>
    <row r="630">
      <c r="A630" s="70"/>
      <c r="B630" s="70"/>
      <c r="C630" s="69"/>
      <c r="D630" s="69"/>
      <c r="E630" s="67"/>
      <c r="F630" s="67"/>
      <c r="G630" s="67"/>
      <c r="H630" s="67"/>
      <c r="I630" s="67"/>
      <c r="J630" s="67"/>
      <c r="K630" s="67"/>
      <c r="L630" s="67"/>
      <c r="M630" s="67"/>
      <c r="N630" s="67"/>
      <c r="O630" s="68"/>
      <c r="P630" s="68"/>
      <c r="Q630" s="68"/>
      <c r="R630" s="68"/>
      <c r="S630" s="68"/>
      <c r="T630" s="68"/>
      <c r="U630" s="68"/>
      <c r="V630" s="68"/>
      <c r="W630" s="68"/>
      <c r="X630" s="68"/>
      <c r="Y630" s="68"/>
      <c r="Z630" s="68"/>
      <c r="AA630" s="68"/>
      <c r="AB630" s="68"/>
      <c r="AC630" s="68"/>
    </row>
    <row r="631">
      <c r="A631" s="70"/>
      <c r="B631" s="70"/>
      <c r="C631" s="69"/>
      <c r="D631" s="69"/>
      <c r="E631" s="67"/>
      <c r="F631" s="67"/>
      <c r="G631" s="67"/>
      <c r="H631" s="67"/>
      <c r="I631" s="67"/>
      <c r="J631" s="67"/>
      <c r="K631" s="67"/>
      <c r="L631" s="67"/>
      <c r="M631" s="67"/>
      <c r="N631" s="67"/>
      <c r="O631" s="68"/>
      <c r="P631" s="68"/>
      <c r="Q631" s="68"/>
      <c r="R631" s="68"/>
      <c r="S631" s="68"/>
      <c r="T631" s="68"/>
      <c r="U631" s="68"/>
      <c r="V631" s="68"/>
      <c r="W631" s="68"/>
      <c r="X631" s="68"/>
      <c r="Y631" s="68"/>
      <c r="Z631" s="68"/>
      <c r="AA631" s="68"/>
      <c r="AB631" s="68"/>
      <c r="AC631" s="68"/>
    </row>
    <row r="632">
      <c r="A632" s="70"/>
      <c r="B632" s="70"/>
      <c r="C632" s="69"/>
      <c r="D632" s="69"/>
      <c r="E632" s="67"/>
      <c r="F632" s="67"/>
      <c r="G632" s="67"/>
      <c r="H632" s="67"/>
      <c r="I632" s="67"/>
      <c r="J632" s="67"/>
      <c r="K632" s="67"/>
      <c r="L632" s="67"/>
      <c r="M632" s="67"/>
      <c r="N632" s="67"/>
      <c r="O632" s="68"/>
      <c r="P632" s="68"/>
      <c r="Q632" s="68"/>
      <c r="R632" s="68"/>
      <c r="S632" s="68"/>
      <c r="T632" s="68"/>
      <c r="U632" s="68"/>
      <c r="V632" s="68"/>
      <c r="W632" s="68"/>
      <c r="X632" s="68"/>
      <c r="Y632" s="68"/>
      <c r="Z632" s="68"/>
      <c r="AA632" s="68"/>
      <c r="AB632" s="68"/>
      <c r="AC632" s="68"/>
    </row>
    <row r="633">
      <c r="A633" s="70"/>
      <c r="B633" s="70"/>
      <c r="C633" s="69"/>
      <c r="D633" s="69"/>
      <c r="E633" s="67"/>
      <c r="F633" s="67"/>
      <c r="G633" s="67"/>
      <c r="H633" s="67"/>
      <c r="I633" s="67"/>
      <c r="J633" s="67"/>
      <c r="K633" s="67"/>
      <c r="L633" s="67"/>
      <c r="M633" s="67"/>
      <c r="N633" s="67"/>
      <c r="O633" s="68"/>
      <c r="P633" s="68"/>
      <c r="Q633" s="68"/>
      <c r="R633" s="68"/>
      <c r="S633" s="68"/>
      <c r="T633" s="68"/>
      <c r="U633" s="68"/>
      <c r="V633" s="68"/>
      <c r="W633" s="68"/>
      <c r="X633" s="68"/>
      <c r="Y633" s="68"/>
      <c r="Z633" s="68"/>
      <c r="AA633" s="68"/>
      <c r="AB633" s="68"/>
      <c r="AC633" s="68"/>
    </row>
    <row r="634">
      <c r="A634" s="70"/>
      <c r="B634" s="70"/>
      <c r="C634" s="69"/>
      <c r="D634" s="69"/>
      <c r="E634" s="67"/>
      <c r="F634" s="67"/>
      <c r="G634" s="67"/>
      <c r="H634" s="67"/>
      <c r="I634" s="67"/>
      <c r="J634" s="67"/>
      <c r="K634" s="67"/>
      <c r="L634" s="67"/>
      <c r="M634" s="67"/>
      <c r="N634" s="67"/>
      <c r="O634" s="68"/>
      <c r="P634" s="68"/>
      <c r="Q634" s="68"/>
      <c r="R634" s="68"/>
      <c r="S634" s="68"/>
      <c r="T634" s="68"/>
      <c r="U634" s="68"/>
      <c r="V634" s="68"/>
      <c r="W634" s="68"/>
      <c r="X634" s="68"/>
      <c r="Y634" s="68"/>
      <c r="Z634" s="68"/>
      <c r="AA634" s="68"/>
      <c r="AB634" s="68"/>
      <c r="AC634" s="68"/>
    </row>
    <row r="635">
      <c r="A635" s="70"/>
      <c r="B635" s="70"/>
      <c r="C635" s="69"/>
      <c r="D635" s="69"/>
      <c r="E635" s="67"/>
      <c r="F635" s="67"/>
      <c r="G635" s="67"/>
      <c r="H635" s="67"/>
      <c r="I635" s="67"/>
      <c r="J635" s="67"/>
      <c r="K635" s="67"/>
      <c r="L635" s="67"/>
      <c r="M635" s="67"/>
      <c r="N635" s="67"/>
      <c r="O635" s="68"/>
      <c r="P635" s="68"/>
      <c r="Q635" s="68"/>
      <c r="R635" s="68"/>
      <c r="S635" s="68"/>
      <c r="T635" s="68"/>
      <c r="U635" s="68"/>
      <c r="V635" s="68"/>
      <c r="W635" s="68"/>
      <c r="X635" s="68"/>
      <c r="Y635" s="68"/>
      <c r="Z635" s="68"/>
      <c r="AA635" s="68"/>
      <c r="AB635" s="68"/>
      <c r="AC635" s="68"/>
    </row>
    <row r="636">
      <c r="A636" s="70"/>
      <c r="B636" s="70"/>
      <c r="C636" s="69"/>
      <c r="D636" s="69"/>
      <c r="E636" s="67"/>
      <c r="F636" s="67"/>
      <c r="G636" s="67"/>
      <c r="H636" s="67"/>
      <c r="I636" s="67"/>
      <c r="J636" s="67"/>
      <c r="K636" s="67"/>
      <c r="L636" s="67"/>
      <c r="M636" s="67"/>
      <c r="N636" s="67"/>
      <c r="O636" s="68"/>
      <c r="P636" s="68"/>
      <c r="Q636" s="68"/>
      <c r="R636" s="68"/>
      <c r="S636" s="68"/>
      <c r="T636" s="68"/>
      <c r="U636" s="68"/>
      <c r="V636" s="68"/>
      <c r="W636" s="68"/>
      <c r="X636" s="68"/>
      <c r="Y636" s="68"/>
      <c r="Z636" s="68"/>
      <c r="AA636" s="68"/>
      <c r="AB636" s="68"/>
      <c r="AC636" s="68"/>
    </row>
    <row r="637">
      <c r="A637" s="70"/>
      <c r="B637" s="70"/>
      <c r="C637" s="69"/>
      <c r="D637" s="69"/>
      <c r="E637" s="67"/>
      <c r="F637" s="67"/>
      <c r="G637" s="67"/>
      <c r="H637" s="67"/>
      <c r="I637" s="67"/>
      <c r="J637" s="67"/>
      <c r="K637" s="67"/>
      <c r="L637" s="67"/>
      <c r="M637" s="67"/>
      <c r="N637" s="67"/>
      <c r="O637" s="68"/>
      <c r="P637" s="68"/>
      <c r="Q637" s="68"/>
      <c r="R637" s="68"/>
      <c r="S637" s="68"/>
      <c r="T637" s="68"/>
      <c r="U637" s="68"/>
      <c r="V637" s="68"/>
      <c r="W637" s="68"/>
      <c r="X637" s="68"/>
      <c r="Y637" s="68"/>
      <c r="Z637" s="68"/>
      <c r="AA637" s="68"/>
      <c r="AB637" s="68"/>
      <c r="AC637" s="68"/>
    </row>
    <row r="638">
      <c r="A638" s="70"/>
      <c r="B638" s="70"/>
      <c r="C638" s="69"/>
      <c r="D638" s="69"/>
      <c r="E638" s="67"/>
      <c r="F638" s="67"/>
      <c r="G638" s="67"/>
      <c r="H638" s="67"/>
      <c r="I638" s="67"/>
      <c r="J638" s="67"/>
      <c r="K638" s="67"/>
      <c r="L638" s="67"/>
      <c r="M638" s="67"/>
      <c r="N638" s="67"/>
      <c r="O638" s="68"/>
      <c r="P638" s="68"/>
      <c r="Q638" s="68"/>
      <c r="R638" s="68"/>
      <c r="S638" s="68"/>
      <c r="T638" s="68"/>
      <c r="U638" s="68"/>
      <c r="V638" s="68"/>
      <c r="W638" s="68"/>
      <c r="X638" s="68"/>
      <c r="Y638" s="68"/>
      <c r="Z638" s="68"/>
      <c r="AA638" s="68"/>
      <c r="AB638" s="68"/>
      <c r="AC638" s="68"/>
    </row>
    <row r="639">
      <c r="A639" s="70"/>
      <c r="B639" s="70"/>
      <c r="C639" s="69"/>
      <c r="D639" s="69"/>
      <c r="E639" s="67"/>
      <c r="F639" s="67"/>
      <c r="G639" s="67"/>
      <c r="H639" s="67"/>
      <c r="I639" s="67"/>
      <c r="J639" s="67"/>
      <c r="K639" s="67"/>
      <c r="L639" s="67"/>
      <c r="M639" s="67"/>
      <c r="N639" s="67"/>
      <c r="O639" s="68"/>
      <c r="P639" s="68"/>
      <c r="Q639" s="68"/>
      <c r="R639" s="68"/>
      <c r="S639" s="68"/>
      <c r="T639" s="68"/>
      <c r="U639" s="68"/>
      <c r="V639" s="68"/>
      <c r="W639" s="68"/>
      <c r="X639" s="68"/>
      <c r="Y639" s="68"/>
      <c r="Z639" s="68"/>
      <c r="AA639" s="68"/>
      <c r="AB639" s="68"/>
      <c r="AC639" s="68"/>
    </row>
    <row r="640">
      <c r="A640" s="70"/>
      <c r="B640" s="70"/>
      <c r="C640" s="69"/>
      <c r="D640" s="69"/>
      <c r="E640" s="67"/>
      <c r="F640" s="67"/>
      <c r="G640" s="67"/>
      <c r="H640" s="67"/>
      <c r="I640" s="67"/>
      <c r="J640" s="67"/>
      <c r="K640" s="67"/>
      <c r="L640" s="67"/>
      <c r="M640" s="67"/>
      <c r="N640" s="67"/>
      <c r="O640" s="68"/>
      <c r="P640" s="68"/>
      <c r="Q640" s="68"/>
      <c r="R640" s="68"/>
      <c r="S640" s="68"/>
      <c r="T640" s="68"/>
      <c r="U640" s="68"/>
      <c r="V640" s="68"/>
      <c r="W640" s="68"/>
      <c r="X640" s="68"/>
      <c r="Y640" s="68"/>
      <c r="Z640" s="68"/>
      <c r="AA640" s="68"/>
      <c r="AB640" s="68"/>
      <c r="AC640" s="68"/>
    </row>
    <row r="641">
      <c r="A641" s="70"/>
      <c r="B641" s="70"/>
      <c r="C641" s="69"/>
      <c r="D641" s="69"/>
      <c r="E641" s="67"/>
      <c r="F641" s="67"/>
      <c r="G641" s="67"/>
      <c r="H641" s="67"/>
      <c r="I641" s="67"/>
      <c r="J641" s="67"/>
      <c r="K641" s="67"/>
      <c r="L641" s="67"/>
      <c r="M641" s="67"/>
      <c r="N641" s="67"/>
      <c r="O641" s="68"/>
      <c r="P641" s="68"/>
      <c r="Q641" s="68"/>
      <c r="R641" s="68"/>
      <c r="S641" s="68"/>
      <c r="T641" s="68"/>
      <c r="U641" s="68"/>
      <c r="V641" s="68"/>
      <c r="W641" s="68"/>
      <c r="X641" s="68"/>
      <c r="Y641" s="68"/>
      <c r="Z641" s="68"/>
      <c r="AA641" s="68"/>
      <c r="AB641" s="68"/>
      <c r="AC641" s="68"/>
    </row>
    <row r="642">
      <c r="A642" s="70"/>
      <c r="B642" s="70"/>
      <c r="C642" s="69"/>
      <c r="D642" s="69"/>
      <c r="E642" s="67"/>
      <c r="F642" s="67"/>
      <c r="G642" s="67"/>
      <c r="H642" s="67"/>
      <c r="I642" s="67"/>
      <c r="J642" s="67"/>
      <c r="K642" s="67"/>
      <c r="L642" s="67"/>
      <c r="M642" s="67"/>
      <c r="N642" s="67"/>
      <c r="O642" s="68"/>
      <c r="P642" s="68"/>
      <c r="Q642" s="68"/>
      <c r="R642" s="68"/>
      <c r="S642" s="68"/>
      <c r="T642" s="68"/>
      <c r="U642" s="68"/>
      <c r="V642" s="68"/>
      <c r="W642" s="68"/>
      <c r="X642" s="68"/>
      <c r="Y642" s="68"/>
      <c r="Z642" s="68"/>
      <c r="AA642" s="68"/>
      <c r="AB642" s="68"/>
      <c r="AC642" s="68"/>
    </row>
    <row r="643">
      <c r="A643" s="70"/>
      <c r="B643" s="70"/>
      <c r="C643" s="69"/>
      <c r="D643" s="69"/>
      <c r="E643" s="67"/>
      <c r="F643" s="67"/>
      <c r="G643" s="67"/>
      <c r="H643" s="67"/>
      <c r="I643" s="67"/>
      <c r="J643" s="67"/>
      <c r="K643" s="67"/>
      <c r="L643" s="67"/>
      <c r="M643" s="67"/>
      <c r="N643" s="67"/>
      <c r="O643" s="68"/>
      <c r="P643" s="68"/>
      <c r="Q643" s="68"/>
      <c r="R643" s="68"/>
      <c r="S643" s="68"/>
      <c r="T643" s="68"/>
      <c r="U643" s="68"/>
      <c r="V643" s="68"/>
      <c r="W643" s="68"/>
      <c r="X643" s="68"/>
      <c r="Y643" s="68"/>
      <c r="Z643" s="68"/>
      <c r="AA643" s="68"/>
      <c r="AB643" s="68"/>
      <c r="AC643" s="68"/>
    </row>
    <row r="644">
      <c r="A644" s="70"/>
      <c r="B644" s="70"/>
      <c r="C644" s="69"/>
      <c r="D644" s="69"/>
      <c r="E644" s="67"/>
      <c r="F644" s="67"/>
      <c r="G644" s="67"/>
      <c r="H644" s="67"/>
      <c r="I644" s="67"/>
      <c r="J644" s="67"/>
      <c r="K644" s="67"/>
      <c r="L644" s="67"/>
      <c r="M644" s="67"/>
      <c r="N644" s="67"/>
      <c r="O644" s="68"/>
      <c r="P644" s="68"/>
      <c r="Q644" s="68"/>
      <c r="R644" s="68"/>
      <c r="S644" s="68"/>
      <c r="T644" s="68"/>
      <c r="U644" s="68"/>
      <c r="V644" s="68"/>
      <c r="W644" s="68"/>
      <c r="X644" s="68"/>
      <c r="Y644" s="68"/>
      <c r="Z644" s="68"/>
      <c r="AA644" s="68"/>
      <c r="AB644" s="68"/>
      <c r="AC644" s="68"/>
    </row>
    <row r="645">
      <c r="A645" s="70"/>
      <c r="B645" s="70"/>
      <c r="C645" s="69"/>
      <c r="D645" s="69"/>
      <c r="E645" s="67"/>
      <c r="F645" s="67"/>
      <c r="G645" s="67"/>
      <c r="H645" s="67"/>
      <c r="I645" s="67"/>
      <c r="J645" s="67"/>
      <c r="K645" s="67"/>
      <c r="L645" s="67"/>
      <c r="M645" s="67"/>
      <c r="N645" s="67"/>
      <c r="O645" s="68"/>
      <c r="P645" s="68"/>
      <c r="Q645" s="68"/>
      <c r="R645" s="68"/>
      <c r="S645" s="68"/>
      <c r="T645" s="68"/>
      <c r="U645" s="68"/>
      <c r="V645" s="68"/>
      <c r="W645" s="68"/>
      <c r="X645" s="68"/>
      <c r="Y645" s="68"/>
      <c r="Z645" s="68"/>
      <c r="AA645" s="68"/>
      <c r="AB645" s="68"/>
      <c r="AC645" s="68"/>
    </row>
    <row r="646">
      <c r="A646" s="70"/>
      <c r="B646" s="70"/>
      <c r="C646" s="69"/>
      <c r="D646" s="69"/>
      <c r="E646" s="67"/>
      <c r="F646" s="67"/>
      <c r="G646" s="67"/>
      <c r="H646" s="67"/>
      <c r="I646" s="67"/>
      <c r="J646" s="67"/>
      <c r="K646" s="67"/>
      <c r="L646" s="67"/>
      <c r="M646" s="67"/>
      <c r="N646" s="67"/>
      <c r="O646" s="68"/>
      <c r="P646" s="68"/>
      <c r="Q646" s="68"/>
      <c r="R646" s="68"/>
      <c r="S646" s="68"/>
      <c r="T646" s="68"/>
      <c r="U646" s="68"/>
      <c r="V646" s="68"/>
      <c r="W646" s="68"/>
      <c r="X646" s="68"/>
      <c r="Y646" s="68"/>
      <c r="Z646" s="68"/>
      <c r="AA646" s="68"/>
      <c r="AB646" s="68"/>
      <c r="AC646" s="68"/>
    </row>
    <row r="647">
      <c r="A647" s="70"/>
      <c r="B647" s="70"/>
      <c r="C647" s="69"/>
      <c r="D647" s="69"/>
      <c r="E647" s="67"/>
      <c r="F647" s="67"/>
      <c r="G647" s="67"/>
      <c r="H647" s="67"/>
      <c r="I647" s="67"/>
      <c r="J647" s="67"/>
      <c r="K647" s="67"/>
      <c r="L647" s="67"/>
      <c r="M647" s="67"/>
      <c r="N647" s="67"/>
      <c r="O647" s="68"/>
      <c r="P647" s="68"/>
      <c r="Q647" s="68"/>
      <c r="R647" s="68"/>
      <c r="S647" s="68"/>
      <c r="T647" s="68"/>
      <c r="U647" s="68"/>
      <c r="V647" s="68"/>
      <c r="W647" s="68"/>
      <c r="X647" s="68"/>
      <c r="Y647" s="68"/>
      <c r="Z647" s="68"/>
      <c r="AA647" s="68"/>
      <c r="AB647" s="68"/>
      <c r="AC647" s="68"/>
    </row>
    <row r="648">
      <c r="A648" s="70"/>
      <c r="B648" s="70"/>
      <c r="C648" s="69"/>
      <c r="D648" s="69"/>
      <c r="E648" s="67"/>
      <c r="F648" s="67"/>
      <c r="G648" s="67"/>
      <c r="H648" s="67"/>
      <c r="I648" s="67"/>
      <c r="J648" s="67"/>
      <c r="K648" s="67"/>
      <c r="L648" s="67"/>
      <c r="M648" s="67"/>
      <c r="N648" s="67"/>
      <c r="O648" s="68"/>
      <c r="P648" s="68"/>
      <c r="Q648" s="68"/>
      <c r="R648" s="68"/>
      <c r="S648" s="68"/>
      <c r="T648" s="68"/>
      <c r="U648" s="68"/>
      <c r="V648" s="68"/>
      <c r="W648" s="68"/>
      <c r="X648" s="68"/>
      <c r="Y648" s="68"/>
      <c r="Z648" s="68"/>
      <c r="AA648" s="68"/>
      <c r="AB648" s="68"/>
      <c r="AC648" s="68"/>
    </row>
    <row r="649">
      <c r="A649" s="70"/>
      <c r="B649" s="70"/>
      <c r="C649" s="69"/>
      <c r="D649" s="69"/>
      <c r="E649" s="67"/>
      <c r="F649" s="67"/>
      <c r="G649" s="67"/>
      <c r="H649" s="67"/>
      <c r="I649" s="67"/>
      <c r="J649" s="67"/>
      <c r="K649" s="67"/>
      <c r="L649" s="67"/>
      <c r="M649" s="67"/>
      <c r="N649" s="67"/>
      <c r="O649" s="68"/>
      <c r="P649" s="68"/>
      <c r="Q649" s="68"/>
      <c r="R649" s="68"/>
      <c r="S649" s="68"/>
      <c r="T649" s="68"/>
      <c r="U649" s="68"/>
      <c r="V649" s="68"/>
      <c r="W649" s="68"/>
      <c r="X649" s="68"/>
      <c r="Y649" s="68"/>
      <c r="Z649" s="68"/>
      <c r="AA649" s="68"/>
      <c r="AB649" s="68"/>
      <c r="AC649" s="68"/>
    </row>
    <row r="650">
      <c r="A650" s="70"/>
      <c r="B650" s="70"/>
      <c r="C650" s="69"/>
      <c r="D650" s="69"/>
      <c r="E650" s="67"/>
      <c r="F650" s="67"/>
      <c r="G650" s="67"/>
      <c r="H650" s="67"/>
      <c r="I650" s="67"/>
      <c r="J650" s="67"/>
      <c r="K650" s="67"/>
      <c r="L650" s="67"/>
      <c r="M650" s="67"/>
      <c r="N650" s="67"/>
      <c r="O650" s="68"/>
      <c r="P650" s="68"/>
      <c r="Q650" s="68"/>
      <c r="R650" s="68"/>
      <c r="S650" s="68"/>
      <c r="T650" s="68"/>
      <c r="U650" s="68"/>
      <c r="V650" s="68"/>
      <c r="W650" s="68"/>
      <c r="X650" s="68"/>
      <c r="Y650" s="68"/>
      <c r="Z650" s="68"/>
      <c r="AA650" s="68"/>
      <c r="AB650" s="68"/>
      <c r="AC650" s="68"/>
    </row>
    <row r="651">
      <c r="A651" s="70"/>
      <c r="B651" s="70"/>
      <c r="C651" s="69"/>
      <c r="D651" s="69"/>
      <c r="E651" s="67"/>
      <c r="F651" s="67"/>
      <c r="G651" s="67"/>
      <c r="H651" s="67"/>
      <c r="I651" s="67"/>
      <c r="J651" s="67"/>
      <c r="K651" s="67"/>
      <c r="L651" s="67"/>
      <c r="M651" s="67"/>
      <c r="N651" s="67"/>
      <c r="O651" s="68"/>
      <c r="P651" s="68"/>
      <c r="Q651" s="68"/>
      <c r="R651" s="68"/>
      <c r="S651" s="68"/>
      <c r="T651" s="68"/>
      <c r="U651" s="68"/>
      <c r="V651" s="68"/>
      <c r="W651" s="68"/>
      <c r="X651" s="68"/>
      <c r="Y651" s="68"/>
      <c r="Z651" s="68"/>
      <c r="AA651" s="68"/>
      <c r="AB651" s="68"/>
      <c r="AC651" s="68"/>
    </row>
    <row r="652">
      <c r="A652" s="70"/>
      <c r="B652" s="70"/>
      <c r="C652" s="69"/>
      <c r="D652" s="69"/>
      <c r="E652" s="67"/>
      <c r="F652" s="67"/>
      <c r="G652" s="67"/>
      <c r="H652" s="67"/>
      <c r="I652" s="67"/>
      <c r="J652" s="67"/>
      <c r="K652" s="67"/>
      <c r="L652" s="67"/>
      <c r="M652" s="67"/>
      <c r="N652" s="67"/>
      <c r="O652" s="68"/>
      <c r="P652" s="68"/>
      <c r="Q652" s="68"/>
      <c r="R652" s="68"/>
      <c r="S652" s="68"/>
      <c r="T652" s="68"/>
      <c r="U652" s="68"/>
      <c r="V652" s="68"/>
      <c r="W652" s="68"/>
      <c r="X652" s="68"/>
      <c r="Y652" s="68"/>
      <c r="Z652" s="68"/>
      <c r="AA652" s="68"/>
      <c r="AB652" s="68"/>
      <c r="AC652" s="68"/>
    </row>
    <row r="653">
      <c r="A653" s="70"/>
      <c r="B653" s="70"/>
      <c r="C653" s="69"/>
      <c r="D653" s="69"/>
      <c r="E653" s="67"/>
      <c r="F653" s="67"/>
      <c r="G653" s="67"/>
      <c r="H653" s="67"/>
      <c r="I653" s="67"/>
      <c r="J653" s="67"/>
      <c r="K653" s="67"/>
      <c r="L653" s="67"/>
      <c r="M653" s="67"/>
      <c r="N653" s="67"/>
      <c r="O653" s="68"/>
      <c r="P653" s="68"/>
      <c r="Q653" s="68"/>
      <c r="R653" s="68"/>
      <c r="S653" s="68"/>
      <c r="T653" s="68"/>
      <c r="U653" s="68"/>
      <c r="V653" s="68"/>
      <c r="W653" s="68"/>
      <c r="X653" s="68"/>
      <c r="Y653" s="68"/>
      <c r="Z653" s="68"/>
      <c r="AA653" s="68"/>
      <c r="AB653" s="68"/>
      <c r="AC653" s="68"/>
    </row>
    <row r="654">
      <c r="A654" s="70"/>
      <c r="B654" s="70"/>
      <c r="C654" s="69"/>
      <c r="D654" s="69"/>
      <c r="E654" s="67"/>
      <c r="F654" s="67"/>
      <c r="G654" s="67"/>
      <c r="H654" s="67"/>
      <c r="I654" s="67"/>
      <c r="J654" s="67"/>
      <c r="K654" s="67"/>
      <c r="L654" s="67"/>
      <c r="M654" s="67"/>
      <c r="N654" s="67"/>
      <c r="O654" s="68"/>
      <c r="P654" s="68"/>
      <c r="Q654" s="68"/>
      <c r="R654" s="68"/>
      <c r="S654" s="68"/>
      <c r="T654" s="68"/>
      <c r="U654" s="68"/>
      <c r="V654" s="68"/>
      <c r="W654" s="68"/>
      <c r="X654" s="68"/>
      <c r="Y654" s="68"/>
      <c r="Z654" s="68"/>
      <c r="AA654" s="68"/>
      <c r="AB654" s="68"/>
      <c r="AC654" s="68"/>
    </row>
    <row r="655">
      <c r="A655" s="70"/>
      <c r="B655" s="70"/>
      <c r="C655" s="69"/>
      <c r="D655" s="69"/>
      <c r="E655" s="67"/>
      <c r="F655" s="67"/>
      <c r="G655" s="67"/>
      <c r="H655" s="67"/>
      <c r="I655" s="67"/>
      <c r="J655" s="67"/>
      <c r="K655" s="67"/>
      <c r="L655" s="67"/>
      <c r="M655" s="67"/>
      <c r="N655" s="67"/>
      <c r="O655" s="68"/>
      <c r="P655" s="68"/>
      <c r="Q655" s="68"/>
      <c r="R655" s="68"/>
      <c r="S655" s="68"/>
      <c r="T655" s="68"/>
      <c r="U655" s="68"/>
      <c r="V655" s="68"/>
      <c r="W655" s="68"/>
      <c r="X655" s="68"/>
      <c r="Y655" s="68"/>
      <c r="Z655" s="68"/>
      <c r="AA655" s="68"/>
      <c r="AB655" s="68"/>
      <c r="AC655" s="68"/>
    </row>
    <row r="656">
      <c r="A656" s="70"/>
      <c r="B656" s="70"/>
      <c r="C656" s="69"/>
      <c r="D656" s="69"/>
      <c r="E656" s="67"/>
      <c r="F656" s="67"/>
      <c r="G656" s="67"/>
      <c r="H656" s="67"/>
      <c r="I656" s="67"/>
      <c r="J656" s="67"/>
      <c r="K656" s="67"/>
      <c r="L656" s="67"/>
      <c r="M656" s="67"/>
      <c r="N656" s="67"/>
      <c r="O656" s="68"/>
      <c r="P656" s="68"/>
      <c r="Q656" s="68"/>
      <c r="R656" s="68"/>
      <c r="S656" s="68"/>
      <c r="T656" s="68"/>
      <c r="U656" s="68"/>
      <c r="V656" s="68"/>
      <c r="W656" s="68"/>
      <c r="X656" s="68"/>
      <c r="Y656" s="68"/>
      <c r="Z656" s="68"/>
      <c r="AA656" s="68"/>
      <c r="AB656" s="68"/>
      <c r="AC656" s="68"/>
    </row>
    <row r="657">
      <c r="A657" s="70"/>
      <c r="B657" s="70"/>
      <c r="C657" s="69"/>
      <c r="D657" s="69"/>
      <c r="E657" s="67"/>
      <c r="F657" s="67"/>
      <c r="G657" s="67"/>
      <c r="H657" s="67"/>
      <c r="I657" s="67"/>
      <c r="J657" s="67"/>
      <c r="K657" s="67"/>
      <c r="L657" s="67"/>
      <c r="M657" s="67"/>
      <c r="N657" s="67"/>
      <c r="O657" s="68"/>
      <c r="P657" s="68"/>
      <c r="Q657" s="68"/>
      <c r="R657" s="68"/>
      <c r="S657" s="68"/>
      <c r="T657" s="68"/>
      <c r="U657" s="68"/>
      <c r="V657" s="68"/>
      <c r="W657" s="68"/>
      <c r="X657" s="68"/>
      <c r="Y657" s="68"/>
      <c r="Z657" s="68"/>
      <c r="AA657" s="68"/>
      <c r="AB657" s="68"/>
      <c r="AC657" s="68"/>
    </row>
    <row r="658">
      <c r="A658" s="70"/>
      <c r="B658" s="70"/>
      <c r="C658" s="69"/>
      <c r="D658" s="69"/>
      <c r="E658" s="67"/>
      <c r="F658" s="67"/>
      <c r="G658" s="67"/>
      <c r="H658" s="67"/>
      <c r="I658" s="67"/>
      <c r="J658" s="67"/>
      <c r="K658" s="67"/>
      <c r="L658" s="67"/>
      <c r="M658" s="67"/>
      <c r="N658" s="67"/>
      <c r="O658" s="68"/>
      <c r="P658" s="68"/>
      <c r="Q658" s="68"/>
      <c r="R658" s="68"/>
      <c r="S658" s="68"/>
      <c r="T658" s="68"/>
      <c r="U658" s="68"/>
      <c r="V658" s="68"/>
      <c r="W658" s="68"/>
      <c r="X658" s="68"/>
      <c r="Y658" s="68"/>
      <c r="Z658" s="68"/>
      <c r="AA658" s="68"/>
      <c r="AB658" s="68"/>
      <c r="AC658" s="68"/>
    </row>
    <row r="659">
      <c r="A659" s="70"/>
      <c r="B659" s="70"/>
      <c r="C659" s="69"/>
      <c r="D659" s="69"/>
      <c r="E659" s="67"/>
      <c r="F659" s="67"/>
      <c r="G659" s="67"/>
      <c r="H659" s="67"/>
      <c r="I659" s="67"/>
      <c r="J659" s="67"/>
      <c r="K659" s="67"/>
      <c r="L659" s="67"/>
      <c r="M659" s="67"/>
      <c r="N659" s="67"/>
      <c r="O659" s="68"/>
      <c r="P659" s="68"/>
      <c r="Q659" s="68"/>
      <c r="R659" s="68"/>
      <c r="S659" s="68"/>
      <c r="T659" s="68"/>
      <c r="U659" s="68"/>
      <c r="V659" s="68"/>
      <c r="W659" s="68"/>
      <c r="X659" s="68"/>
      <c r="Y659" s="68"/>
      <c r="Z659" s="68"/>
      <c r="AA659" s="68"/>
      <c r="AB659" s="68"/>
      <c r="AC659" s="68"/>
    </row>
    <row r="660">
      <c r="A660" s="70"/>
      <c r="B660" s="70"/>
      <c r="C660" s="69"/>
      <c r="D660" s="69"/>
      <c r="E660" s="67"/>
      <c r="F660" s="67"/>
      <c r="G660" s="67"/>
      <c r="H660" s="67"/>
      <c r="I660" s="67"/>
      <c r="J660" s="67"/>
      <c r="K660" s="67"/>
      <c r="L660" s="67"/>
      <c r="M660" s="67"/>
      <c r="N660" s="67"/>
      <c r="O660" s="68"/>
      <c r="P660" s="68"/>
      <c r="Q660" s="68"/>
      <c r="R660" s="68"/>
      <c r="S660" s="68"/>
      <c r="T660" s="68"/>
      <c r="U660" s="68"/>
      <c r="V660" s="68"/>
      <c r="W660" s="68"/>
      <c r="X660" s="68"/>
      <c r="Y660" s="68"/>
      <c r="Z660" s="68"/>
      <c r="AA660" s="68"/>
      <c r="AB660" s="68"/>
      <c r="AC660" s="68"/>
    </row>
    <row r="661">
      <c r="A661" s="70"/>
      <c r="B661" s="70"/>
      <c r="C661" s="69"/>
      <c r="D661" s="69"/>
      <c r="E661" s="67"/>
      <c r="F661" s="67"/>
      <c r="G661" s="67"/>
      <c r="H661" s="67"/>
      <c r="I661" s="67"/>
      <c r="J661" s="67"/>
      <c r="K661" s="67"/>
      <c r="L661" s="67"/>
      <c r="M661" s="67"/>
      <c r="N661" s="67"/>
      <c r="O661" s="68"/>
      <c r="P661" s="68"/>
      <c r="Q661" s="68"/>
      <c r="R661" s="68"/>
      <c r="S661" s="68"/>
      <c r="T661" s="68"/>
      <c r="U661" s="68"/>
      <c r="V661" s="68"/>
      <c r="W661" s="68"/>
      <c r="X661" s="68"/>
      <c r="Y661" s="68"/>
      <c r="Z661" s="68"/>
      <c r="AA661" s="68"/>
      <c r="AB661" s="68"/>
      <c r="AC661" s="68"/>
    </row>
    <row r="662">
      <c r="A662" s="70"/>
      <c r="B662" s="70"/>
      <c r="C662" s="69"/>
      <c r="D662" s="69"/>
      <c r="E662" s="67"/>
      <c r="F662" s="67"/>
      <c r="G662" s="67"/>
      <c r="H662" s="67"/>
      <c r="I662" s="67"/>
      <c r="J662" s="67"/>
      <c r="K662" s="67"/>
      <c r="L662" s="67"/>
      <c r="M662" s="67"/>
      <c r="N662" s="67"/>
      <c r="O662" s="68"/>
      <c r="P662" s="68"/>
      <c r="Q662" s="68"/>
      <c r="R662" s="68"/>
      <c r="S662" s="68"/>
      <c r="T662" s="68"/>
      <c r="U662" s="68"/>
      <c r="V662" s="68"/>
      <c r="W662" s="68"/>
      <c r="X662" s="68"/>
      <c r="Y662" s="68"/>
      <c r="Z662" s="68"/>
      <c r="AA662" s="68"/>
      <c r="AB662" s="68"/>
      <c r="AC662" s="68"/>
    </row>
    <row r="663">
      <c r="A663" s="70"/>
      <c r="B663" s="70"/>
      <c r="C663" s="69"/>
      <c r="D663" s="69"/>
      <c r="E663" s="67"/>
      <c r="F663" s="67"/>
      <c r="G663" s="67"/>
      <c r="H663" s="67"/>
      <c r="I663" s="67"/>
      <c r="J663" s="67"/>
      <c r="K663" s="67"/>
      <c r="L663" s="67"/>
      <c r="M663" s="67"/>
      <c r="N663" s="67"/>
      <c r="O663" s="68"/>
      <c r="P663" s="68"/>
      <c r="Q663" s="68"/>
      <c r="R663" s="68"/>
      <c r="S663" s="68"/>
      <c r="T663" s="68"/>
      <c r="U663" s="68"/>
      <c r="V663" s="68"/>
      <c r="W663" s="68"/>
      <c r="X663" s="68"/>
      <c r="Y663" s="68"/>
      <c r="Z663" s="68"/>
      <c r="AA663" s="68"/>
      <c r="AB663" s="68"/>
      <c r="AC663" s="68"/>
    </row>
    <row r="664">
      <c r="A664" s="70"/>
      <c r="B664" s="70"/>
      <c r="C664" s="69"/>
      <c r="D664" s="69"/>
      <c r="E664" s="67"/>
      <c r="F664" s="67"/>
      <c r="G664" s="67"/>
      <c r="H664" s="67"/>
      <c r="I664" s="67"/>
      <c r="J664" s="67"/>
      <c r="K664" s="67"/>
      <c r="L664" s="67"/>
      <c r="M664" s="67"/>
      <c r="N664" s="67"/>
      <c r="O664" s="68"/>
      <c r="P664" s="68"/>
      <c r="Q664" s="68"/>
      <c r="R664" s="68"/>
      <c r="S664" s="68"/>
      <c r="T664" s="68"/>
      <c r="U664" s="68"/>
      <c r="V664" s="68"/>
      <c r="W664" s="68"/>
      <c r="X664" s="68"/>
      <c r="Y664" s="68"/>
      <c r="Z664" s="68"/>
      <c r="AA664" s="68"/>
      <c r="AB664" s="68"/>
      <c r="AC664" s="68"/>
    </row>
    <row r="665">
      <c r="A665" s="70"/>
      <c r="B665" s="70"/>
      <c r="C665" s="69"/>
      <c r="D665" s="69"/>
      <c r="E665" s="67"/>
      <c r="F665" s="67"/>
      <c r="G665" s="67"/>
      <c r="H665" s="67"/>
      <c r="I665" s="67"/>
      <c r="J665" s="67"/>
      <c r="K665" s="67"/>
      <c r="L665" s="67"/>
      <c r="M665" s="67"/>
      <c r="N665" s="67"/>
      <c r="O665" s="68"/>
      <c r="P665" s="68"/>
      <c r="Q665" s="68"/>
      <c r="R665" s="68"/>
      <c r="S665" s="68"/>
      <c r="T665" s="68"/>
      <c r="U665" s="68"/>
      <c r="V665" s="68"/>
      <c r="W665" s="68"/>
      <c r="X665" s="68"/>
      <c r="Y665" s="68"/>
      <c r="Z665" s="68"/>
      <c r="AA665" s="68"/>
      <c r="AB665" s="68"/>
      <c r="AC665" s="68"/>
    </row>
    <row r="666">
      <c r="A666" s="70"/>
      <c r="B666" s="70"/>
      <c r="C666" s="69"/>
      <c r="D666" s="69"/>
      <c r="E666" s="67"/>
      <c r="F666" s="67"/>
      <c r="G666" s="67"/>
      <c r="H666" s="67"/>
      <c r="I666" s="67"/>
      <c r="J666" s="67"/>
      <c r="K666" s="67"/>
      <c r="L666" s="67"/>
      <c r="M666" s="67"/>
      <c r="N666" s="67"/>
      <c r="O666" s="68"/>
      <c r="P666" s="68"/>
      <c r="Q666" s="68"/>
      <c r="R666" s="68"/>
      <c r="S666" s="68"/>
      <c r="T666" s="68"/>
      <c r="U666" s="68"/>
      <c r="V666" s="68"/>
      <c r="W666" s="68"/>
      <c r="X666" s="68"/>
      <c r="Y666" s="68"/>
      <c r="Z666" s="68"/>
      <c r="AA666" s="68"/>
      <c r="AB666" s="68"/>
      <c r="AC666" s="68"/>
    </row>
    <row r="667">
      <c r="A667" s="70"/>
      <c r="B667" s="70"/>
      <c r="C667" s="69"/>
      <c r="D667" s="69"/>
      <c r="E667" s="67"/>
      <c r="F667" s="67"/>
      <c r="G667" s="67"/>
      <c r="H667" s="67"/>
      <c r="I667" s="67"/>
      <c r="J667" s="67"/>
      <c r="K667" s="67"/>
      <c r="L667" s="67"/>
      <c r="M667" s="67"/>
      <c r="N667" s="67"/>
      <c r="O667" s="68"/>
      <c r="P667" s="68"/>
      <c r="Q667" s="68"/>
      <c r="R667" s="68"/>
      <c r="S667" s="68"/>
      <c r="T667" s="68"/>
      <c r="U667" s="68"/>
      <c r="V667" s="68"/>
      <c r="W667" s="68"/>
      <c r="X667" s="68"/>
      <c r="Y667" s="68"/>
      <c r="Z667" s="68"/>
      <c r="AA667" s="68"/>
      <c r="AB667" s="68"/>
      <c r="AC667" s="68"/>
    </row>
    <row r="668">
      <c r="A668" s="70"/>
      <c r="B668" s="70"/>
      <c r="C668" s="69"/>
      <c r="D668" s="69"/>
      <c r="E668" s="67"/>
      <c r="F668" s="67"/>
      <c r="G668" s="67"/>
      <c r="H668" s="67"/>
      <c r="I668" s="67"/>
      <c r="J668" s="67"/>
      <c r="K668" s="67"/>
      <c r="L668" s="67"/>
      <c r="M668" s="67"/>
      <c r="N668" s="67"/>
      <c r="O668" s="68"/>
      <c r="P668" s="68"/>
      <c r="Q668" s="68"/>
      <c r="R668" s="68"/>
      <c r="S668" s="68"/>
      <c r="T668" s="68"/>
      <c r="U668" s="68"/>
      <c r="V668" s="68"/>
      <c r="W668" s="68"/>
      <c r="X668" s="68"/>
      <c r="Y668" s="68"/>
      <c r="Z668" s="68"/>
      <c r="AA668" s="68"/>
      <c r="AB668" s="68"/>
      <c r="AC668" s="68"/>
    </row>
    <row r="669">
      <c r="A669" s="70"/>
      <c r="B669" s="70"/>
      <c r="C669" s="69"/>
      <c r="D669" s="69"/>
      <c r="E669" s="67"/>
      <c r="F669" s="67"/>
      <c r="G669" s="67"/>
      <c r="H669" s="67"/>
      <c r="I669" s="67"/>
      <c r="J669" s="67"/>
      <c r="K669" s="67"/>
      <c r="L669" s="67"/>
      <c r="M669" s="67"/>
      <c r="N669" s="67"/>
      <c r="O669" s="68"/>
      <c r="P669" s="68"/>
      <c r="Q669" s="68"/>
      <c r="R669" s="68"/>
      <c r="S669" s="68"/>
      <c r="T669" s="68"/>
      <c r="U669" s="68"/>
      <c r="V669" s="68"/>
      <c r="W669" s="68"/>
      <c r="X669" s="68"/>
      <c r="Y669" s="68"/>
      <c r="Z669" s="68"/>
      <c r="AA669" s="68"/>
      <c r="AB669" s="68"/>
      <c r="AC669" s="68"/>
    </row>
    <row r="670">
      <c r="A670" s="70"/>
      <c r="B670" s="70"/>
      <c r="C670" s="69"/>
      <c r="D670" s="69"/>
      <c r="E670" s="67"/>
      <c r="F670" s="67"/>
      <c r="G670" s="67"/>
      <c r="H670" s="67"/>
      <c r="I670" s="67"/>
      <c r="J670" s="67"/>
      <c r="K670" s="67"/>
      <c r="L670" s="67"/>
      <c r="M670" s="67"/>
      <c r="N670" s="67"/>
      <c r="O670" s="68"/>
      <c r="P670" s="68"/>
      <c r="Q670" s="68"/>
      <c r="R670" s="68"/>
      <c r="S670" s="68"/>
      <c r="T670" s="68"/>
      <c r="U670" s="68"/>
      <c r="V670" s="68"/>
      <c r="W670" s="68"/>
      <c r="X670" s="68"/>
      <c r="Y670" s="68"/>
      <c r="Z670" s="68"/>
      <c r="AA670" s="68"/>
      <c r="AB670" s="68"/>
      <c r="AC670" s="68"/>
    </row>
    <row r="671">
      <c r="A671" s="70"/>
      <c r="B671" s="70"/>
      <c r="C671" s="69"/>
      <c r="D671" s="69"/>
      <c r="E671" s="67"/>
      <c r="F671" s="67"/>
      <c r="G671" s="67"/>
      <c r="H671" s="67"/>
      <c r="I671" s="67"/>
      <c r="J671" s="67"/>
      <c r="K671" s="67"/>
      <c r="L671" s="67"/>
      <c r="M671" s="67"/>
      <c r="N671" s="67"/>
      <c r="O671" s="68"/>
      <c r="P671" s="68"/>
      <c r="Q671" s="68"/>
      <c r="R671" s="68"/>
      <c r="S671" s="68"/>
      <c r="T671" s="68"/>
      <c r="U671" s="68"/>
      <c r="V671" s="68"/>
      <c r="W671" s="68"/>
      <c r="X671" s="68"/>
      <c r="Y671" s="68"/>
      <c r="Z671" s="68"/>
      <c r="AA671" s="68"/>
      <c r="AB671" s="68"/>
      <c r="AC671" s="68"/>
    </row>
    <row r="672">
      <c r="A672" s="70"/>
      <c r="B672" s="70"/>
      <c r="C672" s="69"/>
      <c r="D672" s="69"/>
      <c r="E672" s="67"/>
      <c r="F672" s="67"/>
      <c r="G672" s="67"/>
      <c r="H672" s="67"/>
      <c r="I672" s="67"/>
      <c r="J672" s="67"/>
      <c r="K672" s="67"/>
      <c r="L672" s="67"/>
      <c r="M672" s="67"/>
      <c r="N672" s="67"/>
      <c r="O672" s="68"/>
      <c r="P672" s="68"/>
      <c r="Q672" s="68"/>
      <c r="R672" s="68"/>
      <c r="S672" s="68"/>
      <c r="T672" s="68"/>
      <c r="U672" s="68"/>
      <c r="V672" s="68"/>
      <c r="W672" s="68"/>
      <c r="X672" s="68"/>
      <c r="Y672" s="68"/>
      <c r="Z672" s="68"/>
      <c r="AA672" s="68"/>
      <c r="AB672" s="68"/>
      <c r="AC672" s="68"/>
    </row>
    <row r="673">
      <c r="A673" s="70"/>
      <c r="B673" s="70"/>
      <c r="C673" s="69"/>
      <c r="D673" s="69"/>
      <c r="E673" s="67"/>
      <c r="F673" s="67"/>
      <c r="G673" s="67"/>
      <c r="H673" s="67"/>
      <c r="I673" s="67"/>
      <c r="J673" s="67"/>
      <c r="K673" s="67"/>
      <c r="L673" s="67"/>
      <c r="M673" s="67"/>
      <c r="N673" s="67"/>
      <c r="O673" s="68"/>
      <c r="P673" s="68"/>
      <c r="Q673" s="68"/>
      <c r="R673" s="68"/>
      <c r="S673" s="68"/>
      <c r="T673" s="68"/>
      <c r="U673" s="68"/>
      <c r="V673" s="68"/>
      <c r="W673" s="68"/>
      <c r="X673" s="68"/>
      <c r="Y673" s="68"/>
      <c r="Z673" s="68"/>
      <c r="AA673" s="68"/>
      <c r="AB673" s="68"/>
      <c r="AC673" s="68"/>
    </row>
    <row r="674">
      <c r="A674" s="70"/>
      <c r="B674" s="70"/>
      <c r="C674" s="69"/>
      <c r="D674" s="69"/>
      <c r="E674" s="67"/>
      <c r="F674" s="67"/>
      <c r="G674" s="67"/>
      <c r="H674" s="67"/>
      <c r="I674" s="67"/>
      <c r="J674" s="67"/>
      <c r="K674" s="67"/>
      <c r="L674" s="67"/>
      <c r="M674" s="67"/>
      <c r="N674" s="67"/>
      <c r="O674" s="68"/>
      <c r="P674" s="68"/>
      <c r="Q674" s="68"/>
      <c r="R674" s="68"/>
      <c r="S674" s="68"/>
      <c r="T674" s="68"/>
      <c r="U674" s="68"/>
      <c r="V674" s="68"/>
      <c r="W674" s="68"/>
      <c r="X674" s="68"/>
      <c r="Y674" s="68"/>
      <c r="Z674" s="68"/>
      <c r="AA674" s="68"/>
      <c r="AB674" s="68"/>
      <c r="AC674" s="68"/>
    </row>
    <row r="675">
      <c r="A675" s="70"/>
      <c r="B675" s="70"/>
      <c r="C675" s="69"/>
      <c r="D675" s="69"/>
      <c r="E675" s="67"/>
      <c r="F675" s="67"/>
      <c r="G675" s="67"/>
      <c r="H675" s="67"/>
      <c r="I675" s="67"/>
      <c r="J675" s="67"/>
      <c r="K675" s="67"/>
      <c r="L675" s="67"/>
      <c r="M675" s="67"/>
      <c r="N675" s="67"/>
      <c r="O675" s="68"/>
      <c r="P675" s="68"/>
      <c r="Q675" s="68"/>
      <c r="R675" s="68"/>
      <c r="S675" s="68"/>
      <c r="T675" s="68"/>
      <c r="U675" s="68"/>
      <c r="V675" s="68"/>
      <c r="W675" s="68"/>
      <c r="X675" s="68"/>
      <c r="Y675" s="68"/>
      <c r="Z675" s="68"/>
      <c r="AA675" s="68"/>
      <c r="AB675" s="68"/>
      <c r="AC675" s="68"/>
    </row>
    <row r="676">
      <c r="A676" s="70"/>
      <c r="B676" s="70"/>
      <c r="C676" s="69"/>
      <c r="D676" s="69"/>
      <c r="E676" s="67"/>
      <c r="F676" s="67"/>
      <c r="G676" s="67"/>
      <c r="H676" s="67"/>
      <c r="I676" s="67"/>
      <c r="J676" s="67"/>
      <c r="K676" s="67"/>
      <c r="L676" s="67"/>
      <c r="M676" s="67"/>
      <c r="N676" s="67"/>
      <c r="O676" s="68"/>
      <c r="P676" s="68"/>
      <c r="Q676" s="68"/>
      <c r="R676" s="68"/>
      <c r="S676" s="68"/>
      <c r="T676" s="68"/>
      <c r="U676" s="68"/>
      <c r="V676" s="68"/>
      <c r="W676" s="68"/>
      <c r="X676" s="68"/>
      <c r="Y676" s="68"/>
      <c r="Z676" s="68"/>
      <c r="AA676" s="68"/>
      <c r="AB676" s="68"/>
      <c r="AC676" s="68"/>
    </row>
    <row r="677">
      <c r="A677" s="70"/>
      <c r="B677" s="70"/>
      <c r="C677" s="69"/>
      <c r="D677" s="69"/>
      <c r="E677" s="67"/>
      <c r="F677" s="67"/>
      <c r="G677" s="67"/>
      <c r="H677" s="67"/>
      <c r="I677" s="67"/>
      <c r="J677" s="67"/>
      <c r="K677" s="67"/>
      <c r="L677" s="67"/>
      <c r="M677" s="67"/>
      <c r="N677" s="67"/>
      <c r="O677" s="68"/>
      <c r="P677" s="68"/>
      <c r="Q677" s="68"/>
      <c r="R677" s="68"/>
      <c r="S677" s="68"/>
      <c r="T677" s="68"/>
      <c r="U677" s="68"/>
      <c r="V677" s="68"/>
      <c r="W677" s="68"/>
      <c r="X677" s="68"/>
      <c r="Y677" s="68"/>
      <c r="Z677" s="68"/>
      <c r="AA677" s="68"/>
      <c r="AB677" s="68"/>
      <c r="AC677" s="68"/>
    </row>
    <row r="678">
      <c r="A678" s="70"/>
      <c r="B678" s="70"/>
      <c r="C678" s="69"/>
      <c r="D678" s="69"/>
      <c r="E678" s="67"/>
      <c r="F678" s="67"/>
      <c r="G678" s="67"/>
      <c r="H678" s="67"/>
      <c r="I678" s="67"/>
      <c r="J678" s="67"/>
      <c r="K678" s="67"/>
      <c r="L678" s="67"/>
      <c r="M678" s="67"/>
      <c r="N678" s="67"/>
      <c r="O678" s="68"/>
      <c r="P678" s="68"/>
      <c r="Q678" s="68"/>
      <c r="R678" s="68"/>
      <c r="S678" s="68"/>
      <c r="T678" s="68"/>
      <c r="U678" s="68"/>
      <c r="V678" s="68"/>
      <c r="W678" s="68"/>
      <c r="X678" s="68"/>
      <c r="Y678" s="68"/>
      <c r="Z678" s="68"/>
      <c r="AA678" s="68"/>
      <c r="AB678" s="68"/>
      <c r="AC678" s="68"/>
    </row>
    <row r="679">
      <c r="A679" s="70"/>
      <c r="B679" s="70"/>
      <c r="C679" s="69"/>
      <c r="D679" s="69"/>
      <c r="E679" s="67"/>
      <c r="F679" s="67"/>
      <c r="G679" s="67"/>
      <c r="H679" s="67"/>
      <c r="I679" s="67"/>
      <c r="J679" s="67"/>
      <c r="K679" s="67"/>
      <c r="L679" s="67"/>
      <c r="M679" s="67"/>
      <c r="N679" s="67"/>
      <c r="O679" s="68"/>
      <c r="P679" s="68"/>
      <c r="Q679" s="68"/>
      <c r="R679" s="68"/>
      <c r="S679" s="68"/>
      <c r="T679" s="68"/>
      <c r="U679" s="68"/>
      <c r="V679" s="68"/>
      <c r="W679" s="68"/>
      <c r="X679" s="68"/>
      <c r="Y679" s="68"/>
      <c r="Z679" s="68"/>
      <c r="AA679" s="68"/>
      <c r="AB679" s="68"/>
      <c r="AC679" s="68"/>
    </row>
    <row r="680">
      <c r="A680" s="70"/>
      <c r="B680" s="70"/>
      <c r="C680" s="69"/>
      <c r="D680" s="69"/>
      <c r="E680" s="67"/>
      <c r="F680" s="67"/>
      <c r="G680" s="67"/>
      <c r="H680" s="67"/>
      <c r="I680" s="67"/>
      <c r="J680" s="67"/>
      <c r="K680" s="67"/>
      <c r="L680" s="67"/>
      <c r="M680" s="67"/>
      <c r="N680" s="67"/>
      <c r="O680" s="68"/>
      <c r="P680" s="68"/>
      <c r="Q680" s="68"/>
      <c r="R680" s="68"/>
      <c r="S680" s="68"/>
      <c r="T680" s="68"/>
      <c r="U680" s="68"/>
      <c r="V680" s="68"/>
      <c r="W680" s="68"/>
      <c r="X680" s="68"/>
      <c r="Y680" s="68"/>
      <c r="Z680" s="68"/>
      <c r="AA680" s="68"/>
      <c r="AB680" s="68"/>
      <c r="AC680" s="68"/>
    </row>
    <row r="681">
      <c r="A681" s="70"/>
      <c r="B681" s="70"/>
      <c r="C681" s="69"/>
      <c r="D681" s="69"/>
      <c r="E681" s="67"/>
      <c r="F681" s="67"/>
      <c r="G681" s="67"/>
      <c r="H681" s="67"/>
      <c r="I681" s="67"/>
      <c r="J681" s="67"/>
      <c r="K681" s="67"/>
      <c r="L681" s="67"/>
      <c r="M681" s="67"/>
      <c r="N681" s="67"/>
      <c r="O681" s="68"/>
      <c r="P681" s="68"/>
      <c r="Q681" s="68"/>
      <c r="R681" s="68"/>
      <c r="S681" s="68"/>
      <c r="T681" s="68"/>
      <c r="U681" s="68"/>
      <c r="V681" s="68"/>
      <c r="W681" s="68"/>
      <c r="X681" s="68"/>
      <c r="Y681" s="68"/>
      <c r="Z681" s="68"/>
      <c r="AA681" s="68"/>
      <c r="AB681" s="68"/>
      <c r="AC681" s="68"/>
    </row>
    <row r="682">
      <c r="A682" s="70"/>
      <c r="B682" s="70"/>
      <c r="C682" s="69"/>
      <c r="D682" s="69"/>
      <c r="E682" s="67"/>
      <c r="F682" s="67"/>
      <c r="G682" s="67"/>
      <c r="H682" s="67"/>
      <c r="I682" s="67"/>
      <c r="J682" s="67"/>
      <c r="K682" s="67"/>
      <c r="L682" s="67"/>
      <c r="M682" s="67"/>
      <c r="N682" s="67"/>
      <c r="O682" s="68"/>
      <c r="P682" s="68"/>
      <c r="Q682" s="68"/>
      <c r="R682" s="68"/>
      <c r="S682" s="68"/>
      <c r="T682" s="68"/>
      <c r="U682" s="68"/>
      <c r="V682" s="68"/>
      <c r="W682" s="68"/>
      <c r="X682" s="68"/>
      <c r="Y682" s="68"/>
      <c r="Z682" s="68"/>
      <c r="AA682" s="68"/>
      <c r="AB682" s="68"/>
      <c r="AC682" s="68"/>
    </row>
    <row r="683">
      <c r="A683" s="70"/>
      <c r="B683" s="70"/>
      <c r="C683" s="69"/>
      <c r="D683" s="69"/>
      <c r="E683" s="67"/>
      <c r="F683" s="67"/>
      <c r="G683" s="67"/>
      <c r="H683" s="67"/>
      <c r="I683" s="67"/>
      <c r="J683" s="67"/>
      <c r="K683" s="67"/>
      <c r="L683" s="67"/>
      <c r="M683" s="67"/>
      <c r="N683" s="67"/>
      <c r="O683" s="68"/>
      <c r="P683" s="68"/>
      <c r="Q683" s="68"/>
      <c r="R683" s="68"/>
      <c r="S683" s="68"/>
      <c r="T683" s="68"/>
      <c r="U683" s="68"/>
      <c r="V683" s="68"/>
      <c r="W683" s="68"/>
      <c r="X683" s="68"/>
      <c r="Y683" s="68"/>
      <c r="Z683" s="68"/>
      <c r="AA683" s="68"/>
      <c r="AB683" s="68"/>
      <c r="AC683" s="68"/>
    </row>
    <row r="684">
      <c r="A684" s="70"/>
      <c r="B684" s="70"/>
      <c r="C684" s="69"/>
      <c r="D684" s="69"/>
      <c r="E684" s="67"/>
      <c r="F684" s="67"/>
      <c r="G684" s="67"/>
      <c r="H684" s="67"/>
      <c r="I684" s="67"/>
      <c r="J684" s="67"/>
      <c r="K684" s="67"/>
      <c r="L684" s="67"/>
      <c r="M684" s="67"/>
      <c r="N684" s="67"/>
      <c r="O684" s="68"/>
      <c r="P684" s="68"/>
      <c r="Q684" s="68"/>
      <c r="R684" s="68"/>
      <c r="S684" s="68"/>
      <c r="T684" s="68"/>
      <c r="U684" s="68"/>
      <c r="V684" s="68"/>
      <c r="W684" s="68"/>
      <c r="X684" s="68"/>
      <c r="Y684" s="68"/>
      <c r="Z684" s="68"/>
      <c r="AA684" s="68"/>
      <c r="AB684" s="68"/>
      <c r="AC684" s="68"/>
    </row>
    <row r="685">
      <c r="A685" s="70"/>
      <c r="B685" s="70"/>
      <c r="C685" s="69"/>
      <c r="D685" s="69"/>
      <c r="E685" s="67"/>
      <c r="F685" s="67"/>
      <c r="G685" s="67"/>
      <c r="H685" s="67"/>
      <c r="I685" s="67"/>
      <c r="J685" s="67"/>
      <c r="K685" s="67"/>
      <c r="L685" s="67"/>
      <c r="M685" s="67"/>
      <c r="N685" s="67"/>
      <c r="O685" s="68"/>
      <c r="P685" s="68"/>
      <c r="Q685" s="68"/>
      <c r="R685" s="68"/>
      <c r="S685" s="68"/>
      <c r="T685" s="68"/>
      <c r="U685" s="68"/>
      <c r="V685" s="68"/>
      <c r="W685" s="68"/>
      <c r="X685" s="68"/>
      <c r="Y685" s="68"/>
      <c r="Z685" s="68"/>
      <c r="AA685" s="68"/>
      <c r="AB685" s="68"/>
      <c r="AC685" s="68"/>
    </row>
    <row r="686">
      <c r="A686" s="70"/>
      <c r="B686" s="70"/>
      <c r="C686" s="69"/>
      <c r="D686" s="69"/>
      <c r="E686" s="67"/>
      <c r="F686" s="67"/>
      <c r="G686" s="67"/>
      <c r="H686" s="67"/>
      <c r="I686" s="67"/>
      <c r="J686" s="67"/>
      <c r="K686" s="67"/>
      <c r="L686" s="67"/>
      <c r="M686" s="67"/>
      <c r="N686" s="67"/>
      <c r="O686" s="68"/>
      <c r="P686" s="68"/>
      <c r="Q686" s="68"/>
      <c r="R686" s="68"/>
      <c r="S686" s="68"/>
      <c r="T686" s="68"/>
      <c r="U686" s="68"/>
      <c r="V686" s="68"/>
      <c r="W686" s="68"/>
      <c r="X686" s="68"/>
      <c r="Y686" s="68"/>
      <c r="Z686" s="68"/>
      <c r="AA686" s="68"/>
      <c r="AB686" s="68"/>
      <c r="AC686" s="68"/>
    </row>
    <row r="687">
      <c r="A687" s="70"/>
      <c r="B687" s="70"/>
      <c r="C687" s="69"/>
      <c r="D687" s="69"/>
      <c r="E687" s="67"/>
      <c r="F687" s="67"/>
      <c r="G687" s="67"/>
      <c r="H687" s="67"/>
      <c r="I687" s="67"/>
      <c r="J687" s="67"/>
      <c r="K687" s="67"/>
      <c r="L687" s="67"/>
      <c r="M687" s="67"/>
      <c r="N687" s="67"/>
      <c r="O687" s="68"/>
      <c r="P687" s="68"/>
      <c r="Q687" s="68"/>
      <c r="R687" s="68"/>
      <c r="S687" s="68"/>
      <c r="T687" s="68"/>
      <c r="U687" s="68"/>
      <c r="V687" s="68"/>
      <c r="W687" s="68"/>
      <c r="X687" s="68"/>
      <c r="Y687" s="68"/>
      <c r="Z687" s="68"/>
      <c r="AA687" s="68"/>
      <c r="AB687" s="68"/>
      <c r="AC687" s="68"/>
    </row>
    <row r="688">
      <c r="A688" s="70"/>
      <c r="B688" s="70"/>
      <c r="C688" s="69"/>
      <c r="D688" s="69"/>
      <c r="E688" s="67"/>
      <c r="F688" s="67"/>
      <c r="G688" s="67"/>
      <c r="H688" s="67"/>
      <c r="I688" s="67"/>
      <c r="J688" s="67"/>
      <c r="K688" s="67"/>
      <c r="L688" s="67"/>
      <c r="M688" s="67"/>
      <c r="N688" s="67"/>
      <c r="O688" s="68"/>
      <c r="P688" s="68"/>
      <c r="Q688" s="68"/>
      <c r="R688" s="68"/>
      <c r="S688" s="68"/>
      <c r="T688" s="68"/>
      <c r="U688" s="68"/>
      <c r="V688" s="68"/>
      <c r="W688" s="68"/>
      <c r="X688" s="68"/>
      <c r="Y688" s="68"/>
      <c r="Z688" s="68"/>
      <c r="AA688" s="68"/>
      <c r="AB688" s="68"/>
      <c r="AC688" s="68"/>
    </row>
    <row r="689">
      <c r="A689" s="70"/>
      <c r="B689" s="70"/>
      <c r="C689" s="69"/>
      <c r="D689" s="69"/>
      <c r="E689" s="67"/>
      <c r="F689" s="67"/>
      <c r="G689" s="67"/>
      <c r="H689" s="67"/>
      <c r="I689" s="67"/>
      <c r="J689" s="67"/>
      <c r="K689" s="67"/>
      <c r="L689" s="67"/>
      <c r="M689" s="67"/>
      <c r="N689" s="67"/>
      <c r="O689" s="68"/>
      <c r="P689" s="68"/>
      <c r="Q689" s="68"/>
      <c r="R689" s="68"/>
      <c r="S689" s="68"/>
      <c r="T689" s="68"/>
      <c r="U689" s="68"/>
      <c r="V689" s="68"/>
      <c r="W689" s="68"/>
      <c r="X689" s="68"/>
      <c r="Y689" s="68"/>
      <c r="Z689" s="68"/>
      <c r="AA689" s="68"/>
      <c r="AB689" s="68"/>
      <c r="AC689" s="68"/>
    </row>
    <row r="690">
      <c r="A690" s="70"/>
      <c r="B690" s="70"/>
      <c r="C690" s="69"/>
      <c r="D690" s="69"/>
      <c r="E690" s="67"/>
      <c r="F690" s="67"/>
      <c r="G690" s="67"/>
      <c r="H690" s="67"/>
      <c r="I690" s="67"/>
      <c r="J690" s="67"/>
      <c r="K690" s="67"/>
      <c r="L690" s="67"/>
      <c r="M690" s="67"/>
      <c r="N690" s="67"/>
      <c r="O690" s="68"/>
      <c r="P690" s="68"/>
      <c r="Q690" s="68"/>
      <c r="R690" s="68"/>
      <c r="S690" s="68"/>
      <c r="T690" s="68"/>
      <c r="U690" s="68"/>
      <c r="V690" s="68"/>
      <c r="W690" s="68"/>
      <c r="X690" s="68"/>
      <c r="Y690" s="68"/>
      <c r="Z690" s="68"/>
      <c r="AA690" s="68"/>
      <c r="AB690" s="68"/>
      <c r="AC690" s="68"/>
    </row>
    <row r="691">
      <c r="A691" s="70"/>
      <c r="B691" s="70"/>
      <c r="C691" s="69"/>
      <c r="D691" s="69"/>
      <c r="E691" s="67"/>
      <c r="F691" s="67"/>
      <c r="G691" s="67"/>
      <c r="H691" s="67"/>
      <c r="I691" s="67"/>
      <c r="J691" s="67"/>
      <c r="K691" s="67"/>
      <c r="L691" s="67"/>
      <c r="M691" s="67"/>
      <c r="N691" s="67"/>
      <c r="O691" s="68"/>
      <c r="P691" s="68"/>
      <c r="Q691" s="68"/>
      <c r="R691" s="68"/>
      <c r="S691" s="68"/>
      <c r="T691" s="68"/>
      <c r="U691" s="68"/>
      <c r="V691" s="68"/>
      <c r="W691" s="68"/>
      <c r="X691" s="68"/>
      <c r="Y691" s="68"/>
      <c r="Z691" s="68"/>
      <c r="AA691" s="68"/>
      <c r="AB691" s="68"/>
      <c r="AC691" s="68"/>
    </row>
    <row r="692">
      <c r="A692" s="70"/>
      <c r="B692" s="70"/>
      <c r="C692" s="69"/>
      <c r="D692" s="69"/>
      <c r="E692" s="67"/>
      <c r="F692" s="67"/>
      <c r="G692" s="67"/>
      <c r="H692" s="67"/>
      <c r="I692" s="67"/>
      <c r="J692" s="67"/>
      <c r="K692" s="67"/>
      <c r="L692" s="67"/>
      <c r="M692" s="67"/>
      <c r="N692" s="67"/>
      <c r="O692" s="68"/>
      <c r="P692" s="68"/>
      <c r="Q692" s="68"/>
      <c r="R692" s="68"/>
      <c r="S692" s="68"/>
      <c r="T692" s="68"/>
      <c r="U692" s="68"/>
      <c r="V692" s="68"/>
      <c r="W692" s="68"/>
      <c r="X692" s="68"/>
      <c r="Y692" s="68"/>
      <c r="Z692" s="68"/>
      <c r="AA692" s="68"/>
      <c r="AB692" s="68"/>
      <c r="AC692" s="68"/>
    </row>
    <row r="693">
      <c r="A693" s="70"/>
      <c r="B693" s="70"/>
      <c r="C693" s="69"/>
      <c r="D693" s="69"/>
      <c r="E693" s="67"/>
      <c r="F693" s="67"/>
      <c r="G693" s="67"/>
      <c r="H693" s="67"/>
      <c r="I693" s="67"/>
      <c r="J693" s="67"/>
      <c r="K693" s="67"/>
      <c r="L693" s="67"/>
      <c r="M693" s="67"/>
      <c r="N693" s="67"/>
      <c r="O693" s="68"/>
      <c r="P693" s="68"/>
      <c r="Q693" s="68"/>
      <c r="R693" s="68"/>
      <c r="S693" s="68"/>
      <c r="T693" s="68"/>
      <c r="U693" s="68"/>
      <c r="V693" s="68"/>
      <c r="W693" s="68"/>
      <c r="X693" s="68"/>
      <c r="Y693" s="68"/>
      <c r="Z693" s="68"/>
      <c r="AA693" s="68"/>
      <c r="AB693" s="68"/>
      <c r="AC693" s="68"/>
    </row>
    <row r="694">
      <c r="A694" s="70"/>
      <c r="B694" s="70"/>
      <c r="C694" s="69"/>
      <c r="D694" s="69"/>
      <c r="E694" s="67"/>
      <c r="F694" s="67"/>
      <c r="G694" s="67"/>
      <c r="H694" s="67"/>
      <c r="I694" s="67"/>
      <c r="J694" s="67"/>
      <c r="K694" s="67"/>
      <c r="L694" s="67"/>
      <c r="M694" s="67"/>
      <c r="N694" s="67"/>
      <c r="O694" s="68"/>
      <c r="P694" s="68"/>
      <c r="Q694" s="68"/>
      <c r="R694" s="68"/>
      <c r="S694" s="68"/>
      <c r="T694" s="68"/>
      <c r="U694" s="68"/>
      <c r="V694" s="68"/>
      <c r="W694" s="68"/>
      <c r="X694" s="68"/>
      <c r="Y694" s="68"/>
      <c r="Z694" s="68"/>
      <c r="AA694" s="68"/>
      <c r="AB694" s="68"/>
      <c r="AC694" s="68"/>
    </row>
    <row r="695">
      <c r="A695" s="70"/>
      <c r="B695" s="70"/>
      <c r="C695" s="69"/>
      <c r="D695" s="69"/>
      <c r="E695" s="67"/>
      <c r="F695" s="67"/>
      <c r="G695" s="67"/>
      <c r="H695" s="67"/>
      <c r="I695" s="67"/>
      <c r="J695" s="67"/>
      <c r="K695" s="67"/>
      <c r="L695" s="67"/>
      <c r="M695" s="67"/>
      <c r="N695" s="67"/>
      <c r="O695" s="68"/>
      <c r="P695" s="68"/>
      <c r="Q695" s="68"/>
      <c r="R695" s="68"/>
      <c r="S695" s="68"/>
      <c r="T695" s="68"/>
      <c r="U695" s="68"/>
      <c r="V695" s="68"/>
      <c r="W695" s="68"/>
      <c r="X695" s="68"/>
      <c r="Y695" s="68"/>
      <c r="Z695" s="68"/>
      <c r="AA695" s="68"/>
      <c r="AB695" s="68"/>
      <c r="AC695" s="68"/>
    </row>
    <row r="696">
      <c r="A696" s="70"/>
      <c r="B696" s="70"/>
      <c r="C696" s="69"/>
      <c r="D696" s="69"/>
      <c r="E696" s="67"/>
      <c r="F696" s="67"/>
      <c r="G696" s="67"/>
      <c r="H696" s="67"/>
      <c r="I696" s="67"/>
      <c r="J696" s="67"/>
      <c r="K696" s="67"/>
      <c r="L696" s="67"/>
      <c r="M696" s="67"/>
      <c r="N696" s="67"/>
      <c r="O696" s="68"/>
      <c r="P696" s="68"/>
      <c r="Q696" s="68"/>
      <c r="R696" s="68"/>
      <c r="S696" s="68"/>
      <c r="T696" s="68"/>
      <c r="U696" s="68"/>
      <c r="V696" s="68"/>
      <c r="W696" s="68"/>
      <c r="X696" s="68"/>
      <c r="Y696" s="68"/>
      <c r="Z696" s="68"/>
      <c r="AA696" s="68"/>
      <c r="AB696" s="68"/>
      <c r="AC696" s="68"/>
    </row>
    <row r="697">
      <c r="A697" s="70"/>
      <c r="B697" s="70"/>
      <c r="C697" s="69"/>
      <c r="D697" s="69"/>
      <c r="E697" s="67"/>
      <c r="F697" s="67"/>
      <c r="G697" s="67"/>
      <c r="H697" s="67"/>
      <c r="I697" s="67"/>
      <c r="J697" s="67"/>
      <c r="K697" s="67"/>
      <c r="L697" s="67"/>
      <c r="M697" s="67"/>
      <c r="N697" s="67"/>
      <c r="O697" s="68"/>
      <c r="P697" s="68"/>
      <c r="Q697" s="68"/>
      <c r="R697" s="68"/>
      <c r="S697" s="68"/>
      <c r="T697" s="68"/>
      <c r="U697" s="68"/>
      <c r="V697" s="68"/>
      <c r="W697" s="68"/>
      <c r="X697" s="68"/>
      <c r="Y697" s="68"/>
      <c r="Z697" s="68"/>
      <c r="AA697" s="68"/>
      <c r="AB697" s="68"/>
      <c r="AC697" s="68"/>
    </row>
    <row r="698">
      <c r="A698" s="70"/>
      <c r="B698" s="70"/>
      <c r="C698" s="69"/>
      <c r="D698" s="69"/>
      <c r="E698" s="67"/>
      <c r="F698" s="67"/>
      <c r="G698" s="67"/>
      <c r="H698" s="67"/>
      <c r="I698" s="67"/>
      <c r="J698" s="67"/>
      <c r="K698" s="67"/>
      <c r="L698" s="67"/>
      <c r="M698" s="67"/>
      <c r="N698" s="67"/>
      <c r="O698" s="68"/>
      <c r="P698" s="68"/>
      <c r="Q698" s="68"/>
      <c r="R698" s="68"/>
      <c r="S698" s="68"/>
      <c r="T698" s="68"/>
      <c r="U698" s="68"/>
      <c r="V698" s="68"/>
      <c r="W698" s="68"/>
      <c r="X698" s="68"/>
      <c r="Y698" s="68"/>
      <c r="Z698" s="68"/>
      <c r="AA698" s="68"/>
      <c r="AB698" s="68"/>
      <c r="AC698" s="68"/>
    </row>
    <row r="699">
      <c r="A699" s="70"/>
      <c r="B699" s="70"/>
      <c r="C699" s="69"/>
      <c r="D699" s="69"/>
      <c r="E699" s="67"/>
      <c r="F699" s="67"/>
      <c r="G699" s="67"/>
      <c r="H699" s="67"/>
      <c r="I699" s="67"/>
      <c r="J699" s="67"/>
      <c r="K699" s="67"/>
      <c r="L699" s="67"/>
      <c r="M699" s="67"/>
      <c r="N699" s="67"/>
      <c r="O699" s="68"/>
      <c r="P699" s="68"/>
      <c r="Q699" s="68"/>
      <c r="R699" s="68"/>
      <c r="S699" s="68"/>
      <c r="T699" s="68"/>
      <c r="U699" s="68"/>
      <c r="V699" s="68"/>
      <c r="W699" s="68"/>
      <c r="X699" s="68"/>
      <c r="Y699" s="68"/>
      <c r="Z699" s="68"/>
      <c r="AA699" s="68"/>
      <c r="AB699" s="68"/>
      <c r="AC699" s="68"/>
    </row>
    <row r="700">
      <c r="A700" s="70"/>
      <c r="B700" s="70"/>
      <c r="C700" s="69"/>
      <c r="D700" s="69"/>
      <c r="E700" s="67"/>
      <c r="F700" s="67"/>
      <c r="G700" s="67"/>
      <c r="H700" s="67"/>
      <c r="I700" s="67"/>
      <c r="J700" s="67"/>
      <c r="K700" s="67"/>
      <c r="L700" s="67"/>
      <c r="M700" s="67"/>
      <c r="N700" s="67"/>
      <c r="O700" s="68"/>
      <c r="P700" s="68"/>
      <c r="Q700" s="68"/>
      <c r="R700" s="68"/>
      <c r="S700" s="68"/>
      <c r="T700" s="68"/>
      <c r="U700" s="68"/>
      <c r="V700" s="68"/>
      <c r="W700" s="68"/>
      <c r="X700" s="68"/>
      <c r="Y700" s="68"/>
      <c r="Z700" s="68"/>
      <c r="AA700" s="68"/>
      <c r="AB700" s="68"/>
      <c r="AC700" s="68"/>
    </row>
    <row r="701">
      <c r="A701" s="70"/>
      <c r="B701" s="70"/>
      <c r="C701" s="69"/>
      <c r="D701" s="69"/>
      <c r="E701" s="67"/>
      <c r="F701" s="67"/>
      <c r="G701" s="67"/>
      <c r="H701" s="67"/>
      <c r="I701" s="67"/>
      <c r="J701" s="67"/>
      <c r="K701" s="67"/>
      <c r="L701" s="67"/>
      <c r="M701" s="67"/>
      <c r="N701" s="67"/>
      <c r="O701" s="68"/>
      <c r="P701" s="68"/>
      <c r="Q701" s="68"/>
      <c r="R701" s="68"/>
      <c r="S701" s="68"/>
      <c r="T701" s="68"/>
      <c r="U701" s="68"/>
      <c r="V701" s="68"/>
      <c r="W701" s="68"/>
      <c r="X701" s="68"/>
      <c r="Y701" s="68"/>
      <c r="Z701" s="68"/>
      <c r="AA701" s="68"/>
      <c r="AB701" s="68"/>
      <c r="AC701" s="68"/>
    </row>
    <row r="702">
      <c r="A702" s="70"/>
      <c r="B702" s="70"/>
      <c r="C702" s="69"/>
      <c r="D702" s="69"/>
      <c r="E702" s="67"/>
      <c r="F702" s="67"/>
      <c r="G702" s="67"/>
      <c r="H702" s="67"/>
      <c r="I702" s="67"/>
      <c r="J702" s="67"/>
      <c r="K702" s="67"/>
      <c r="L702" s="67"/>
      <c r="M702" s="67"/>
      <c r="N702" s="67"/>
      <c r="O702" s="68"/>
      <c r="P702" s="68"/>
      <c r="Q702" s="68"/>
      <c r="R702" s="68"/>
      <c r="S702" s="68"/>
      <c r="T702" s="68"/>
      <c r="U702" s="68"/>
      <c r="V702" s="68"/>
      <c r="W702" s="68"/>
      <c r="X702" s="68"/>
      <c r="Y702" s="68"/>
      <c r="Z702" s="68"/>
      <c r="AA702" s="68"/>
      <c r="AB702" s="68"/>
      <c r="AC702" s="68"/>
    </row>
    <row r="703">
      <c r="A703" s="70"/>
      <c r="B703" s="70"/>
      <c r="C703" s="69"/>
      <c r="D703" s="69"/>
      <c r="E703" s="67"/>
      <c r="F703" s="67"/>
      <c r="G703" s="67"/>
      <c r="H703" s="67"/>
      <c r="I703" s="67"/>
      <c r="J703" s="67"/>
      <c r="K703" s="67"/>
      <c r="L703" s="67"/>
      <c r="M703" s="67"/>
      <c r="N703" s="67"/>
      <c r="O703" s="68"/>
      <c r="P703" s="68"/>
      <c r="Q703" s="68"/>
      <c r="R703" s="68"/>
      <c r="S703" s="68"/>
      <c r="T703" s="68"/>
      <c r="U703" s="68"/>
      <c r="V703" s="68"/>
      <c r="W703" s="68"/>
      <c r="X703" s="68"/>
      <c r="Y703" s="68"/>
      <c r="Z703" s="68"/>
      <c r="AA703" s="68"/>
      <c r="AB703" s="68"/>
      <c r="AC703" s="68"/>
    </row>
    <row r="704">
      <c r="A704" s="70"/>
      <c r="B704" s="70"/>
      <c r="C704" s="69"/>
      <c r="D704" s="69"/>
      <c r="E704" s="67"/>
      <c r="F704" s="67"/>
      <c r="G704" s="67"/>
      <c r="H704" s="67"/>
      <c r="I704" s="67"/>
      <c r="J704" s="67"/>
      <c r="K704" s="67"/>
      <c r="L704" s="67"/>
      <c r="M704" s="67"/>
      <c r="N704" s="67"/>
      <c r="O704" s="68"/>
      <c r="P704" s="68"/>
      <c r="Q704" s="68"/>
      <c r="R704" s="68"/>
      <c r="S704" s="68"/>
      <c r="T704" s="68"/>
      <c r="U704" s="68"/>
      <c r="V704" s="68"/>
      <c r="W704" s="68"/>
      <c r="X704" s="68"/>
      <c r="Y704" s="68"/>
      <c r="Z704" s="68"/>
      <c r="AA704" s="68"/>
      <c r="AB704" s="68"/>
      <c r="AC704" s="68"/>
    </row>
    <row r="705">
      <c r="A705" s="70"/>
      <c r="B705" s="70"/>
      <c r="C705" s="69"/>
      <c r="D705" s="69"/>
      <c r="E705" s="67"/>
      <c r="F705" s="67"/>
      <c r="G705" s="67"/>
      <c r="H705" s="67"/>
      <c r="I705" s="67"/>
      <c r="J705" s="67"/>
      <c r="K705" s="67"/>
      <c r="L705" s="67"/>
      <c r="M705" s="67"/>
      <c r="N705" s="67"/>
      <c r="O705" s="68"/>
      <c r="P705" s="68"/>
      <c r="Q705" s="68"/>
      <c r="R705" s="68"/>
      <c r="S705" s="68"/>
      <c r="T705" s="68"/>
      <c r="U705" s="68"/>
      <c r="V705" s="68"/>
      <c r="W705" s="68"/>
      <c r="X705" s="68"/>
      <c r="Y705" s="68"/>
      <c r="Z705" s="68"/>
      <c r="AA705" s="68"/>
      <c r="AB705" s="68"/>
      <c r="AC705" s="68"/>
    </row>
    <row r="706">
      <c r="A706" s="70"/>
      <c r="B706" s="70"/>
      <c r="C706" s="69"/>
      <c r="D706" s="69"/>
      <c r="E706" s="67"/>
      <c r="F706" s="67"/>
      <c r="G706" s="67"/>
      <c r="H706" s="67"/>
      <c r="I706" s="67"/>
      <c r="J706" s="67"/>
      <c r="K706" s="67"/>
      <c r="L706" s="67"/>
      <c r="M706" s="67"/>
      <c r="N706" s="67"/>
      <c r="O706" s="68"/>
      <c r="P706" s="68"/>
      <c r="Q706" s="68"/>
      <c r="R706" s="68"/>
      <c r="S706" s="68"/>
      <c r="T706" s="68"/>
      <c r="U706" s="68"/>
      <c r="V706" s="68"/>
      <c r="W706" s="68"/>
      <c r="X706" s="68"/>
      <c r="Y706" s="68"/>
      <c r="Z706" s="68"/>
      <c r="AA706" s="68"/>
      <c r="AB706" s="68"/>
      <c r="AC706" s="68"/>
    </row>
    <row r="707">
      <c r="A707" s="70"/>
      <c r="B707" s="70"/>
      <c r="C707" s="69"/>
      <c r="D707" s="69"/>
      <c r="E707" s="67"/>
      <c r="F707" s="67"/>
      <c r="G707" s="67"/>
      <c r="H707" s="67"/>
      <c r="I707" s="67"/>
      <c r="J707" s="67"/>
      <c r="K707" s="67"/>
      <c r="L707" s="67"/>
      <c r="M707" s="67"/>
      <c r="N707" s="67"/>
      <c r="O707" s="68"/>
      <c r="P707" s="68"/>
      <c r="Q707" s="68"/>
      <c r="R707" s="68"/>
      <c r="S707" s="68"/>
      <c r="T707" s="68"/>
      <c r="U707" s="68"/>
      <c r="V707" s="68"/>
      <c r="W707" s="68"/>
      <c r="X707" s="68"/>
      <c r="Y707" s="68"/>
      <c r="Z707" s="68"/>
      <c r="AA707" s="68"/>
      <c r="AB707" s="68"/>
      <c r="AC707" s="68"/>
    </row>
    <row r="708">
      <c r="A708" s="70"/>
      <c r="B708" s="70"/>
      <c r="C708" s="69"/>
      <c r="D708" s="69"/>
      <c r="E708" s="67"/>
      <c r="F708" s="67"/>
      <c r="G708" s="67"/>
      <c r="H708" s="67"/>
      <c r="I708" s="67"/>
      <c r="J708" s="67"/>
      <c r="K708" s="67"/>
      <c r="L708" s="67"/>
      <c r="M708" s="67"/>
      <c r="N708" s="67"/>
      <c r="O708" s="68"/>
      <c r="P708" s="68"/>
      <c r="Q708" s="68"/>
      <c r="R708" s="68"/>
      <c r="S708" s="68"/>
      <c r="T708" s="68"/>
      <c r="U708" s="68"/>
      <c r="V708" s="68"/>
      <c r="W708" s="68"/>
      <c r="X708" s="68"/>
      <c r="Y708" s="68"/>
      <c r="Z708" s="68"/>
      <c r="AA708" s="68"/>
      <c r="AB708" s="68"/>
      <c r="AC708" s="68"/>
    </row>
    <row r="709">
      <c r="A709" s="70"/>
      <c r="B709" s="70"/>
      <c r="C709" s="69"/>
      <c r="D709" s="69"/>
      <c r="E709" s="67"/>
      <c r="F709" s="67"/>
      <c r="G709" s="67"/>
      <c r="H709" s="67"/>
      <c r="I709" s="67"/>
      <c r="J709" s="67"/>
      <c r="K709" s="67"/>
      <c r="L709" s="67"/>
      <c r="M709" s="67"/>
      <c r="N709" s="67"/>
      <c r="O709" s="68"/>
      <c r="P709" s="68"/>
      <c r="Q709" s="68"/>
      <c r="R709" s="68"/>
      <c r="S709" s="68"/>
      <c r="T709" s="68"/>
      <c r="U709" s="68"/>
      <c r="V709" s="68"/>
      <c r="W709" s="68"/>
      <c r="X709" s="68"/>
      <c r="Y709" s="68"/>
      <c r="Z709" s="68"/>
      <c r="AA709" s="68"/>
      <c r="AB709" s="68"/>
      <c r="AC709" s="68"/>
    </row>
    <row r="710">
      <c r="A710" s="70"/>
      <c r="B710" s="70"/>
      <c r="C710" s="69"/>
      <c r="D710" s="69"/>
      <c r="E710" s="67"/>
      <c r="F710" s="67"/>
      <c r="G710" s="67"/>
      <c r="H710" s="67"/>
      <c r="I710" s="67"/>
      <c r="J710" s="67"/>
      <c r="K710" s="67"/>
      <c r="L710" s="67"/>
      <c r="M710" s="67"/>
      <c r="N710" s="67"/>
      <c r="O710" s="68"/>
      <c r="P710" s="68"/>
      <c r="Q710" s="68"/>
      <c r="R710" s="68"/>
      <c r="S710" s="68"/>
      <c r="T710" s="68"/>
      <c r="U710" s="68"/>
      <c r="V710" s="68"/>
      <c r="W710" s="68"/>
      <c r="X710" s="68"/>
      <c r="Y710" s="68"/>
      <c r="Z710" s="68"/>
      <c r="AA710" s="68"/>
      <c r="AB710" s="68"/>
      <c r="AC710" s="68"/>
    </row>
    <row r="711">
      <c r="A711" s="70"/>
      <c r="B711" s="70"/>
      <c r="C711" s="69"/>
      <c r="D711" s="69"/>
      <c r="E711" s="67"/>
      <c r="F711" s="67"/>
      <c r="G711" s="67"/>
      <c r="H711" s="67"/>
      <c r="I711" s="67"/>
      <c r="J711" s="67"/>
      <c r="K711" s="67"/>
      <c r="L711" s="67"/>
      <c r="M711" s="67"/>
      <c r="N711" s="67"/>
      <c r="O711" s="68"/>
      <c r="P711" s="68"/>
      <c r="Q711" s="68"/>
      <c r="R711" s="68"/>
      <c r="S711" s="68"/>
      <c r="T711" s="68"/>
      <c r="U711" s="68"/>
      <c r="V711" s="68"/>
      <c r="W711" s="68"/>
      <c r="X711" s="68"/>
      <c r="Y711" s="68"/>
      <c r="Z711" s="68"/>
      <c r="AA711" s="68"/>
      <c r="AB711" s="68"/>
      <c r="AC711" s="68"/>
    </row>
    <row r="712">
      <c r="A712" s="70"/>
      <c r="B712" s="70"/>
      <c r="C712" s="69"/>
      <c r="D712" s="69"/>
      <c r="E712" s="67"/>
      <c r="F712" s="67"/>
      <c r="G712" s="67"/>
      <c r="H712" s="67"/>
      <c r="I712" s="67"/>
      <c r="J712" s="67"/>
      <c r="K712" s="67"/>
      <c r="L712" s="67"/>
      <c r="M712" s="67"/>
      <c r="N712" s="67"/>
      <c r="O712" s="68"/>
      <c r="P712" s="68"/>
      <c r="Q712" s="68"/>
      <c r="R712" s="68"/>
      <c r="S712" s="68"/>
      <c r="T712" s="68"/>
      <c r="U712" s="68"/>
      <c r="V712" s="68"/>
      <c r="W712" s="68"/>
      <c r="X712" s="68"/>
      <c r="Y712" s="68"/>
      <c r="Z712" s="68"/>
      <c r="AA712" s="68"/>
      <c r="AB712" s="68"/>
      <c r="AC712" s="68"/>
    </row>
    <row r="713">
      <c r="A713" s="70"/>
      <c r="B713" s="70"/>
      <c r="C713" s="69"/>
      <c r="D713" s="69"/>
      <c r="E713" s="67"/>
      <c r="F713" s="67"/>
      <c r="G713" s="67"/>
      <c r="H713" s="67"/>
      <c r="I713" s="67"/>
      <c r="J713" s="67"/>
      <c r="K713" s="67"/>
      <c r="L713" s="67"/>
      <c r="M713" s="67"/>
      <c r="N713" s="67"/>
      <c r="O713" s="68"/>
      <c r="P713" s="68"/>
      <c r="Q713" s="68"/>
      <c r="R713" s="68"/>
      <c r="S713" s="68"/>
      <c r="T713" s="68"/>
      <c r="U713" s="68"/>
      <c r="V713" s="68"/>
      <c r="W713" s="68"/>
      <c r="X713" s="68"/>
      <c r="Y713" s="68"/>
      <c r="Z713" s="68"/>
      <c r="AA713" s="68"/>
      <c r="AB713" s="68"/>
      <c r="AC713" s="68"/>
    </row>
    <row r="714">
      <c r="A714" s="70"/>
      <c r="B714" s="70"/>
      <c r="C714" s="69"/>
      <c r="D714" s="69"/>
      <c r="E714" s="67"/>
      <c r="F714" s="67"/>
      <c r="G714" s="67"/>
      <c r="H714" s="67"/>
      <c r="I714" s="67"/>
      <c r="J714" s="67"/>
      <c r="K714" s="67"/>
      <c r="L714" s="67"/>
      <c r="M714" s="67"/>
      <c r="N714" s="67"/>
      <c r="O714" s="68"/>
      <c r="P714" s="68"/>
      <c r="Q714" s="68"/>
      <c r="R714" s="68"/>
      <c r="S714" s="68"/>
      <c r="T714" s="68"/>
      <c r="U714" s="68"/>
      <c r="V714" s="68"/>
      <c r="W714" s="68"/>
      <c r="X714" s="68"/>
      <c r="Y714" s="68"/>
      <c r="Z714" s="68"/>
      <c r="AA714" s="68"/>
      <c r="AB714" s="68"/>
      <c r="AC714" s="68"/>
    </row>
    <row r="715">
      <c r="A715" s="70"/>
      <c r="B715" s="70"/>
      <c r="C715" s="69"/>
      <c r="D715" s="69"/>
      <c r="E715" s="67"/>
      <c r="F715" s="67"/>
      <c r="G715" s="67"/>
      <c r="H715" s="67"/>
      <c r="I715" s="67"/>
      <c r="J715" s="67"/>
      <c r="K715" s="67"/>
      <c r="L715" s="67"/>
      <c r="M715" s="67"/>
      <c r="N715" s="67"/>
      <c r="O715" s="68"/>
      <c r="P715" s="68"/>
      <c r="Q715" s="68"/>
      <c r="R715" s="68"/>
      <c r="S715" s="68"/>
      <c r="T715" s="68"/>
      <c r="U715" s="68"/>
      <c r="V715" s="68"/>
      <c r="W715" s="68"/>
      <c r="X715" s="68"/>
      <c r="Y715" s="68"/>
      <c r="Z715" s="68"/>
      <c r="AA715" s="68"/>
      <c r="AB715" s="68"/>
      <c r="AC715" s="68"/>
    </row>
    <row r="716">
      <c r="A716" s="70"/>
      <c r="B716" s="70"/>
      <c r="C716" s="69"/>
      <c r="D716" s="69"/>
      <c r="E716" s="67"/>
      <c r="F716" s="67"/>
      <c r="G716" s="67"/>
      <c r="H716" s="67"/>
      <c r="I716" s="67"/>
      <c r="J716" s="67"/>
      <c r="K716" s="67"/>
      <c r="L716" s="67"/>
      <c r="M716" s="67"/>
      <c r="N716" s="67"/>
      <c r="O716" s="68"/>
      <c r="P716" s="68"/>
      <c r="Q716" s="68"/>
      <c r="R716" s="68"/>
      <c r="S716" s="68"/>
      <c r="T716" s="68"/>
      <c r="U716" s="68"/>
      <c r="V716" s="68"/>
      <c r="W716" s="68"/>
      <c r="X716" s="68"/>
      <c r="Y716" s="68"/>
      <c r="Z716" s="68"/>
      <c r="AA716" s="68"/>
      <c r="AB716" s="68"/>
      <c r="AC716" s="68"/>
    </row>
    <row r="717">
      <c r="A717" s="70"/>
      <c r="B717" s="70"/>
      <c r="C717" s="69"/>
      <c r="D717" s="69"/>
      <c r="E717" s="67"/>
      <c r="F717" s="67"/>
      <c r="G717" s="67"/>
      <c r="H717" s="67"/>
      <c r="I717" s="67"/>
      <c r="J717" s="67"/>
      <c r="K717" s="67"/>
      <c r="L717" s="67"/>
      <c r="M717" s="67"/>
      <c r="N717" s="67"/>
      <c r="O717" s="68"/>
      <c r="P717" s="68"/>
      <c r="Q717" s="68"/>
      <c r="R717" s="68"/>
      <c r="S717" s="68"/>
      <c r="T717" s="68"/>
      <c r="U717" s="68"/>
      <c r="V717" s="68"/>
      <c r="W717" s="68"/>
      <c r="X717" s="68"/>
      <c r="Y717" s="68"/>
      <c r="Z717" s="68"/>
      <c r="AA717" s="68"/>
      <c r="AB717" s="68"/>
      <c r="AC717" s="68"/>
    </row>
    <row r="718">
      <c r="A718" s="70"/>
      <c r="B718" s="70"/>
      <c r="C718" s="69"/>
      <c r="D718" s="69"/>
      <c r="E718" s="67"/>
      <c r="F718" s="67"/>
      <c r="G718" s="67"/>
      <c r="H718" s="67"/>
      <c r="I718" s="67"/>
      <c r="J718" s="67"/>
      <c r="K718" s="67"/>
      <c r="L718" s="67"/>
      <c r="M718" s="67"/>
      <c r="N718" s="67"/>
      <c r="O718" s="68"/>
      <c r="P718" s="68"/>
      <c r="Q718" s="68"/>
      <c r="R718" s="68"/>
      <c r="S718" s="68"/>
      <c r="T718" s="68"/>
      <c r="U718" s="68"/>
      <c r="V718" s="68"/>
      <c r="W718" s="68"/>
      <c r="X718" s="68"/>
      <c r="Y718" s="68"/>
      <c r="Z718" s="68"/>
      <c r="AA718" s="68"/>
      <c r="AB718" s="68"/>
      <c r="AC718" s="68"/>
    </row>
    <row r="719">
      <c r="A719" s="70"/>
      <c r="B719" s="70"/>
      <c r="C719" s="69"/>
      <c r="D719" s="69"/>
      <c r="E719" s="67"/>
      <c r="F719" s="67"/>
      <c r="G719" s="67"/>
      <c r="H719" s="67"/>
      <c r="I719" s="67"/>
      <c r="J719" s="67"/>
      <c r="K719" s="67"/>
      <c r="L719" s="67"/>
      <c r="M719" s="67"/>
      <c r="N719" s="67"/>
      <c r="O719" s="68"/>
      <c r="P719" s="68"/>
      <c r="Q719" s="68"/>
      <c r="R719" s="68"/>
      <c r="S719" s="68"/>
      <c r="T719" s="68"/>
      <c r="U719" s="68"/>
      <c r="V719" s="68"/>
      <c r="W719" s="68"/>
      <c r="X719" s="68"/>
      <c r="Y719" s="68"/>
      <c r="Z719" s="68"/>
      <c r="AA719" s="68"/>
      <c r="AB719" s="68"/>
      <c r="AC719" s="68"/>
    </row>
    <row r="720">
      <c r="A720" s="70"/>
      <c r="B720" s="70"/>
      <c r="C720" s="69"/>
      <c r="D720" s="69"/>
      <c r="E720" s="67"/>
      <c r="F720" s="67"/>
      <c r="G720" s="67"/>
      <c r="H720" s="67"/>
      <c r="I720" s="67"/>
      <c r="J720" s="67"/>
      <c r="K720" s="67"/>
      <c r="L720" s="67"/>
      <c r="M720" s="67"/>
      <c r="N720" s="67"/>
      <c r="O720" s="68"/>
      <c r="P720" s="68"/>
      <c r="Q720" s="68"/>
      <c r="R720" s="68"/>
      <c r="S720" s="68"/>
      <c r="T720" s="68"/>
      <c r="U720" s="68"/>
      <c r="V720" s="68"/>
      <c r="W720" s="68"/>
      <c r="X720" s="68"/>
      <c r="Y720" s="68"/>
      <c r="Z720" s="68"/>
      <c r="AA720" s="68"/>
      <c r="AB720" s="68"/>
      <c r="AC720" s="68"/>
    </row>
    <row r="721">
      <c r="A721" s="70"/>
      <c r="B721" s="70"/>
      <c r="C721" s="69"/>
      <c r="D721" s="69"/>
      <c r="E721" s="67"/>
      <c r="F721" s="67"/>
      <c r="G721" s="67"/>
      <c r="H721" s="67"/>
      <c r="I721" s="67"/>
      <c r="J721" s="67"/>
      <c r="K721" s="67"/>
      <c r="L721" s="67"/>
      <c r="M721" s="67"/>
      <c r="N721" s="67"/>
      <c r="O721" s="68"/>
      <c r="P721" s="68"/>
      <c r="Q721" s="68"/>
      <c r="R721" s="68"/>
      <c r="S721" s="68"/>
      <c r="T721" s="68"/>
      <c r="U721" s="68"/>
      <c r="V721" s="68"/>
      <c r="W721" s="68"/>
      <c r="X721" s="68"/>
      <c r="Y721" s="68"/>
      <c r="Z721" s="68"/>
      <c r="AA721" s="68"/>
      <c r="AB721" s="68"/>
      <c r="AC721" s="68"/>
    </row>
    <row r="722">
      <c r="A722" s="70"/>
      <c r="B722" s="70"/>
      <c r="C722" s="69"/>
      <c r="D722" s="69"/>
      <c r="E722" s="67"/>
      <c r="F722" s="67"/>
      <c r="G722" s="67"/>
      <c r="H722" s="67"/>
      <c r="I722" s="67"/>
      <c r="J722" s="67"/>
      <c r="K722" s="67"/>
      <c r="L722" s="67"/>
      <c r="M722" s="67"/>
      <c r="N722" s="67"/>
      <c r="O722" s="68"/>
      <c r="P722" s="68"/>
      <c r="Q722" s="68"/>
      <c r="R722" s="68"/>
      <c r="S722" s="68"/>
      <c r="T722" s="68"/>
      <c r="U722" s="68"/>
      <c r="V722" s="68"/>
      <c r="W722" s="68"/>
      <c r="X722" s="68"/>
      <c r="Y722" s="68"/>
      <c r="Z722" s="68"/>
      <c r="AA722" s="68"/>
      <c r="AB722" s="68"/>
      <c r="AC722" s="68"/>
    </row>
    <row r="723">
      <c r="A723" s="70"/>
      <c r="B723" s="70"/>
      <c r="C723" s="69"/>
      <c r="D723" s="69"/>
      <c r="E723" s="67"/>
      <c r="F723" s="67"/>
      <c r="G723" s="67"/>
      <c r="H723" s="67"/>
      <c r="I723" s="67"/>
      <c r="J723" s="67"/>
      <c r="K723" s="67"/>
      <c r="L723" s="67"/>
      <c r="M723" s="67"/>
      <c r="N723" s="67"/>
      <c r="O723" s="68"/>
      <c r="P723" s="68"/>
      <c r="Q723" s="68"/>
      <c r="R723" s="68"/>
      <c r="S723" s="68"/>
      <c r="T723" s="68"/>
      <c r="U723" s="68"/>
      <c r="V723" s="68"/>
      <c r="W723" s="68"/>
      <c r="X723" s="68"/>
      <c r="Y723" s="68"/>
      <c r="Z723" s="68"/>
      <c r="AA723" s="68"/>
      <c r="AB723" s="68"/>
      <c r="AC723" s="68"/>
    </row>
    <row r="724">
      <c r="A724" s="70"/>
      <c r="B724" s="70"/>
      <c r="C724" s="69"/>
      <c r="D724" s="69"/>
      <c r="E724" s="67"/>
      <c r="F724" s="67"/>
      <c r="G724" s="67"/>
      <c r="H724" s="67"/>
      <c r="I724" s="67"/>
      <c r="J724" s="67"/>
      <c r="K724" s="67"/>
      <c r="L724" s="67"/>
      <c r="M724" s="67"/>
      <c r="N724" s="67"/>
      <c r="O724" s="68"/>
      <c r="P724" s="68"/>
      <c r="Q724" s="68"/>
      <c r="R724" s="68"/>
      <c r="S724" s="68"/>
      <c r="T724" s="68"/>
      <c r="U724" s="68"/>
      <c r="V724" s="68"/>
      <c r="W724" s="68"/>
      <c r="X724" s="68"/>
      <c r="Y724" s="68"/>
      <c r="Z724" s="68"/>
      <c r="AA724" s="68"/>
      <c r="AB724" s="68"/>
      <c r="AC724" s="68"/>
    </row>
    <row r="725">
      <c r="A725" s="70"/>
      <c r="B725" s="70"/>
      <c r="C725" s="69"/>
      <c r="D725" s="69"/>
      <c r="E725" s="67"/>
      <c r="F725" s="67"/>
      <c r="G725" s="67"/>
      <c r="H725" s="67"/>
      <c r="I725" s="67"/>
      <c r="J725" s="67"/>
      <c r="K725" s="67"/>
      <c r="L725" s="67"/>
      <c r="M725" s="67"/>
      <c r="N725" s="67"/>
      <c r="O725" s="68"/>
      <c r="P725" s="68"/>
      <c r="Q725" s="68"/>
      <c r="R725" s="68"/>
      <c r="S725" s="68"/>
      <c r="T725" s="68"/>
      <c r="U725" s="68"/>
      <c r="V725" s="68"/>
      <c r="W725" s="68"/>
      <c r="X725" s="68"/>
      <c r="Y725" s="68"/>
      <c r="Z725" s="68"/>
      <c r="AA725" s="68"/>
      <c r="AB725" s="68"/>
      <c r="AC725" s="68"/>
    </row>
    <row r="726">
      <c r="A726" s="70"/>
      <c r="B726" s="70"/>
      <c r="C726" s="69"/>
      <c r="D726" s="69"/>
      <c r="E726" s="67"/>
      <c r="F726" s="67"/>
      <c r="G726" s="67"/>
      <c r="H726" s="67"/>
      <c r="I726" s="67"/>
      <c r="J726" s="67"/>
      <c r="K726" s="67"/>
      <c r="L726" s="67"/>
      <c r="M726" s="67"/>
      <c r="N726" s="67"/>
      <c r="O726" s="68"/>
      <c r="P726" s="68"/>
      <c r="Q726" s="68"/>
      <c r="R726" s="68"/>
      <c r="S726" s="68"/>
      <c r="T726" s="68"/>
      <c r="U726" s="68"/>
      <c r="V726" s="68"/>
      <c r="W726" s="68"/>
      <c r="X726" s="68"/>
      <c r="Y726" s="68"/>
      <c r="Z726" s="68"/>
      <c r="AA726" s="68"/>
      <c r="AB726" s="68"/>
      <c r="AC726" s="68"/>
    </row>
    <row r="727">
      <c r="A727" s="70"/>
      <c r="B727" s="70"/>
      <c r="C727" s="69"/>
      <c r="D727" s="69"/>
      <c r="E727" s="67"/>
      <c r="F727" s="67"/>
      <c r="G727" s="67"/>
      <c r="H727" s="67"/>
      <c r="I727" s="67"/>
      <c r="J727" s="67"/>
      <c r="K727" s="67"/>
      <c r="L727" s="67"/>
      <c r="M727" s="67"/>
      <c r="N727" s="67"/>
      <c r="O727" s="68"/>
      <c r="P727" s="68"/>
      <c r="Q727" s="68"/>
      <c r="R727" s="68"/>
      <c r="S727" s="68"/>
      <c r="T727" s="68"/>
      <c r="U727" s="68"/>
      <c r="V727" s="68"/>
      <c r="W727" s="68"/>
      <c r="X727" s="68"/>
      <c r="Y727" s="68"/>
      <c r="Z727" s="68"/>
      <c r="AA727" s="68"/>
      <c r="AB727" s="68"/>
      <c r="AC727" s="68"/>
    </row>
    <row r="728">
      <c r="A728" s="70"/>
      <c r="B728" s="70"/>
      <c r="C728" s="69"/>
      <c r="D728" s="69"/>
      <c r="E728" s="67"/>
      <c r="F728" s="67"/>
      <c r="G728" s="67"/>
      <c r="H728" s="67"/>
      <c r="I728" s="67"/>
      <c r="J728" s="67"/>
      <c r="K728" s="67"/>
      <c r="L728" s="67"/>
      <c r="M728" s="67"/>
      <c r="N728" s="67"/>
      <c r="O728" s="68"/>
      <c r="P728" s="68"/>
      <c r="Q728" s="68"/>
      <c r="R728" s="68"/>
      <c r="S728" s="68"/>
      <c r="T728" s="68"/>
      <c r="U728" s="68"/>
      <c r="V728" s="68"/>
      <c r="W728" s="68"/>
      <c r="X728" s="68"/>
      <c r="Y728" s="68"/>
      <c r="Z728" s="68"/>
      <c r="AA728" s="68"/>
      <c r="AB728" s="68"/>
      <c r="AC728" s="68"/>
    </row>
    <row r="729">
      <c r="A729" s="70"/>
      <c r="B729" s="70"/>
      <c r="C729" s="69"/>
      <c r="D729" s="69"/>
      <c r="E729" s="67"/>
      <c r="F729" s="67"/>
      <c r="G729" s="67"/>
      <c r="H729" s="67"/>
      <c r="I729" s="67"/>
      <c r="J729" s="67"/>
      <c r="K729" s="67"/>
      <c r="L729" s="67"/>
      <c r="M729" s="67"/>
      <c r="N729" s="67"/>
      <c r="O729" s="68"/>
      <c r="P729" s="68"/>
      <c r="Q729" s="68"/>
      <c r="R729" s="68"/>
      <c r="S729" s="68"/>
      <c r="T729" s="68"/>
      <c r="U729" s="68"/>
      <c r="V729" s="68"/>
      <c r="W729" s="68"/>
      <c r="X729" s="68"/>
      <c r="Y729" s="68"/>
      <c r="Z729" s="68"/>
      <c r="AA729" s="68"/>
      <c r="AB729" s="68"/>
      <c r="AC729" s="68"/>
    </row>
    <row r="730">
      <c r="A730" s="70"/>
      <c r="B730" s="70"/>
      <c r="C730" s="69"/>
      <c r="D730" s="69"/>
      <c r="E730" s="67"/>
      <c r="F730" s="67"/>
      <c r="G730" s="67"/>
      <c r="H730" s="67"/>
      <c r="I730" s="67"/>
      <c r="J730" s="67"/>
      <c r="K730" s="67"/>
      <c r="L730" s="67"/>
      <c r="M730" s="67"/>
      <c r="N730" s="67"/>
      <c r="O730" s="68"/>
      <c r="P730" s="68"/>
      <c r="Q730" s="68"/>
      <c r="R730" s="68"/>
      <c r="S730" s="68"/>
      <c r="T730" s="68"/>
      <c r="U730" s="68"/>
      <c r="V730" s="68"/>
      <c r="W730" s="68"/>
      <c r="X730" s="68"/>
      <c r="Y730" s="68"/>
      <c r="Z730" s="68"/>
      <c r="AA730" s="68"/>
      <c r="AB730" s="68"/>
      <c r="AC730" s="68"/>
    </row>
    <row r="731">
      <c r="A731" s="70"/>
      <c r="B731" s="70"/>
      <c r="C731" s="69"/>
      <c r="D731" s="69"/>
      <c r="E731" s="67"/>
      <c r="F731" s="67"/>
      <c r="G731" s="67"/>
      <c r="H731" s="67"/>
      <c r="I731" s="67"/>
      <c r="J731" s="67"/>
      <c r="K731" s="67"/>
      <c r="L731" s="67"/>
      <c r="M731" s="67"/>
      <c r="N731" s="67"/>
      <c r="O731" s="68"/>
      <c r="P731" s="68"/>
      <c r="Q731" s="68"/>
      <c r="R731" s="68"/>
      <c r="S731" s="68"/>
      <c r="T731" s="68"/>
      <c r="U731" s="68"/>
      <c r="V731" s="68"/>
      <c r="W731" s="68"/>
      <c r="X731" s="68"/>
      <c r="Y731" s="68"/>
      <c r="Z731" s="68"/>
      <c r="AA731" s="68"/>
      <c r="AB731" s="68"/>
      <c r="AC731" s="68"/>
    </row>
    <row r="732">
      <c r="A732" s="70"/>
      <c r="B732" s="70"/>
      <c r="C732" s="69"/>
      <c r="D732" s="69"/>
      <c r="E732" s="67"/>
      <c r="F732" s="67"/>
      <c r="G732" s="67"/>
      <c r="H732" s="67"/>
      <c r="I732" s="67"/>
      <c r="J732" s="67"/>
      <c r="K732" s="67"/>
      <c r="L732" s="67"/>
      <c r="M732" s="67"/>
      <c r="N732" s="67"/>
      <c r="O732" s="68"/>
      <c r="P732" s="68"/>
      <c r="Q732" s="68"/>
      <c r="R732" s="68"/>
      <c r="S732" s="68"/>
      <c r="T732" s="68"/>
      <c r="U732" s="68"/>
      <c r="V732" s="68"/>
      <c r="W732" s="68"/>
      <c r="X732" s="68"/>
      <c r="Y732" s="68"/>
      <c r="Z732" s="68"/>
      <c r="AA732" s="68"/>
      <c r="AB732" s="68"/>
      <c r="AC732" s="68"/>
    </row>
    <row r="733">
      <c r="A733" s="70"/>
      <c r="B733" s="70"/>
      <c r="C733" s="69"/>
      <c r="D733" s="69"/>
      <c r="E733" s="67"/>
      <c r="F733" s="67"/>
      <c r="G733" s="67"/>
      <c r="H733" s="67"/>
      <c r="I733" s="67"/>
      <c r="J733" s="67"/>
      <c r="K733" s="67"/>
      <c r="L733" s="67"/>
      <c r="M733" s="67"/>
      <c r="N733" s="67"/>
      <c r="O733" s="68"/>
      <c r="P733" s="68"/>
      <c r="Q733" s="68"/>
      <c r="R733" s="68"/>
      <c r="S733" s="68"/>
      <c r="T733" s="68"/>
      <c r="U733" s="68"/>
      <c r="V733" s="68"/>
      <c r="W733" s="68"/>
      <c r="X733" s="68"/>
      <c r="Y733" s="68"/>
      <c r="Z733" s="68"/>
      <c r="AA733" s="68"/>
      <c r="AB733" s="68"/>
      <c r="AC733" s="68"/>
    </row>
    <row r="734">
      <c r="A734" s="70"/>
      <c r="B734" s="70"/>
      <c r="C734" s="69"/>
      <c r="D734" s="69"/>
      <c r="E734" s="67"/>
      <c r="F734" s="67"/>
      <c r="G734" s="67"/>
      <c r="H734" s="67"/>
      <c r="I734" s="67"/>
      <c r="J734" s="67"/>
      <c r="K734" s="67"/>
      <c r="L734" s="67"/>
      <c r="M734" s="67"/>
      <c r="N734" s="67"/>
      <c r="O734" s="68"/>
      <c r="P734" s="68"/>
      <c r="Q734" s="68"/>
      <c r="R734" s="68"/>
      <c r="S734" s="68"/>
      <c r="T734" s="68"/>
      <c r="U734" s="68"/>
      <c r="V734" s="68"/>
      <c r="W734" s="68"/>
      <c r="X734" s="68"/>
      <c r="Y734" s="68"/>
      <c r="Z734" s="68"/>
      <c r="AA734" s="68"/>
      <c r="AB734" s="68"/>
      <c r="AC734" s="68"/>
    </row>
    <row r="735">
      <c r="A735" s="70"/>
      <c r="B735" s="70"/>
      <c r="C735" s="69"/>
      <c r="D735" s="69"/>
      <c r="E735" s="67"/>
      <c r="F735" s="67"/>
      <c r="G735" s="67"/>
      <c r="H735" s="67"/>
      <c r="I735" s="67"/>
      <c r="J735" s="67"/>
      <c r="K735" s="67"/>
      <c r="L735" s="67"/>
      <c r="M735" s="67"/>
      <c r="N735" s="67"/>
      <c r="O735" s="68"/>
      <c r="P735" s="68"/>
      <c r="Q735" s="68"/>
      <c r="R735" s="68"/>
      <c r="S735" s="68"/>
      <c r="T735" s="68"/>
      <c r="U735" s="68"/>
      <c r="V735" s="68"/>
      <c r="W735" s="68"/>
      <c r="X735" s="68"/>
      <c r="Y735" s="68"/>
      <c r="Z735" s="68"/>
      <c r="AA735" s="68"/>
      <c r="AB735" s="68"/>
      <c r="AC735" s="68"/>
    </row>
    <row r="736">
      <c r="A736" s="70"/>
      <c r="B736" s="70"/>
      <c r="C736" s="69"/>
      <c r="D736" s="69"/>
      <c r="E736" s="67"/>
      <c r="F736" s="67"/>
      <c r="G736" s="67"/>
      <c r="H736" s="67"/>
      <c r="I736" s="67"/>
      <c r="J736" s="67"/>
      <c r="K736" s="67"/>
      <c r="L736" s="67"/>
      <c r="M736" s="67"/>
      <c r="N736" s="67"/>
      <c r="O736" s="68"/>
      <c r="P736" s="68"/>
      <c r="Q736" s="68"/>
      <c r="R736" s="68"/>
      <c r="S736" s="68"/>
      <c r="T736" s="68"/>
      <c r="U736" s="68"/>
      <c r="V736" s="68"/>
      <c r="W736" s="68"/>
      <c r="X736" s="68"/>
      <c r="Y736" s="68"/>
      <c r="Z736" s="68"/>
      <c r="AA736" s="68"/>
      <c r="AB736" s="68"/>
      <c r="AC736" s="68"/>
    </row>
    <row r="737">
      <c r="A737" s="70"/>
      <c r="B737" s="70"/>
      <c r="C737" s="69"/>
      <c r="D737" s="69"/>
      <c r="E737" s="67"/>
      <c r="F737" s="67"/>
      <c r="G737" s="67"/>
      <c r="H737" s="67"/>
      <c r="I737" s="67"/>
      <c r="J737" s="67"/>
      <c r="K737" s="67"/>
      <c r="L737" s="67"/>
      <c r="M737" s="67"/>
      <c r="N737" s="67"/>
      <c r="O737" s="68"/>
      <c r="P737" s="68"/>
      <c r="Q737" s="68"/>
      <c r="R737" s="68"/>
      <c r="S737" s="68"/>
      <c r="T737" s="68"/>
      <c r="U737" s="68"/>
      <c r="V737" s="68"/>
      <c r="W737" s="68"/>
      <c r="X737" s="68"/>
      <c r="Y737" s="68"/>
      <c r="Z737" s="68"/>
      <c r="AA737" s="68"/>
      <c r="AB737" s="68"/>
      <c r="AC737" s="68"/>
    </row>
    <row r="738">
      <c r="A738" s="70"/>
      <c r="B738" s="70"/>
      <c r="C738" s="69"/>
      <c r="D738" s="69"/>
      <c r="E738" s="67"/>
      <c r="F738" s="67"/>
      <c r="G738" s="67"/>
      <c r="H738" s="67"/>
      <c r="I738" s="67"/>
      <c r="J738" s="67"/>
      <c r="K738" s="67"/>
      <c r="L738" s="67"/>
      <c r="M738" s="67"/>
      <c r="N738" s="67"/>
      <c r="O738" s="68"/>
      <c r="P738" s="68"/>
      <c r="Q738" s="68"/>
      <c r="R738" s="68"/>
      <c r="S738" s="68"/>
      <c r="T738" s="68"/>
      <c r="U738" s="68"/>
      <c r="V738" s="68"/>
      <c r="W738" s="68"/>
      <c r="X738" s="68"/>
      <c r="Y738" s="68"/>
      <c r="Z738" s="68"/>
      <c r="AA738" s="68"/>
      <c r="AB738" s="68"/>
      <c r="AC738" s="68"/>
    </row>
    <row r="739">
      <c r="A739" s="70"/>
      <c r="B739" s="70"/>
      <c r="C739" s="69"/>
      <c r="D739" s="69"/>
      <c r="E739" s="67"/>
      <c r="F739" s="67"/>
      <c r="G739" s="67"/>
      <c r="H739" s="67"/>
      <c r="I739" s="67"/>
      <c r="J739" s="67"/>
      <c r="K739" s="67"/>
      <c r="L739" s="67"/>
      <c r="M739" s="67"/>
      <c r="N739" s="67"/>
      <c r="O739" s="68"/>
      <c r="P739" s="68"/>
      <c r="Q739" s="68"/>
      <c r="R739" s="68"/>
      <c r="S739" s="68"/>
      <c r="T739" s="68"/>
      <c r="U739" s="68"/>
      <c r="V739" s="68"/>
      <c r="W739" s="68"/>
      <c r="X739" s="68"/>
      <c r="Y739" s="68"/>
      <c r="Z739" s="68"/>
      <c r="AA739" s="68"/>
      <c r="AB739" s="68"/>
      <c r="AC739" s="68"/>
    </row>
    <row r="740">
      <c r="A740" s="70"/>
      <c r="B740" s="70"/>
      <c r="C740" s="69"/>
      <c r="D740" s="69"/>
      <c r="E740" s="67"/>
      <c r="F740" s="67"/>
      <c r="G740" s="67"/>
      <c r="H740" s="67"/>
      <c r="I740" s="67"/>
      <c r="J740" s="67"/>
      <c r="K740" s="67"/>
      <c r="L740" s="67"/>
      <c r="M740" s="67"/>
      <c r="N740" s="67"/>
      <c r="O740" s="68"/>
      <c r="P740" s="68"/>
      <c r="Q740" s="68"/>
      <c r="R740" s="68"/>
      <c r="S740" s="68"/>
      <c r="T740" s="68"/>
      <c r="U740" s="68"/>
      <c r="V740" s="68"/>
      <c r="W740" s="68"/>
      <c r="X740" s="68"/>
      <c r="Y740" s="68"/>
      <c r="Z740" s="68"/>
      <c r="AA740" s="68"/>
      <c r="AB740" s="68"/>
      <c r="AC740" s="68"/>
    </row>
    <row r="741">
      <c r="A741" s="70"/>
      <c r="B741" s="70"/>
      <c r="C741" s="69"/>
      <c r="D741" s="69"/>
      <c r="E741" s="67"/>
      <c r="F741" s="67"/>
      <c r="G741" s="67"/>
      <c r="H741" s="67"/>
      <c r="I741" s="67"/>
      <c r="J741" s="67"/>
      <c r="K741" s="67"/>
      <c r="L741" s="67"/>
      <c r="M741" s="67"/>
      <c r="N741" s="67"/>
      <c r="O741" s="68"/>
      <c r="P741" s="68"/>
      <c r="Q741" s="68"/>
      <c r="R741" s="68"/>
      <c r="S741" s="68"/>
      <c r="T741" s="68"/>
      <c r="U741" s="68"/>
      <c r="V741" s="68"/>
      <c r="W741" s="68"/>
      <c r="X741" s="68"/>
      <c r="Y741" s="68"/>
      <c r="Z741" s="68"/>
      <c r="AA741" s="68"/>
      <c r="AB741" s="68"/>
      <c r="AC741" s="68"/>
    </row>
    <row r="742">
      <c r="A742" s="70"/>
      <c r="B742" s="70"/>
      <c r="C742" s="69"/>
      <c r="D742" s="69"/>
      <c r="E742" s="67"/>
      <c r="F742" s="67"/>
      <c r="G742" s="67"/>
      <c r="H742" s="67"/>
      <c r="I742" s="67"/>
      <c r="J742" s="67"/>
      <c r="K742" s="67"/>
      <c r="L742" s="67"/>
      <c r="M742" s="67"/>
      <c r="N742" s="67"/>
      <c r="O742" s="68"/>
      <c r="P742" s="68"/>
      <c r="Q742" s="68"/>
      <c r="R742" s="68"/>
      <c r="S742" s="68"/>
      <c r="T742" s="68"/>
      <c r="U742" s="68"/>
      <c r="V742" s="68"/>
      <c r="W742" s="68"/>
      <c r="X742" s="68"/>
      <c r="Y742" s="68"/>
      <c r="Z742" s="68"/>
      <c r="AA742" s="68"/>
      <c r="AB742" s="68"/>
      <c r="AC742" s="68"/>
    </row>
    <row r="743">
      <c r="A743" s="70"/>
      <c r="B743" s="70"/>
      <c r="C743" s="69"/>
      <c r="D743" s="69"/>
      <c r="E743" s="67"/>
      <c r="F743" s="67"/>
      <c r="G743" s="67"/>
      <c r="H743" s="67"/>
      <c r="I743" s="67"/>
      <c r="J743" s="67"/>
      <c r="K743" s="67"/>
      <c r="L743" s="67"/>
      <c r="M743" s="67"/>
      <c r="N743" s="67"/>
      <c r="O743" s="68"/>
      <c r="P743" s="68"/>
      <c r="Q743" s="68"/>
      <c r="R743" s="68"/>
      <c r="S743" s="68"/>
      <c r="T743" s="68"/>
      <c r="U743" s="68"/>
      <c r="V743" s="68"/>
      <c r="W743" s="68"/>
      <c r="X743" s="68"/>
      <c r="Y743" s="68"/>
      <c r="Z743" s="68"/>
      <c r="AA743" s="68"/>
      <c r="AB743" s="68"/>
      <c r="AC743" s="68"/>
    </row>
    <row r="744">
      <c r="A744" s="70"/>
      <c r="B744" s="70"/>
      <c r="C744" s="69"/>
      <c r="D744" s="69"/>
      <c r="E744" s="67"/>
      <c r="F744" s="67"/>
      <c r="G744" s="67"/>
      <c r="H744" s="67"/>
      <c r="I744" s="67"/>
      <c r="J744" s="67"/>
      <c r="K744" s="67"/>
      <c r="L744" s="67"/>
      <c r="M744" s="67"/>
      <c r="N744" s="67"/>
      <c r="O744" s="68"/>
      <c r="P744" s="68"/>
      <c r="Q744" s="68"/>
      <c r="R744" s="68"/>
      <c r="S744" s="68"/>
      <c r="T744" s="68"/>
      <c r="U744" s="68"/>
      <c r="V744" s="68"/>
      <c r="W744" s="68"/>
      <c r="X744" s="68"/>
      <c r="Y744" s="68"/>
      <c r="Z744" s="68"/>
      <c r="AA744" s="68"/>
      <c r="AB744" s="68"/>
      <c r="AC744" s="68"/>
    </row>
    <row r="745">
      <c r="A745" s="70"/>
      <c r="B745" s="70"/>
      <c r="C745" s="69"/>
      <c r="D745" s="69"/>
      <c r="E745" s="67"/>
      <c r="F745" s="67"/>
      <c r="G745" s="67"/>
      <c r="H745" s="67"/>
      <c r="I745" s="67"/>
      <c r="J745" s="67"/>
      <c r="K745" s="67"/>
      <c r="L745" s="67"/>
      <c r="M745" s="67"/>
      <c r="N745" s="67"/>
      <c r="O745" s="68"/>
      <c r="P745" s="68"/>
      <c r="Q745" s="68"/>
      <c r="R745" s="68"/>
      <c r="S745" s="68"/>
      <c r="T745" s="68"/>
      <c r="U745" s="68"/>
      <c r="V745" s="68"/>
      <c r="W745" s="68"/>
      <c r="X745" s="68"/>
      <c r="Y745" s="68"/>
      <c r="Z745" s="68"/>
      <c r="AA745" s="68"/>
      <c r="AB745" s="68"/>
      <c r="AC745" s="68"/>
    </row>
    <row r="746">
      <c r="A746" s="70"/>
      <c r="B746" s="70"/>
      <c r="C746" s="69"/>
      <c r="D746" s="69"/>
      <c r="E746" s="67"/>
      <c r="F746" s="67"/>
      <c r="G746" s="67"/>
      <c r="H746" s="67"/>
      <c r="I746" s="67"/>
      <c r="J746" s="67"/>
      <c r="K746" s="67"/>
      <c r="L746" s="67"/>
      <c r="M746" s="67"/>
      <c r="N746" s="67"/>
      <c r="O746" s="68"/>
      <c r="P746" s="68"/>
      <c r="Q746" s="68"/>
      <c r="R746" s="68"/>
      <c r="S746" s="68"/>
      <c r="T746" s="68"/>
      <c r="U746" s="68"/>
      <c r="V746" s="68"/>
      <c r="W746" s="68"/>
      <c r="X746" s="68"/>
      <c r="Y746" s="68"/>
      <c r="Z746" s="68"/>
      <c r="AA746" s="68"/>
      <c r="AB746" s="68"/>
      <c r="AC746" s="68"/>
    </row>
    <row r="747">
      <c r="A747" s="70"/>
      <c r="B747" s="70"/>
      <c r="C747" s="69"/>
      <c r="D747" s="69"/>
      <c r="E747" s="67"/>
      <c r="F747" s="67"/>
      <c r="G747" s="67"/>
      <c r="H747" s="67"/>
      <c r="I747" s="67"/>
      <c r="J747" s="67"/>
      <c r="K747" s="67"/>
      <c r="L747" s="67"/>
      <c r="M747" s="67"/>
      <c r="N747" s="67"/>
      <c r="O747" s="68"/>
      <c r="P747" s="68"/>
      <c r="Q747" s="68"/>
      <c r="R747" s="68"/>
      <c r="S747" s="68"/>
      <c r="T747" s="68"/>
      <c r="U747" s="68"/>
      <c r="V747" s="68"/>
      <c r="W747" s="68"/>
      <c r="X747" s="68"/>
      <c r="Y747" s="68"/>
      <c r="Z747" s="68"/>
      <c r="AA747" s="68"/>
      <c r="AB747" s="68"/>
      <c r="AC747" s="68"/>
    </row>
    <row r="748">
      <c r="A748" s="70"/>
      <c r="B748" s="70"/>
      <c r="C748" s="69"/>
      <c r="D748" s="69"/>
      <c r="E748" s="67"/>
      <c r="F748" s="67"/>
      <c r="G748" s="67"/>
      <c r="H748" s="67"/>
      <c r="I748" s="67"/>
      <c r="J748" s="67"/>
      <c r="K748" s="67"/>
      <c r="L748" s="67"/>
      <c r="M748" s="67"/>
      <c r="N748" s="67"/>
      <c r="O748" s="68"/>
      <c r="P748" s="68"/>
      <c r="Q748" s="68"/>
      <c r="R748" s="68"/>
      <c r="S748" s="68"/>
      <c r="T748" s="68"/>
      <c r="U748" s="68"/>
      <c r="V748" s="68"/>
      <c r="W748" s="68"/>
      <c r="X748" s="68"/>
      <c r="Y748" s="68"/>
      <c r="Z748" s="68"/>
      <c r="AA748" s="68"/>
      <c r="AB748" s="68"/>
      <c r="AC748" s="68"/>
    </row>
    <row r="749">
      <c r="A749" s="70"/>
      <c r="B749" s="70"/>
      <c r="C749" s="69"/>
      <c r="D749" s="69"/>
      <c r="E749" s="67"/>
      <c r="F749" s="67"/>
      <c r="G749" s="67"/>
      <c r="H749" s="67"/>
      <c r="I749" s="67"/>
      <c r="J749" s="67"/>
      <c r="K749" s="67"/>
      <c r="L749" s="67"/>
      <c r="M749" s="67"/>
      <c r="N749" s="67"/>
      <c r="O749" s="68"/>
      <c r="P749" s="68"/>
      <c r="Q749" s="68"/>
      <c r="R749" s="68"/>
      <c r="S749" s="68"/>
      <c r="T749" s="68"/>
      <c r="U749" s="68"/>
      <c r="V749" s="68"/>
      <c r="W749" s="68"/>
      <c r="X749" s="68"/>
      <c r="Y749" s="68"/>
      <c r="Z749" s="68"/>
      <c r="AA749" s="68"/>
      <c r="AB749" s="68"/>
      <c r="AC749" s="68"/>
    </row>
    <row r="750">
      <c r="A750" s="70"/>
      <c r="B750" s="70"/>
      <c r="C750" s="69"/>
      <c r="D750" s="69"/>
      <c r="E750" s="67"/>
      <c r="F750" s="67"/>
      <c r="G750" s="67"/>
      <c r="H750" s="67"/>
      <c r="I750" s="67"/>
      <c r="J750" s="67"/>
      <c r="K750" s="67"/>
      <c r="L750" s="67"/>
      <c r="M750" s="67"/>
      <c r="N750" s="67"/>
      <c r="O750" s="68"/>
      <c r="P750" s="68"/>
      <c r="Q750" s="68"/>
      <c r="R750" s="68"/>
      <c r="S750" s="68"/>
      <c r="T750" s="68"/>
      <c r="U750" s="68"/>
      <c r="V750" s="68"/>
      <c r="W750" s="68"/>
      <c r="X750" s="68"/>
      <c r="Y750" s="68"/>
      <c r="Z750" s="68"/>
      <c r="AA750" s="68"/>
      <c r="AB750" s="68"/>
      <c r="AC750" s="68"/>
    </row>
    <row r="751">
      <c r="A751" s="70"/>
      <c r="B751" s="70"/>
      <c r="C751" s="69"/>
      <c r="D751" s="69"/>
      <c r="E751" s="67"/>
      <c r="F751" s="67"/>
      <c r="G751" s="67"/>
      <c r="H751" s="67"/>
      <c r="I751" s="67"/>
      <c r="J751" s="67"/>
      <c r="K751" s="67"/>
      <c r="L751" s="67"/>
      <c r="M751" s="67"/>
      <c r="N751" s="67"/>
      <c r="O751" s="68"/>
      <c r="P751" s="68"/>
      <c r="Q751" s="68"/>
      <c r="R751" s="68"/>
      <c r="S751" s="68"/>
      <c r="T751" s="68"/>
      <c r="U751" s="68"/>
      <c r="V751" s="68"/>
      <c r="W751" s="68"/>
      <c r="X751" s="68"/>
      <c r="Y751" s="68"/>
      <c r="Z751" s="68"/>
      <c r="AA751" s="68"/>
      <c r="AB751" s="68"/>
      <c r="AC751" s="68"/>
    </row>
    <row r="752">
      <c r="A752" s="70"/>
      <c r="B752" s="70"/>
      <c r="C752" s="69"/>
      <c r="D752" s="69"/>
      <c r="E752" s="67"/>
      <c r="F752" s="67"/>
      <c r="G752" s="67"/>
      <c r="H752" s="67"/>
      <c r="I752" s="67"/>
      <c r="J752" s="67"/>
      <c r="K752" s="67"/>
      <c r="L752" s="67"/>
      <c r="M752" s="67"/>
      <c r="N752" s="67"/>
      <c r="O752" s="68"/>
      <c r="P752" s="68"/>
      <c r="Q752" s="68"/>
      <c r="R752" s="68"/>
      <c r="S752" s="68"/>
      <c r="T752" s="68"/>
      <c r="U752" s="68"/>
      <c r="V752" s="68"/>
      <c r="W752" s="68"/>
      <c r="X752" s="68"/>
      <c r="Y752" s="68"/>
      <c r="Z752" s="68"/>
      <c r="AA752" s="68"/>
      <c r="AB752" s="68"/>
      <c r="AC752" s="68"/>
    </row>
    <row r="753">
      <c r="A753" s="70"/>
      <c r="B753" s="70"/>
      <c r="C753" s="69"/>
      <c r="D753" s="69"/>
      <c r="E753" s="67"/>
      <c r="F753" s="67"/>
      <c r="G753" s="67"/>
      <c r="H753" s="67"/>
      <c r="I753" s="67"/>
      <c r="J753" s="67"/>
      <c r="K753" s="67"/>
      <c r="L753" s="67"/>
      <c r="M753" s="67"/>
      <c r="N753" s="67"/>
      <c r="O753" s="68"/>
      <c r="P753" s="68"/>
      <c r="Q753" s="68"/>
      <c r="R753" s="68"/>
      <c r="S753" s="68"/>
      <c r="T753" s="68"/>
      <c r="U753" s="68"/>
      <c r="V753" s="68"/>
      <c r="W753" s="68"/>
      <c r="X753" s="68"/>
      <c r="Y753" s="68"/>
      <c r="Z753" s="68"/>
      <c r="AA753" s="68"/>
      <c r="AB753" s="68"/>
      <c r="AC753" s="68"/>
    </row>
    <row r="754">
      <c r="A754" s="70"/>
      <c r="B754" s="70"/>
      <c r="C754" s="69"/>
      <c r="D754" s="69"/>
      <c r="E754" s="67"/>
      <c r="F754" s="67"/>
      <c r="G754" s="67"/>
      <c r="H754" s="67"/>
      <c r="I754" s="67"/>
      <c r="J754" s="67"/>
      <c r="K754" s="67"/>
      <c r="L754" s="67"/>
      <c r="M754" s="67"/>
      <c r="N754" s="67"/>
      <c r="O754" s="68"/>
      <c r="P754" s="68"/>
      <c r="Q754" s="68"/>
      <c r="R754" s="68"/>
      <c r="S754" s="68"/>
      <c r="T754" s="68"/>
      <c r="U754" s="68"/>
      <c r="V754" s="68"/>
      <c r="W754" s="68"/>
      <c r="X754" s="68"/>
      <c r="Y754" s="68"/>
      <c r="Z754" s="68"/>
      <c r="AA754" s="68"/>
      <c r="AB754" s="68"/>
      <c r="AC754" s="68"/>
    </row>
    <row r="755">
      <c r="A755" s="70"/>
      <c r="B755" s="70"/>
      <c r="C755" s="69"/>
      <c r="D755" s="69"/>
      <c r="E755" s="67"/>
      <c r="F755" s="67"/>
      <c r="G755" s="67"/>
      <c r="H755" s="67"/>
      <c r="I755" s="67"/>
      <c r="J755" s="67"/>
      <c r="K755" s="67"/>
      <c r="L755" s="67"/>
      <c r="M755" s="67"/>
      <c r="N755" s="67"/>
      <c r="O755" s="68"/>
      <c r="P755" s="68"/>
      <c r="Q755" s="68"/>
      <c r="R755" s="68"/>
      <c r="S755" s="68"/>
      <c r="T755" s="68"/>
      <c r="U755" s="68"/>
      <c r="V755" s="68"/>
      <c r="W755" s="68"/>
      <c r="X755" s="68"/>
      <c r="Y755" s="68"/>
      <c r="Z755" s="68"/>
      <c r="AA755" s="68"/>
      <c r="AB755" s="68"/>
      <c r="AC755" s="68"/>
    </row>
    <row r="756">
      <c r="A756" s="70"/>
      <c r="B756" s="70"/>
      <c r="C756" s="69"/>
      <c r="D756" s="69"/>
      <c r="E756" s="67"/>
      <c r="F756" s="67"/>
      <c r="G756" s="67"/>
      <c r="H756" s="67"/>
      <c r="I756" s="67"/>
      <c r="J756" s="67"/>
      <c r="K756" s="67"/>
      <c r="L756" s="67"/>
      <c r="M756" s="67"/>
      <c r="N756" s="67"/>
      <c r="O756" s="68"/>
      <c r="P756" s="68"/>
      <c r="Q756" s="68"/>
      <c r="R756" s="68"/>
      <c r="S756" s="68"/>
      <c r="T756" s="68"/>
      <c r="U756" s="68"/>
      <c r="V756" s="68"/>
      <c r="W756" s="68"/>
      <c r="X756" s="68"/>
      <c r="Y756" s="68"/>
      <c r="Z756" s="68"/>
      <c r="AA756" s="68"/>
      <c r="AB756" s="68"/>
      <c r="AC756" s="68"/>
    </row>
    <row r="757">
      <c r="A757" s="70"/>
      <c r="B757" s="70"/>
      <c r="C757" s="69"/>
      <c r="D757" s="69"/>
      <c r="E757" s="67"/>
      <c r="F757" s="67"/>
      <c r="G757" s="67"/>
      <c r="H757" s="67"/>
      <c r="I757" s="67"/>
      <c r="J757" s="67"/>
      <c r="K757" s="67"/>
      <c r="L757" s="67"/>
      <c r="M757" s="67"/>
      <c r="N757" s="67"/>
      <c r="O757" s="68"/>
      <c r="P757" s="68"/>
      <c r="Q757" s="68"/>
      <c r="R757" s="68"/>
      <c r="S757" s="68"/>
      <c r="T757" s="68"/>
      <c r="U757" s="68"/>
      <c r="V757" s="68"/>
      <c r="W757" s="68"/>
      <c r="X757" s="68"/>
      <c r="Y757" s="68"/>
      <c r="Z757" s="68"/>
      <c r="AA757" s="68"/>
      <c r="AB757" s="68"/>
      <c r="AC757" s="68"/>
    </row>
    <row r="758">
      <c r="A758" s="70"/>
      <c r="B758" s="70"/>
      <c r="C758" s="69"/>
      <c r="D758" s="69"/>
      <c r="E758" s="67"/>
      <c r="F758" s="67"/>
      <c r="G758" s="67"/>
      <c r="H758" s="67"/>
      <c r="I758" s="67"/>
      <c r="J758" s="67"/>
      <c r="K758" s="67"/>
      <c r="L758" s="67"/>
      <c r="M758" s="67"/>
      <c r="N758" s="67"/>
      <c r="O758" s="68"/>
      <c r="P758" s="68"/>
      <c r="Q758" s="68"/>
      <c r="R758" s="68"/>
      <c r="S758" s="68"/>
      <c r="T758" s="68"/>
      <c r="U758" s="68"/>
      <c r="V758" s="68"/>
      <c r="W758" s="68"/>
      <c r="X758" s="68"/>
      <c r="Y758" s="68"/>
      <c r="Z758" s="68"/>
      <c r="AA758" s="68"/>
      <c r="AB758" s="68"/>
      <c r="AC758" s="68"/>
    </row>
    <row r="759">
      <c r="A759" s="70"/>
      <c r="B759" s="70"/>
      <c r="C759" s="69"/>
      <c r="D759" s="69"/>
      <c r="E759" s="67"/>
      <c r="F759" s="67"/>
      <c r="G759" s="67"/>
      <c r="H759" s="67"/>
      <c r="I759" s="67"/>
      <c r="J759" s="67"/>
      <c r="K759" s="67"/>
      <c r="L759" s="67"/>
      <c r="M759" s="67"/>
      <c r="N759" s="67"/>
      <c r="O759" s="68"/>
      <c r="P759" s="68"/>
      <c r="Q759" s="68"/>
      <c r="R759" s="68"/>
      <c r="S759" s="68"/>
      <c r="T759" s="68"/>
      <c r="U759" s="68"/>
      <c r="V759" s="68"/>
      <c r="W759" s="68"/>
      <c r="X759" s="68"/>
      <c r="Y759" s="68"/>
      <c r="Z759" s="68"/>
      <c r="AA759" s="68"/>
      <c r="AB759" s="68"/>
      <c r="AC759" s="68"/>
    </row>
    <row r="760">
      <c r="A760" s="70"/>
      <c r="B760" s="70"/>
      <c r="C760" s="69"/>
      <c r="D760" s="69"/>
      <c r="E760" s="67"/>
      <c r="F760" s="67"/>
      <c r="G760" s="67"/>
      <c r="H760" s="67"/>
      <c r="I760" s="67"/>
      <c r="J760" s="67"/>
      <c r="K760" s="67"/>
      <c r="L760" s="67"/>
      <c r="M760" s="67"/>
      <c r="N760" s="67"/>
      <c r="O760" s="68"/>
      <c r="P760" s="68"/>
      <c r="Q760" s="68"/>
      <c r="R760" s="68"/>
      <c r="S760" s="68"/>
      <c r="T760" s="68"/>
      <c r="U760" s="68"/>
      <c r="V760" s="68"/>
      <c r="W760" s="68"/>
      <c r="X760" s="68"/>
      <c r="Y760" s="68"/>
      <c r="Z760" s="68"/>
      <c r="AA760" s="68"/>
      <c r="AB760" s="68"/>
      <c r="AC760" s="68"/>
    </row>
    <row r="761">
      <c r="A761" s="70"/>
      <c r="B761" s="70"/>
      <c r="C761" s="69"/>
      <c r="D761" s="69"/>
      <c r="E761" s="67"/>
      <c r="F761" s="67"/>
      <c r="G761" s="67"/>
      <c r="H761" s="67"/>
      <c r="I761" s="67"/>
      <c r="J761" s="67"/>
      <c r="K761" s="67"/>
      <c r="L761" s="67"/>
      <c r="M761" s="67"/>
      <c r="N761" s="67"/>
      <c r="O761" s="68"/>
      <c r="P761" s="68"/>
      <c r="Q761" s="68"/>
      <c r="R761" s="68"/>
      <c r="S761" s="68"/>
      <c r="T761" s="68"/>
      <c r="U761" s="68"/>
      <c r="V761" s="68"/>
      <c r="W761" s="68"/>
      <c r="X761" s="68"/>
      <c r="Y761" s="68"/>
      <c r="Z761" s="68"/>
      <c r="AA761" s="68"/>
      <c r="AB761" s="68"/>
      <c r="AC761" s="68"/>
    </row>
    <row r="762">
      <c r="A762" s="70"/>
      <c r="B762" s="70"/>
      <c r="C762" s="69"/>
      <c r="D762" s="69"/>
      <c r="E762" s="67"/>
      <c r="F762" s="67"/>
      <c r="G762" s="67"/>
      <c r="H762" s="67"/>
      <c r="I762" s="67"/>
      <c r="J762" s="67"/>
      <c r="K762" s="67"/>
      <c r="L762" s="67"/>
      <c r="M762" s="67"/>
      <c r="N762" s="67"/>
      <c r="O762" s="68"/>
      <c r="P762" s="68"/>
      <c r="Q762" s="68"/>
      <c r="R762" s="68"/>
      <c r="S762" s="68"/>
      <c r="T762" s="68"/>
      <c r="U762" s="68"/>
      <c r="V762" s="68"/>
      <c r="W762" s="68"/>
      <c r="X762" s="68"/>
      <c r="Y762" s="68"/>
      <c r="Z762" s="68"/>
      <c r="AA762" s="68"/>
      <c r="AB762" s="68"/>
      <c r="AC762" s="68"/>
    </row>
    <row r="763">
      <c r="A763" s="70"/>
      <c r="B763" s="70"/>
      <c r="C763" s="69"/>
      <c r="D763" s="69"/>
      <c r="E763" s="67"/>
      <c r="F763" s="67"/>
      <c r="G763" s="67"/>
      <c r="H763" s="67"/>
      <c r="I763" s="67"/>
      <c r="J763" s="67"/>
      <c r="K763" s="67"/>
      <c r="L763" s="67"/>
      <c r="M763" s="67"/>
      <c r="N763" s="67"/>
      <c r="O763" s="68"/>
      <c r="P763" s="68"/>
      <c r="Q763" s="68"/>
      <c r="R763" s="68"/>
      <c r="S763" s="68"/>
      <c r="T763" s="68"/>
      <c r="U763" s="68"/>
      <c r="V763" s="68"/>
      <c r="W763" s="68"/>
      <c r="X763" s="68"/>
      <c r="Y763" s="68"/>
      <c r="Z763" s="68"/>
      <c r="AA763" s="68"/>
      <c r="AB763" s="68"/>
      <c r="AC763" s="68"/>
    </row>
    <row r="764">
      <c r="A764" s="70"/>
      <c r="B764" s="70"/>
      <c r="C764" s="69"/>
      <c r="D764" s="69"/>
      <c r="E764" s="67"/>
      <c r="F764" s="67"/>
      <c r="G764" s="67"/>
      <c r="H764" s="67"/>
      <c r="I764" s="67"/>
      <c r="J764" s="67"/>
      <c r="K764" s="67"/>
      <c r="L764" s="67"/>
      <c r="M764" s="67"/>
      <c r="N764" s="67"/>
      <c r="O764" s="68"/>
      <c r="P764" s="68"/>
      <c r="Q764" s="68"/>
      <c r="R764" s="68"/>
      <c r="S764" s="68"/>
      <c r="T764" s="68"/>
      <c r="U764" s="68"/>
      <c r="V764" s="68"/>
      <c r="W764" s="68"/>
      <c r="X764" s="68"/>
      <c r="Y764" s="68"/>
      <c r="Z764" s="68"/>
      <c r="AA764" s="68"/>
      <c r="AB764" s="68"/>
      <c r="AC764" s="68"/>
    </row>
    <row r="765">
      <c r="A765" s="70"/>
      <c r="B765" s="70"/>
      <c r="C765" s="69"/>
      <c r="D765" s="69"/>
      <c r="E765" s="67"/>
      <c r="F765" s="67"/>
      <c r="G765" s="67"/>
      <c r="H765" s="67"/>
      <c r="I765" s="67"/>
      <c r="J765" s="67"/>
      <c r="K765" s="67"/>
      <c r="L765" s="67"/>
      <c r="M765" s="67"/>
      <c r="N765" s="67"/>
      <c r="O765" s="68"/>
      <c r="P765" s="68"/>
      <c r="Q765" s="68"/>
      <c r="R765" s="68"/>
      <c r="S765" s="68"/>
      <c r="T765" s="68"/>
      <c r="U765" s="68"/>
      <c r="V765" s="68"/>
      <c r="W765" s="68"/>
      <c r="X765" s="68"/>
      <c r="Y765" s="68"/>
      <c r="Z765" s="68"/>
      <c r="AA765" s="68"/>
      <c r="AB765" s="68"/>
      <c r="AC765" s="68"/>
    </row>
    <row r="766">
      <c r="A766" s="70"/>
      <c r="B766" s="70"/>
      <c r="C766" s="69"/>
      <c r="D766" s="69"/>
      <c r="E766" s="67"/>
      <c r="F766" s="67"/>
      <c r="G766" s="67"/>
      <c r="H766" s="67"/>
      <c r="I766" s="67"/>
      <c r="J766" s="67"/>
      <c r="K766" s="67"/>
      <c r="L766" s="67"/>
      <c r="M766" s="67"/>
      <c r="N766" s="67"/>
      <c r="O766" s="68"/>
      <c r="P766" s="68"/>
      <c r="Q766" s="68"/>
      <c r="R766" s="68"/>
      <c r="S766" s="68"/>
      <c r="T766" s="68"/>
      <c r="U766" s="68"/>
      <c r="V766" s="68"/>
      <c r="W766" s="68"/>
      <c r="X766" s="68"/>
      <c r="Y766" s="68"/>
      <c r="Z766" s="68"/>
      <c r="AA766" s="68"/>
      <c r="AB766" s="68"/>
      <c r="AC766" s="68"/>
    </row>
    <row r="767">
      <c r="A767" s="70"/>
      <c r="B767" s="70"/>
      <c r="C767" s="69"/>
      <c r="D767" s="69"/>
      <c r="E767" s="67"/>
      <c r="F767" s="67"/>
      <c r="G767" s="67"/>
      <c r="H767" s="67"/>
      <c r="I767" s="67"/>
      <c r="J767" s="67"/>
      <c r="K767" s="67"/>
      <c r="L767" s="67"/>
      <c r="M767" s="67"/>
      <c r="N767" s="67"/>
      <c r="O767" s="68"/>
      <c r="P767" s="68"/>
      <c r="Q767" s="68"/>
      <c r="R767" s="68"/>
      <c r="S767" s="68"/>
      <c r="T767" s="68"/>
      <c r="U767" s="68"/>
      <c r="V767" s="68"/>
      <c r="W767" s="68"/>
      <c r="X767" s="68"/>
      <c r="Y767" s="68"/>
      <c r="Z767" s="68"/>
      <c r="AA767" s="68"/>
      <c r="AB767" s="68"/>
      <c r="AC767" s="68"/>
    </row>
    <row r="768">
      <c r="A768" s="70"/>
      <c r="B768" s="70"/>
      <c r="C768" s="69"/>
      <c r="D768" s="69"/>
      <c r="E768" s="67"/>
      <c r="F768" s="67"/>
      <c r="G768" s="67"/>
      <c r="H768" s="67"/>
      <c r="I768" s="67"/>
      <c r="J768" s="67"/>
      <c r="K768" s="67"/>
      <c r="L768" s="67"/>
      <c r="M768" s="67"/>
      <c r="N768" s="67"/>
      <c r="O768" s="68"/>
      <c r="P768" s="68"/>
      <c r="Q768" s="68"/>
      <c r="R768" s="68"/>
      <c r="S768" s="68"/>
      <c r="T768" s="68"/>
      <c r="U768" s="68"/>
      <c r="V768" s="68"/>
      <c r="W768" s="68"/>
      <c r="X768" s="68"/>
      <c r="Y768" s="68"/>
      <c r="Z768" s="68"/>
      <c r="AA768" s="68"/>
      <c r="AB768" s="68"/>
      <c r="AC768" s="68"/>
    </row>
    <row r="769">
      <c r="A769" s="70"/>
      <c r="B769" s="70"/>
      <c r="C769" s="69"/>
      <c r="D769" s="69"/>
      <c r="E769" s="67"/>
      <c r="F769" s="67"/>
      <c r="G769" s="67"/>
      <c r="H769" s="67"/>
      <c r="I769" s="67"/>
      <c r="J769" s="67"/>
      <c r="K769" s="67"/>
      <c r="L769" s="67"/>
      <c r="M769" s="67"/>
      <c r="N769" s="67"/>
      <c r="O769" s="68"/>
      <c r="P769" s="68"/>
      <c r="Q769" s="68"/>
      <c r="R769" s="68"/>
      <c r="S769" s="68"/>
      <c r="T769" s="68"/>
      <c r="U769" s="68"/>
      <c r="V769" s="68"/>
      <c r="W769" s="68"/>
      <c r="X769" s="68"/>
      <c r="Y769" s="68"/>
      <c r="Z769" s="68"/>
      <c r="AA769" s="68"/>
      <c r="AB769" s="68"/>
      <c r="AC769" s="68"/>
    </row>
    <row r="770">
      <c r="A770" s="70"/>
      <c r="B770" s="70"/>
      <c r="C770" s="69"/>
      <c r="D770" s="69"/>
      <c r="E770" s="67"/>
      <c r="F770" s="67"/>
      <c r="G770" s="67"/>
      <c r="H770" s="67"/>
      <c r="I770" s="67"/>
      <c r="J770" s="67"/>
      <c r="K770" s="67"/>
      <c r="L770" s="67"/>
      <c r="M770" s="67"/>
      <c r="N770" s="67"/>
      <c r="O770" s="68"/>
      <c r="P770" s="68"/>
      <c r="Q770" s="68"/>
      <c r="R770" s="68"/>
      <c r="S770" s="68"/>
      <c r="T770" s="68"/>
      <c r="U770" s="68"/>
      <c r="V770" s="68"/>
      <c r="W770" s="68"/>
      <c r="X770" s="68"/>
      <c r="Y770" s="68"/>
      <c r="Z770" s="68"/>
      <c r="AA770" s="68"/>
      <c r="AB770" s="68"/>
      <c r="AC770" s="68"/>
    </row>
    <row r="771">
      <c r="A771" s="70"/>
      <c r="B771" s="70"/>
      <c r="C771" s="69"/>
      <c r="D771" s="69"/>
      <c r="E771" s="67"/>
      <c r="F771" s="67"/>
      <c r="G771" s="67"/>
      <c r="H771" s="67"/>
      <c r="I771" s="67"/>
      <c r="J771" s="67"/>
      <c r="K771" s="67"/>
      <c r="L771" s="67"/>
      <c r="M771" s="67"/>
      <c r="N771" s="67"/>
      <c r="O771" s="68"/>
      <c r="P771" s="68"/>
      <c r="Q771" s="68"/>
      <c r="R771" s="68"/>
      <c r="S771" s="68"/>
      <c r="T771" s="68"/>
      <c r="U771" s="68"/>
      <c r="V771" s="68"/>
      <c r="W771" s="68"/>
      <c r="X771" s="68"/>
      <c r="Y771" s="68"/>
      <c r="Z771" s="68"/>
      <c r="AA771" s="68"/>
      <c r="AB771" s="68"/>
      <c r="AC771" s="68"/>
    </row>
    <row r="772">
      <c r="A772" s="70"/>
      <c r="B772" s="70"/>
      <c r="C772" s="69"/>
      <c r="D772" s="69"/>
      <c r="E772" s="67"/>
      <c r="F772" s="67"/>
      <c r="G772" s="67"/>
      <c r="H772" s="67"/>
      <c r="I772" s="67"/>
      <c r="J772" s="67"/>
      <c r="K772" s="67"/>
      <c r="L772" s="67"/>
      <c r="M772" s="67"/>
      <c r="N772" s="67"/>
      <c r="O772" s="68"/>
      <c r="P772" s="68"/>
      <c r="Q772" s="68"/>
      <c r="R772" s="68"/>
      <c r="S772" s="68"/>
      <c r="T772" s="68"/>
      <c r="U772" s="68"/>
      <c r="V772" s="68"/>
      <c r="W772" s="68"/>
      <c r="X772" s="68"/>
      <c r="Y772" s="68"/>
      <c r="Z772" s="68"/>
      <c r="AA772" s="68"/>
      <c r="AB772" s="68"/>
      <c r="AC772" s="68"/>
    </row>
    <row r="773">
      <c r="A773" s="70"/>
      <c r="B773" s="70"/>
      <c r="C773" s="69"/>
      <c r="D773" s="69"/>
      <c r="E773" s="67"/>
      <c r="F773" s="67"/>
      <c r="G773" s="67"/>
      <c r="H773" s="67"/>
      <c r="I773" s="67"/>
      <c r="J773" s="67"/>
      <c r="K773" s="67"/>
      <c r="L773" s="67"/>
      <c r="M773" s="67"/>
      <c r="N773" s="67"/>
      <c r="O773" s="68"/>
      <c r="P773" s="68"/>
      <c r="Q773" s="68"/>
      <c r="R773" s="68"/>
      <c r="S773" s="68"/>
      <c r="T773" s="68"/>
      <c r="U773" s="68"/>
      <c r="V773" s="68"/>
      <c r="W773" s="68"/>
      <c r="X773" s="68"/>
      <c r="Y773" s="68"/>
      <c r="Z773" s="68"/>
      <c r="AA773" s="68"/>
      <c r="AB773" s="68"/>
      <c r="AC773" s="68"/>
    </row>
    <row r="774">
      <c r="A774" s="70"/>
      <c r="B774" s="70"/>
      <c r="C774" s="69"/>
      <c r="D774" s="69"/>
      <c r="E774" s="67"/>
      <c r="F774" s="67"/>
      <c r="G774" s="67"/>
      <c r="H774" s="67"/>
      <c r="I774" s="67"/>
      <c r="J774" s="67"/>
      <c r="K774" s="67"/>
      <c r="L774" s="67"/>
      <c r="M774" s="67"/>
      <c r="N774" s="67"/>
      <c r="O774" s="68"/>
      <c r="P774" s="68"/>
      <c r="Q774" s="68"/>
      <c r="R774" s="68"/>
      <c r="S774" s="68"/>
      <c r="T774" s="68"/>
      <c r="U774" s="68"/>
      <c r="V774" s="68"/>
      <c r="W774" s="68"/>
      <c r="X774" s="68"/>
      <c r="Y774" s="68"/>
      <c r="Z774" s="68"/>
      <c r="AA774" s="68"/>
      <c r="AB774" s="68"/>
      <c r="AC774" s="68"/>
    </row>
    <row r="775">
      <c r="A775" s="70"/>
      <c r="B775" s="70"/>
      <c r="C775" s="69"/>
      <c r="D775" s="69"/>
      <c r="E775" s="67"/>
      <c r="F775" s="67"/>
      <c r="G775" s="67"/>
      <c r="H775" s="67"/>
      <c r="I775" s="67"/>
      <c r="J775" s="67"/>
      <c r="K775" s="67"/>
      <c r="L775" s="67"/>
      <c r="M775" s="67"/>
      <c r="N775" s="67"/>
      <c r="O775" s="68"/>
      <c r="P775" s="68"/>
      <c r="Q775" s="68"/>
      <c r="R775" s="68"/>
      <c r="S775" s="68"/>
      <c r="T775" s="68"/>
      <c r="U775" s="68"/>
      <c r="V775" s="68"/>
      <c r="W775" s="68"/>
      <c r="X775" s="68"/>
      <c r="Y775" s="68"/>
      <c r="Z775" s="68"/>
      <c r="AA775" s="68"/>
      <c r="AB775" s="68"/>
      <c r="AC775" s="68"/>
    </row>
    <row r="776">
      <c r="A776" s="70"/>
      <c r="B776" s="70"/>
      <c r="C776" s="69"/>
      <c r="D776" s="69"/>
      <c r="E776" s="67"/>
      <c r="F776" s="67"/>
      <c r="G776" s="67"/>
      <c r="H776" s="67"/>
      <c r="I776" s="67"/>
      <c r="J776" s="67"/>
      <c r="K776" s="67"/>
      <c r="L776" s="67"/>
      <c r="M776" s="67"/>
      <c r="N776" s="67"/>
      <c r="O776" s="68"/>
      <c r="P776" s="68"/>
      <c r="Q776" s="68"/>
      <c r="R776" s="68"/>
      <c r="S776" s="68"/>
      <c r="T776" s="68"/>
      <c r="U776" s="68"/>
      <c r="V776" s="68"/>
      <c r="W776" s="68"/>
      <c r="X776" s="68"/>
      <c r="Y776" s="68"/>
      <c r="Z776" s="68"/>
      <c r="AA776" s="68"/>
      <c r="AB776" s="68"/>
      <c r="AC776" s="68"/>
    </row>
    <row r="777">
      <c r="A777" s="70"/>
      <c r="B777" s="70"/>
      <c r="C777" s="69"/>
      <c r="D777" s="69"/>
      <c r="E777" s="67"/>
      <c r="F777" s="67"/>
      <c r="G777" s="67"/>
      <c r="H777" s="67"/>
      <c r="I777" s="67"/>
      <c r="J777" s="67"/>
      <c r="K777" s="67"/>
      <c r="L777" s="67"/>
      <c r="M777" s="67"/>
      <c r="N777" s="67"/>
      <c r="O777" s="68"/>
      <c r="P777" s="68"/>
      <c r="Q777" s="68"/>
      <c r="R777" s="68"/>
      <c r="S777" s="68"/>
      <c r="T777" s="68"/>
      <c r="U777" s="68"/>
      <c r="V777" s="68"/>
      <c r="W777" s="68"/>
      <c r="X777" s="68"/>
      <c r="Y777" s="68"/>
      <c r="Z777" s="68"/>
      <c r="AA777" s="68"/>
      <c r="AB777" s="68"/>
      <c r="AC777" s="68"/>
    </row>
    <row r="778">
      <c r="A778" s="70"/>
      <c r="B778" s="70"/>
      <c r="C778" s="69"/>
      <c r="D778" s="69"/>
      <c r="E778" s="67"/>
      <c r="F778" s="67"/>
      <c r="G778" s="67"/>
      <c r="H778" s="67"/>
      <c r="I778" s="67"/>
      <c r="J778" s="67"/>
      <c r="K778" s="67"/>
      <c r="L778" s="67"/>
      <c r="M778" s="67"/>
      <c r="N778" s="67"/>
      <c r="O778" s="68"/>
      <c r="P778" s="68"/>
      <c r="Q778" s="68"/>
      <c r="R778" s="68"/>
      <c r="S778" s="68"/>
      <c r="T778" s="68"/>
      <c r="U778" s="68"/>
      <c r="V778" s="68"/>
      <c r="W778" s="68"/>
      <c r="X778" s="68"/>
      <c r="Y778" s="68"/>
      <c r="Z778" s="68"/>
      <c r="AA778" s="68"/>
      <c r="AB778" s="68"/>
      <c r="AC778" s="68"/>
    </row>
    <row r="779">
      <c r="A779" s="70"/>
      <c r="B779" s="70"/>
      <c r="C779" s="69"/>
      <c r="D779" s="69"/>
      <c r="E779" s="67"/>
      <c r="F779" s="67"/>
      <c r="G779" s="67"/>
      <c r="H779" s="67"/>
      <c r="I779" s="67"/>
      <c r="J779" s="67"/>
      <c r="K779" s="67"/>
      <c r="L779" s="67"/>
      <c r="M779" s="67"/>
      <c r="N779" s="67"/>
      <c r="O779" s="68"/>
      <c r="P779" s="68"/>
      <c r="Q779" s="68"/>
      <c r="R779" s="68"/>
      <c r="S779" s="68"/>
      <c r="T779" s="68"/>
      <c r="U779" s="68"/>
      <c r="V779" s="68"/>
      <c r="W779" s="68"/>
      <c r="X779" s="68"/>
      <c r="Y779" s="68"/>
      <c r="Z779" s="68"/>
      <c r="AA779" s="68"/>
      <c r="AB779" s="68"/>
      <c r="AC779" s="68"/>
    </row>
    <row r="780">
      <c r="A780" s="70"/>
      <c r="B780" s="70"/>
      <c r="C780" s="69"/>
      <c r="D780" s="69"/>
      <c r="E780" s="67"/>
      <c r="F780" s="67"/>
      <c r="G780" s="67"/>
      <c r="H780" s="67"/>
      <c r="I780" s="67"/>
      <c r="J780" s="67"/>
      <c r="K780" s="67"/>
      <c r="L780" s="67"/>
      <c r="M780" s="67"/>
      <c r="N780" s="67"/>
      <c r="O780" s="68"/>
      <c r="P780" s="68"/>
      <c r="Q780" s="68"/>
      <c r="R780" s="68"/>
      <c r="S780" s="68"/>
      <c r="T780" s="68"/>
      <c r="U780" s="68"/>
      <c r="V780" s="68"/>
      <c r="W780" s="68"/>
      <c r="X780" s="68"/>
      <c r="Y780" s="68"/>
      <c r="Z780" s="68"/>
      <c r="AA780" s="68"/>
      <c r="AB780" s="68"/>
      <c r="AC780" s="68"/>
    </row>
    <row r="781">
      <c r="A781" s="70"/>
      <c r="B781" s="70"/>
      <c r="C781" s="69"/>
      <c r="D781" s="69"/>
      <c r="E781" s="67"/>
      <c r="F781" s="67"/>
      <c r="G781" s="67"/>
      <c r="H781" s="67"/>
      <c r="I781" s="67"/>
      <c r="J781" s="67"/>
      <c r="K781" s="67"/>
      <c r="L781" s="67"/>
      <c r="M781" s="67"/>
      <c r="N781" s="67"/>
      <c r="O781" s="68"/>
      <c r="P781" s="68"/>
      <c r="Q781" s="68"/>
      <c r="R781" s="68"/>
      <c r="S781" s="68"/>
      <c r="T781" s="68"/>
      <c r="U781" s="68"/>
      <c r="V781" s="68"/>
      <c r="W781" s="68"/>
      <c r="X781" s="68"/>
      <c r="Y781" s="68"/>
      <c r="Z781" s="68"/>
      <c r="AA781" s="68"/>
      <c r="AB781" s="68"/>
      <c r="AC781" s="68"/>
    </row>
    <row r="782">
      <c r="A782" s="70"/>
      <c r="B782" s="70"/>
      <c r="C782" s="69"/>
      <c r="D782" s="69"/>
      <c r="E782" s="67"/>
      <c r="F782" s="67"/>
      <c r="G782" s="67"/>
      <c r="H782" s="67"/>
      <c r="I782" s="67"/>
      <c r="J782" s="67"/>
      <c r="K782" s="67"/>
      <c r="L782" s="67"/>
      <c r="M782" s="67"/>
      <c r="N782" s="67"/>
      <c r="O782" s="68"/>
      <c r="P782" s="68"/>
      <c r="Q782" s="68"/>
      <c r="R782" s="68"/>
      <c r="S782" s="68"/>
      <c r="T782" s="68"/>
      <c r="U782" s="68"/>
      <c r="V782" s="68"/>
      <c r="W782" s="68"/>
      <c r="X782" s="68"/>
      <c r="Y782" s="68"/>
      <c r="Z782" s="68"/>
      <c r="AA782" s="68"/>
      <c r="AB782" s="68"/>
      <c r="AC782" s="68"/>
    </row>
    <row r="783">
      <c r="A783" s="70"/>
      <c r="B783" s="70"/>
      <c r="C783" s="69"/>
      <c r="D783" s="69"/>
      <c r="E783" s="67"/>
      <c r="F783" s="67"/>
      <c r="G783" s="67"/>
      <c r="H783" s="67"/>
      <c r="I783" s="67"/>
      <c r="J783" s="67"/>
      <c r="K783" s="67"/>
      <c r="L783" s="67"/>
      <c r="M783" s="67"/>
      <c r="N783" s="67"/>
      <c r="O783" s="68"/>
      <c r="P783" s="68"/>
      <c r="Q783" s="68"/>
      <c r="R783" s="68"/>
      <c r="S783" s="68"/>
      <c r="T783" s="68"/>
      <c r="U783" s="68"/>
      <c r="V783" s="68"/>
      <c r="W783" s="68"/>
      <c r="X783" s="68"/>
      <c r="Y783" s="68"/>
      <c r="Z783" s="68"/>
      <c r="AA783" s="68"/>
      <c r="AB783" s="68"/>
      <c r="AC783" s="68"/>
    </row>
    <row r="784">
      <c r="A784" s="70"/>
      <c r="B784" s="70"/>
      <c r="C784" s="69"/>
      <c r="D784" s="69"/>
      <c r="E784" s="67"/>
      <c r="F784" s="67"/>
      <c r="G784" s="67"/>
      <c r="H784" s="67"/>
      <c r="I784" s="67"/>
      <c r="J784" s="67"/>
      <c r="K784" s="67"/>
      <c r="L784" s="67"/>
      <c r="M784" s="67"/>
      <c r="N784" s="67"/>
      <c r="O784" s="68"/>
      <c r="P784" s="68"/>
      <c r="Q784" s="68"/>
      <c r="R784" s="68"/>
      <c r="S784" s="68"/>
      <c r="T784" s="68"/>
      <c r="U784" s="68"/>
      <c r="V784" s="68"/>
      <c r="W784" s="68"/>
      <c r="X784" s="68"/>
      <c r="Y784" s="68"/>
      <c r="Z784" s="68"/>
      <c r="AA784" s="68"/>
      <c r="AB784" s="68"/>
      <c r="AC784" s="68"/>
    </row>
    <row r="785">
      <c r="A785" s="70"/>
      <c r="B785" s="70"/>
      <c r="C785" s="69"/>
      <c r="D785" s="69"/>
      <c r="E785" s="67"/>
      <c r="F785" s="67"/>
      <c r="G785" s="67"/>
      <c r="H785" s="67"/>
      <c r="I785" s="67"/>
      <c r="J785" s="67"/>
      <c r="K785" s="67"/>
      <c r="L785" s="67"/>
      <c r="M785" s="67"/>
      <c r="N785" s="67"/>
      <c r="O785" s="68"/>
      <c r="P785" s="68"/>
      <c r="Q785" s="68"/>
      <c r="R785" s="68"/>
      <c r="S785" s="68"/>
      <c r="T785" s="68"/>
      <c r="U785" s="68"/>
      <c r="V785" s="68"/>
      <c r="W785" s="68"/>
      <c r="X785" s="68"/>
      <c r="Y785" s="68"/>
      <c r="Z785" s="68"/>
      <c r="AA785" s="68"/>
      <c r="AB785" s="68"/>
      <c r="AC785" s="68"/>
    </row>
    <row r="786">
      <c r="A786" s="70"/>
      <c r="B786" s="70"/>
      <c r="C786" s="69"/>
      <c r="D786" s="69"/>
      <c r="E786" s="67"/>
      <c r="F786" s="67"/>
      <c r="G786" s="67"/>
      <c r="H786" s="67"/>
      <c r="I786" s="67"/>
      <c r="J786" s="67"/>
      <c r="K786" s="67"/>
      <c r="L786" s="67"/>
      <c r="M786" s="67"/>
      <c r="N786" s="67"/>
      <c r="O786" s="68"/>
      <c r="P786" s="68"/>
      <c r="Q786" s="68"/>
      <c r="R786" s="68"/>
      <c r="S786" s="68"/>
      <c r="T786" s="68"/>
      <c r="U786" s="68"/>
      <c r="V786" s="68"/>
      <c r="W786" s="68"/>
      <c r="X786" s="68"/>
      <c r="Y786" s="68"/>
      <c r="Z786" s="68"/>
      <c r="AA786" s="68"/>
      <c r="AB786" s="68"/>
      <c r="AC786" s="68"/>
    </row>
    <row r="787">
      <c r="A787" s="70"/>
      <c r="B787" s="70"/>
      <c r="C787" s="69"/>
      <c r="D787" s="69"/>
      <c r="E787" s="67"/>
      <c r="F787" s="67"/>
      <c r="G787" s="67"/>
      <c r="H787" s="67"/>
      <c r="I787" s="67"/>
      <c r="J787" s="67"/>
      <c r="K787" s="67"/>
      <c r="L787" s="67"/>
      <c r="M787" s="67"/>
      <c r="N787" s="67"/>
      <c r="O787" s="68"/>
      <c r="P787" s="68"/>
      <c r="Q787" s="68"/>
      <c r="R787" s="68"/>
      <c r="S787" s="68"/>
      <c r="T787" s="68"/>
      <c r="U787" s="68"/>
      <c r="V787" s="68"/>
      <c r="W787" s="68"/>
      <c r="X787" s="68"/>
      <c r="Y787" s="68"/>
      <c r="Z787" s="68"/>
      <c r="AA787" s="68"/>
      <c r="AB787" s="68"/>
      <c r="AC787" s="68"/>
    </row>
    <row r="788">
      <c r="A788" s="70"/>
      <c r="B788" s="70"/>
      <c r="C788" s="69"/>
      <c r="D788" s="69"/>
      <c r="E788" s="67"/>
      <c r="F788" s="67"/>
      <c r="G788" s="67"/>
      <c r="H788" s="67"/>
      <c r="I788" s="67"/>
      <c r="J788" s="67"/>
      <c r="K788" s="67"/>
      <c r="L788" s="67"/>
      <c r="M788" s="67"/>
      <c r="N788" s="67"/>
      <c r="O788" s="68"/>
      <c r="P788" s="68"/>
      <c r="Q788" s="68"/>
      <c r="R788" s="68"/>
      <c r="S788" s="68"/>
      <c r="T788" s="68"/>
      <c r="U788" s="68"/>
      <c r="V788" s="68"/>
      <c r="W788" s="68"/>
      <c r="X788" s="68"/>
      <c r="Y788" s="68"/>
      <c r="Z788" s="68"/>
      <c r="AA788" s="68"/>
      <c r="AB788" s="68"/>
      <c r="AC788" s="68"/>
    </row>
    <row r="789">
      <c r="A789" s="70"/>
      <c r="B789" s="70"/>
      <c r="C789" s="69"/>
      <c r="D789" s="69"/>
      <c r="E789" s="67"/>
      <c r="F789" s="67"/>
      <c r="G789" s="67"/>
      <c r="H789" s="67"/>
      <c r="I789" s="67"/>
      <c r="J789" s="67"/>
      <c r="K789" s="67"/>
      <c r="L789" s="67"/>
      <c r="M789" s="67"/>
      <c r="N789" s="67"/>
      <c r="O789" s="68"/>
      <c r="P789" s="68"/>
      <c r="Q789" s="68"/>
      <c r="R789" s="68"/>
      <c r="S789" s="68"/>
      <c r="T789" s="68"/>
      <c r="U789" s="68"/>
      <c r="V789" s="68"/>
      <c r="W789" s="68"/>
      <c r="X789" s="68"/>
      <c r="Y789" s="68"/>
      <c r="Z789" s="68"/>
      <c r="AA789" s="68"/>
      <c r="AB789" s="68"/>
      <c r="AC789" s="68"/>
    </row>
    <row r="790">
      <c r="A790" s="70"/>
      <c r="B790" s="70"/>
      <c r="C790" s="69"/>
      <c r="D790" s="69"/>
      <c r="E790" s="67"/>
      <c r="F790" s="67"/>
      <c r="G790" s="67"/>
      <c r="H790" s="67"/>
      <c r="I790" s="67"/>
      <c r="J790" s="67"/>
      <c r="K790" s="67"/>
      <c r="L790" s="67"/>
      <c r="M790" s="67"/>
      <c r="N790" s="67"/>
      <c r="O790" s="68"/>
      <c r="P790" s="68"/>
      <c r="Q790" s="68"/>
      <c r="R790" s="68"/>
      <c r="S790" s="68"/>
      <c r="T790" s="68"/>
      <c r="U790" s="68"/>
      <c r="V790" s="68"/>
      <c r="W790" s="68"/>
      <c r="X790" s="68"/>
      <c r="Y790" s="68"/>
      <c r="Z790" s="68"/>
      <c r="AA790" s="68"/>
      <c r="AB790" s="68"/>
      <c r="AC790" s="68"/>
    </row>
    <row r="791">
      <c r="A791" s="70"/>
      <c r="B791" s="70"/>
      <c r="C791" s="69"/>
      <c r="D791" s="69"/>
      <c r="E791" s="67"/>
      <c r="F791" s="67"/>
      <c r="G791" s="67"/>
      <c r="H791" s="67"/>
      <c r="I791" s="67"/>
      <c r="J791" s="67"/>
      <c r="K791" s="67"/>
      <c r="L791" s="67"/>
      <c r="M791" s="67"/>
      <c r="N791" s="67"/>
      <c r="O791" s="68"/>
      <c r="P791" s="68"/>
      <c r="Q791" s="68"/>
      <c r="R791" s="68"/>
      <c r="S791" s="68"/>
      <c r="T791" s="68"/>
      <c r="U791" s="68"/>
      <c r="V791" s="68"/>
      <c r="W791" s="68"/>
      <c r="X791" s="68"/>
      <c r="Y791" s="68"/>
      <c r="Z791" s="68"/>
      <c r="AA791" s="68"/>
      <c r="AB791" s="68"/>
      <c r="AC791" s="68"/>
    </row>
    <row r="792">
      <c r="A792" s="70"/>
      <c r="B792" s="70"/>
      <c r="C792" s="69"/>
      <c r="D792" s="69"/>
      <c r="E792" s="67"/>
      <c r="F792" s="67"/>
      <c r="G792" s="67"/>
      <c r="H792" s="67"/>
      <c r="I792" s="67"/>
      <c r="J792" s="67"/>
      <c r="K792" s="67"/>
      <c r="L792" s="67"/>
      <c r="M792" s="67"/>
      <c r="N792" s="67"/>
      <c r="O792" s="68"/>
      <c r="P792" s="68"/>
      <c r="Q792" s="68"/>
      <c r="R792" s="68"/>
      <c r="S792" s="68"/>
      <c r="T792" s="68"/>
      <c r="U792" s="68"/>
      <c r="V792" s="68"/>
      <c r="W792" s="68"/>
      <c r="X792" s="68"/>
      <c r="Y792" s="68"/>
      <c r="Z792" s="68"/>
      <c r="AA792" s="68"/>
      <c r="AB792" s="68"/>
      <c r="AC792" s="68"/>
    </row>
    <row r="793">
      <c r="A793" s="70"/>
      <c r="B793" s="70"/>
      <c r="C793" s="69"/>
      <c r="D793" s="69"/>
      <c r="E793" s="67"/>
      <c r="F793" s="67"/>
      <c r="G793" s="67"/>
      <c r="H793" s="67"/>
      <c r="I793" s="67"/>
      <c r="J793" s="67"/>
      <c r="K793" s="67"/>
      <c r="L793" s="67"/>
      <c r="M793" s="67"/>
      <c r="N793" s="67"/>
      <c r="O793" s="68"/>
      <c r="P793" s="68"/>
      <c r="Q793" s="68"/>
      <c r="R793" s="68"/>
      <c r="S793" s="68"/>
      <c r="T793" s="68"/>
      <c r="U793" s="68"/>
      <c r="V793" s="68"/>
      <c r="W793" s="68"/>
      <c r="X793" s="68"/>
      <c r="Y793" s="68"/>
      <c r="Z793" s="68"/>
      <c r="AA793" s="68"/>
      <c r="AB793" s="68"/>
      <c r="AC793" s="68"/>
    </row>
    <row r="794">
      <c r="A794" s="70"/>
      <c r="B794" s="70"/>
      <c r="C794" s="69"/>
      <c r="D794" s="69"/>
      <c r="E794" s="67"/>
      <c r="F794" s="67"/>
      <c r="G794" s="67"/>
      <c r="H794" s="67"/>
      <c r="I794" s="67"/>
      <c r="J794" s="67"/>
      <c r="K794" s="67"/>
      <c r="L794" s="67"/>
      <c r="M794" s="67"/>
      <c r="N794" s="67"/>
      <c r="O794" s="68"/>
      <c r="P794" s="68"/>
      <c r="Q794" s="68"/>
      <c r="R794" s="68"/>
      <c r="S794" s="68"/>
      <c r="T794" s="68"/>
      <c r="U794" s="68"/>
      <c r="V794" s="68"/>
      <c r="W794" s="68"/>
      <c r="X794" s="68"/>
      <c r="Y794" s="68"/>
      <c r="Z794" s="68"/>
      <c r="AA794" s="68"/>
      <c r="AB794" s="68"/>
      <c r="AC794" s="68"/>
    </row>
    <row r="795">
      <c r="A795" s="70"/>
      <c r="B795" s="70"/>
      <c r="C795" s="69"/>
      <c r="D795" s="69"/>
      <c r="E795" s="67"/>
      <c r="F795" s="67"/>
      <c r="G795" s="67"/>
      <c r="H795" s="67"/>
      <c r="I795" s="67"/>
      <c r="J795" s="67"/>
      <c r="K795" s="67"/>
      <c r="L795" s="67"/>
      <c r="M795" s="67"/>
      <c r="N795" s="67"/>
      <c r="O795" s="68"/>
      <c r="P795" s="68"/>
      <c r="Q795" s="68"/>
      <c r="R795" s="68"/>
      <c r="S795" s="68"/>
      <c r="T795" s="68"/>
      <c r="U795" s="68"/>
      <c r="V795" s="68"/>
      <c r="W795" s="68"/>
      <c r="X795" s="68"/>
      <c r="Y795" s="68"/>
      <c r="Z795" s="68"/>
      <c r="AA795" s="68"/>
      <c r="AB795" s="68"/>
      <c r="AC795" s="68"/>
    </row>
    <row r="796">
      <c r="A796" s="70"/>
      <c r="B796" s="70"/>
      <c r="C796" s="69"/>
      <c r="D796" s="69"/>
      <c r="E796" s="67"/>
      <c r="F796" s="67"/>
      <c r="G796" s="67"/>
      <c r="H796" s="67"/>
      <c r="I796" s="67"/>
      <c r="J796" s="67"/>
      <c r="K796" s="67"/>
      <c r="L796" s="67"/>
      <c r="M796" s="67"/>
      <c r="N796" s="67"/>
      <c r="O796" s="68"/>
      <c r="P796" s="68"/>
      <c r="Q796" s="68"/>
      <c r="R796" s="68"/>
      <c r="S796" s="68"/>
      <c r="T796" s="68"/>
      <c r="U796" s="68"/>
      <c r="V796" s="68"/>
      <c r="W796" s="68"/>
      <c r="X796" s="68"/>
      <c r="Y796" s="68"/>
      <c r="Z796" s="68"/>
      <c r="AA796" s="68"/>
      <c r="AB796" s="68"/>
      <c r="AC796" s="68"/>
    </row>
    <row r="797">
      <c r="A797" s="70"/>
      <c r="B797" s="70"/>
      <c r="C797" s="69"/>
      <c r="D797" s="69"/>
      <c r="E797" s="67"/>
      <c r="F797" s="67"/>
      <c r="G797" s="67"/>
      <c r="H797" s="67"/>
      <c r="I797" s="67"/>
      <c r="J797" s="67"/>
      <c r="K797" s="67"/>
      <c r="L797" s="67"/>
      <c r="M797" s="67"/>
      <c r="N797" s="67"/>
      <c r="O797" s="68"/>
      <c r="P797" s="68"/>
      <c r="Q797" s="68"/>
      <c r="R797" s="68"/>
      <c r="S797" s="68"/>
      <c r="T797" s="68"/>
      <c r="U797" s="68"/>
      <c r="V797" s="68"/>
      <c r="W797" s="68"/>
      <c r="X797" s="68"/>
      <c r="Y797" s="68"/>
      <c r="Z797" s="68"/>
      <c r="AA797" s="68"/>
      <c r="AB797" s="68"/>
      <c r="AC797" s="68"/>
    </row>
    <row r="798">
      <c r="A798" s="70"/>
      <c r="B798" s="70"/>
      <c r="C798" s="69"/>
      <c r="D798" s="69"/>
      <c r="E798" s="67"/>
      <c r="F798" s="67"/>
      <c r="G798" s="67"/>
      <c r="H798" s="67"/>
      <c r="I798" s="67"/>
      <c r="J798" s="67"/>
      <c r="K798" s="67"/>
      <c r="L798" s="67"/>
      <c r="M798" s="67"/>
      <c r="N798" s="67"/>
      <c r="O798" s="68"/>
      <c r="P798" s="68"/>
      <c r="Q798" s="68"/>
      <c r="R798" s="68"/>
      <c r="S798" s="68"/>
      <c r="T798" s="68"/>
      <c r="U798" s="68"/>
      <c r="V798" s="68"/>
      <c r="W798" s="68"/>
      <c r="X798" s="68"/>
      <c r="Y798" s="68"/>
      <c r="Z798" s="68"/>
      <c r="AA798" s="68"/>
      <c r="AB798" s="68"/>
      <c r="AC798" s="68"/>
    </row>
    <row r="799">
      <c r="A799" s="70"/>
      <c r="B799" s="70"/>
      <c r="C799" s="69"/>
      <c r="D799" s="69"/>
      <c r="E799" s="67"/>
      <c r="F799" s="67"/>
      <c r="G799" s="67"/>
      <c r="H799" s="67"/>
      <c r="I799" s="67"/>
      <c r="J799" s="67"/>
      <c r="K799" s="67"/>
      <c r="L799" s="67"/>
      <c r="M799" s="67"/>
      <c r="N799" s="67"/>
      <c r="O799" s="68"/>
      <c r="P799" s="68"/>
      <c r="Q799" s="68"/>
      <c r="R799" s="68"/>
      <c r="S799" s="68"/>
      <c r="T799" s="68"/>
      <c r="U799" s="68"/>
      <c r="V799" s="68"/>
      <c r="W799" s="68"/>
      <c r="X799" s="68"/>
      <c r="Y799" s="68"/>
      <c r="Z799" s="68"/>
      <c r="AA799" s="68"/>
      <c r="AB799" s="68"/>
      <c r="AC799" s="68"/>
    </row>
    <row r="800">
      <c r="A800" s="70"/>
      <c r="B800" s="70"/>
      <c r="C800" s="69"/>
      <c r="D800" s="69"/>
      <c r="E800" s="67"/>
      <c r="F800" s="67"/>
      <c r="G800" s="67"/>
      <c r="H800" s="67"/>
      <c r="I800" s="67"/>
      <c r="J800" s="67"/>
      <c r="K800" s="67"/>
      <c r="L800" s="67"/>
      <c r="M800" s="67"/>
      <c r="N800" s="67"/>
      <c r="O800" s="68"/>
      <c r="P800" s="68"/>
      <c r="Q800" s="68"/>
      <c r="R800" s="68"/>
      <c r="S800" s="68"/>
      <c r="T800" s="68"/>
      <c r="U800" s="68"/>
      <c r="V800" s="68"/>
      <c r="W800" s="68"/>
      <c r="X800" s="68"/>
      <c r="Y800" s="68"/>
      <c r="Z800" s="68"/>
      <c r="AA800" s="68"/>
      <c r="AB800" s="68"/>
      <c r="AC800" s="68"/>
    </row>
    <row r="801">
      <c r="A801" s="70"/>
      <c r="B801" s="70"/>
      <c r="C801" s="69"/>
      <c r="D801" s="69"/>
      <c r="E801" s="67"/>
      <c r="F801" s="67"/>
      <c r="G801" s="67"/>
      <c r="H801" s="67"/>
      <c r="I801" s="67"/>
      <c r="J801" s="67"/>
      <c r="K801" s="67"/>
      <c r="L801" s="67"/>
      <c r="M801" s="67"/>
      <c r="N801" s="67"/>
      <c r="O801" s="68"/>
      <c r="P801" s="68"/>
      <c r="Q801" s="68"/>
      <c r="R801" s="68"/>
      <c r="S801" s="68"/>
      <c r="T801" s="68"/>
      <c r="U801" s="68"/>
      <c r="V801" s="68"/>
      <c r="W801" s="68"/>
      <c r="X801" s="68"/>
      <c r="Y801" s="68"/>
      <c r="Z801" s="68"/>
      <c r="AA801" s="68"/>
      <c r="AB801" s="68"/>
      <c r="AC801" s="68"/>
    </row>
    <row r="802">
      <c r="A802" s="70"/>
      <c r="B802" s="70"/>
      <c r="C802" s="69"/>
      <c r="D802" s="69"/>
      <c r="E802" s="67"/>
      <c r="F802" s="67"/>
      <c r="G802" s="67"/>
      <c r="H802" s="67"/>
      <c r="I802" s="67"/>
      <c r="J802" s="67"/>
      <c r="K802" s="67"/>
      <c r="L802" s="67"/>
      <c r="M802" s="67"/>
      <c r="N802" s="67"/>
      <c r="O802" s="68"/>
      <c r="P802" s="68"/>
      <c r="Q802" s="68"/>
      <c r="R802" s="68"/>
      <c r="S802" s="68"/>
      <c r="T802" s="68"/>
      <c r="U802" s="68"/>
      <c r="V802" s="68"/>
      <c r="W802" s="68"/>
      <c r="X802" s="68"/>
      <c r="Y802" s="68"/>
      <c r="Z802" s="68"/>
      <c r="AA802" s="68"/>
      <c r="AB802" s="68"/>
      <c r="AC802" s="68"/>
    </row>
    <row r="803">
      <c r="A803" s="70"/>
      <c r="B803" s="70"/>
      <c r="C803" s="69"/>
      <c r="D803" s="69"/>
      <c r="E803" s="67"/>
      <c r="F803" s="67"/>
      <c r="G803" s="67"/>
      <c r="H803" s="67"/>
      <c r="I803" s="67"/>
      <c r="J803" s="67"/>
      <c r="K803" s="67"/>
      <c r="L803" s="67"/>
      <c r="M803" s="67"/>
      <c r="N803" s="67"/>
      <c r="O803" s="68"/>
      <c r="P803" s="68"/>
      <c r="Q803" s="68"/>
      <c r="R803" s="68"/>
      <c r="S803" s="68"/>
      <c r="T803" s="68"/>
      <c r="U803" s="68"/>
      <c r="V803" s="68"/>
      <c r="W803" s="68"/>
      <c r="X803" s="68"/>
      <c r="Y803" s="68"/>
      <c r="Z803" s="68"/>
      <c r="AA803" s="68"/>
      <c r="AB803" s="68"/>
      <c r="AC803" s="68"/>
    </row>
    <row r="804">
      <c r="A804" s="70"/>
      <c r="B804" s="70"/>
      <c r="C804" s="69"/>
      <c r="D804" s="69"/>
      <c r="E804" s="67"/>
      <c r="F804" s="67"/>
      <c r="G804" s="67"/>
      <c r="H804" s="67"/>
      <c r="I804" s="67"/>
      <c r="J804" s="67"/>
      <c r="K804" s="67"/>
      <c r="L804" s="67"/>
      <c r="M804" s="67"/>
      <c r="N804" s="67"/>
      <c r="O804" s="68"/>
      <c r="P804" s="68"/>
      <c r="Q804" s="68"/>
      <c r="R804" s="68"/>
      <c r="S804" s="68"/>
      <c r="T804" s="68"/>
      <c r="U804" s="68"/>
      <c r="V804" s="68"/>
      <c r="W804" s="68"/>
      <c r="X804" s="68"/>
      <c r="Y804" s="68"/>
      <c r="Z804" s="68"/>
      <c r="AA804" s="68"/>
      <c r="AB804" s="68"/>
      <c r="AC804" s="68"/>
    </row>
    <row r="805">
      <c r="A805" s="70"/>
      <c r="B805" s="70"/>
      <c r="C805" s="69"/>
      <c r="D805" s="69"/>
      <c r="E805" s="67"/>
      <c r="F805" s="67"/>
      <c r="G805" s="67"/>
      <c r="H805" s="67"/>
      <c r="I805" s="67"/>
      <c r="J805" s="67"/>
      <c r="K805" s="67"/>
      <c r="L805" s="67"/>
      <c r="M805" s="67"/>
      <c r="N805" s="67"/>
      <c r="O805" s="68"/>
      <c r="P805" s="68"/>
      <c r="Q805" s="68"/>
      <c r="R805" s="68"/>
      <c r="S805" s="68"/>
      <c r="T805" s="68"/>
      <c r="U805" s="68"/>
      <c r="V805" s="68"/>
      <c r="W805" s="68"/>
      <c r="X805" s="68"/>
      <c r="Y805" s="68"/>
      <c r="Z805" s="68"/>
      <c r="AA805" s="68"/>
      <c r="AB805" s="68"/>
      <c r="AC805" s="68"/>
    </row>
    <row r="806">
      <c r="A806" s="70"/>
      <c r="B806" s="70"/>
      <c r="C806" s="69"/>
      <c r="D806" s="69"/>
      <c r="E806" s="67"/>
      <c r="F806" s="67"/>
      <c r="G806" s="67"/>
      <c r="H806" s="67"/>
      <c r="I806" s="67"/>
      <c r="J806" s="67"/>
      <c r="K806" s="67"/>
      <c r="L806" s="67"/>
      <c r="M806" s="67"/>
      <c r="N806" s="67"/>
      <c r="O806" s="68"/>
      <c r="P806" s="68"/>
      <c r="Q806" s="68"/>
      <c r="R806" s="68"/>
      <c r="S806" s="68"/>
      <c r="T806" s="68"/>
      <c r="U806" s="68"/>
      <c r="V806" s="68"/>
      <c r="W806" s="68"/>
      <c r="X806" s="68"/>
      <c r="Y806" s="68"/>
      <c r="Z806" s="68"/>
      <c r="AA806" s="68"/>
      <c r="AB806" s="68"/>
      <c r="AC806" s="68"/>
    </row>
    <row r="807">
      <c r="A807" s="70"/>
      <c r="B807" s="70"/>
      <c r="C807" s="69"/>
      <c r="D807" s="69"/>
      <c r="E807" s="67"/>
      <c r="F807" s="67"/>
      <c r="G807" s="67"/>
      <c r="H807" s="67"/>
      <c r="I807" s="67"/>
      <c r="J807" s="67"/>
      <c r="K807" s="67"/>
      <c r="L807" s="67"/>
      <c r="M807" s="67"/>
      <c r="N807" s="67"/>
      <c r="O807" s="68"/>
      <c r="P807" s="68"/>
      <c r="Q807" s="68"/>
      <c r="R807" s="68"/>
      <c r="S807" s="68"/>
      <c r="T807" s="68"/>
      <c r="U807" s="68"/>
      <c r="V807" s="68"/>
      <c r="W807" s="68"/>
      <c r="X807" s="68"/>
      <c r="Y807" s="68"/>
      <c r="Z807" s="68"/>
      <c r="AA807" s="68"/>
      <c r="AB807" s="68"/>
      <c r="AC807" s="68"/>
    </row>
    <row r="808">
      <c r="A808" s="70"/>
      <c r="B808" s="70"/>
      <c r="C808" s="69"/>
      <c r="D808" s="69"/>
      <c r="E808" s="67"/>
      <c r="F808" s="67"/>
      <c r="G808" s="67"/>
      <c r="H808" s="67"/>
      <c r="I808" s="67"/>
      <c r="J808" s="67"/>
      <c r="K808" s="67"/>
      <c r="L808" s="67"/>
      <c r="M808" s="67"/>
      <c r="N808" s="67"/>
      <c r="O808" s="68"/>
      <c r="P808" s="68"/>
      <c r="Q808" s="68"/>
      <c r="R808" s="68"/>
      <c r="S808" s="68"/>
      <c r="T808" s="68"/>
      <c r="U808" s="68"/>
      <c r="V808" s="68"/>
      <c r="W808" s="68"/>
      <c r="X808" s="68"/>
      <c r="Y808" s="68"/>
      <c r="Z808" s="68"/>
      <c r="AA808" s="68"/>
      <c r="AB808" s="68"/>
      <c r="AC808" s="68"/>
    </row>
    <row r="809">
      <c r="A809" s="70"/>
      <c r="B809" s="70"/>
      <c r="C809" s="69"/>
      <c r="D809" s="69"/>
      <c r="E809" s="67"/>
      <c r="F809" s="67"/>
      <c r="G809" s="67"/>
      <c r="H809" s="67"/>
      <c r="I809" s="67"/>
      <c r="J809" s="67"/>
      <c r="K809" s="67"/>
      <c r="L809" s="67"/>
      <c r="M809" s="67"/>
      <c r="N809" s="67"/>
      <c r="O809" s="68"/>
      <c r="P809" s="68"/>
      <c r="Q809" s="68"/>
      <c r="R809" s="68"/>
      <c r="S809" s="68"/>
      <c r="T809" s="68"/>
      <c r="U809" s="68"/>
      <c r="V809" s="68"/>
      <c r="W809" s="68"/>
      <c r="X809" s="68"/>
      <c r="Y809" s="68"/>
      <c r="Z809" s="68"/>
      <c r="AA809" s="68"/>
      <c r="AB809" s="68"/>
      <c r="AC809" s="68"/>
    </row>
    <row r="810">
      <c r="A810" s="70"/>
      <c r="B810" s="70"/>
      <c r="C810" s="69"/>
      <c r="D810" s="69"/>
      <c r="E810" s="67"/>
      <c r="F810" s="67"/>
      <c r="G810" s="67"/>
      <c r="H810" s="67"/>
      <c r="I810" s="67"/>
      <c r="J810" s="67"/>
      <c r="K810" s="67"/>
      <c r="L810" s="67"/>
      <c r="M810" s="67"/>
      <c r="N810" s="67"/>
      <c r="O810" s="68"/>
      <c r="P810" s="68"/>
      <c r="Q810" s="68"/>
      <c r="R810" s="68"/>
      <c r="S810" s="68"/>
      <c r="T810" s="68"/>
      <c r="U810" s="68"/>
      <c r="V810" s="68"/>
      <c r="W810" s="68"/>
      <c r="X810" s="68"/>
      <c r="Y810" s="68"/>
      <c r="Z810" s="68"/>
      <c r="AA810" s="68"/>
      <c r="AB810" s="68"/>
      <c r="AC810" s="68"/>
    </row>
    <row r="811">
      <c r="A811" s="70"/>
      <c r="B811" s="70"/>
      <c r="C811" s="69"/>
      <c r="D811" s="69"/>
      <c r="E811" s="67"/>
      <c r="F811" s="67"/>
      <c r="G811" s="67"/>
      <c r="H811" s="67"/>
      <c r="I811" s="67"/>
      <c r="J811" s="67"/>
      <c r="K811" s="67"/>
      <c r="L811" s="67"/>
      <c r="M811" s="67"/>
      <c r="N811" s="67"/>
      <c r="O811" s="68"/>
      <c r="P811" s="68"/>
      <c r="Q811" s="68"/>
      <c r="R811" s="68"/>
      <c r="S811" s="68"/>
      <c r="T811" s="68"/>
      <c r="U811" s="68"/>
      <c r="V811" s="68"/>
      <c r="W811" s="68"/>
      <c r="X811" s="68"/>
      <c r="Y811" s="68"/>
      <c r="Z811" s="68"/>
      <c r="AA811" s="68"/>
      <c r="AB811" s="68"/>
      <c r="AC811" s="68"/>
    </row>
    <row r="812">
      <c r="A812" s="70"/>
      <c r="B812" s="70"/>
      <c r="C812" s="69"/>
      <c r="D812" s="69"/>
      <c r="E812" s="67"/>
      <c r="F812" s="67"/>
      <c r="G812" s="67"/>
      <c r="H812" s="67"/>
      <c r="I812" s="67"/>
      <c r="J812" s="67"/>
      <c r="K812" s="67"/>
      <c r="L812" s="67"/>
      <c r="M812" s="67"/>
      <c r="N812" s="67"/>
      <c r="O812" s="68"/>
      <c r="P812" s="68"/>
      <c r="Q812" s="68"/>
      <c r="R812" s="68"/>
      <c r="S812" s="68"/>
      <c r="T812" s="68"/>
      <c r="U812" s="68"/>
      <c r="V812" s="68"/>
      <c r="W812" s="68"/>
      <c r="X812" s="68"/>
      <c r="Y812" s="68"/>
      <c r="Z812" s="68"/>
      <c r="AA812" s="68"/>
      <c r="AB812" s="68"/>
      <c r="AC812" s="68"/>
    </row>
    <row r="813">
      <c r="A813" s="70"/>
      <c r="B813" s="70"/>
      <c r="C813" s="69"/>
      <c r="D813" s="69"/>
      <c r="E813" s="67"/>
      <c r="F813" s="67"/>
      <c r="G813" s="67"/>
      <c r="H813" s="67"/>
      <c r="I813" s="67"/>
      <c r="J813" s="67"/>
      <c r="K813" s="67"/>
      <c r="L813" s="67"/>
      <c r="M813" s="67"/>
      <c r="N813" s="67"/>
      <c r="O813" s="68"/>
      <c r="P813" s="68"/>
      <c r="Q813" s="68"/>
      <c r="R813" s="68"/>
      <c r="S813" s="68"/>
      <c r="T813" s="68"/>
      <c r="U813" s="68"/>
      <c r="V813" s="68"/>
      <c r="W813" s="68"/>
      <c r="X813" s="68"/>
      <c r="Y813" s="68"/>
      <c r="Z813" s="68"/>
      <c r="AA813" s="68"/>
      <c r="AB813" s="68"/>
      <c r="AC813" s="68"/>
    </row>
    <row r="814">
      <c r="A814" s="70"/>
      <c r="B814" s="70"/>
      <c r="C814" s="69"/>
      <c r="D814" s="69"/>
      <c r="E814" s="67"/>
      <c r="F814" s="67"/>
      <c r="G814" s="67"/>
      <c r="H814" s="67"/>
      <c r="I814" s="67"/>
      <c r="J814" s="67"/>
      <c r="K814" s="67"/>
      <c r="L814" s="67"/>
      <c r="M814" s="67"/>
      <c r="N814" s="67"/>
      <c r="O814" s="68"/>
      <c r="P814" s="68"/>
      <c r="Q814" s="68"/>
      <c r="R814" s="68"/>
      <c r="S814" s="68"/>
      <c r="T814" s="68"/>
      <c r="U814" s="68"/>
      <c r="V814" s="68"/>
      <c r="W814" s="68"/>
      <c r="X814" s="68"/>
      <c r="Y814" s="68"/>
      <c r="Z814" s="68"/>
      <c r="AA814" s="68"/>
      <c r="AB814" s="68"/>
      <c r="AC814" s="68"/>
    </row>
    <row r="815">
      <c r="A815" s="70"/>
      <c r="B815" s="70"/>
      <c r="C815" s="69"/>
      <c r="D815" s="69"/>
      <c r="E815" s="67"/>
      <c r="F815" s="67"/>
      <c r="G815" s="67"/>
      <c r="H815" s="67"/>
      <c r="I815" s="67"/>
      <c r="J815" s="67"/>
      <c r="K815" s="67"/>
      <c r="L815" s="67"/>
      <c r="M815" s="67"/>
      <c r="N815" s="67"/>
      <c r="O815" s="68"/>
      <c r="P815" s="68"/>
      <c r="Q815" s="68"/>
      <c r="R815" s="68"/>
      <c r="S815" s="68"/>
      <c r="T815" s="68"/>
      <c r="U815" s="68"/>
      <c r="V815" s="68"/>
      <c r="W815" s="68"/>
      <c r="X815" s="68"/>
      <c r="Y815" s="68"/>
      <c r="Z815" s="68"/>
      <c r="AA815" s="68"/>
      <c r="AB815" s="68"/>
      <c r="AC815" s="68"/>
    </row>
    <row r="816">
      <c r="A816" s="70"/>
      <c r="B816" s="70"/>
      <c r="C816" s="69"/>
      <c r="D816" s="69"/>
      <c r="E816" s="67"/>
      <c r="F816" s="67"/>
      <c r="G816" s="67"/>
      <c r="H816" s="67"/>
      <c r="I816" s="67"/>
      <c r="J816" s="67"/>
      <c r="K816" s="67"/>
      <c r="L816" s="67"/>
      <c r="M816" s="67"/>
      <c r="N816" s="67"/>
      <c r="O816" s="68"/>
      <c r="P816" s="68"/>
      <c r="Q816" s="68"/>
      <c r="R816" s="68"/>
      <c r="S816" s="68"/>
      <c r="T816" s="68"/>
      <c r="U816" s="68"/>
      <c r="V816" s="68"/>
      <c r="W816" s="68"/>
      <c r="X816" s="68"/>
      <c r="Y816" s="68"/>
      <c r="Z816" s="68"/>
      <c r="AA816" s="68"/>
      <c r="AB816" s="68"/>
      <c r="AC816" s="68"/>
    </row>
    <row r="817">
      <c r="A817" s="70"/>
      <c r="B817" s="70"/>
      <c r="C817" s="69"/>
      <c r="D817" s="69"/>
      <c r="E817" s="67"/>
      <c r="F817" s="67"/>
      <c r="G817" s="67"/>
      <c r="H817" s="67"/>
      <c r="I817" s="67"/>
      <c r="J817" s="67"/>
      <c r="K817" s="67"/>
      <c r="L817" s="67"/>
      <c r="M817" s="67"/>
      <c r="N817" s="67"/>
      <c r="O817" s="68"/>
      <c r="P817" s="68"/>
      <c r="Q817" s="68"/>
      <c r="R817" s="68"/>
      <c r="S817" s="68"/>
      <c r="T817" s="68"/>
      <c r="U817" s="68"/>
      <c r="V817" s="68"/>
      <c r="W817" s="68"/>
      <c r="X817" s="68"/>
      <c r="Y817" s="68"/>
      <c r="Z817" s="68"/>
      <c r="AA817" s="68"/>
      <c r="AB817" s="68"/>
      <c r="AC817" s="68"/>
    </row>
    <row r="818">
      <c r="A818" s="70"/>
      <c r="B818" s="70"/>
      <c r="C818" s="69"/>
      <c r="D818" s="69"/>
      <c r="E818" s="67"/>
      <c r="F818" s="67"/>
      <c r="G818" s="67"/>
      <c r="H818" s="67"/>
      <c r="I818" s="67"/>
      <c r="J818" s="67"/>
      <c r="K818" s="67"/>
      <c r="L818" s="67"/>
      <c r="M818" s="67"/>
      <c r="N818" s="67"/>
      <c r="O818" s="68"/>
      <c r="P818" s="68"/>
      <c r="Q818" s="68"/>
      <c r="R818" s="68"/>
      <c r="S818" s="68"/>
      <c r="T818" s="68"/>
      <c r="U818" s="68"/>
      <c r="V818" s="68"/>
      <c r="W818" s="68"/>
      <c r="X818" s="68"/>
      <c r="Y818" s="68"/>
      <c r="Z818" s="68"/>
      <c r="AA818" s="68"/>
      <c r="AB818" s="68"/>
      <c r="AC818" s="68"/>
    </row>
    <row r="819">
      <c r="A819" s="70"/>
      <c r="B819" s="70"/>
      <c r="C819" s="69"/>
      <c r="D819" s="69"/>
      <c r="E819" s="67"/>
      <c r="F819" s="67"/>
      <c r="G819" s="67"/>
      <c r="H819" s="67"/>
      <c r="I819" s="67"/>
      <c r="J819" s="67"/>
      <c r="K819" s="67"/>
      <c r="L819" s="67"/>
      <c r="M819" s="67"/>
      <c r="N819" s="67"/>
      <c r="O819" s="68"/>
      <c r="P819" s="68"/>
      <c r="Q819" s="68"/>
      <c r="R819" s="68"/>
      <c r="S819" s="68"/>
      <c r="T819" s="68"/>
      <c r="U819" s="68"/>
      <c r="V819" s="68"/>
      <c r="W819" s="68"/>
      <c r="X819" s="68"/>
      <c r="Y819" s="68"/>
      <c r="Z819" s="68"/>
      <c r="AA819" s="68"/>
      <c r="AB819" s="68"/>
      <c r="AC819" s="68"/>
    </row>
    <row r="820">
      <c r="A820" s="70"/>
      <c r="B820" s="70"/>
      <c r="C820" s="69"/>
      <c r="D820" s="69"/>
      <c r="E820" s="67"/>
      <c r="F820" s="67"/>
      <c r="G820" s="67"/>
      <c r="H820" s="67"/>
      <c r="I820" s="67"/>
      <c r="J820" s="67"/>
      <c r="K820" s="67"/>
      <c r="L820" s="67"/>
      <c r="M820" s="67"/>
      <c r="N820" s="67"/>
      <c r="O820" s="68"/>
      <c r="P820" s="68"/>
      <c r="Q820" s="68"/>
      <c r="R820" s="68"/>
      <c r="S820" s="68"/>
      <c r="T820" s="68"/>
      <c r="U820" s="68"/>
      <c r="V820" s="68"/>
      <c r="W820" s="68"/>
      <c r="X820" s="68"/>
      <c r="Y820" s="68"/>
      <c r="Z820" s="68"/>
      <c r="AA820" s="68"/>
      <c r="AB820" s="68"/>
      <c r="AC820" s="68"/>
    </row>
    <row r="821">
      <c r="A821" s="70"/>
      <c r="B821" s="70"/>
      <c r="C821" s="69"/>
      <c r="D821" s="69"/>
      <c r="E821" s="67"/>
      <c r="F821" s="67"/>
      <c r="G821" s="67"/>
      <c r="H821" s="67"/>
      <c r="I821" s="67"/>
      <c r="J821" s="67"/>
      <c r="K821" s="67"/>
      <c r="L821" s="67"/>
      <c r="M821" s="67"/>
      <c r="N821" s="67"/>
      <c r="O821" s="68"/>
      <c r="P821" s="68"/>
      <c r="Q821" s="68"/>
      <c r="R821" s="68"/>
      <c r="S821" s="68"/>
      <c r="T821" s="68"/>
      <c r="U821" s="68"/>
      <c r="V821" s="68"/>
      <c r="W821" s="68"/>
      <c r="X821" s="68"/>
      <c r="Y821" s="68"/>
      <c r="Z821" s="68"/>
      <c r="AA821" s="68"/>
      <c r="AB821" s="68"/>
      <c r="AC821" s="68"/>
    </row>
    <row r="822">
      <c r="A822" s="70"/>
      <c r="B822" s="70"/>
      <c r="C822" s="69"/>
      <c r="D822" s="69"/>
      <c r="E822" s="67"/>
      <c r="F822" s="67"/>
      <c r="G822" s="67"/>
      <c r="H822" s="67"/>
      <c r="I822" s="67"/>
      <c r="J822" s="67"/>
      <c r="K822" s="67"/>
      <c r="L822" s="67"/>
      <c r="M822" s="67"/>
      <c r="N822" s="67"/>
      <c r="O822" s="68"/>
      <c r="P822" s="68"/>
      <c r="Q822" s="68"/>
      <c r="R822" s="68"/>
      <c r="S822" s="68"/>
      <c r="T822" s="68"/>
      <c r="U822" s="68"/>
      <c r="V822" s="68"/>
      <c r="W822" s="68"/>
      <c r="X822" s="68"/>
      <c r="Y822" s="68"/>
      <c r="Z822" s="68"/>
      <c r="AA822" s="68"/>
      <c r="AB822" s="68"/>
      <c r="AC822" s="68"/>
    </row>
    <row r="823">
      <c r="A823" s="70"/>
      <c r="B823" s="70"/>
      <c r="C823" s="69"/>
      <c r="D823" s="69"/>
      <c r="E823" s="67"/>
      <c r="F823" s="67"/>
      <c r="G823" s="67"/>
      <c r="H823" s="67"/>
      <c r="I823" s="67"/>
      <c r="J823" s="67"/>
      <c r="K823" s="67"/>
      <c r="L823" s="67"/>
      <c r="M823" s="67"/>
      <c r="N823" s="67"/>
      <c r="O823" s="68"/>
      <c r="P823" s="68"/>
      <c r="Q823" s="68"/>
      <c r="R823" s="68"/>
      <c r="S823" s="68"/>
      <c r="T823" s="68"/>
      <c r="U823" s="68"/>
      <c r="V823" s="68"/>
      <c r="W823" s="68"/>
      <c r="X823" s="68"/>
      <c r="Y823" s="68"/>
      <c r="Z823" s="68"/>
      <c r="AA823" s="68"/>
      <c r="AB823" s="68"/>
      <c r="AC823" s="68"/>
    </row>
    <row r="824">
      <c r="A824" s="70"/>
      <c r="B824" s="70"/>
      <c r="C824" s="69"/>
      <c r="D824" s="69"/>
      <c r="E824" s="67"/>
      <c r="F824" s="67"/>
      <c r="G824" s="67"/>
      <c r="H824" s="67"/>
      <c r="I824" s="67"/>
      <c r="J824" s="67"/>
      <c r="K824" s="67"/>
      <c r="L824" s="67"/>
      <c r="M824" s="67"/>
      <c r="N824" s="67"/>
      <c r="O824" s="68"/>
      <c r="P824" s="68"/>
      <c r="Q824" s="68"/>
      <c r="R824" s="68"/>
      <c r="S824" s="68"/>
      <c r="T824" s="68"/>
      <c r="U824" s="68"/>
      <c r="V824" s="68"/>
      <c r="W824" s="68"/>
      <c r="X824" s="68"/>
      <c r="Y824" s="68"/>
      <c r="Z824" s="68"/>
      <c r="AA824" s="68"/>
      <c r="AB824" s="68"/>
      <c r="AC824" s="68"/>
    </row>
    <row r="825">
      <c r="A825" s="70"/>
      <c r="B825" s="70"/>
      <c r="C825" s="69"/>
      <c r="D825" s="69"/>
      <c r="E825" s="67"/>
      <c r="F825" s="67"/>
      <c r="G825" s="67"/>
      <c r="H825" s="67"/>
      <c r="I825" s="67"/>
      <c r="J825" s="67"/>
      <c r="K825" s="67"/>
      <c r="L825" s="67"/>
      <c r="M825" s="67"/>
      <c r="N825" s="67"/>
      <c r="O825" s="68"/>
      <c r="P825" s="68"/>
      <c r="Q825" s="68"/>
      <c r="R825" s="68"/>
      <c r="S825" s="68"/>
      <c r="T825" s="68"/>
      <c r="U825" s="68"/>
      <c r="V825" s="68"/>
      <c r="W825" s="68"/>
      <c r="X825" s="68"/>
      <c r="Y825" s="68"/>
      <c r="Z825" s="68"/>
      <c r="AA825" s="68"/>
      <c r="AB825" s="68"/>
      <c r="AC825" s="68"/>
    </row>
    <row r="826">
      <c r="A826" s="70"/>
      <c r="B826" s="70"/>
      <c r="C826" s="69"/>
      <c r="D826" s="69"/>
      <c r="E826" s="67"/>
      <c r="F826" s="67"/>
      <c r="G826" s="67"/>
      <c r="H826" s="67"/>
      <c r="I826" s="67"/>
      <c r="J826" s="67"/>
      <c r="K826" s="67"/>
      <c r="L826" s="67"/>
      <c r="M826" s="67"/>
      <c r="N826" s="67"/>
      <c r="O826" s="68"/>
      <c r="P826" s="68"/>
      <c r="Q826" s="68"/>
      <c r="R826" s="68"/>
      <c r="S826" s="68"/>
      <c r="T826" s="68"/>
      <c r="U826" s="68"/>
      <c r="V826" s="68"/>
      <c r="W826" s="68"/>
      <c r="X826" s="68"/>
      <c r="Y826" s="68"/>
      <c r="Z826" s="68"/>
      <c r="AA826" s="68"/>
      <c r="AB826" s="68"/>
      <c r="AC826" s="68"/>
    </row>
    <row r="827">
      <c r="A827" s="70"/>
      <c r="B827" s="70"/>
      <c r="C827" s="69"/>
      <c r="D827" s="69"/>
      <c r="E827" s="67"/>
      <c r="F827" s="67"/>
      <c r="G827" s="67"/>
      <c r="H827" s="67"/>
      <c r="I827" s="67"/>
      <c r="J827" s="67"/>
      <c r="K827" s="67"/>
      <c r="L827" s="67"/>
      <c r="M827" s="67"/>
      <c r="N827" s="67"/>
      <c r="O827" s="68"/>
      <c r="P827" s="68"/>
      <c r="Q827" s="68"/>
      <c r="R827" s="68"/>
      <c r="S827" s="68"/>
      <c r="T827" s="68"/>
      <c r="U827" s="68"/>
      <c r="V827" s="68"/>
      <c r="W827" s="68"/>
      <c r="X827" s="68"/>
      <c r="Y827" s="68"/>
      <c r="Z827" s="68"/>
      <c r="AA827" s="68"/>
      <c r="AB827" s="68"/>
      <c r="AC827" s="68"/>
    </row>
    <row r="828">
      <c r="A828" s="70"/>
      <c r="B828" s="70"/>
      <c r="C828" s="69"/>
      <c r="D828" s="69"/>
      <c r="E828" s="67"/>
      <c r="F828" s="67"/>
      <c r="G828" s="67"/>
      <c r="H828" s="67"/>
      <c r="I828" s="67"/>
      <c r="J828" s="67"/>
      <c r="K828" s="67"/>
      <c r="L828" s="67"/>
      <c r="M828" s="67"/>
      <c r="N828" s="67"/>
      <c r="O828" s="68"/>
      <c r="P828" s="68"/>
      <c r="Q828" s="68"/>
      <c r="R828" s="68"/>
      <c r="S828" s="68"/>
      <c r="T828" s="68"/>
      <c r="U828" s="68"/>
      <c r="V828" s="68"/>
      <c r="W828" s="68"/>
      <c r="X828" s="68"/>
      <c r="Y828" s="68"/>
      <c r="Z828" s="68"/>
      <c r="AA828" s="68"/>
      <c r="AB828" s="68"/>
      <c r="AC828" s="68"/>
    </row>
    <row r="829">
      <c r="A829" s="70"/>
      <c r="B829" s="70"/>
      <c r="C829" s="69"/>
      <c r="D829" s="69"/>
      <c r="E829" s="67"/>
      <c r="F829" s="67"/>
      <c r="G829" s="67"/>
      <c r="H829" s="67"/>
      <c r="I829" s="67"/>
      <c r="J829" s="67"/>
      <c r="K829" s="67"/>
      <c r="L829" s="67"/>
      <c r="M829" s="67"/>
      <c r="N829" s="67"/>
      <c r="O829" s="68"/>
      <c r="P829" s="68"/>
      <c r="Q829" s="68"/>
      <c r="R829" s="68"/>
      <c r="S829" s="68"/>
      <c r="T829" s="68"/>
      <c r="U829" s="68"/>
      <c r="V829" s="68"/>
      <c r="W829" s="68"/>
      <c r="X829" s="68"/>
      <c r="Y829" s="68"/>
      <c r="Z829" s="68"/>
      <c r="AA829" s="68"/>
      <c r="AB829" s="68"/>
      <c r="AC829" s="68"/>
    </row>
    <row r="830">
      <c r="A830" s="70"/>
      <c r="B830" s="70"/>
      <c r="C830" s="69"/>
      <c r="D830" s="69"/>
      <c r="E830" s="67"/>
      <c r="F830" s="67"/>
      <c r="G830" s="67"/>
      <c r="H830" s="67"/>
      <c r="I830" s="67"/>
      <c r="J830" s="67"/>
      <c r="K830" s="67"/>
      <c r="L830" s="67"/>
      <c r="M830" s="67"/>
      <c r="N830" s="67"/>
      <c r="O830" s="68"/>
      <c r="P830" s="68"/>
      <c r="Q830" s="68"/>
      <c r="R830" s="68"/>
      <c r="S830" s="68"/>
      <c r="T830" s="68"/>
      <c r="U830" s="68"/>
      <c r="V830" s="68"/>
      <c r="W830" s="68"/>
      <c r="X830" s="68"/>
      <c r="Y830" s="68"/>
      <c r="Z830" s="68"/>
      <c r="AA830" s="68"/>
      <c r="AB830" s="68"/>
      <c r="AC830" s="68"/>
    </row>
    <row r="831">
      <c r="A831" s="70"/>
      <c r="B831" s="70"/>
      <c r="C831" s="69"/>
      <c r="D831" s="69"/>
      <c r="E831" s="67"/>
      <c r="F831" s="67"/>
      <c r="G831" s="67"/>
      <c r="H831" s="67"/>
      <c r="I831" s="67"/>
      <c r="J831" s="67"/>
      <c r="K831" s="67"/>
      <c r="L831" s="67"/>
      <c r="M831" s="67"/>
      <c r="N831" s="67"/>
      <c r="O831" s="68"/>
      <c r="P831" s="68"/>
      <c r="Q831" s="68"/>
      <c r="R831" s="68"/>
      <c r="S831" s="68"/>
      <c r="T831" s="68"/>
      <c r="U831" s="68"/>
      <c r="V831" s="68"/>
      <c r="W831" s="68"/>
      <c r="X831" s="68"/>
      <c r="Y831" s="68"/>
      <c r="Z831" s="68"/>
      <c r="AA831" s="68"/>
      <c r="AB831" s="68"/>
      <c r="AC831" s="68"/>
    </row>
    <row r="832">
      <c r="A832" s="70"/>
      <c r="B832" s="70"/>
      <c r="C832" s="69"/>
      <c r="D832" s="69"/>
      <c r="E832" s="67"/>
      <c r="F832" s="67"/>
      <c r="G832" s="67"/>
      <c r="H832" s="67"/>
      <c r="I832" s="67"/>
      <c r="J832" s="67"/>
      <c r="K832" s="67"/>
      <c r="L832" s="67"/>
      <c r="M832" s="67"/>
      <c r="N832" s="67"/>
      <c r="O832" s="68"/>
      <c r="P832" s="68"/>
      <c r="Q832" s="68"/>
      <c r="R832" s="68"/>
      <c r="S832" s="68"/>
      <c r="T832" s="68"/>
      <c r="U832" s="68"/>
      <c r="V832" s="68"/>
      <c r="W832" s="68"/>
      <c r="X832" s="68"/>
      <c r="Y832" s="68"/>
      <c r="Z832" s="68"/>
      <c r="AA832" s="68"/>
      <c r="AB832" s="68"/>
      <c r="AC832" s="68"/>
    </row>
    <row r="833">
      <c r="A833" s="70"/>
      <c r="B833" s="70"/>
      <c r="C833" s="69"/>
      <c r="D833" s="69"/>
      <c r="E833" s="67"/>
      <c r="F833" s="67"/>
      <c r="G833" s="67"/>
      <c r="H833" s="67"/>
      <c r="I833" s="67"/>
      <c r="J833" s="67"/>
      <c r="K833" s="67"/>
      <c r="L833" s="67"/>
      <c r="M833" s="67"/>
      <c r="N833" s="67"/>
      <c r="O833" s="68"/>
      <c r="P833" s="68"/>
      <c r="Q833" s="68"/>
      <c r="R833" s="68"/>
      <c r="S833" s="68"/>
      <c r="T833" s="68"/>
      <c r="U833" s="68"/>
      <c r="V833" s="68"/>
      <c r="W833" s="68"/>
      <c r="X833" s="68"/>
      <c r="Y833" s="68"/>
      <c r="Z833" s="68"/>
      <c r="AA833" s="68"/>
      <c r="AB833" s="68"/>
      <c r="AC833" s="68"/>
    </row>
    <row r="834">
      <c r="A834" s="70"/>
      <c r="B834" s="70"/>
      <c r="C834" s="69"/>
      <c r="D834" s="69"/>
      <c r="E834" s="67"/>
      <c r="F834" s="67"/>
      <c r="G834" s="67"/>
      <c r="H834" s="67"/>
      <c r="I834" s="67"/>
      <c r="J834" s="67"/>
      <c r="K834" s="67"/>
      <c r="L834" s="67"/>
      <c r="M834" s="67"/>
      <c r="N834" s="67"/>
      <c r="O834" s="68"/>
      <c r="P834" s="68"/>
      <c r="Q834" s="68"/>
      <c r="R834" s="68"/>
      <c r="S834" s="68"/>
      <c r="T834" s="68"/>
      <c r="U834" s="68"/>
      <c r="V834" s="68"/>
      <c r="W834" s="68"/>
      <c r="X834" s="68"/>
      <c r="Y834" s="68"/>
      <c r="Z834" s="68"/>
      <c r="AA834" s="68"/>
      <c r="AB834" s="68"/>
      <c r="AC834" s="68"/>
    </row>
    <row r="835">
      <c r="A835" s="70"/>
      <c r="B835" s="70"/>
      <c r="C835" s="69"/>
      <c r="D835" s="69"/>
      <c r="E835" s="67"/>
      <c r="F835" s="67"/>
      <c r="G835" s="67"/>
      <c r="H835" s="67"/>
      <c r="I835" s="67"/>
      <c r="J835" s="67"/>
      <c r="K835" s="67"/>
      <c r="L835" s="67"/>
      <c r="M835" s="67"/>
      <c r="N835" s="67"/>
      <c r="O835" s="68"/>
      <c r="P835" s="68"/>
      <c r="Q835" s="68"/>
      <c r="R835" s="68"/>
      <c r="S835" s="68"/>
      <c r="T835" s="68"/>
      <c r="U835" s="68"/>
      <c r="V835" s="68"/>
      <c r="W835" s="68"/>
      <c r="X835" s="68"/>
      <c r="Y835" s="68"/>
      <c r="Z835" s="68"/>
      <c r="AA835" s="68"/>
      <c r="AB835" s="68"/>
      <c r="AC835" s="68"/>
    </row>
    <row r="836">
      <c r="A836" s="70"/>
      <c r="B836" s="70"/>
      <c r="C836" s="69"/>
      <c r="D836" s="69"/>
      <c r="E836" s="67"/>
      <c r="F836" s="67"/>
      <c r="G836" s="67"/>
      <c r="H836" s="67"/>
      <c r="I836" s="67"/>
      <c r="J836" s="67"/>
      <c r="K836" s="67"/>
      <c r="L836" s="67"/>
      <c r="M836" s="67"/>
      <c r="N836" s="67"/>
      <c r="O836" s="68"/>
      <c r="P836" s="68"/>
      <c r="Q836" s="68"/>
      <c r="R836" s="68"/>
      <c r="S836" s="68"/>
      <c r="T836" s="68"/>
      <c r="U836" s="68"/>
      <c r="V836" s="68"/>
      <c r="W836" s="68"/>
      <c r="X836" s="68"/>
      <c r="Y836" s="68"/>
      <c r="Z836" s="68"/>
      <c r="AA836" s="68"/>
      <c r="AB836" s="68"/>
      <c r="AC836" s="68"/>
    </row>
    <row r="837">
      <c r="A837" s="70"/>
      <c r="B837" s="70"/>
      <c r="C837" s="69"/>
      <c r="D837" s="69"/>
      <c r="E837" s="67"/>
      <c r="F837" s="67"/>
      <c r="G837" s="67"/>
      <c r="H837" s="67"/>
      <c r="I837" s="67"/>
      <c r="J837" s="67"/>
      <c r="K837" s="67"/>
      <c r="L837" s="67"/>
      <c r="M837" s="67"/>
      <c r="N837" s="67"/>
      <c r="O837" s="68"/>
      <c r="P837" s="68"/>
      <c r="Q837" s="68"/>
      <c r="R837" s="68"/>
      <c r="S837" s="68"/>
      <c r="T837" s="68"/>
      <c r="U837" s="68"/>
      <c r="V837" s="68"/>
      <c r="W837" s="68"/>
      <c r="X837" s="68"/>
      <c r="Y837" s="68"/>
      <c r="Z837" s="68"/>
      <c r="AA837" s="68"/>
      <c r="AB837" s="68"/>
      <c r="AC837" s="68"/>
    </row>
    <row r="838">
      <c r="A838" s="70"/>
      <c r="B838" s="70"/>
      <c r="C838" s="69"/>
      <c r="D838" s="69"/>
      <c r="E838" s="67"/>
      <c r="F838" s="67"/>
      <c r="G838" s="67"/>
      <c r="H838" s="67"/>
      <c r="I838" s="67"/>
      <c r="J838" s="67"/>
      <c r="K838" s="67"/>
      <c r="L838" s="67"/>
      <c r="M838" s="67"/>
      <c r="N838" s="67"/>
      <c r="O838" s="68"/>
      <c r="P838" s="68"/>
      <c r="Q838" s="68"/>
      <c r="R838" s="68"/>
      <c r="S838" s="68"/>
      <c r="T838" s="68"/>
      <c r="U838" s="68"/>
      <c r="V838" s="68"/>
      <c r="W838" s="68"/>
      <c r="X838" s="68"/>
      <c r="Y838" s="68"/>
      <c r="Z838" s="68"/>
      <c r="AA838" s="68"/>
      <c r="AB838" s="68"/>
      <c r="AC838" s="68"/>
    </row>
    <row r="839">
      <c r="A839" s="70"/>
      <c r="B839" s="70"/>
      <c r="C839" s="69"/>
      <c r="D839" s="69"/>
      <c r="E839" s="67"/>
      <c r="F839" s="67"/>
      <c r="G839" s="67"/>
      <c r="H839" s="67"/>
      <c r="I839" s="67"/>
      <c r="J839" s="67"/>
      <c r="K839" s="67"/>
      <c r="L839" s="67"/>
      <c r="M839" s="67"/>
      <c r="N839" s="67"/>
      <c r="O839" s="68"/>
      <c r="P839" s="68"/>
      <c r="Q839" s="68"/>
      <c r="R839" s="68"/>
      <c r="S839" s="68"/>
      <c r="T839" s="68"/>
      <c r="U839" s="68"/>
      <c r="V839" s="68"/>
      <c r="W839" s="68"/>
      <c r="X839" s="68"/>
      <c r="Y839" s="68"/>
      <c r="Z839" s="68"/>
      <c r="AA839" s="68"/>
      <c r="AB839" s="68"/>
      <c r="AC839" s="68"/>
    </row>
    <row r="840">
      <c r="A840" s="70"/>
      <c r="B840" s="70"/>
      <c r="C840" s="69"/>
      <c r="D840" s="69"/>
      <c r="E840" s="67"/>
      <c r="F840" s="67"/>
      <c r="G840" s="67"/>
      <c r="H840" s="67"/>
      <c r="I840" s="67"/>
      <c r="J840" s="67"/>
      <c r="K840" s="67"/>
      <c r="L840" s="67"/>
      <c r="M840" s="67"/>
      <c r="N840" s="67"/>
      <c r="O840" s="68"/>
      <c r="P840" s="68"/>
      <c r="Q840" s="68"/>
      <c r="R840" s="68"/>
      <c r="S840" s="68"/>
      <c r="T840" s="68"/>
      <c r="U840" s="68"/>
      <c r="V840" s="68"/>
      <c r="W840" s="68"/>
      <c r="X840" s="68"/>
      <c r="Y840" s="68"/>
      <c r="Z840" s="68"/>
      <c r="AA840" s="68"/>
      <c r="AB840" s="68"/>
      <c r="AC840" s="68"/>
    </row>
    <row r="841">
      <c r="A841" s="70"/>
      <c r="B841" s="70"/>
      <c r="C841" s="69"/>
      <c r="D841" s="69"/>
      <c r="E841" s="67"/>
      <c r="F841" s="67"/>
      <c r="G841" s="67"/>
      <c r="H841" s="67"/>
      <c r="I841" s="67"/>
      <c r="J841" s="67"/>
      <c r="K841" s="67"/>
      <c r="L841" s="67"/>
      <c r="M841" s="67"/>
      <c r="N841" s="67"/>
      <c r="O841" s="68"/>
      <c r="P841" s="68"/>
      <c r="Q841" s="68"/>
      <c r="R841" s="68"/>
      <c r="S841" s="68"/>
      <c r="T841" s="68"/>
      <c r="U841" s="68"/>
      <c r="V841" s="68"/>
      <c r="W841" s="68"/>
      <c r="X841" s="68"/>
      <c r="Y841" s="68"/>
      <c r="Z841" s="68"/>
      <c r="AA841" s="68"/>
      <c r="AB841" s="68"/>
      <c r="AC841" s="68"/>
    </row>
    <row r="842">
      <c r="A842" s="70"/>
      <c r="B842" s="70"/>
      <c r="C842" s="69"/>
      <c r="D842" s="69"/>
      <c r="E842" s="67"/>
      <c r="F842" s="67"/>
      <c r="G842" s="67"/>
      <c r="H842" s="67"/>
      <c r="I842" s="67"/>
      <c r="J842" s="67"/>
      <c r="K842" s="67"/>
      <c r="L842" s="67"/>
      <c r="M842" s="67"/>
      <c r="N842" s="67"/>
      <c r="O842" s="68"/>
      <c r="P842" s="68"/>
      <c r="Q842" s="68"/>
      <c r="R842" s="68"/>
      <c r="S842" s="68"/>
      <c r="T842" s="68"/>
      <c r="U842" s="68"/>
      <c r="V842" s="68"/>
      <c r="W842" s="68"/>
      <c r="X842" s="68"/>
      <c r="Y842" s="68"/>
      <c r="Z842" s="68"/>
      <c r="AA842" s="68"/>
      <c r="AB842" s="68"/>
      <c r="AC842" s="68"/>
    </row>
    <row r="843">
      <c r="A843" s="70"/>
      <c r="B843" s="70"/>
      <c r="C843" s="69"/>
      <c r="D843" s="69"/>
      <c r="E843" s="67"/>
      <c r="F843" s="67"/>
      <c r="G843" s="67"/>
      <c r="H843" s="67"/>
      <c r="I843" s="67"/>
      <c r="J843" s="67"/>
      <c r="K843" s="67"/>
      <c r="L843" s="67"/>
      <c r="M843" s="67"/>
      <c r="N843" s="67"/>
      <c r="O843" s="68"/>
      <c r="P843" s="68"/>
      <c r="Q843" s="68"/>
      <c r="R843" s="68"/>
      <c r="S843" s="68"/>
      <c r="T843" s="68"/>
      <c r="U843" s="68"/>
      <c r="V843" s="68"/>
      <c r="W843" s="68"/>
      <c r="X843" s="68"/>
      <c r="Y843" s="68"/>
      <c r="Z843" s="68"/>
      <c r="AA843" s="68"/>
      <c r="AB843" s="68"/>
      <c r="AC843" s="68"/>
    </row>
    <row r="844">
      <c r="A844" s="70"/>
      <c r="B844" s="70"/>
      <c r="C844" s="69"/>
      <c r="D844" s="69"/>
      <c r="E844" s="67"/>
      <c r="F844" s="67"/>
      <c r="G844" s="67"/>
      <c r="H844" s="67"/>
      <c r="I844" s="67"/>
      <c r="J844" s="67"/>
      <c r="K844" s="67"/>
      <c r="L844" s="67"/>
      <c r="M844" s="67"/>
      <c r="N844" s="67"/>
      <c r="O844" s="68"/>
      <c r="P844" s="68"/>
      <c r="Q844" s="68"/>
      <c r="R844" s="68"/>
      <c r="S844" s="68"/>
      <c r="T844" s="68"/>
      <c r="U844" s="68"/>
      <c r="V844" s="68"/>
      <c r="W844" s="68"/>
      <c r="X844" s="68"/>
      <c r="Y844" s="68"/>
      <c r="Z844" s="68"/>
      <c r="AA844" s="68"/>
      <c r="AB844" s="68"/>
      <c r="AC844" s="68"/>
    </row>
    <row r="845">
      <c r="A845" s="70"/>
      <c r="B845" s="70"/>
      <c r="C845" s="69"/>
      <c r="D845" s="69"/>
      <c r="E845" s="67"/>
      <c r="F845" s="67"/>
      <c r="G845" s="67"/>
      <c r="H845" s="67"/>
      <c r="I845" s="67"/>
      <c r="J845" s="67"/>
      <c r="K845" s="67"/>
      <c r="L845" s="67"/>
      <c r="M845" s="67"/>
      <c r="N845" s="67"/>
      <c r="O845" s="68"/>
      <c r="P845" s="68"/>
      <c r="Q845" s="68"/>
      <c r="R845" s="68"/>
      <c r="S845" s="68"/>
      <c r="T845" s="68"/>
      <c r="U845" s="68"/>
      <c r="V845" s="68"/>
      <c r="W845" s="68"/>
      <c r="X845" s="68"/>
      <c r="Y845" s="68"/>
      <c r="Z845" s="68"/>
      <c r="AA845" s="68"/>
      <c r="AB845" s="68"/>
      <c r="AC845" s="68"/>
    </row>
    <row r="846">
      <c r="A846" s="70"/>
      <c r="B846" s="70"/>
      <c r="C846" s="69"/>
      <c r="D846" s="69"/>
      <c r="E846" s="67"/>
      <c r="F846" s="67"/>
      <c r="G846" s="67"/>
      <c r="H846" s="67"/>
      <c r="I846" s="67"/>
      <c r="J846" s="67"/>
      <c r="K846" s="67"/>
      <c r="L846" s="67"/>
      <c r="M846" s="67"/>
      <c r="N846" s="67"/>
      <c r="O846" s="68"/>
      <c r="P846" s="68"/>
      <c r="Q846" s="68"/>
      <c r="R846" s="68"/>
      <c r="S846" s="68"/>
      <c r="T846" s="68"/>
      <c r="U846" s="68"/>
      <c r="V846" s="68"/>
      <c r="W846" s="68"/>
      <c r="X846" s="68"/>
      <c r="Y846" s="68"/>
      <c r="Z846" s="68"/>
      <c r="AA846" s="68"/>
      <c r="AB846" s="68"/>
      <c r="AC846" s="68"/>
    </row>
    <row r="847">
      <c r="A847" s="70"/>
      <c r="B847" s="70"/>
      <c r="C847" s="69"/>
      <c r="D847" s="69"/>
      <c r="E847" s="67"/>
      <c r="F847" s="67"/>
      <c r="G847" s="67"/>
      <c r="H847" s="67"/>
      <c r="I847" s="67"/>
      <c r="J847" s="67"/>
      <c r="K847" s="67"/>
      <c r="L847" s="67"/>
      <c r="M847" s="67"/>
      <c r="N847" s="67"/>
      <c r="O847" s="68"/>
      <c r="P847" s="68"/>
      <c r="Q847" s="68"/>
      <c r="R847" s="68"/>
      <c r="S847" s="68"/>
      <c r="T847" s="68"/>
      <c r="U847" s="68"/>
      <c r="V847" s="68"/>
      <c r="W847" s="68"/>
      <c r="X847" s="68"/>
      <c r="Y847" s="68"/>
      <c r="Z847" s="68"/>
      <c r="AA847" s="68"/>
      <c r="AB847" s="68"/>
      <c r="AC847" s="68"/>
    </row>
    <row r="848">
      <c r="A848" s="70"/>
      <c r="B848" s="70"/>
      <c r="C848" s="69"/>
      <c r="D848" s="69"/>
      <c r="E848" s="67"/>
      <c r="F848" s="67"/>
      <c r="G848" s="67"/>
      <c r="H848" s="67"/>
      <c r="I848" s="67"/>
      <c r="J848" s="67"/>
      <c r="K848" s="67"/>
      <c r="L848" s="67"/>
      <c r="M848" s="67"/>
      <c r="N848" s="67"/>
      <c r="O848" s="68"/>
      <c r="P848" s="68"/>
      <c r="Q848" s="68"/>
      <c r="R848" s="68"/>
      <c r="S848" s="68"/>
      <c r="T848" s="68"/>
      <c r="U848" s="68"/>
      <c r="V848" s="68"/>
      <c r="W848" s="68"/>
      <c r="X848" s="68"/>
      <c r="Y848" s="68"/>
      <c r="Z848" s="68"/>
      <c r="AA848" s="68"/>
      <c r="AB848" s="68"/>
      <c r="AC848" s="68"/>
    </row>
    <row r="849">
      <c r="A849" s="70"/>
      <c r="B849" s="70"/>
      <c r="C849" s="69"/>
      <c r="D849" s="69"/>
      <c r="E849" s="67"/>
      <c r="F849" s="67"/>
      <c r="G849" s="67"/>
      <c r="H849" s="67"/>
      <c r="I849" s="67"/>
      <c r="J849" s="67"/>
      <c r="K849" s="67"/>
      <c r="L849" s="67"/>
      <c r="M849" s="67"/>
      <c r="N849" s="67"/>
      <c r="O849" s="68"/>
      <c r="P849" s="68"/>
      <c r="Q849" s="68"/>
      <c r="R849" s="68"/>
      <c r="S849" s="68"/>
      <c r="T849" s="68"/>
      <c r="U849" s="68"/>
      <c r="V849" s="68"/>
      <c r="W849" s="68"/>
      <c r="X849" s="68"/>
      <c r="Y849" s="68"/>
      <c r="Z849" s="68"/>
      <c r="AA849" s="68"/>
      <c r="AB849" s="68"/>
      <c r="AC849" s="68"/>
    </row>
    <row r="850">
      <c r="A850" s="70"/>
      <c r="B850" s="70"/>
      <c r="C850" s="69"/>
      <c r="D850" s="69"/>
      <c r="E850" s="67"/>
      <c r="F850" s="67"/>
      <c r="G850" s="67"/>
      <c r="H850" s="67"/>
      <c r="I850" s="67"/>
      <c r="J850" s="67"/>
      <c r="K850" s="67"/>
      <c r="L850" s="67"/>
      <c r="M850" s="67"/>
      <c r="N850" s="67"/>
      <c r="O850" s="68"/>
      <c r="P850" s="68"/>
      <c r="Q850" s="68"/>
      <c r="R850" s="68"/>
      <c r="S850" s="68"/>
      <c r="T850" s="68"/>
      <c r="U850" s="68"/>
      <c r="V850" s="68"/>
      <c r="W850" s="68"/>
      <c r="X850" s="68"/>
      <c r="Y850" s="68"/>
      <c r="Z850" s="68"/>
      <c r="AA850" s="68"/>
      <c r="AB850" s="68"/>
      <c r="AC850" s="68"/>
    </row>
    <row r="851">
      <c r="A851" s="70"/>
      <c r="B851" s="70"/>
      <c r="C851" s="69"/>
      <c r="D851" s="69"/>
      <c r="E851" s="67"/>
      <c r="F851" s="67"/>
      <c r="G851" s="67"/>
      <c r="H851" s="67"/>
      <c r="I851" s="67"/>
      <c r="J851" s="67"/>
      <c r="K851" s="67"/>
      <c r="L851" s="67"/>
      <c r="M851" s="67"/>
      <c r="N851" s="67"/>
      <c r="O851" s="68"/>
      <c r="P851" s="68"/>
      <c r="Q851" s="68"/>
      <c r="R851" s="68"/>
      <c r="S851" s="68"/>
      <c r="T851" s="68"/>
      <c r="U851" s="68"/>
      <c r="V851" s="68"/>
      <c r="W851" s="68"/>
      <c r="X851" s="68"/>
      <c r="Y851" s="68"/>
      <c r="Z851" s="68"/>
      <c r="AA851" s="68"/>
      <c r="AB851" s="68"/>
      <c r="AC851" s="68"/>
    </row>
    <row r="852">
      <c r="A852" s="70"/>
      <c r="B852" s="70"/>
      <c r="C852" s="69"/>
      <c r="D852" s="69"/>
      <c r="E852" s="67"/>
      <c r="F852" s="67"/>
      <c r="G852" s="67"/>
      <c r="H852" s="67"/>
      <c r="I852" s="67"/>
      <c r="J852" s="67"/>
      <c r="K852" s="67"/>
      <c r="L852" s="67"/>
      <c r="M852" s="67"/>
      <c r="N852" s="67"/>
      <c r="O852" s="68"/>
      <c r="P852" s="68"/>
      <c r="Q852" s="68"/>
      <c r="R852" s="68"/>
      <c r="S852" s="68"/>
      <c r="T852" s="68"/>
      <c r="U852" s="68"/>
      <c r="V852" s="68"/>
      <c r="W852" s="68"/>
      <c r="X852" s="68"/>
      <c r="Y852" s="68"/>
      <c r="Z852" s="68"/>
      <c r="AA852" s="68"/>
      <c r="AB852" s="68"/>
      <c r="AC852" s="68"/>
    </row>
    <row r="853">
      <c r="A853" s="70"/>
      <c r="B853" s="70"/>
      <c r="C853" s="69"/>
      <c r="D853" s="69"/>
      <c r="E853" s="67"/>
      <c r="F853" s="67"/>
      <c r="G853" s="67"/>
      <c r="H853" s="67"/>
      <c r="I853" s="67"/>
      <c r="J853" s="67"/>
      <c r="K853" s="67"/>
      <c r="L853" s="67"/>
      <c r="M853" s="67"/>
      <c r="N853" s="67"/>
      <c r="O853" s="68"/>
      <c r="P853" s="68"/>
      <c r="Q853" s="68"/>
      <c r="R853" s="68"/>
      <c r="S853" s="68"/>
      <c r="T853" s="68"/>
      <c r="U853" s="68"/>
      <c r="V853" s="68"/>
      <c r="W853" s="68"/>
      <c r="X853" s="68"/>
      <c r="Y853" s="68"/>
      <c r="Z853" s="68"/>
      <c r="AA853" s="68"/>
      <c r="AB853" s="68"/>
      <c r="AC853" s="68"/>
    </row>
    <row r="854">
      <c r="A854" s="70"/>
      <c r="B854" s="70"/>
      <c r="C854" s="69"/>
      <c r="D854" s="69"/>
      <c r="E854" s="67"/>
      <c r="F854" s="67"/>
      <c r="G854" s="67"/>
      <c r="H854" s="67"/>
      <c r="I854" s="67"/>
      <c r="J854" s="67"/>
      <c r="K854" s="67"/>
      <c r="L854" s="67"/>
      <c r="M854" s="67"/>
      <c r="N854" s="67"/>
      <c r="O854" s="68"/>
      <c r="P854" s="68"/>
      <c r="Q854" s="68"/>
      <c r="R854" s="68"/>
      <c r="S854" s="68"/>
      <c r="T854" s="68"/>
      <c r="U854" s="68"/>
      <c r="V854" s="68"/>
      <c r="W854" s="68"/>
      <c r="X854" s="68"/>
      <c r="Y854" s="68"/>
      <c r="Z854" s="68"/>
      <c r="AA854" s="68"/>
      <c r="AB854" s="68"/>
      <c r="AC854" s="68"/>
    </row>
    <row r="855">
      <c r="A855" s="70"/>
      <c r="B855" s="70"/>
      <c r="C855" s="69"/>
      <c r="D855" s="69"/>
      <c r="E855" s="67"/>
      <c r="F855" s="67"/>
      <c r="G855" s="67"/>
      <c r="H855" s="67"/>
      <c r="I855" s="67"/>
      <c r="J855" s="67"/>
      <c r="K855" s="67"/>
      <c r="L855" s="67"/>
      <c r="M855" s="67"/>
      <c r="N855" s="67"/>
      <c r="O855" s="68"/>
      <c r="P855" s="68"/>
      <c r="Q855" s="68"/>
      <c r="R855" s="68"/>
      <c r="S855" s="68"/>
      <c r="T855" s="68"/>
      <c r="U855" s="68"/>
      <c r="V855" s="68"/>
      <c r="W855" s="68"/>
      <c r="X855" s="68"/>
      <c r="Y855" s="68"/>
      <c r="Z855" s="68"/>
      <c r="AA855" s="68"/>
      <c r="AB855" s="68"/>
      <c r="AC855" s="68"/>
    </row>
    <row r="856">
      <c r="A856" s="70"/>
      <c r="B856" s="70"/>
      <c r="C856" s="69"/>
      <c r="D856" s="69"/>
      <c r="E856" s="67"/>
      <c r="F856" s="67"/>
      <c r="G856" s="67"/>
      <c r="H856" s="67"/>
      <c r="I856" s="67"/>
      <c r="J856" s="67"/>
      <c r="K856" s="67"/>
      <c r="L856" s="67"/>
      <c r="M856" s="67"/>
      <c r="N856" s="67"/>
      <c r="O856" s="68"/>
      <c r="P856" s="68"/>
      <c r="Q856" s="68"/>
      <c r="R856" s="68"/>
      <c r="S856" s="68"/>
      <c r="T856" s="68"/>
      <c r="U856" s="68"/>
      <c r="V856" s="68"/>
      <c r="W856" s="68"/>
      <c r="X856" s="68"/>
      <c r="Y856" s="68"/>
      <c r="Z856" s="68"/>
      <c r="AA856" s="68"/>
      <c r="AB856" s="68"/>
      <c r="AC856" s="68"/>
    </row>
    <row r="857">
      <c r="A857" s="70"/>
      <c r="B857" s="70"/>
      <c r="C857" s="69"/>
      <c r="D857" s="69"/>
      <c r="E857" s="67"/>
      <c r="F857" s="67"/>
      <c r="G857" s="67"/>
      <c r="H857" s="67"/>
      <c r="I857" s="67"/>
      <c r="J857" s="67"/>
      <c r="K857" s="67"/>
      <c r="L857" s="67"/>
      <c r="M857" s="67"/>
      <c r="N857" s="67"/>
      <c r="O857" s="68"/>
      <c r="P857" s="68"/>
      <c r="Q857" s="68"/>
      <c r="R857" s="68"/>
      <c r="S857" s="68"/>
      <c r="T857" s="68"/>
      <c r="U857" s="68"/>
      <c r="V857" s="68"/>
      <c r="W857" s="68"/>
      <c r="X857" s="68"/>
      <c r="Y857" s="68"/>
      <c r="Z857" s="68"/>
      <c r="AA857" s="68"/>
      <c r="AB857" s="68"/>
      <c r="AC857" s="68"/>
    </row>
    <row r="858">
      <c r="A858" s="70"/>
      <c r="B858" s="70"/>
      <c r="C858" s="69"/>
      <c r="D858" s="69"/>
      <c r="E858" s="67"/>
      <c r="F858" s="67"/>
      <c r="G858" s="67"/>
      <c r="H858" s="67"/>
      <c r="I858" s="67"/>
      <c r="J858" s="67"/>
      <c r="K858" s="67"/>
      <c r="L858" s="67"/>
      <c r="M858" s="67"/>
      <c r="N858" s="67"/>
      <c r="O858" s="68"/>
      <c r="P858" s="68"/>
      <c r="Q858" s="68"/>
      <c r="R858" s="68"/>
      <c r="S858" s="68"/>
      <c r="T858" s="68"/>
      <c r="U858" s="68"/>
      <c r="V858" s="68"/>
      <c r="W858" s="68"/>
      <c r="X858" s="68"/>
      <c r="Y858" s="68"/>
      <c r="Z858" s="68"/>
      <c r="AA858" s="68"/>
      <c r="AB858" s="68"/>
      <c r="AC858" s="68"/>
    </row>
    <row r="859">
      <c r="A859" s="70"/>
      <c r="B859" s="70"/>
      <c r="C859" s="69"/>
      <c r="D859" s="69"/>
      <c r="E859" s="67"/>
      <c r="F859" s="67"/>
      <c r="G859" s="67"/>
      <c r="H859" s="67"/>
      <c r="I859" s="67"/>
      <c r="J859" s="67"/>
      <c r="K859" s="67"/>
      <c r="L859" s="67"/>
      <c r="M859" s="67"/>
      <c r="N859" s="67"/>
      <c r="O859" s="68"/>
      <c r="P859" s="68"/>
      <c r="Q859" s="68"/>
      <c r="R859" s="68"/>
      <c r="S859" s="68"/>
      <c r="T859" s="68"/>
      <c r="U859" s="68"/>
      <c r="V859" s="68"/>
      <c r="W859" s="68"/>
      <c r="X859" s="68"/>
      <c r="Y859" s="68"/>
      <c r="Z859" s="68"/>
      <c r="AA859" s="68"/>
      <c r="AB859" s="68"/>
      <c r="AC859" s="68"/>
    </row>
    <row r="860">
      <c r="A860" s="70"/>
      <c r="B860" s="70"/>
      <c r="C860" s="69"/>
      <c r="D860" s="69"/>
      <c r="E860" s="67"/>
      <c r="F860" s="67"/>
      <c r="G860" s="67"/>
      <c r="H860" s="67"/>
      <c r="I860" s="67"/>
      <c r="J860" s="67"/>
      <c r="K860" s="67"/>
      <c r="L860" s="67"/>
      <c r="M860" s="67"/>
      <c r="N860" s="67"/>
      <c r="O860" s="68"/>
      <c r="P860" s="68"/>
      <c r="Q860" s="68"/>
      <c r="R860" s="68"/>
      <c r="S860" s="68"/>
      <c r="T860" s="68"/>
      <c r="U860" s="68"/>
      <c r="V860" s="68"/>
      <c r="W860" s="68"/>
      <c r="X860" s="68"/>
      <c r="Y860" s="68"/>
      <c r="Z860" s="68"/>
      <c r="AA860" s="68"/>
      <c r="AB860" s="68"/>
      <c r="AC860" s="68"/>
    </row>
    <row r="861">
      <c r="A861" s="70"/>
      <c r="B861" s="70"/>
      <c r="C861" s="69"/>
      <c r="D861" s="69"/>
      <c r="E861" s="67"/>
      <c r="F861" s="67"/>
      <c r="G861" s="67"/>
      <c r="H861" s="67"/>
      <c r="I861" s="67"/>
      <c r="J861" s="67"/>
      <c r="K861" s="67"/>
      <c r="L861" s="67"/>
      <c r="M861" s="67"/>
      <c r="N861" s="67"/>
      <c r="O861" s="68"/>
      <c r="P861" s="68"/>
      <c r="Q861" s="68"/>
      <c r="R861" s="68"/>
      <c r="S861" s="68"/>
      <c r="T861" s="68"/>
      <c r="U861" s="68"/>
      <c r="V861" s="68"/>
      <c r="W861" s="68"/>
      <c r="X861" s="68"/>
      <c r="Y861" s="68"/>
      <c r="Z861" s="68"/>
      <c r="AA861" s="68"/>
      <c r="AB861" s="68"/>
      <c r="AC861" s="68"/>
    </row>
    <row r="862">
      <c r="A862" s="70"/>
      <c r="B862" s="70"/>
      <c r="C862" s="69"/>
      <c r="D862" s="69"/>
      <c r="E862" s="67"/>
      <c r="F862" s="67"/>
      <c r="G862" s="67"/>
      <c r="H862" s="67"/>
      <c r="I862" s="67"/>
      <c r="J862" s="67"/>
      <c r="K862" s="67"/>
      <c r="L862" s="67"/>
      <c r="M862" s="67"/>
      <c r="N862" s="67"/>
      <c r="O862" s="68"/>
      <c r="P862" s="68"/>
      <c r="Q862" s="68"/>
      <c r="R862" s="68"/>
      <c r="S862" s="68"/>
      <c r="T862" s="68"/>
      <c r="U862" s="68"/>
      <c r="V862" s="68"/>
      <c r="W862" s="68"/>
      <c r="X862" s="68"/>
      <c r="Y862" s="68"/>
      <c r="Z862" s="68"/>
      <c r="AA862" s="68"/>
      <c r="AB862" s="68"/>
      <c r="AC862" s="68"/>
    </row>
    <row r="863">
      <c r="A863" s="70"/>
      <c r="B863" s="70"/>
      <c r="C863" s="69"/>
      <c r="D863" s="69"/>
      <c r="E863" s="67"/>
      <c r="F863" s="67"/>
      <c r="G863" s="67"/>
      <c r="H863" s="67"/>
      <c r="I863" s="67"/>
      <c r="J863" s="67"/>
      <c r="K863" s="67"/>
      <c r="L863" s="67"/>
      <c r="M863" s="67"/>
      <c r="N863" s="67"/>
      <c r="O863" s="68"/>
      <c r="P863" s="68"/>
      <c r="Q863" s="68"/>
      <c r="R863" s="68"/>
      <c r="S863" s="68"/>
      <c r="T863" s="68"/>
      <c r="U863" s="68"/>
      <c r="V863" s="68"/>
      <c r="W863" s="68"/>
      <c r="X863" s="68"/>
      <c r="Y863" s="68"/>
      <c r="Z863" s="68"/>
      <c r="AA863" s="68"/>
      <c r="AB863" s="68"/>
      <c r="AC863" s="68"/>
    </row>
    <row r="864">
      <c r="A864" s="70"/>
      <c r="B864" s="70"/>
      <c r="C864" s="69"/>
      <c r="D864" s="69"/>
      <c r="E864" s="67"/>
      <c r="F864" s="67"/>
      <c r="G864" s="67"/>
      <c r="H864" s="67"/>
      <c r="I864" s="67"/>
      <c r="J864" s="67"/>
      <c r="K864" s="67"/>
      <c r="L864" s="67"/>
      <c r="M864" s="67"/>
      <c r="N864" s="67"/>
      <c r="O864" s="68"/>
      <c r="P864" s="68"/>
      <c r="Q864" s="68"/>
      <c r="R864" s="68"/>
      <c r="S864" s="68"/>
      <c r="T864" s="68"/>
      <c r="U864" s="68"/>
      <c r="V864" s="68"/>
      <c r="W864" s="68"/>
      <c r="X864" s="68"/>
      <c r="Y864" s="68"/>
      <c r="Z864" s="68"/>
      <c r="AA864" s="68"/>
      <c r="AB864" s="68"/>
      <c r="AC864" s="68"/>
    </row>
    <row r="865">
      <c r="A865" s="70"/>
      <c r="B865" s="70"/>
      <c r="C865" s="69"/>
      <c r="D865" s="69"/>
      <c r="E865" s="67"/>
      <c r="F865" s="67"/>
      <c r="G865" s="67"/>
      <c r="H865" s="67"/>
      <c r="I865" s="67"/>
      <c r="J865" s="67"/>
      <c r="K865" s="67"/>
      <c r="L865" s="67"/>
      <c r="M865" s="67"/>
      <c r="N865" s="67"/>
      <c r="O865" s="68"/>
      <c r="P865" s="68"/>
      <c r="Q865" s="68"/>
      <c r="R865" s="68"/>
      <c r="S865" s="68"/>
      <c r="T865" s="68"/>
      <c r="U865" s="68"/>
      <c r="V865" s="68"/>
      <c r="W865" s="68"/>
      <c r="X865" s="68"/>
      <c r="Y865" s="68"/>
      <c r="Z865" s="68"/>
      <c r="AA865" s="68"/>
      <c r="AB865" s="68"/>
      <c r="AC865" s="68"/>
    </row>
    <row r="866">
      <c r="A866" s="70"/>
      <c r="B866" s="70"/>
      <c r="C866" s="69"/>
      <c r="D866" s="69"/>
      <c r="E866" s="67"/>
      <c r="F866" s="67"/>
      <c r="G866" s="67"/>
      <c r="H866" s="67"/>
      <c r="I866" s="67"/>
      <c r="J866" s="67"/>
      <c r="K866" s="67"/>
      <c r="L866" s="67"/>
      <c r="M866" s="67"/>
      <c r="N866" s="67"/>
      <c r="O866" s="68"/>
      <c r="P866" s="68"/>
      <c r="Q866" s="68"/>
      <c r="R866" s="68"/>
      <c r="S866" s="68"/>
      <c r="T866" s="68"/>
      <c r="U866" s="68"/>
      <c r="V866" s="68"/>
      <c r="W866" s="68"/>
      <c r="X866" s="68"/>
      <c r="Y866" s="68"/>
      <c r="Z866" s="68"/>
      <c r="AA866" s="68"/>
      <c r="AB866" s="68"/>
      <c r="AC866" s="68"/>
    </row>
    <row r="867">
      <c r="A867" s="70"/>
      <c r="B867" s="70"/>
      <c r="C867" s="69"/>
      <c r="D867" s="69"/>
      <c r="E867" s="67"/>
      <c r="F867" s="67"/>
      <c r="G867" s="67"/>
      <c r="H867" s="67"/>
      <c r="I867" s="67"/>
      <c r="J867" s="67"/>
      <c r="K867" s="67"/>
      <c r="L867" s="67"/>
      <c r="M867" s="67"/>
      <c r="N867" s="67"/>
      <c r="O867" s="68"/>
      <c r="P867" s="68"/>
      <c r="Q867" s="68"/>
      <c r="R867" s="68"/>
      <c r="S867" s="68"/>
      <c r="T867" s="68"/>
      <c r="U867" s="68"/>
      <c r="V867" s="68"/>
      <c r="W867" s="68"/>
      <c r="X867" s="68"/>
      <c r="Y867" s="68"/>
      <c r="Z867" s="68"/>
      <c r="AA867" s="68"/>
      <c r="AB867" s="68"/>
      <c r="AC867" s="68"/>
    </row>
    <row r="868">
      <c r="A868" s="70"/>
      <c r="B868" s="70"/>
      <c r="C868" s="69"/>
      <c r="D868" s="69"/>
      <c r="E868" s="67"/>
      <c r="F868" s="67"/>
      <c r="G868" s="67"/>
      <c r="H868" s="67"/>
      <c r="I868" s="67"/>
      <c r="J868" s="67"/>
      <c r="K868" s="67"/>
      <c r="L868" s="67"/>
      <c r="M868" s="67"/>
      <c r="N868" s="67"/>
      <c r="O868" s="68"/>
      <c r="P868" s="68"/>
      <c r="Q868" s="68"/>
      <c r="R868" s="68"/>
      <c r="S868" s="68"/>
      <c r="T868" s="68"/>
      <c r="U868" s="68"/>
      <c r="V868" s="68"/>
      <c r="W868" s="68"/>
      <c r="X868" s="68"/>
      <c r="Y868" s="68"/>
      <c r="Z868" s="68"/>
      <c r="AA868" s="68"/>
      <c r="AB868" s="68"/>
      <c r="AC868" s="68"/>
    </row>
    <row r="869">
      <c r="A869" s="70"/>
      <c r="B869" s="70"/>
      <c r="C869" s="69"/>
      <c r="D869" s="69"/>
      <c r="E869" s="67"/>
      <c r="F869" s="67"/>
      <c r="G869" s="67"/>
      <c r="H869" s="67"/>
      <c r="I869" s="67"/>
      <c r="J869" s="67"/>
      <c r="K869" s="67"/>
      <c r="L869" s="67"/>
      <c r="M869" s="67"/>
      <c r="N869" s="67"/>
      <c r="O869" s="68"/>
      <c r="P869" s="68"/>
      <c r="Q869" s="68"/>
      <c r="R869" s="68"/>
      <c r="S869" s="68"/>
      <c r="T869" s="68"/>
      <c r="U869" s="68"/>
      <c r="V869" s="68"/>
      <c r="W869" s="68"/>
      <c r="X869" s="68"/>
      <c r="Y869" s="68"/>
      <c r="Z869" s="68"/>
      <c r="AA869" s="68"/>
      <c r="AB869" s="68"/>
      <c r="AC869" s="68"/>
    </row>
    <row r="870">
      <c r="A870" s="70"/>
      <c r="B870" s="70"/>
      <c r="C870" s="69"/>
      <c r="D870" s="69"/>
      <c r="E870" s="67"/>
      <c r="F870" s="67"/>
      <c r="G870" s="67"/>
      <c r="H870" s="67"/>
      <c r="I870" s="67"/>
      <c r="J870" s="67"/>
      <c r="K870" s="67"/>
      <c r="L870" s="67"/>
      <c r="M870" s="67"/>
      <c r="N870" s="67"/>
      <c r="O870" s="68"/>
      <c r="P870" s="68"/>
      <c r="Q870" s="68"/>
      <c r="R870" s="68"/>
      <c r="S870" s="68"/>
      <c r="T870" s="68"/>
      <c r="U870" s="68"/>
      <c r="V870" s="68"/>
      <c r="W870" s="68"/>
      <c r="X870" s="68"/>
      <c r="Y870" s="68"/>
      <c r="Z870" s="68"/>
      <c r="AA870" s="68"/>
      <c r="AB870" s="68"/>
      <c r="AC870" s="68"/>
    </row>
    <row r="871">
      <c r="A871" s="70"/>
      <c r="B871" s="70"/>
      <c r="C871" s="69"/>
      <c r="D871" s="69"/>
      <c r="E871" s="67"/>
      <c r="F871" s="67"/>
      <c r="G871" s="67"/>
      <c r="H871" s="67"/>
      <c r="I871" s="67"/>
      <c r="J871" s="67"/>
      <c r="K871" s="67"/>
      <c r="L871" s="67"/>
      <c r="M871" s="67"/>
      <c r="N871" s="67"/>
      <c r="O871" s="68"/>
      <c r="P871" s="68"/>
      <c r="Q871" s="68"/>
      <c r="R871" s="68"/>
      <c r="S871" s="68"/>
      <c r="T871" s="68"/>
      <c r="U871" s="68"/>
      <c r="V871" s="68"/>
      <c r="W871" s="68"/>
      <c r="X871" s="68"/>
      <c r="Y871" s="68"/>
      <c r="Z871" s="68"/>
      <c r="AA871" s="68"/>
      <c r="AB871" s="68"/>
      <c r="AC871" s="68"/>
    </row>
    <row r="872">
      <c r="A872" s="70"/>
      <c r="B872" s="70"/>
      <c r="C872" s="69"/>
      <c r="D872" s="69"/>
      <c r="E872" s="67"/>
      <c r="F872" s="67"/>
      <c r="G872" s="67"/>
      <c r="H872" s="67"/>
      <c r="I872" s="67"/>
      <c r="J872" s="67"/>
      <c r="K872" s="67"/>
      <c r="L872" s="67"/>
      <c r="M872" s="67"/>
      <c r="N872" s="67"/>
      <c r="O872" s="68"/>
      <c r="P872" s="68"/>
      <c r="Q872" s="68"/>
      <c r="R872" s="68"/>
      <c r="S872" s="68"/>
      <c r="T872" s="68"/>
      <c r="U872" s="68"/>
      <c r="V872" s="68"/>
      <c r="W872" s="68"/>
      <c r="X872" s="68"/>
      <c r="Y872" s="68"/>
      <c r="Z872" s="68"/>
      <c r="AA872" s="68"/>
      <c r="AB872" s="68"/>
      <c r="AC872" s="68"/>
    </row>
    <row r="873">
      <c r="A873" s="70"/>
      <c r="B873" s="70"/>
      <c r="C873" s="69"/>
      <c r="D873" s="69"/>
      <c r="E873" s="67"/>
      <c r="F873" s="67"/>
      <c r="G873" s="67"/>
      <c r="H873" s="67"/>
      <c r="I873" s="67"/>
      <c r="J873" s="67"/>
      <c r="K873" s="67"/>
      <c r="L873" s="67"/>
      <c r="M873" s="67"/>
      <c r="N873" s="67"/>
      <c r="O873" s="68"/>
      <c r="P873" s="68"/>
      <c r="Q873" s="68"/>
      <c r="R873" s="68"/>
      <c r="S873" s="68"/>
      <c r="T873" s="68"/>
      <c r="U873" s="68"/>
      <c r="V873" s="68"/>
      <c r="W873" s="68"/>
      <c r="X873" s="68"/>
      <c r="Y873" s="68"/>
      <c r="Z873" s="68"/>
      <c r="AA873" s="68"/>
      <c r="AB873" s="68"/>
      <c r="AC873" s="68"/>
    </row>
    <row r="874">
      <c r="A874" s="70"/>
      <c r="B874" s="70"/>
      <c r="C874" s="69"/>
      <c r="D874" s="69"/>
      <c r="E874" s="67"/>
      <c r="F874" s="67"/>
      <c r="G874" s="67"/>
      <c r="H874" s="67"/>
      <c r="I874" s="67"/>
      <c r="J874" s="67"/>
      <c r="K874" s="67"/>
      <c r="L874" s="67"/>
      <c r="M874" s="67"/>
      <c r="N874" s="67"/>
      <c r="O874" s="68"/>
      <c r="P874" s="68"/>
      <c r="Q874" s="68"/>
      <c r="R874" s="68"/>
      <c r="S874" s="68"/>
      <c r="T874" s="68"/>
      <c r="U874" s="68"/>
      <c r="V874" s="68"/>
      <c r="W874" s="68"/>
      <c r="X874" s="68"/>
      <c r="Y874" s="68"/>
      <c r="Z874" s="68"/>
      <c r="AA874" s="68"/>
      <c r="AB874" s="68"/>
      <c r="AC874" s="68"/>
    </row>
    <row r="875">
      <c r="A875" s="70"/>
      <c r="B875" s="70"/>
      <c r="C875" s="69"/>
      <c r="D875" s="69"/>
      <c r="E875" s="67"/>
      <c r="F875" s="67"/>
      <c r="G875" s="67"/>
      <c r="H875" s="67"/>
      <c r="I875" s="67"/>
      <c r="J875" s="67"/>
      <c r="K875" s="67"/>
      <c r="L875" s="67"/>
      <c r="M875" s="67"/>
      <c r="N875" s="67"/>
      <c r="O875" s="68"/>
      <c r="P875" s="68"/>
      <c r="Q875" s="68"/>
      <c r="R875" s="68"/>
      <c r="S875" s="68"/>
      <c r="T875" s="68"/>
      <c r="U875" s="68"/>
      <c r="V875" s="68"/>
      <c r="W875" s="68"/>
      <c r="X875" s="68"/>
      <c r="Y875" s="68"/>
      <c r="Z875" s="68"/>
      <c r="AA875" s="68"/>
      <c r="AB875" s="68"/>
      <c r="AC875" s="68"/>
    </row>
    <row r="876">
      <c r="A876" s="70"/>
      <c r="B876" s="70"/>
      <c r="C876" s="69"/>
      <c r="D876" s="69"/>
      <c r="E876" s="67"/>
      <c r="F876" s="67"/>
      <c r="G876" s="67"/>
      <c r="H876" s="67"/>
      <c r="I876" s="67"/>
      <c r="J876" s="67"/>
      <c r="K876" s="67"/>
      <c r="L876" s="67"/>
      <c r="M876" s="67"/>
      <c r="N876" s="67"/>
      <c r="O876" s="68"/>
      <c r="P876" s="68"/>
      <c r="Q876" s="68"/>
      <c r="R876" s="68"/>
      <c r="S876" s="68"/>
      <c r="T876" s="68"/>
      <c r="U876" s="68"/>
      <c r="V876" s="68"/>
      <c r="W876" s="68"/>
      <c r="X876" s="68"/>
      <c r="Y876" s="68"/>
      <c r="Z876" s="68"/>
      <c r="AA876" s="68"/>
      <c r="AB876" s="68"/>
      <c r="AC876" s="68"/>
    </row>
    <row r="877">
      <c r="A877" s="70"/>
      <c r="B877" s="70"/>
      <c r="C877" s="69"/>
      <c r="D877" s="69"/>
      <c r="E877" s="67"/>
      <c r="F877" s="67"/>
      <c r="G877" s="67"/>
      <c r="H877" s="67"/>
      <c r="I877" s="67"/>
      <c r="J877" s="67"/>
      <c r="K877" s="67"/>
      <c r="L877" s="67"/>
      <c r="M877" s="67"/>
      <c r="N877" s="67"/>
      <c r="O877" s="68"/>
      <c r="P877" s="68"/>
      <c r="Q877" s="68"/>
      <c r="R877" s="68"/>
      <c r="S877" s="68"/>
      <c r="T877" s="68"/>
      <c r="U877" s="68"/>
      <c r="V877" s="68"/>
      <c r="W877" s="68"/>
      <c r="X877" s="68"/>
      <c r="Y877" s="68"/>
      <c r="Z877" s="68"/>
      <c r="AA877" s="68"/>
      <c r="AB877" s="68"/>
      <c r="AC877" s="68"/>
    </row>
    <row r="878">
      <c r="A878" s="70"/>
      <c r="B878" s="70"/>
      <c r="C878" s="69"/>
      <c r="D878" s="69"/>
      <c r="E878" s="67"/>
      <c r="F878" s="67"/>
      <c r="G878" s="67"/>
      <c r="H878" s="67"/>
      <c r="I878" s="67"/>
      <c r="J878" s="67"/>
      <c r="K878" s="67"/>
      <c r="L878" s="67"/>
      <c r="M878" s="67"/>
      <c r="N878" s="67"/>
      <c r="O878" s="68"/>
      <c r="P878" s="68"/>
      <c r="Q878" s="68"/>
      <c r="R878" s="68"/>
      <c r="S878" s="68"/>
      <c r="T878" s="68"/>
      <c r="U878" s="68"/>
      <c r="V878" s="68"/>
      <c r="W878" s="68"/>
      <c r="X878" s="68"/>
      <c r="Y878" s="68"/>
      <c r="Z878" s="68"/>
      <c r="AA878" s="68"/>
      <c r="AB878" s="68"/>
      <c r="AC878" s="68"/>
    </row>
    <row r="879">
      <c r="A879" s="70"/>
      <c r="B879" s="70"/>
      <c r="C879" s="69"/>
      <c r="D879" s="69"/>
      <c r="E879" s="67"/>
      <c r="F879" s="67"/>
      <c r="G879" s="67"/>
      <c r="H879" s="67"/>
      <c r="I879" s="67"/>
      <c r="J879" s="67"/>
      <c r="K879" s="67"/>
      <c r="L879" s="67"/>
      <c r="M879" s="67"/>
      <c r="N879" s="67"/>
      <c r="O879" s="68"/>
      <c r="P879" s="68"/>
      <c r="Q879" s="68"/>
      <c r="R879" s="68"/>
      <c r="S879" s="68"/>
      <c r="T879" s="68"/>
      <c r="U879" s="68"/>
      <c r="V879" s="68"/>
      <c r="W879" s="68"/>
      <c r="X879" s="68"/>
      <c r="Y879" s="68"/>
      <c r="Z879" s="68"/>
      <c r="AA879" s="68"/>
      <c r="AB879" s="68"/>
      <c r="AC879" s="68"/>
    </row>
    <row r="880">
      <c r="A880" s="70"/>
      <c r="B880" s="70"/>
      <c r="C880" s="69"/>
      <c r="D880" s="69"/>
      <c r="E880" s="67"/>
      <c r="F880" s="67"/>
      <c r="G880" s="67"/>
      <c r="H880" s="67"/>
      <c r="I880" s="67"/>
      <c r="J880" s="67"/>
      <c r="K880" s="67"/>
      <c r="L880" s="67"/>
      <c r="M880" s="67"/>
      <c r="N880" s="67"/>
      <c r="O880" s="68"/>
      <c r="P880" s="68"/>
      <c r="Q880" s="68"/>
      <c r="R880" s="68"/>
      <c r="S880" s="68"/>
      <c r="T880" s="68"/>
      <c r="U880" s="68"/>
      <c r="V880" s="68"/>
      <c r="W880" s="68"/>
      <c r="X880" s="68"/>
      <c r="Y880" s="68"/>
      <c r="Z880" s="68"/>
      <c r="AA880" s="68"/>
      <c r="AB880" s="68"/>
      <c r="AC880" s="68"/>
    </row>
    <row r="881">
      <c r="A881" s="70"/>
      <c r="B881" s="70"/>
      <c r="C881" s="69"/>
      <c r="D881" s="69"/>
      <c r="E881" s="67"/>
      <c r="F881" s="67"/>
      <c r="G881" s="67"/>
      <c r="H881" s="67"/>
      <c r="I881" s="67"/>
      <c r="J881" s="67"/>
      <c r="K881" s="67"/>
      <c r="L881" s="67"/>
      <c r="M881" s="67"/>
      <c r="N881" s="67"/>
      <c r="O881" s="68"/>
      <c r="P881" s="68"/>
      <c r="Q881" s="68"/>
      <c r="R881" s="68"/>
      <c r="S881" s="68"/>
      <c r="T881" s="68"/>
      <c r="U881" s="68"/>
      <c r="V881" s="68"/>
      <c r="W881" s="68"/>
      <c r="X881" s="68"/>
      <c r="Y881" s="68"/>
      <c r="Z881" s="68"/>
      <c r="AA881" s="68"/>
      <c r="AB881" s="68"/>
      <c r="AC881" s="68"/>
    </row>
    <row r="882">
      <c r="A882" s="70"/>
      <c r="B882" s="70"/>
      <c r="C882" s="69"/>
      <c r="D882" s="69"/>
      <c r="E882" s="67"/>
      <c r="F882" s="67"/>
      <c r="G882" s="67"/>
      <c r="H882" s="67"/>
      <c r="I882" s="67"/>
      <c r="J882" s="67"/>
      <c r="K882" s="67"/>
      <c r="L882" s="67"/>
      <c r="M882" s="67"/>
      <c r="N882" s="67"/>
      <c r="O882" s="68"/>
      <c r="P882" s="68"/>
      <c r="Q882" s="68"/>
      <c r="R882" s="68"/>
      <c r="S882" s="68"/>
      <c r="T882" s="68"/>
      <c r="U882" s="68"/>
      <c r="V882" s="68"/>
      <c r="W882" s="68"/>
      <c r="X882" s="68"/>
      <c r="Y882" s="68"/>
      <c r="Z882" s="68"/>
      <c r="AA882" s="68"/>
      <c r="AB882" s="68"/>
      <c r="AC882" s="68"/>
    </row>
    <row r="883">
      <c r="A883" s="70"/>
      <c r="B883" s="70"/>
      <c r="C883" s="69"/>
      <c r="D883" s="69"/>
      <c r="E883" s="67"/>
      <c r="F883" s="67"/>
      <c r="G883" s="67"/>
      <c r="H883" s="67"/>
      <c r="I883" s="67"/>
      <c r="J883" s="67"/>
      <c r="K883" s="67"/>
      <c r="L883" s="67"/>
      <c r="M883" s="67"/>
      <c r="N883" s="67"/>
      <c r="O883" s="68"/>
      <c r="P883" s="68"/>
      <c r="Q883" s="68"/>
      <c r="R883" s="68"/>
      <c r="S883" s="68"/>
      <c r="T883" s="68"/>
      <c r="U883" s="68"/>
      <c r="V883" s="68"/>
      <c r="W883" s="68"/>
      <c r="X883" s="68"/>
      <c r="Y883" s="68"/>
      <c r="Z883" s="68"/>
      <c r="AA883" s="68"/>
      <c r="AB883" s="68"/>
      <c r="AC883" s="68"/>
    </row>
    <row r="884">
      <c r="A884" s="70"/>
      <c r="B884" s="70"/>
      <c r="C884" s="69"/>
      <c r="D884" s="69"/>
      <c r="E884" s="67"/>
      <c r="F884" s="67"/>
      <c r="G884" s="67"/>
      <c r="H884" s="67"/>
      <c r="I884" s="67"/>
      <c r="J884" s="67"/>
      <c r="K884" s="67"/>
      <c r="L884" s="67"/>
      <c r="M884" s="67"/>
      <c r="N884" s="67"/>
      <c r="O884" s="68"/>
      <c r="P884" s="68"/>
      <c r="Q884" s="68"/>
      <c r="R884" s="68"/>
      <c r="S884" s="68"/>
      <c r="T884" s="68"/>
      <c r="U884" s="68"/>
      <c r="V884" s="68"/>
      <c r="W884" s="68"/>
      <c r="X884" s="68"/>
      <c r="Y884" s="68"/>
      <c r="Z884" s="68"/>
      <c r="AA884" s="68"/>
      <c r="AB884" s="68"/>
      <c r="AC884" s="68"/>
    </row>
    <row r="885">
      <c r="A885" s="70"/>
      <c r="B885" s="70"/>
      <c r="C885" s="69"/>
      <c r="D885" s="69"/>
      <c r="E885" s="67"/>
      <c r="F885" s="67"/>
      <c r="G885" s="67"/>
      <c r="H885" s="67"/>
      <c r="I885" s="67"/>
      <c r="J885" s="67"/>
      <c r="K885" s="67"/>
      <c r="L885" s="67"/>
      <c r="M885" s="67"/>
      <c r="N885" s="67"/>
      <c r="O885" s="68"/>
      <c r="P885" s="68"/>
      <c r="Q885" s="68"/>
      <c r="R885" s="68"/>
      <c r="S885" s="68"/>
      <c r="T885" s="68"/>
      <c r="U885" s="68"/>
      <c r="V885" s="68"/>
      <c r="W885" s="68"/>
      <c r="X885" s="68"/>
      <c r="Y885" s="68"/>
      <c r="Z885" s="68"/>
      <c r="AA885" s="68"/>
      <c r="AB885" s="68"/>
      <c r="AC885" s="68"/>
    </row>
    <row r="886">
      <c r="A886" s="70"/>
      <c r="B886" s="70"/>
      <c r="C886" s="69"/>
      <c r="D886" s="69"/>
      <c r="E886" s="67"/>
      <c r="F886" s="67"/>
      <c r="G886" s="67"/>
      <c r="H886" s="67"/>
      <c r="I886" s="67"/>
      <c r="J886" s="67"/>
      <c r="K886" s="67"/>
      <c r="L886" s="67"/>
      <c r="M886" s="67"/>
      <c r="N886" s="67"/>
      <c r="O886" s="68"/>
      <c r="P886" s="68"/>
      <c r="Q886" s="68"/>
      <c r="R886" s="68"/>
      <c r="S886" s="68"/>
      <c r="T886" s="68"/>
      <c r="U886" s="68"/>
      <c r="V886" s="68"/>
      <c r="W886" s="68"/>
      <c r="X886" s="68"/>
      <c r="Y886" s="68"/>
      <c r="Z886" s="68"/>
      <c r="AA886" s="68"/>
      <c r="AB886" s="68"/>
      <c r="AC886" s="68"/>
    </row>
    <row r="887">
      <c r="A887" s="70"/>
      <c r="B887" s="70"/>
      <c r="C887" s="69"/>
      <c r="D887" s="69"/>
      <c r="E887" s="67"/>
      <c r="F887" s="67"/>
      <c r="G887" s="67"/>
      <c r="H887" s="67"/>
      <c r="I887" s="67"/>
      <c r="J887" s="67"/>
      <c r="K887" s="67"/>
      <c r="L887" s="67"/>
      <c r="M887" s="67"/>
      <c r="N887" s="67"/>
      <c r="O887" s="68"/>
      <c r="P887" s="68"/>
      <c r="Q887" s="68"/>
      <c r="R887" s="68"/>
      <c r="S887" s="68"/>
      <c r="T887" s="68"/>
      <c r="U887" s="68"/>
      <c r="V887" s="68"/>
      <c r="W887" s="68"/>
      <c r="X887" s="68"/>
      <c r="Y887" s="68"/>
      <c r="Z887" s="68"/>
      <c r="AA887" s="68"/>
      <c r="AB887" s="68"/>
      <c r="AC887" s="68"/>
    </row>
    <row r="888">
      <c r="A888" s="70"/>
      <c r="B888" s="70"/>
      <c r="C888" s="69"/>
      <c r="D888" s="69"/>
      <c r="E888" s="67"/>
      <c r="F888" s="67"/>
      <c r="G888" s="67"/>
      <c r="H888" s="67"/>
      <c r="I888" s="67"/>
      <c r="J888" s="67"/>
      <c r="K888" s="67"/>
      <c r="L888" s="67"/>
      <c r="M888" s="67"/>
      <c r="N888" s="67"/>
      <c r="O888" s="68"/>
      <c r="P888" s="68"/>
      <c r="Q888" s="68"/>
      <c r="R888" s="68"/>
      <c r="S888" s="68"/>
      <c r="T888" s="68"/>
      <c r="U888" s="68"/>
      <c r="V888" s="68"/>
      <c r="W888" s="68"/>
      <c r="X888" s="68"/>
      <c r="Y888" s="68"/>
      <c r="Z888" s="68"/>
      <c r="AA888" s="68"/>
      <c r="AB888" s="68"/>
      <c r="AC888" s="68"/>
    </row>
    <row r="889">
      <c r="A889" s="70"/>
      <c r="B889" s="70"/>
      <c r="C889" s="69"/>
      <c r="D889" s="69"/>
      <c r="E889" s="67"/>
      <c r="F889" s="67"/>
      <c r="G889" s="67"/>
      <c r="H889" s="67"/>
      <c r="I889" s="67"/>
      <c r="J889" s="67"/>
      <c r="K889" s="67"/>
      <c r="L889" s="67"/>
      <c r="M889" s="67"/>
      <c r="N889" s="67"/>
      <c r="O889" s="68"/>
      <c r="P889" s="68"/>
      <c r="Q889" s="68"/>
      <c r="R889" s="68"/>
      <c r="S889" s="68"/>
      <c r="T889" s="68"/>
      <c r="U889" s="68"/>
      <c r="V889" s="68"/>
      <c r="W889" s="68"/>
      <c r="X889" s="68"/>
      <c r="Y889" s="68"/>
      <c r="Z889" s="68"/>
      <c r="AA889" s="68"/>
      <c r="AB889" s="68"/>
      <c r="AC889" s="68"/>
    </row>
    <row r="890">
      <c r="A890" s="70"/>
      <c r="B890" s="70"/>
      <c r="C890" s="69"/>
      <c r="D890" s="69"/>
      <c r="E890" s="67"/>
      <c r="F890" s="67"/>
      <c r="G890" s="67"/>
      <c r="H890" s="67"/>
      <c r="I890" s="67"/>
      <c r="J890" s="67"/>
      <c r="K890" s="67"/>
      <c r="L890" s="67"/>
      <c r="M890" s="67"/>
      <c r="N890" s="67"/>
      <c r="O890" s="68"/>
      <c r="P890" s="68"/>
      <c r="Q890" s="68"/>
      <c r="R890" s="68"/>
      <c r="S890" s="68"/>
      <c r="T890" s="68"/>
      <c r="U890" s="68"/>
      <c r="V890" s="68"/>
      <c r="W890" s="68"/>
      <c r="X890" s="68"/>
      <c r="Y890" s="68"/>
      <c r="Z890" s="68"/>
      <c r="AA890" s="68"/>
      <c r="AB890" s="68"/>
      <c r="AC890" s="68"/>
    </row>
    <row r="891">
      <c r="A891" s="70"/>
      <c r="B891" s="70"/>
      <c r="C891" s="69"/>
      <c r="D891" s="69"/>
      <c r="E891" s="67"/>
      <c r="F891" s="67"/>
      <c r="G891" s="67"/>
      <c r="H891" s="67"/>
      <c r="I891" s="67"/>
      <c r="J891" s="67"/>
      <c r="K891" s="67"/>
      <c r="L891" s="67"/>
      <c r="M891" s="67"/>
      <c r="N891" s="67"/>
      <c r="O891" s="68"/>
      <c r="P891" s="68"/>
      <c r="Q891" s="68"/>
      <c r="R891" s="68"/>
      <c r="S891" s="68"/>
      <c r="T891" s="68"/>
      <c r="U891" s="68"/>
      <c r="V891" s="68"/>
      <c r="W891" s="68"/>
      <c r="X891" s="68"/>
      <c r="Y891" s="68"/>
      <c r="Z891" s="68"/>
      <c r="AA891" s="68"/>
      <c r="AB891" s="68"/>
      <c r="AC891" s="68"/>
    </row>
    <row r="892">
      <c r="A892" s="70"/>
      <c r="B892" s="70"/>
      <c r="C892" s="69"/>
      <c r="D892" s="69"/>
      <c r="E892" s="67"/>
      <c r="F892" s="67"/>
      <c r="G892" s="67"/>
      <c r="H892" s="67"/>
      <c r="I892" s="67"/>
      <c r="J892" s="67"/>
      <c r="K892" s="67"/>
      <c r="L892" s="67"/>
      <c r="M892" s="67"/>
      <c r="N892" s="67"/>
      <c r="O892" s="68"/>
      <c r="P892" s="68"/>
      <c r="Q892" s="68"/>
      <c r="R892" s="68"/>
      <c r="S892" s="68"/>
      <c r="T892" s="68"/>
      <c r="U892" s="68"/>
      <c r="V892" s="68"/>
      <c r="W892" s="68"/>
      <c r="X892" s="68"/>
      <c r="Y892" s="68"/>
      <c r="Z892" s="68"/>
      <c r="AA892" s="68"/>
      <c r="AB892" s="68"/>
      <c r="AC892" s="68"/>
    </row>
    <row r="893">
      <c r="A893" s="70"/>
      <c r="B893" s="70"/>
      <c r="C893" s="69"/>
      <c r="D893" s="69"/>
      <c r="E893" s="67"/>
      <c r="F893" s="67"/>
      <c r="G893" s="67"/>
      <c r="H893" s="67"/>
      <c r="I893" s="67"/>
      <c r="J893" s="67"/>
      <c r="K893" s="67"/>
      <c r="L893" s="67"/>
      <c r="M893" s="67"/>
      <c r="N893" s="67"/>
      <c r="O893" s="68"/>
      <c r="P893" s="68"/>
      <c r="Q893" s="68"/>
      <c r="R893" s="68"/>
      <c r="S893" s="68"/>
      <c r="T893" s="68"/>
      <c r="U893" s="68"/>
      <c r="V893" s="68"/>
      <c r="W893" s="68"/>
      <c r="X893" s="68"/>
      <c r="Y893" s="68"/>
      <c r="Z893" s="68"/>
      <c r="AA893" s="68"/>
      <c r="AB893" s="68"/>
      <c r="AC893" s="68"/>
    </row>
    <row r="894">
      <c r="A894" s="70"/>
      <c r="B894" s="70"/>
      <c r="C894" s="69"/>
      <c r="D894" s="69"/>
      <c r="E894" s="67"/>
      <c r="F894" s="67"/>
      <c r="G894" s="67"/>
      <c r="H894" s="67"/>
      <c r="I894" s="67"/>
      <c r="J894" s="67"/>
      <c r="K894" s="67"/>
      <c r="L894" s="67"/>
      <c r="M894" s="67"/>
      <c r="N894" s="67"/>
      <c r="O894" s="68"/>
      <c r="P894" s="68"/>
      <c r="Q894" s="68"/>
      <c r="R894" s="68"/>
      <c r="S894" s="68"/>
      <c r="T894" s="68"/>
      <c r="U894" s="68"/>
      <c r="V894" s="68"/>
      <c r="W894" s="68"/>
      <c r="X894" s="68"/>
      <c r="Y894" s="68"/>
      <c r="Z894" s="68"/>
      <c r="AA894" s="68"/>
      <c r="AB894" s="68"/>
      <c r="AC894" s="68"/>
    </row>
    <row r="895">
      <c r="A895" s="70"/>
      <c r="B895" s="70"/>
      <c r="C895" s="69"/>
      <c r="D895" s="69"/>
      <c r="E895" s="67"/>
      <c r="F895" s="67"/>
      <c r="G895" s="67"/>
      <c r="H895" s="67"/>
      <c r="I895" s="67"/>
      <c r="J895" s="67"/>
      <c r="K895" s="67"/>
      <c r="L895" s="67"/>
      <c r="M895" s="67"/>
      <c r="N895" s="67"/>
      <c r="O895" s="68"/>
      <c r="P895" s="68"/>
      <c r="Q895" s="68"/>
      <c r="R895" s="68"/>
      <c r="S895" s="68"/>
      <c r="T895" s="68"/>
      <c r="U895" s="68"/>
      <c r="V895" s="68"/>
      <c r="W895" s="68"/>
      <c r="X895" s="68"/>
      <c r="Y895" s="68"/>
      <c r="Z895" s="68"/>
      <c r="AA895" s="68"/>
      <c r="AB895" s="68"/>
      <c r="AC895" s="68"/>
    </row>
    <row r="896">
      <c r="A896" s="70"/>
      <c r="B896" s="70"/>
      <c r="C896" s="69"/>
      <c r="D896" s="69"/>
      <c r="E896" s="67"/>
      <c r="F896" s="67"/>
      <c r="G896" s="67"/>
      <c r="H896" s="67"/>
      <c r="I896" s="67"/>
      <c r="J896" s="67"/>
      <c r="K896" s="67"/>
      <c r="L896" s="67"/>
      <c r="M896" s="67"/>
      <c r="N896" s="67"/>
      <c r="O896" s="68"/>
      <c r="P896" s="68"/>
      <c r="Q896" s="68"/>
      <c r="R896" s="68"/>
      <c r="S896" s="68"/>
      <c r="T896" s="68"/>
      <c r="U896" s="68"/>
      <c r="V896" s="68"/>
      <c r="W896" s="68"/>
      <c r="X896" s="68"/>
      <c r="Y896" s="68"/>
      <c r="Z896" s="68"/>
      <c r="AA896" s="68"/>
      <c r="AB896" s="68"/>
      <c r="AC896" s="68"/>
    </row>
    <row r="897">
      <c r="A897" s="70"/>
      <c r="B897" s="70"/>
      <c r="C897" s="69"/>
      <c r="D897" s="69"/>
      <c r="E897" s="67"/>
      <c r="F897" s="67"/>
      <c r="G897" s="67"/>
      <c r="H897" s="67"/>
      <c r="I897" s="67"/>
      <c r="J897" s="67"/>
      <c r="K897" s="67"/>
      <c r="L897" s="67"/>
      <c r="M897" s="67"/>
      <c r="N897" s="67"/>
      <c r="O897" s="68"/>
      <c r="P897" s="68"/>
      <c r="Q897" s="68"/>
      <c r="R897" s="68"/>
      <c r="S897" s="68"/>
      <c r="T897" s="68"/>
      <c r="U897" s="68"/>
      <c r="V897" s="68"/>
      <c r="W897" s="68"/>
      <c r="X897" s="68"/>
      <c r="Y897" s="68"/>
      <c r="Z897" s="68"/>
      <c r="AA897" s="68"/>
      <c r="AB897" s="68"/>
      <c r="AC897" s="68"/>
    </row>
    <row r="898">
      <c r="A898" s="70"/>
      <c r="B898" s="70"/>
      <c r="C898" s="69"/>
      <c r="D898" s="69"/>
      <c r="E898" s="67"/>
      <c r="F898" s="67"/>
      <c r="G898" s="67"/>
      <c r="H898" s="67"/>
      <c r="I898" s="67"/>
      <c r="J898" s="67"/>
      <c r="K898" s="67"/>
      <c r="L898" s="67"/>
      <c r="M898" s="67"/>
      <c r="N898" s="67"/>
      <c r="O898" s="68"/>
      <c r="P898" s="68"/>
      <c r="Q898" s="68"/>
      <c r="R898" s="68"/>
      <c r="S898" s="68"/>
      <c r="T898" s="68"/>
      <c r="U898" s="68"/>
      <c r="V898" s="68"/>
      <c r="W898" s="68"/>
      <c r="X898" s="68"/>
      <c r="Y898" s="68"/>
      <c r="Z898" s="68"/>
      <c r="AA898" s="68"/>
      <c r="AB898" s="68"/>
      <c r="AC898" s="68"/>
    </row>
    <row r="899">
      <c r="A899" s="70"/>
      <c r="B899" s="70"/>
      <c r="C899" s="69"/>
      <c r="D899" s="69"/>
      <c r="E899" s="67"/>
      <c r="F899" s="67"/>
      <c r="G899" s="67"/>
      <c r="H899" s="67"/>
      <c r="I899" s="67"/>
      <c r="J899" s="67"/>
      <c r="K899" s="67"/>
      <c r="L899" s="67"/>
      <c r="M899" s="67"/>
      <c r="N899" s="67"/>
      <c r="O899" s="68"/>
      <c r="P899" s="68"/>
      <c r="Q899" s="68"/>
      <c r="R899" s="68"/>
      <c r="S899" s="68"/>
      <c r="T899" s="68"/>
      <c r="U899" s="68"/>
      <c r="V899" s="68"/>
      <c r="W899" s="68"/>
      <c r="X899" s="68"/>
      <c r="Y899" s="68"/>
      <c r="Z899" s="68"/>
      <c r="AA899" s="68"/>
      <c r="AB899" s="68"/>
      <c r="AC899" s="68"/>
    </row>
    <row r="900">
      <c r="A900" s="70"/>
      <c r="B900" s="70"/>
      <c r="C900" s="69"/>
      <c r="D900" s="69"/>
      <c r="E900" s="67"/>
      <c r="F900" s="67"/>
      <c r="G900" s="67"/>
      <c r="H900" s="67"/>
      <c r="I900" s="67"/>
      <c r="J900" s="67"/>
      <c r="K900" s="67"/>
      <c r="L900" s="67"/>
      <c r="M900" s="67"/>
      <c r="N900" s="67"/>
      <c r="O900" s="68"/>
      <c r="P900" s="68"/>
      <c r="Q900" s="68"/>
      <c r="R900" s="68"/>
      <c r="S900" s="68"/>
      <c r="T900" s="68"/>
      <c r="U900" s="68"/>
      <c r="V900" s="68"/>
      <c r="W900" s="68"/>
      <c r="X900" s="68"/>
      <c r="Y900" s="68"/>
      <c r="Z900" s="68"/>
      <c r="AA900" s="68"/>
      <c r="AB900" s="68"/>
      <c r="AC900" s="68"/>
    </row>
    <row r="901">
      <c r="A901" s="70"/>
      <c r="B901" s="70"/>
      <c r="C901" s="69"/>
      <c r="D901" s="69"/>
      <c r="E901" s="67"/>
      <c r="F901" s="67"/>
      <c r="G901" s="67"/>
      <c r="H901" s="67"/>
      <c r="I901" s="67"/>
      <c r="J901" s="67"/>
      <c r="K901" s="67"/>
      <c r="L901" s="67"/>
      <c r="M901" s="67"/>
      <c r="N901" s="67"/>
      <c r="O901" s="68"/>
      <c r="P901" s="68"/>
      <c r="Q901" s="68"/>
      <c r="R901" s="68"/>
      <c r="S901" s="68"/>
      <c r="T901" s="68"/>
      <c r="U901" s="68"/>
      <c r="V901" s="68"/>
      <c r="W901" s="68"/>
      <c r="X901" s="68"/>
      <c r="Y901" s="68"/>
      <c r="Z901" s="68"/>
      <c r="AA901" s="68"/>
      <c r="AB901" s="68"/>
      <c r="AC901" s="68"/>
    </row>
    <row r="902">
      <c r="A902" s="70"/>
      <c r="B902" s="70"/>
      <c r="C902" s="69"/>
      <c r="D902" s="69"/>
      <c r="E902" s="67"/>
      <c r="F902" s="67"/>
      <c r="G902" s="67"/>
      <c r="H902" s="67"/>
      <c r="I902" s="67"/>
      <c r="J902" s="67"/>
      <c r="K902" s="67"/>
      <c r="L902" s="67"/>
      <c r="M902" s="67"/>
      <c r="N902" s="67"/>
      <c r="O902" s="68"/>
      <c r="P902" s="68"/>
      <c r="Q902" s="68"/>
      <c r="R902" s="68"/>
      <c r="S902" s="68"/>
      <c r="T902" s="68"/>
      <c r="U902" s="68"/>
      <c r="V902" s="68"/>
      <c r="W902" s="68"/>
      <c r="X902" s="68"/>
      <c r="Y902" s="68"/>
      <c r="Z902" s="68"/>
      <c r="AA902" s="68"/>
      <c r="AB902" s="68"/>
      <c r="AC902" s="68"/>
    </row>
    <row r="903">
      <c r="A903" s="70"/>
      <c r="B903" s="70"/>
      <c r="C903" s="69"/>
      <c r="D903" s="69"/>
      <c r="E903" s="67"/>
      <c r="F903" s="67"/>
      <c r="G903" s="67"/>
      <c r="H903" s="67"/>
      <c r="I903" s="67"/>
      <c r="J903" s="67"/>
      <c r="K903" s="67"/>
      <c r="L903" s="67"/>
      <c r="M903" s="67"/>
      <c r="N903" s="67"/>
      <c r="O903" s="68"/>
      <c r="P903" s="68"/>
      <c r="Q903" s="68"/>
      <c r="R903" s="68"/>
      <c r="S903" s="68"/>
      <c r="T903" s="68"/>
      <c r="U903" s="68"/>
      <c r="V903" s="68"/>
      <c r="W903" s="68"/>
      <c r="X903" s="68"/>
      <c r="Y903" s="68"/>
      <c r="Z903" s="68"/>
      <c r="AA903" s="68"/>
      <c r="AB903" s="68"/>
      <c r="AC903" s="68"/>
    </row>
    <row r="904">
      <c r="A904" s="70"/>
      <c r="B904" s="70"/>
      <c r="C904" s="69"/>
      <c r="D904" s="69"/>
      <c r="E904" s="67"/>
      <c r="F904" s="67"/>
      <c r="G904" s="67"/>
      <c r="H904" s="67"/>
      <c r="I904" s="67"/>
      <c r="J904" s="67"/>
      <c r="K904" s="67"/>
      <c r="L904" s="67"/>
      <c r="M904" s="67"/>
      <c r="N904" s="67"/>
      <c r="O904" s="68"/>
      <c r="P904" s="68"/>
      <c r="Q904" s="68"/>
      <c r="R904" s="68"/>
      <c r="S904" s="68"/>
      <c r="T904" s="68"/>
      <c r="U904" s="68"/>
      <c r="V904" s="68"/>
      <c r="W904" s="68"/>
      <c r="X904" s="68"/>
      <c r="Y904" s="68"/>
      <c r="Z904" s="68"/>
      <c r="AA904" s="68"/>
      <c r="AB904" s="68"/>
      <c r="AC904" s="68"/>
    </row>
    <row r="905">
      <c r="A905" s="70"/>
      <c r="B905" s="70"/>
      <c r="C905" s="69"/>
      <c r="D905" s="69"/>
      <c r="E905" s="67"/>
      <c r="F905" s="67"/>
      <c r="G905" s="67"/>
      <c r="H905" s="67"/>
      <c r="I905" s="67"/>
      <c r="J905" s="67"/>
      <c r="K905" s="67"/>
      <c r="L905" s="67"/>
      <c r="M905" s="67"/>
      <c r="N905" s="67"/>
      <c r="O905" s="68"/>
      <c r="P905" s="68"/>
      <c r="Q905" s="68"/>
      <c r="R905" s="68"/>
      <c r="S905" s="68"/>
      <c r="T905" s="68"/>
      <c r="U905" s="68"/>
      <c r="V905" s="68"/>
      <c r="W905" s="68"/>
      <c r="X905" s="68"/>
      <c r="Y905" s="68"/>
      <c r="Z905" s="68"/>
      <c r="AA905" s="68"/>
      <c r="AB905" s="68"/>
      <c r="AC905" s="68"/>
    </row>
    <row r="906">
      <c r="A906" s="70"/>
      <c r="B906" s="70"/>
      <c r="C906" s="69"/>
      <c r="D906" s="69"/>
      <c r="E906" s="67"/>
      <c r="F906" s="67"/>
      <c r="G906" s="67"/>
      <c r="H906" s="67"/>
      <c r="I906" s="67"/>
      <c r="J906" s="67"/>
      <c r="K906" s="67"/>
      <c r="L906" s="67"/>
      <c r="M906" s="67"/>
      <c r="N906" s="67"/>
      <c r="O906" s="68"/>
      <c r="P906" s="68"/>
      <c r="Q906" s="68"/>
      <c r="R906" s="68"/>
      <c r="S906" s="68"/>
      <c r="T906" s="68"/>
      <c r="U906" s="68"/>
      <c r="V906" s="68"/>
      <c r="W906" s="68"/>
      <c r="X906" s="68"/>
      <c r="Y906" s="68"/>
      <c r="Z906" s="68"/>
      <c r="AA906" s="68"/>
      <c r="AB906" s="68"/>
      <c r="AC906" s="68"/>
    </row>
    <row r="907">
      <c r="A907" s="70"/>
      <c r="B907" s="70"/>
      <c r="C907" s="69"/>
      <c r="D907" s="69"/>
      <c r="E907" s="67"/>
      <c r="F907" s="67"/>
      <c r="G907" s="67"/>
      <c r="H907" s="67"/>
      <c r="I907" s="67"/>
      <c r="J907" s="67"/>
      <c r="K907" s="67"/>
      <c r="L907" s="67"/>
      <c r="M907" s="67"/>
      <c r="N907" s="67"/>
      <c r="O907" s="68"/>
      <c r="P907" s="68"/>
      <c r="Q907" s="68"/>
      <c r="R907" s="68"/>
      <c r="S907" s="68"/>
      <c r="T907" s="68"/>
      <c r="U907" s="68"/>
      <c r="V907" s="68"/>
      <c r="W907" s="68"/>
      <c r="X907" s="68"/>
      <c r="Y907" s="68"/>
      <c r="Z907" s="68"/>
      <c r="AA907" s="68"/>
      <c r="AB907" s="68"/>
      <c r="AC907" s="68"/>
    </row>
    <row r="908">
      <c r="A908" s="70"/>
      <c r="B908" s="70"/>
      <c r="C908" s="69"/>
      <c r="D908" s="69"/>
      <c r="E908" s="67"/>
      <c r="F908" s="67"/>
      <c r="G908" s="67"/>
      <c r="H908" s="67"/>
      <c r="I908" s="67"/>
      <c r="J908" s="67"/>
      <c r="K908" s="67"/>
      <c r="L908" s="67"/>
      <c r="M908" s="67"/>
      <c r="N908" s="67"/>
      <c r="O908" s="68"/>
      <c r="P908" s="68"/>
      <c r="Q908" s="68"/>
      <c r="R908" s="68"/>
      <c r="S908" s="68"/>
      <c r="T908" s="68"/>
      <c r="U908" s="68"/>
      <c r="V908" s="68"/>
      <c r="W908" s="68"/>
      <c r="X908" s="68"/>
      <c r="Y908" s="68"/>
      <c r="Z908" s="68"/>
      <c r="AA908" s="68"/>
      <c r="AB908" s="68"/>
      <c r="AC908" s="68"/>
    </row>
    <row r="909">
      <c r="A909" s="70"/>
      <c r="B909" s="70"/>
      <c r="C909" s="69"/>
      <c r="D909" s="69"/>
      <c r="E909" s="67"/>
      <c r="F909" s="67"/>
      <c r="G909" s="67"/>
      <c r="H909" s="67"/>
      <c r="I909" s="67"/>
      <c r="J909" s="67"/>
      <c r="K909" s="67"/>
      <c r="L909" s="67"/>
      <c r="M909" s="67"/>
      <c r="N909" s="67"/>
      <c r="O909" s="68"/>
      <c r="P909" s="68"/>
      <c r="Q909" s="68"/>
      <c r="R909" s="68"/>
      <c r="S909" s="68"/>
      <c r="T909" s="68"/>
      <c r="U909" s="68"/>
      <c r="V909" s="68"/>
      <c r="W909" s="68"/>
      <c r="X909" s="68"/>
      <c r="Y909" s="68"/>
      <c r="Z909" s="68"/>
      <c r="AA909" s="68"/>
      <c r="AB909" s="68"/>
      <c r="AC909" s="68"/>
    </row>
    <row r="910">
      <c r="A910" s="70"/>
      <c r="B910" s="70"/>
      <c r="C910" s="69"/>
      <c r="D910" s="69"/>
      <c r="E910" s="67"/>
      <c r="F910" s="67"/>
      <c r="G910" s="67"/>
      <c r="H910" s="67"/>
      <c r="I910" s="67"/>
      <c r="J910" s="67"/>
      <c r="K910" s="67"/>
      <c r="L910" s="67"/>
      <c r="M910" s="67"/>
      <c r="N910" s="67"/>
      <c r="O910" s="68"/>
      <c r="P910" s="68"/>
      <c r="Q910" s="68"/>
      <c r="R910" s="68"/>
      <c r="S910" s="68"/>
      <c r="T910" s="68"/>
      <c r="U910" s="68"/>
      <c r="V910" s="68"/>
      <c r="W910" s="68"/>
      <c r="X910" s="68"/>
      <c r="Y910" s="68"/>
      <c r="Z910" s="68"/>
      <c r="AA910" s="68"/>
      <c r="AB910" s="68"/>
      <c r="AC910" s="68"/>
    </row>
    <row r="911">
      <c r="A911" s="70"/>
      <c r="B911" s="70"/>
      <c r="C911" s="69"/>
      <c r="D911" s="69"/>
      <c r="E911" s="67"/>
      <c r="F911" s="67"/>
      <c r="G911" s="67"/>
      <c r="H911" s="67"/>
      <c r="I911" s="67"/>
      <c r="J911" s="67"/>
      <c r="K911" s="67"/>
      <c r="L911" s="67"/>
      <c r="M911" s="67"/>
      <c r="N911" s="67"/>
      <c r="O911" s="68"/>
      <c r="P911" s="68"/>
      <c r="Q911" s="68"/>
      <c r="R911" s="68"/>
      <c r="S911" s="68"/>
      <c r="T911" s="68"/>
      <c r="U911" s="68"/>
      <c r="V911" s="68"/>
      <c r="W911" s="68"/>
      <c r="X911" s="68"/>
      <c r="Y911" s="68"/>
      <c r="Z911" s="68"/>
      <c r="AA911" s="68"/>
      <c r="AB911" s="68"/>
      <c r="AC911" s="68"/>
    </row>
    <row r="912">
      <c r="A912" s="70"/>
      <c r="B912" s="70"/>
      <c r="C912" s="69"/>
      <c r="D912" s="69"/>
      <c r="E912" s="67"/>
      <c r="F912" s="67"/>
      <c r="G912" s="67"/>
      <c r="H912" s="67"/>
      <c r="I912" s="67"/>
      <c r="J912" s="67"/>
      <c r="K912" s="67"/>
      <c r="L912" s="67"/>
      <c r="M912" s="67"/>
      <c r="N912" s="67"/>
      <c r="O912" s="68"/>
      <c r="P912" s="68"/>
      <c r="Q912" s="68"/>
      <c r="R912" s="68"/>
      <c r="S912" s="68"/>
      <c r="T912" s="68"/>
      <c r="U912" s="68"/>
      <c r="V912" s="68"/>
      <c r="W912" s="68"/>
      <c r="X912" s="68"/>
      <c r="Y912" s="68"/>
      <c r="Z912" s="68"/>
      <c r="AA912" s="68"/>
      <c r="AB912" s="68"/>
      <c r="AC912" s="68"/>
    </row>
    <row r="913">
      <c r="A913" s="70"/>
      <c r="B913" s="70"/>
      <c r="C913" s="69"/>
      <c r="D913" s="69"/>
      <c r="E913" s="67"/>
      <c r="F913" s="67"/>
      <c r="G913" s="67"/>
      <c r="H913" s="67"/>
      <c r="I913" s="67"/>
      <c r="J913" s="67"/>
      <c r="K913" s="67"/>
      <c r="L913" s="67"/>
      <c r="M913" s="67"/>
      <c r="N913" s="67"/>
      <c r="O913" s="68"/>
      <c r="P913" s="68"/>
      <c r="Q913" s="68"/>
      <c r="R913" s="68"/>
      <c r="S913" s="68"/>
      <c r="T913" s="68"/>
      <c r="U913" s="68"/>
      <c r="V913" s="68"/>
      <c r="W913" s="68"/>
      <c r="X913" s="68"/>
      <c r="Y913" s="68"/>
      <c r="Z913" s="68"/>
      <c r="AA913" s="68"/>
      <c r="AB913" s="68"/>
      <c r="AC913" s="68"/>
    </row>
    <row r="914">
      <c r="A914" s="70"/>
      <c r="B914" s="70"/>
      <c r="C914" s="69"/>
      <c r="D914" s="69"/>
      <c r="E914" s="67"/>
      <c r="F914" s="67"/>
      <c r="G914" s="67"/>
      <c r="H914" s="67"/>
      <c r="I914" s="67"/>
      <c r="J914" s="67"/>
      <c r="K914" s="67"/>
      <c r="L914" s="67"/>
      <c r="M914" s="67"/>
      <c r="N914" s="67"/>
      <c r="O914" s="68"/>
      <c r="P914" s="68"/>
      <c r="Q914" s="68"/>
      <c r="R914" s="68"/>
      <c r="S914" s="68"/>
      <c r="T914" s="68"/>
      <c r="U914" s="68"/>
      <c r="V914" s="68"/>
      <c r="W914" s="68"/>
      <c r="X914" s="68"/>
      <c r="Y914" s="68"/>
      <c r="Z914" s="68"/>
      <c r="AA914" s="68"/>
      <c r="AB914" s="68"/>
      <c r="AC914" s="68"/>
    </row>
    <row r="915">
      <c r="A915" s="70"/>
      <c r="B915" s="70"/>
      <c r="C915" s="69"/>
      <c r="D915" s="69"/>
      <c r="E915" s="67"/>
      <c r="F915" s="67"/>
      <c r="G915" s="67"/>
      <c r="H915" s="67"/>
      <c r="I915" s="67"/>
      <c r="J915" s="67"/>
      <c r="K915" s="67"/>
      <c r="L915" s="67"/>
      <c r="M915" s="67"/>
      <c r="N915" s="67"/>
      <c r="O915" s="68"/>
      <c r="P915" s="68"/>
      <c r="Q915" s="68"/>
      <c r="R915" s="68"/>
      <c r="S915" s="68"/>
      <c r="T915" s="68"/>
      <c r="U915" s="68"/>
      <c r="V915" s="68"/>
      <c r="W915" s="68"/>
      <c r="X915" s="68"/>
      <c r="Y915" s="68"/>
      <c r="Z915" s="68"/>
      <c r="AA915" s="68"/>
      <c r="AB915" s="68"/>
      <c r="AC915" s="68"/>
    </row>
    <row r="916">
      <c r="A916" s="70"/>
      <c r="B916" s="70"/>
      <c r="C916" s="69"/>
      <c r="D916" s="69"/>
      <c r="E916" s="67"/>
      <c r="F916" s="67"/>
      <c r="G916" s="67"/>
      <c r="H916" s="67"/>
      <c r="I916" s="67"/>
      <c r="J916" s="67"/>
      <c r="K916" s="67"/>
      <c r="L916" s="67"/>
      <c r="M916" s="67"/>
      <c r="N916" s="67"/>
      <c r="O916" s="68"/>
      <c r="P916" s="68"/>
      <c r="Q916" s="68"/>
      <c r="R916" s="68"/>
      <c r="S916" s="68"/>
      <c r="T916" s="68"/>
      <c r="U916" s="68"/>
      <c r="V916" s="68"/>
      <c r="W916" s="68"/>
      <c r="X916" s="68"/>
      <c r="Y916" s="68"/>
      <c r="Z916" s="68"/>
      <c r="AA916" s="68"/>
      <c r="AB916" s="68"/>
      <c r="AC916" s="68"/>
    </row>
    <row r="917">
      <c r="A917" s="70"/>
      <c r="B917" s="70"/>
      <c r="C917" s="69"/>
      <c r="D917" s="69"/>
      <c r="E917" s="67"/>
      <c r="F917" s="67"/>
      <c r="G917" s="67"/>
      <c r="H917" s="67"/>
      <c r="I917" s="67"/>
      <c r="J917" s="67"/>
      <c r="K917" s="67"/>
      <c r="L917" s="67"/>
      <c r="M917" s="67"/>
      <c r="N917" s="67"/>
      <c r="O917" s="68"/>
      <c r="P917" s="68"/>
      <c r="Q917" s="68"/>
      <c r="R917" s="68"/>
      <c r="S917" s="68"/>
      <c r="T917" s="68"/>
      <c r="U917" s="68"/>
      <c r="V917" s="68"/>
      <c r="W917" s="68"/>
      <c r="X917" s="68"/>
      <c r="Y917" s="68"/>
      <c r="Z917" s="68"/>
      <c r="AA917" s="68"/>
      <c r="AB917" s="68"/>
      <c r="AC917" s="68"/>
    </row>
    <row r="918">
      <c r="A918" s="70"/>
      <c r="B918" s="70"/>
      <c r="C918" s="69"/>
      <c r="D918" s="69"/>
      <c r="E918" s="67"/>
      <c r="F918" s="67"/>
      <c r="G918" s="67"/>
      <c r="H918" s="67"/>
      <c r="I918" s="67"/>
      <c r="J918" s="67"/>
      <c r="K918" s="67"/>
      <c r="L918" s="67"/>
      <c r="M918" s="67"/>
      <c r="N918" s="67"/>
      <c r="O918" s="68"/>
      <c r="P918" s="68"/>
      <c r="Q918" s="68"/>
      <c r="R918" s="68"/>
      <c r="S918" s="68"/>
      <c r="T918" s="68"/>
      <c r="U918" s="68"/>
      <c r="V918" s="68"/>
      <c r="W918" s="68"/>
      <c r="X918" s="68"/>
      <c r="Y918" s="68"/>
      <c r="Z918" s="68"/>
      <c r="AA918" s="68"/>
      <c r="AB918" s="68"/>
      <c r="AC918" s="68"/>
    </row>
    <row r="919">
      <c r="A919" s="70"/>
      <c r="B919" s="70"/>
      <c r="C919" s="69"/>
      <c r="D919" s="69"/>
      <c r="E919" s="67"/>
      <c r="F919" s="67"/>
      <c r="G919" s="67"/>
      <c r="H919" s="67"/>
      <c r="I919" s="67"/>
      <c r="J919" s="67"/>
      <c r="K919" s="67"/>
      <c r="L919" s="67"/>
      <c r="M919" s="67"/>
      <c r="N919" s="67"/>
      <c r="O919" s="68"/>
      <c r="P919" s="68"/>
      <c r="Q919" s="68"/>
      <c r="R919" s="68"/>
      <c r="S919" s="68"/>
      <c r="T919" s="68"/>
      <c r="U919" s="68"/>
      <c r="V919" s="68"/>
      <c r="W919" s="68"/>
      <c r="X919" s="68"/>
      <c r="Y919" s="68"/>
      <c r="Z919" s="68"/>
      <c r="AA919" s="68"/>
      <c r="AB919" s="68"/>
      <c r="AC919" s="68"/>
    </row>
    <row r="920">
      <c r="A920" s="70"/>
      <c r="B920" s="70"/>
      <c r="C920" s="69"/>
      <c r="D920" s="69"/>
      <c r="E920" s="67"/>
      <c r="F920" s="67"/>
      <c r="G920" s="67"/>
      <c r="H920" s="67"/>
      <c r="I920" s="67"/>
      <c r="J920" s="67"/>
      <c r="K920" s="67"/>
      <c r="L920" s="67"/>
      <c r="M920" s="67"/>
      <c r="N920" s="67"/>
      <c r="O920" s="68"/>
      <c r="P920" s="68"/>
      <c r="Q920" s="68"/>
      <c r="R920" s="68"/>
      <c r="S920" s="68"/>
      <c r="T920" s="68"/>
      <c r="U920" s="68"/>
      <c r="V920" s="68"/>
      <c r="W920" s="68"/>
      <c r="X920" s="68"/>
      <c r="Y920" s="68"/>
      <c r="Z920" s="68"/>
      <c r="AA920" s="68"/>
      <c r="AB920" s="68"/>
      <c r="AC920" s="68"/>
    </row>
    <row r="921">
      <c r="A921" s="70"/>
      <c r="B921" s="70"/>
      <c r="C921" s="69"/>
      <c r="D921" s="69"/>
      <c r="E921" s="67"/>
      <c r="F921" s="67"/>
      <c r="G921" s="67"/>
      <c r="H921" s="67"/>
      <c r="I921" s="67"/>
      <c r="J921" s="67"/>
      <c r="K921" s="67"/>
      <c r="L921" s="67"/>
      <c r="M921" s="67"/>
      <c r="N921" s="67"/>
      <c r="O921" s="68"/>
      <c r="P921" s="68"/>
      <c r="Q921" s="68"/>
      <c r="R921" s="68"/>
      <c r="S921" s="68"/>
      <c r="T921" s="68"/>
      <c r="U921" s="68"/>
      <c r="V921" s="68"/>
      <c r="W921" s="68"/>
      <c r="X921" s="68"/>
      <c r="Y921" s="68"/>
      <c r="Z921" s="68"/>
      <c r="AA921" s="68"/>
      <c r="AB921" s="68"/>
      <c r="AC921" s="68"/>
    </row>
    <row r="922">
      <c r="A922" s="70"/>
      <c r="B922" s="70"/>
      <c r="C922" s="69"/>
      <c r="D922" s="69"/>
      <c r="E922" s="67"/>
      <c r="F922" s="67"/>
      <c r="G922" s="67"/>
      <c r="H922" s="67"/>
      <c r="I922" s="67"/>
      <c r="J922" s="67"/>
      <c r="K922" s="67"/>
      <c r="L922" s="67"/>
      <c r="M922" s="67"/>
      <c r="N922" s="67"/>
      <c r="O922" s="68"/>
      <c r="P922" s="68"/>
      <c r="Q922" s="68"/>
      <c r="R922" s="68"/>
      <c r="S922" s="68"/>
      <c r="T922" s="68"/>
      <c r="U922" s="68"/>
      <c r="V922" s="68"/>
      <c r="W922" s="68"/>
      <c r="X922" s="68"/>
      <c r="Y922" s="68"/>
      <c r="Z922" s="68"/>
      <c r="AA922" s="68"/>
      <c r="AB922" s="68"/>
      <c r="AC922" s="68"/>
    </row>
    <row r="923">
      <c r="A923" s="70"/>
      <c r="B923" s="70"/>
      <c r="C923" s="69"/>
      <c r="D923" s="69"/>
      <c r="E923" s="67"/>
      <c r="F923" s="67"/>
      <c r="G923" s="67"/>
      <c r="H923" s="67"/>
      <c r="I923" s="67"/>
      <c r="J923" s="67"/>
      <c r="K923" s="67"/>
      <c r="L923" s="67"/>
      <c r="M923" s="67"/>
      <c r="N923" s="67"/>
      <c r="O923" s="68"/>
      <c r="P923" s="68"/>
      <c r="Q923" s="68"/>
      <c r="R923" s="68"/>
      <c r="S923" s="68"/>
      <c r="T923" s="68"/>
      <c r="U923" s="68"/>
      <c r="V923" s="68"/>
      <c r="W923" s="68"/>
      <c r="X923" s="68"/>
      <c r="Y923" s="68"/>
      <c r="Z923" s="68"/>
      <c r="AA923" s="68"/>
      <c r="AB923" s="68"/>
      <c r="AC923" s="68"/>
    </row>
    <row r="924">
      <c r="A924" s="70"/>
      <c r="B924" s="70"/>
      <c r="C924" s="69"/>
      <c r="D924" s="69"/>
      <c r="E924" s="67"/>
      <c r="F924" s="67"/>
      <c r="G924" s="67"/>
      <c r="H924" s="67"/>
      <c r="I924" s="67"/>
      <c r="J924" s="67"/>
      <c r="K924" s="67"/>
      <c r="L924" s="67"/>
      <c r="M924" s="67"/>
      <c r="N924" s="67"/>
      <c r="O924" s="68"/>
      <c r="P924" s="68"/>
      <c r="Q924" s="68"/>
      <c r="R924" s="68"/>
      <c r="S924" s="68"/>
      <c r="T924" s="68"/>
      <c r="U924" s="68"/>
      <c r="V924" s="68"/>
      <c r="W924" s="68"/>
      <c r="X924" s="68"/>
      <c r="Y924" s="68"/>
      <c r="Z924" s="68"/>
      <c r="AA924" s="68"/>
      <c r="AB924" s="68"/>
      <c r="AC924" s="68"/>
    </row>
    <row r="925">
      <c r="A925" s="70"/>
      <c r="B925" s="70"/>
      <c r="C925" s="69"/>
      <c r="D925" s="69"/>
      <c r="E925" s="67"/>
      <c r="F925" s="67"/>
      <c r="G925" s="67"/>
      <c r="H925" s="67"/>
      <c r="I925" s="67"/>
      <c r="J925" s="67"/>
      <c r="K925" s="67"/>
      <c r="L925" s="67"/>
      <c r="M925" s="67"/>
      <c r="N925" s="67"/>
      <c r="O925" s="68"/>
      <c r="P925" s="68"/>
      <c r="Q925" s="68"/>
      <c r="R925" s="68"/>
      <c r="S925" s="68"/>
      <c r="T925" s="68"/>
      <c r="U925" s="68"/>
      <c r="V925" s="68"/>
      <c r="W925" s="68"/>
      <c r="X925" s="68"/>
      <c r="Y925" s="68"/>
      <c r="Z925" s="68"/>
      <c r="AA925" s="68"/>
      <c r="AB925" s="68"/>
      <c r="AC925" s="68"/>
    </row>
    <row r="926">
      <c r="A926" s="70"/>
      <c r="B926" s="70"/>
      <c r="C926" s="69"/>
      <c r="D926" s="69"/>
      <c r="E926" s="67"/>
      <c r="F926" s="67"/>
      <c r="G926" s="67"/>
      <c r="H926" s="67"/>
      <c r="I926" s="67"/>
      <c r="J926" s="67"/>
      <c r="K926" s="67"/>
      <c r="L926" s="67"/>
      <c r="M926" s="67"/>
      <c r="N926" s="67"/>
      <c r="O926" s="68"/>
      <c r="P926" s="68"/>
      <c r="Q926" s="68"/>
      <c r="R926" s="68"/>
      <c r="S926" s="68"/>
      <c r="T926" s="68"/>
      <c r="U926" s="68"/>
      <c r="V926" s="68"/>
      <c r="W926" s="68"/>
      <c r="X926" s="68"/>
      <c r="Y926" s="68"/>
      <c r="Z926" s="68"/>
      <c r="AA926" s="68"/>
      <c r="AB926" s="68"/>
      <c r="AC926" s="68"/>
    </row>
    <row r="927">
      <c r="A927" s="70"/>
      <c r="B927" s="70"/>
      <c r="C927" s="69"/>
      <c r="D927" s="69"/>
      <c r="E927" s="67"/>
      <c r="F927" s="67"/>
      <c r="G927" s="67"/>
      <c r="H927" s="67"/>
      <c r="I927" s="67"/>
      <c r="J927" s="67"/>
      <c r="K927" s="67"/>
      <c r="L927" s="67"/>
      <c r="M927" s="67"/>
      <c r="N927" s="67"/>
      <c r="O927" s="68"/>
      <c r="P927" s="68"/>
      <c r="Q927" s="68"/>
      <c r="R927" s="68"/>
      <c r="S927" s="68"/>
      <c r="T927" s="68"/>
      <c r="U927" s="68"/>
      <c r="V927" s="68"/>
      <c r="W927" s="68"/>
      <c r="X927" s="68"/>
      <c r="Y927" s="68"/>
      <c r="Z927" s="68"/>
      <c r="AA927" s="68"/>
      <c r="AB927" s="68"/>
      <c r="AC927" s="68"/>
    </row>
    <row r="928">
      <c r="A928" s="70"/>
      <c r="B928" s="70"/>
      <c r="C928" s="69"/>
      <c r="D928" s="69"/>
      <c r="E928" s="67"/>
      <c r="F928" s="67"/>
      <c r="G928" s="67"/>
      <c r="H928" s="67"/>
      <c r="I928" s="67"/>
      <c r="J928" s="67"/>
      <c r="K928" s="67"/>
      <c r="L928" s="67"/>
      <c r="M928" s="67"/>
      <c r="N928" s="67"/>
      <c r="O928" s="68"/>
      <c r="P928" s="68"/>
      <c r="Q928" s="68"/>
      <c r="R928" s="68"/>
      <c r="S928" s="68"/>
      <c r="T928" s="68"/>
      <c r="U928" s="68"/>
      <c r="V928" s="68"/>
      <c r="W928" s="68"/>
      <c r="X928" s="68"/>
      <c r="Y928" s="68"/>
      <c r="Z928" s="68"/>
      <c r="AA928" s="68"/>
      <c r="AB928" s="68"/>
      <c r="AC928" s="68"/>
    </row>
    <row r="929">
      <c r="A929" s="70"/>
      <c r="B929" s="70"/>
      <c r="C929" s="69"/>
      <c r="D929" s="69"/>
      <c r="E929" s="67"/>
      <c r="F929" s="67"/>
      <c r="G929" s="67"/>
      <c r="H929" s="67"/>
      <c r="I929" s="67"/>
      <c r="J929" s="67"/>
      <c r="K929" s="67"/>
      <c r="L929" s="67"/>
      <c r="M929" s="67"/>
      <c r="N929" s="67"/>
      <c r="O929" s="68"/>
      <c r="P929" s="68"/>
      <c r="Q929" s="68"/>
      <c r="R929" s="68"/>
      <c r="S929" s="68"/>
      <c r="T929" s="68"/>
      <c r="U929" s="68"/>
      <c r="V929" s="68"/>
      <c r="W929" s="68"/>
      <c r="X929" s="68"/>
      <c r="Y929" s="68"/>
      <c r="Z929" s="68"/>
      <c r="AA929" s="68"/>
      <c r="AB929" s="68"/>
      <c r="AC929" s="68"/>
    </row>
    <row r="930">
      <c r="A930" s="70"/>
      <c r="B930" s="70"/>
      <c r="C930" s="69"/>
      <c r="D930" s="69"/>
      <c r="E930" s="67"/>
      <c r="F930" s="67"/>
      <c r="G930" s="67"/>
      <c r="H930" s="67"/>
      <c r="I930" s="67"/>
      <c r="J930" s="67"/>
      <c r="K930" s="67"/>
      <c r="L930" s="67"/>
      <c r="M930" s="67"/>
      <c r="N930" s="67"/>
      <c r="O930" s="68"/>
      <c r="P930" s="68"/>
      <c r="Q930" s="68"/>
      <c r="R930" s="68"/>
      <c r="S930" s="68"/>
      <c r="T930" s="68"/>
      <c r="U930" s="68"/>
      <c r="V930" s="68"/>
      <c r="W930" s="68"/>
      <c r="X930" s="68"/>
      <c r="Y930" s="68"/>
      <c r="Z930" s="68"/>
      <c r="AA930" s="68"/>
      <c r="AB930" s="68"/>
      <c r="AC930" s="68"/>
    </row>
    <row r="931">
      <c r="A931" s="70"/>
      <c r="B931" s="70"/>
      <c r="C931" s="69"/>
      <c r="D931" s="69"/>
      <c r="E931" s="67"/>
      <c r="F931" s="67"/>
      <c r="G931" s="67"/>
      <c r="H931" s="67"/>
      <c r="I931" s="67"/>
      <c r="J931" s="67"/>
      <c r="K931" s="67"/>
      <c r="L931" s="67"/>
      <c r="M931" s="67"/>
      <c r="N931" s="67"/>
      <c r="O931" s="68"/>
      <c r="P931" s="68"/>
      <c r="Q931" s="68"/>
      <c r="R931" s="68"/>
      <c r="S931" s="68"/>
      <c r="T931" s="68"/>
      <c r="U931" s="68"/>
      <c r="V931" s="68"/>
      <c r="W931" s="68"/>
      <c r="X931" s="68"/>
      <c r="Y931" s="68"/>
      <c r="Z931" s="68"/>
      <c r="AA931" s="68"/>
      <c r="AB931" s="68"/>
      <c r="AC931" s="68"/>
    </row>
    <row r="932">
      <c r="A932" s="70"/>
      <c r="B932" s="70"/>
      <c r="C932" s="69"/>
      <c r="D932" s="69"/>
      <c r="E932" s="67"/>
      <c r="F932" s="67"/>
      <c r="G932" s="67"/>
      <c r="H932" s="67"/>
      <c r="I932" s="67"/>
      <c r="J932" s="67"/>
      <c r="K932" s="67"/>
      <c r="L932" s="67"/>
      <c r="M932" s="67"/>
      <c r="N932" s="67"/>
      <c r="O932" s="68"/>
      <c r="P932" s="68"/>
      <c r="Q932" s="68"/>
      <c r="R932" s="68"/>
      <c r="S932" s="68"/>
      <c r="T932" s="68"/>
      <c r="U932" s="68"/>
      <c r="V932" s="68"/>
      <c r="W932" s="68"/>
      <c r="X932" s="68"/>
      <c r="Y932" s="68"/>
      <c r="Z932" s="68"/>
      <c r="AA932" s="68"/>
      <c r="AB932" s="68"/>
      <c r="AC932" s="68"/>
    </row>
    <row r="933">
      <c r="A933" s="70"/>
      <c r="B933" s="70"/>
      <c r="C933" s="69"/>
      <c r="D933" s="69"/>
      <c r="E933" s="67"/>
      <c r="F933" s="67"/>
      <c r="G933" s="67"/>
      <c r="H933" s="67"/>
      <c r="I933" s="67"/>
      <c r="J933" s="67"/>
      <c r="K933" s="67"/>
      <c r="L933" s="67"/>
      <c r="M933" s="67"/>
      <c r="N933" s="67"/>
      <c r="O933" s="68"/>
      <c r="P933" s="68"/>
      <c r="Q933" s="68"/>
      <c r="R933" s="68"/>
      <c r="S933" s="68"/>
      <c r="T933" s="68"/>
      <c r="U933" s="68"/>
      <c r="V933" s="68"/>
      <c r="W933" s="68"/>
      <c r="X933" s="68"/>
      <c r="Y933" s="68"/>
      <c r="Z933" s="68"/>
      <c r="AA933" s="68"/>
      <c r="AB933" s="68"/>
      <c r="AC933" s="68"/>
    </row>
    <row r="934">
      <c r="A934" s="70"/>
      <c r="B934" s="70"/>
      <c r="C934" s="69"/>
      <c r="D934" s="69"/>
      <c r="E934" s="67"/>
      <c r="F934" s="67"/>
      <c r="G934" s="67"/>
      <c r="H934" s="67"/>
      <c r="I934" s="67"/>
      <c r="J934" s="67"/>
      <c r="K934" s="67"/>
      <c r="L934" s="67"/>
      <c r="M934" s="67"/>
      <c r="N934" s="67"/>
      <c r="O934" s="68"/>
      <c r="P934" s="68"/>
      <c r="Q934" s="68"/>
      <c r="R934" s="68"/>
      <c r="S934" s="68"/>
      <c r="T934" s="68"/>
      <c r="U934" s="68"/>
      <c r="V934" s="68"/>
      <c r="W934" s="68"/>
      <c r="X934" s="68"/>
      <c r="Y934" s="68"/>
      <c r="Z934" s="68"/>
      <c r="AA934" s="68"/>
      <c r="AB934" s="68"/>
      <c r="AC934" s="68"/>
    </row>
    <row r="935">
      <c r="A935" s="70"/>
      <c r="B935" s="70"/>
      <c r="C935" s="69"/>
      <c r="D935" s="69"/>
      <c r="E935" s="67"/>
      <c r="F935" s="67"/>
      <c r="G935" s="67"/>
      <c r="H935" s="67"/>
      <c r="I935" s="67"/>
      <c r="J935" s="67"/>
      <c r="K935" s="67"/>
      <c r="L935" s="67"/>
      <c r="M935" s="67"/>
      <c r="N935" s="67"/>
      <c r="O935" s="68"/>
      <c r="P935" s="68"/>
      <c r="Q935" s="68"/>
      <c r="R935" s="68"/>
      <c r="S935" s="68"/>
      <c r="T935" s="68"/>
      <c r="U935" s="68"/>
      <c r="V935" s="68"/>
      <c r="W935" s="68"/>
      <c r="X935" s="68"/>
      <c r="Y935" s="68"/>
      <c r="Z935" s="68"/>
      <c r="AA935" s="68"/>
      <c r="AB935" s="68"/>
      <c r="AC935" s="68"/>
    </row>
    <row r="936">
      <c r="A936" s="70"/>
      <c r="B936" s="70"/>
      <c r="C936" s="69"/>
      <c r="D936" s="69"/>
      <c r="E936" s="67"/>
      <c r="F936" s="67"/>
      <c r="G936" s="67"/>
      <c r="H936" s="67"/>
      <c r="I936" s="67"/>
      <c r="J936" s="67"/>
      <c r="K936" s="67"/>
      <c r="L936" s="67"/>
      <c r="M936" s="67"/>
      <c r="N936" s="67"/>
      <c r="O936" s="68"/>
      <c r="P936" s="68"/>
      <c r="Q936" s="68"/>
      <c r="R936" s="68"/>
      <c r="S936" s="68"/>
      <c r="T936" s="68"/>
      <c r="U936" s="68"/>
      <c r="V936" s="68"/>
      <c r="W936" s="68"/>
      <c r="X936" s="68"/>
      <c r="Y936" s="68"/>
      <c r="Z936" s="68"/>
      <c r="AA936" s="68"/>
      <c r="AB936" s="68"/>
      <c r="AC936" s="68"/>
    </row>
    <row r="937">
      <c r="A937" s="70"/>
      <c r="B937" s="70"/>
      <c r="C937" s="69"/>
      <c r="D937" s="69"/>
      <c r="E937" s="67"/>
      <c r="F937" s="67"/>
      <c r="G937" s="67"/>
      <c r="H937" s="67"/>
      <c r="I937" s="67"/>
      <c r="J937" s="67"/>
      <c r="K937" s="67"/>
      <c r="L937" s="67"/>
      <c r="M937" s="67"/>
      <c r="N937" s="67"/>
      <c r="O937" s="68"/>
      <c r="P937" s="68"/>
      <c r="Q937" s="68"/>
      <c r="R937" s="68"/>
      <c r="S937" s="68"/>
      <c r="T937" s="68"/>
      <c r="U937" s="68"/>
      <c r="V937" s="68"/>
      <c r="W937" s="68"/>
      <c r="X937" s="68"/>
      <c r="Y937" s="68"/>
      <c r="Z937" s="68"/>
      <c r="AA937" s="68"/>
      <c r="AB937" s="68"/>
      <c r="AC937" s="68"/>
    </row>
    <row r="938">
      <c r="A938" s="70"/>
      <c r="B938" s="70"/>
      <c r="C938" s="69"/>
      <c r="D938" s="69"/>
      <c r="E938" s="67"/>
      <c r="F938" s="67"/>
      <c r="G938" s="67"/>
      <c r="H938" s="67"/>
      <c r="I938" s="67"/>
      <c r="J938" s="67"/>
      <c r="K938" s="67"/>
      <c r="L938" s="67"/>
      <c r="M938" s="67"/>
      <c r="N938" s="67"/>
      <c r="O938" s="68"/>
      <c r="P938" s="68"/>
      <c r="Q938" s="68"/>
      <c r="R938" s="68"/>
      <c r="S938" s="68"/>
      <c r="T938" s="68"/>
      <c r="U938" s="68"/>
      <c r="V938" s="68"/>
      <c r="W938" s="68"/>
      <c r="X938" s="68"/>
      <c r="Y938" s="68"/>
      <c r="Z938" s="68"/>
      <c r="AA938" s="68"/>
      <c r="AB938" s="68"/>
      <c r="AC938" s="68"/>
    </row>
    <row r="939">
      <c r="A939" s="70"/>
      <c r="B939" s="70"/>
      <c r="C939" s="69"/>
      <c r="D939" s="69"/>
      <c r="E939" s="67"/>
      <c r="F939" s="67"/>
      <c r="G939" s="67"/>
      <c r="H939" s="67"/>
      <c r="I939" s="67"/>
      <c r="J939" s="67"/>
      <c r="K939" s="67"/>
      <c r="L939" s="67"/>
      <c r="M939" s="67"/>
      <c r="N939" s="67"/>
      <c r="O939" s="68"/>
      <c r="P939" s="68"/>
      <c r="Q939" s="68"/>
      <c r="R939" s="68"/>
      <c r="S939" s="68"/>
      <c r="T939" s="68"/>
      <c r="U939" s="68"/>
      <c r="V939" s="68"/>
      <c r="W939" s="68"/>
      <c r="X939" s="68"/>
      <c r="Y939" s="68"/>
      <c r="Z939" s="68"/>
      <c r="AA939" s="68"/>
      <c r="AB939" s="68"/>
      <c r="AC939" s="68"/>
    </row>
    <row r="940">
      <c r="A940" s="70"/>
      <c r="B940" s="70"/>
      <c r="C940" s="69"/>
      <c r="D940" s="69"/>
      <c r="E940" s="67"/>
      <c r="F940" s="67"/>
      <c r="G940" s="67"/>
      <c r="H940" s="67"/>
      <c r="I940" s="67"/>
      <c r="J940" s="67"/>
      <c r="K940" s="67"/>
      <c r="L940" s="67"/>
      <c r="M940" s="67"/>
      <c r="N940" s="67"/>
      <c r="O940" s="68"/>
      <c r="P940" s="68"/>
      <c r="Q940" s="68"/>
      <c r="R940" s="68"/>
      <c r="S940" s="68"/>
      <c r="T940" s="68"/>
      <c r="U940" s="68"/>
      <c r="V940" s="68"/>
      <c r="W940" s="68"/>
      <c r="X940" s="68"/>
      <c r="Y940" s="68"/>
      <c r="Z940" s="68"/>
      <c r="AA940" s="68"/>
      <c r="AB940" s="68"/>
      <c r="AC940" s="68"/>
    </row>
    <row r="941">
      <c r="A941" s="70"/>
      <c r="B941" s="70"/>
      <c r="C941" s="69"/>
      <c r="D941" s="69"/>
      <c r="E941" s="67"/>
      <c r="F941" s="67"/>
      <c r="G941" s="67"/>
      <c r="H941" s="67"/>
      <c r="I941" s="67"/>
      <c r="J941" s="67"/>
      <c r="K941" s="67"/>
      <c r="L941" s="67"/>
      <c r="M941" s="67"/>
      <c r="N941" s="67"/>
      <c r="O941" s="68"/>
      <c r="P941" s="68"/>
      <c r="Q941" s="68"/>
      <c r="R941" s="68"/>
      <c r="S941" s="68"/>
      <c r="T941" s="68"/>
      <c r="U941" s="68"/>
      <c r="V941" s="68"/>
      <c r="W941" s="68"/>
      <c r="X941" s="68"/>
      <c r="Y941" s="68"/>
      <c r="Z941" s="68"/>
      <c r="AA941" s="68"/>
      <c r="AB941" s="68"/>
      <c r="AC941" s="68"/>
    </row>
    <row r="942">
      <c r="A942" s="70"/>
      <c r="B942" s="70"/>
      <c r="C942" s="69"/>
      <c r="D942" s="69"/>
      <c r="E942" s="67"/>
      <c r="F942" s="67"/>
      <c r="G942" s="67"/>
      <c r="H942" s="67"/>
      <c r="I942" s="67"/>
      <c r="J942" s="67"/>
      <c r="K942" s="67"/>
      <c r="L942" s="67"/>
      <c r="M942" s="67"/>
      <c r="N942" s="67"/>
      <c r="O942" s="68"/>
      <c r="P942" s="68"/>
      <c r="Q942" s="68"/>
      <c r="R942" s="68"/>
      <c r="S942" s="68"/>
      <c r="T942" s="68"/>
      <c r="U942" s="68"/>
      <c r="V942" s="68"/>
      <c r="W942" s="68"/>
      <c r="X942" s="68"/>
      <c r="Y942" s="68"/>
      <c r="Z942" s="68"/>
      <c r="AA942" s="68"/>
      <c r="AB942" s="68"/>
      <c r="AC942" s="68"/>
    </row>
    <row r="943">
      <c r="A943" s="70"/>
      <c r="B943" s="70"/>
      <c r="C943" s="69"/>
      <c r="D943" s="69"/>
      <c r="E943" s="67"/>
      <c r="F943" s="67"/>
      <c r="G943" s="67"/>
      <c r="H943" s="67"/>
      <c r="I943" s="67"/>
      <c r="J943" s="67"/>
      <c r="K943" s="67"/>
      <c r="L943" s="67"/>
      <c r="M943" s="67"/>
      <c r="N943" s="67"/>
      <c r="O943" s="68"/>
      <c r="P943" s="68"/>
      <c r="Q943" s="68"/>
      <c r="R943" s="68"/>
      <c r="S943" s="68"/>
      <c r="T943" s="68"/>
      <c r="U943" s="68"/>
      <c r="V943" s="68"/>
      <c r="W943" s="68"/>
      <c r="X943" s="68"/>
      <c r="Y943" s="68"/>
      <c r="Z943" s="68"/>
      <c r="AA943" s="68"/>
      <c r="AB943" s="68"/>
      <c r="AC943" s="68"/>
    </row>
    <row r="944">
      <c r="A944" s="70"/>
      <c r="B944" s="70"/>
      <c r="C944" s="69"/>
      <c r="D944" s="69"/>
      <c r="E944" s="67"/>
      <c r="F944" s="67"/>
      <c r="G944" s="67"/>
      <c r="H944" s="67"/>
      <c r="I944" s="67"/>
      <c r="J944" s="67"/>
      <c r="K944" s="67"/>
      <c r="L944" s="67"/>
      <c r="M944" s="67"/>
      <c r="N944" s="67"/>
      <c r="O944" s="68"/>
      <c r="P944" s="68"/>
      <c r="Q944" s="68"/>
      <c r="R944" s="68"/>
      <c r="S944" s="68"/>
      <c r="T944" s="68"/>
      <c r="U944" s="68"/>
      <c r="V944" s="68"/>
      <c r="W944" s="68"/>
      <c r="X944" s="68"/>
      <c r="Y944" s="68"/>
      <c r="Z944" s="68"/>
      <c r="AA944" s="68"/>
      <c r="AB944" s="68"/>
      <c r="AC944" s="68"/>
    </row>
    <row r="945">
      <c r="A945" s="70"/>
      <c r="B945" s="70"/>
      <c r="C945" s="69"/>
      <c r="D945" s="69"/>
      <c r="E945" s="67"/>
      <c r="F945" s="67"/>
      <c r="G945" s="67"/>
      <c r="H945" s="67"/>
      <c r="I945" s="67"/>
      <c r="J945" s="67"/>
      <c r="K945" s="67"/>
      <c r="L945" s="67"/>
      <c r="M945" s="67"/>
      <c r="N945" s="67"/>
      <c r="O945" s="68"/>
      <c r="P945" s="68"/>
      <c r="Q945" s="68"/>
      <c r="R945" s="68"/>
      <c r="S945" s="68"/>
      <c r="T945" s="68"/>
      <c r="U945" s="68"/>
      <c r="V945" s="68"/>
      <c r="W945" s="68"/>
      <c r="X945" s="68"/>
      <c r="Y945" s="68"/>
      <c r="Z945" s="68"/>
      <c r="AA945" s="68"/>
      <c r="AB945" s="68"/>
      <c r="AC945" s="68"/>
    </row>
    <row r="946">
      <c r="A946" s="70"/>
      <c r="B946" s="70"/>
      <c r="C946" s="69"/>
      <c r="D946" s="69"/>
      <c r="E946" s="67"/>
      <c r="F946" s="67"/>
      <c r="G946" s="67"/>
      <c r="H946" s="67"/>
      <c r="I946" s="67"/>
      <c r="J946" s="67"/>
      <c r="K946" s="67"/>
      <c r="L946" s="67"/>
      <c r="M946" s="67"/>
      <c r="N946" s="67"/>
      <c r="O946" s="68"/>
      <c r="P946" s="68"/>
      <c r="Q946" s="68"/>
      <c r="R946" s="68"/>
      <c r="S946" s="68"/>
      <c r="T946" s="68"/>
      <c r="U946" s="68"/>
      <c r="V946" s="68"/>
      <c r="W946" s="68"/>
      <c r="X946" s="68"/>
      <c r="Y946" s="68"/>
      <c r="Z946" s="68"/>
      <c r="AA946" s="68"/>
      <c r="AB946" s="68"/>
      <c r="AC946" s="68"/>
    </row>
    <row r="947">
      <c r="A947" s="70"/>
      <c r="B947" s="70"/>
      <c r="C947" s="69"/>
      <c r="D947" s="69"/>
      <c r="E947" s="67"/>
      <c r="F947" s="67"/>
      <c r="G947" s="67"/>
      <c r="H947" s="67"/>
      <c r="I947" s="67"/>
      <c r="J947" s="67"/>
      <c r="K947" s="67"/>
      <c r="L947" s="67"/>
      <c r="M947" s="67"/>
      <c r="N947" s="67"/>
      <c r="O947" s="68"/>
      <c r="P947" s="68"/>
      <c r="Q947" s="68"/>
      <c r="R947" s="68"/>
      <c r="S947" s="68"/>
      <c r="T947" s="68"/>
      <c r="U947" s="68"/>
      <c r="V947" s="68"/>
      <c r="W947" s="68"/>
      <c r="X947" s="68"/>
      <c r="Y947" s="68"/>
      <c r="Z947" s="68"/>
      <c r="AA947" s="68"/>
      <c r="AB947" s="68"/>
      <c r="AC947" s="68"/>
    </row>
    <row r="948">
      <c r="A948" s="70"/>
      <c r="B948" s="70"/>
      <c r="C948" s="69"/>
      <c r="D948" s="69"/>
      <c r="E948" s="67"/>
      <c r="F948" s="67"/>
      <c r="G948" s="67"/>
      <c r="H948" s="67"/>
      <c r="I948" s="67"/>
      <c r="J948" s="67"/>
      <c r="K948" s="67"/>
      <c r="L948" s="67"/>
      <c r="M948" s="67"/>
      <c r="N948" s="67"/>
      <c r="O948" s="68"/>
      <c r="P948" s="68"/>
      <c r="Q948" s="68"/>
      <c r="R948" s="68"/>
      <c r="S948" s="68"/>
      <c r="T948" s="68"/>
      <c r="U948" s="68"/>
      <c r="V948" s="68"/>
      <c r="W948" s="68"/>
      <c r="X948" s="68"/>
      <c r="Y948" s="68"/>
      <c r="Z948" s="68"/>
      <c r="AA948" s="68"/>
      <c r="AB948" s="68"/>
      <c r="AC948" s="68"/>
    </row>
    <row r="949">
      <c r="A949" s="70"/>
      <c r="B949" s="70"/>
      <c r="C949" s="69"/>
      <c r="D949" s="69"/>
      <c r="E949" s="67"/>
      <c r="F949" s="67"/>
      <c r="G949" s="67"/>
      <c r="H949" s="67"/>
      <c r="I949" s="67"/>
      <c r="J949" s="67"/>
      <c r="K949" s="67"/>
      <c r="L949" s="67"/>
      <c r="M949" s="67"/>
      <c r="N949" s="67"/>
      <c r="O949" s="68"/>
      <c r="P949" s="68"/>
      <c r="Q949" s="68"/>
      <c r="R949" s="68"/>
      <c r="S949" s="68"/>
      <c r="T949" s="68"/>
      <c r="U949" s="68"/>
      <c r="V949" s="68"/>
      <c r="W949" s="68"/>
      <c r="X949" s="68"/>
      <c r="Y949" s="68"/>
      <c r="Z949" s="68"/>
      <c r="AA949" s="68"/>
      <c r="AB949" s="68"/>
      <c r="AC949" s="68"/>
    </row>
    <row r="950">
      <c r="A950" s="70"/>
      <c r="B950" s="70"/>
      <c r="C950" s="69"/>
      <c r="D950" s="69"/>
      <c r="E950" s="67"/>
      <c r="F950" s="67"/>
      <c r="G950" s="67"/>
      <c r="H950" s="67"/>
      <c r="I950" s="67"/>
      <c r="J950" s="67"/>
      <c r="K950" s="67"/>
      <c r="L950" s="67"/>
      <c r="M950" s="67"/>
      <c r="N950" s="67"/>
      <c r="O950" s="68"/>
      <c r="P950" s="68"/>
      <c r="Q950" s="68"/>
      <c r="R950" s="68"/>
      <c r="S950" s="68"/>
      <c r="T950" s="68"/>
      <c r="U950" s="68"/>
      <c r="V950" s="68"/>
      <c r="W950" s="68"/>
      <c r="X950" s="68"/>
      <c r="Y950" s="68"/>
      <c r="Z950" s="68"/>
      <c r="AA950" s="68"/>
      <c r="AB950" s="68"/>
      <c r="AC950" s="68"/>
    </row>
    <row r="951">
      <c r="A951" s="70"/>
      <c r="B951" s="70"/>
      <c r="C951" s="69"/>
      <c r="D951" s="69"/>
      <c r="E951" s="67"/>
      <c r="F951" s="67"/>
      <c r="G951" s="67"/>
      <c r="H951" s="67"/>
      <c r="I951" s="67"/>
      <c r="J951" s="67"/>
      <c r="K951" s="67"/>
      <c r="L951" s="67"/>
      <c r="M951" s="67"/>
      <c r="N951" s="67"/>
      <c r="O951" s="68"/>
      <c r="P951" s="68"/>
      <c r="Q951" s="68"/>
      <c r="R951" s="68"/>
      <c r="S951" s="68"/>
      <c r="T951" s="68"/>
      <c r="U951" s="68"/>
      <c r="V951" s="68"/>
      <c r="W951" s="68"/>
      <c r="X951" s="68"/>
      <c r="Y951" s="68"/>
      <c r="Z951" s="68"/>
      <c r="AA951" s="68"/>
      <c r="AB951" s="68"/>
      <c r="AC951" s="68"/>
    </row>
    <row r="952">
      <c r="A952" s="70"/>
      <c r="B952" s="70"/>
      <c r="C952" s="69"/>
      <c r="D952" s="69"/>
      <c r="E952" s="67"/>
      <c r="F952" s="67"/>
      <c r="G952" s="67"/>
      <c r="H952" s="67"/>
      <c r="I952" s="67"/>
      <c r="J952" s="67"/>
      <c r="K952" s="67"/>
      <c r="L952" s="67"/>
      <c r="M952" s="67"/>
      <c r="N952" s="67"/>
      <c r="O952" s="68"/>
      <c r="P952" s="68"/>
      <c r="Q952" s="68"/>
      <c r="R952" s="68"/>
      <c r="S952" s="68"/>
      <c r="T952" s="68"/>
      <c r="U952" s="68"/>
      <c r="V952" s="68"/>
      <c r="W952" s="68"/>
      <c r="X952" s="68"/>
      <c r="Y952" s="68"/>
      <c r="Z952" s="68"/>
      <c r="AA952" s="68"/>
      <c r="AB952" s="68"/>
      <c r="AC952" s="68"/>
    </row>
    <row r="953">
      <c r="A953" s="70"/>
      <c r="B953" s="70"/>
      <c r="C953" s="69"/>
      <c r="D953" s="69"/>
      <c r="E953" s="67"/>
      <c r="F953" s="67"/>
      <c r="G953" s="67"/>
      <c r="H953" s="67"/>
      <c r="I953" s="67"/>
      <c r="J953" s="67"/>
      <c r="K953" s="67"/>
      <c r="L953" s="67"/>
      <c r="M953" s="67"/>
      <c r="N953" s="67"/>
      <c r="O953" s="68"/>
      <c r="P953" s="68"/>
      <c r="Q953" s="68"/>
      <c r="R953" s="68"/>
      <c r="S953" s="68"/>
      <c r="T953" s="68"/>
      <c r="U953" s="68"/>
      <c r="V953" s="68"/>
      <c r="W953" s="68"/>
      <c r="X953" s="68"/>
      <c r="Y953" s="68"/>
      <c r="Z953" s="68"/>
      <c r="AA953" s="68"/>
      <c r="AB953" s="68"/>
      <c r="AC953" s="68"/>
    </row>
    <row r="954">
      <c r="A954" s="70"/>
      <c r="B954" s="70"/>
      <c r="C954" s="69"/>
      <c r="D954" s="69"/>
      <c r="E954" s="67"/>
      <c r="F954" s="67"/>
      <c r="G954" s="67"/>
      <c r="H954" s="67"/>
      <c r="I954" s="67"/>
      <c r="J954" s="67"/>
      <c r="K954" s="67"/>
      <c r="L954" s="67"/>
      <c r="M954" s="67"/>
      <c r="N954" s="67"/>
      <c r="O954" s="68"/>
      <c r="P954" s="68"/>
      <c r="Q954" s="68"/>
      <c r="R954" s="68"/>
      <c r="S954" s="68"/>
      <c r="T954" s="68"/>
      <c r="U954" s="68"/>
      <c r="V954" s="68"/>
      <c r="W954" s="68"/>
      <c r="X954" s="68"/>
      <c r="Y954" s="68"/>
      <c r="Z954" s="68"/>
      <c r="AA954" s="68"/>
      <c r="AB954" s="68"/>
      <c r="AC954" s="68"/>
    </row>
    <row r="955">
      <c r="A955" s="70"/>
      <c r="B955" s="70"/>
      <c r="C955" s="69"/>
      <c r="D955" s="69"/>
      <c r="E955" s="67"/>
      <c r="F955" s="67"/>
      <c r="G955" s="67"/>
      <c r="H955" s="67"/>
      <c r="I955" s="67"/>
      <c r="J955" s="67"/>
      <c r="K955" s="67"/>
      <c r="L955" s="67"/>
      <c r="M955" s="67"/>
      <c r="N955" s="67"/>
      <c r="O955" s="68"/>
      <c r="P955" s="68"/>
      <c r="Q955" s="68"/>
      <c r="R955" s="68"/>
      <c r="S955" s="68"/>
      <c r="T955" s="68"/>
      <c r="U955" s="68"/>
      <c r="V955" s="68"/>
      <c r="W955" s="68"/>
      <c r="X955" s="68"/>
      <c r="Y955" s="68"/>
      <c r="Z955" s="68"/>
      <c r="AA955" s="68"/>
      <c r="AB955" s="68"/>
      <c r="AC955" s="68"/>
    </row>
    <row r="956">
      <c r="A956" s="70"/>
      <c r="B956" s="70"/>
      <c r="C956" s="69"/>
      <c r="D956" s="69"/>
      <c r="E956" s="67"/>
      <c r="F956" s="67"/>
      <c r="G956" s="67"/>
      <c r="H956" s="67"/>
      <c r="I956" s="67"/>
      <c r="J956" s="67"/>
      <c r="K956" s="67"/>
      <c r="L956" s="67"/>
      <c r="M956" s="67"/>
      <c r="N956" s="67"/>
      <c r="O956" s="68"/>
      <c r="P956" s="68"/>
      <c r="Q956" s="68"/>
      <c r="R956" s="68"/>
      <c r="S956" s="68"/>
      <c r="T956" s="68"/>
      <c r="U956" s="68"/>
      <c r="V956" s="68"/>
      <c r="W956" s="68"/>
      <c r="X956" s="68"/>
      <c r="Y956" s="68"/>
      <c r="Z956" s="68"/>
      <c r="AA956" s="68"/>
      <c r="AB956" s="68"/>
      <c r="AC956" s="68"/>
    </row>
    <row r="957">
      <c r="A957" s="70"/>
      <c r="B957" s="70"/>
      <c r="C957" s="69"/>
      <c r="D957" s="69"/>
      <c r="E957" s="67"/>
      <c r="F957" s="67"/>
      <c r="G957" s="67"/>
      <c r="H957" s="67"/>
      <c r="I957" s="67"/>
      <c r="J957" s="67"/>
      <c r="K957" s="67"/>
      <c r="L957" s="67"/>
      <c r="M957" s="67"/>
      <c r="N957" s="67"/>
      <c r="O957" s="68"/>
      <c r="P957" s="68"/>
      <c r="Q957" s="68"/>
      <c r="R957" s="68"/>
      <c r="S957" s="68"/>
      <c r="T957" s="68"/>
      <c r="U957" s="68"/>
      <c r="V957" s="68"/>
      <c r="W957" s="68"/>
      <c r="X957" s="68"/>
      <c r="Y957" s="68"/>
      <c r="Z957" s="68"/>
      <c r="AA957" s="68"/>
      <c r="AB957" s="68"/>
      <c r="AC957" s="68"/>
    </row>
    <row r="958">
      <c r="A958" s="70"/>
      <c r="B958" s="70"/>
      <c r="C958" s="69"/>
      <c r="D958" s="69"/>
      <c r="E958" s="67"/>
      <c r="F958" s="67"/>
      <c r="G958" s="67"/>
      <c r="H958" s="67"/>
      <c r="I958" s="67"/>
      <c r="J958" s="67"/>
      <c r="K958" s="67"/>
      <c r="L958" s="67"/>
      <c r="M958" s="67"/>
      <c r="N958" s="67"/>
      <c r="O958" s="68"/>
      <c r="P958" s="68"/>
      <c r="Q958" s="68"/>
      <c r="R958" s="68"/>
      <c r="S958" s="68"/>
      <c r="T958" s="68"/>
      <c r="U958" s="68"/>
      <c r="V958" s="68"/>
      <c r="W958" s="68"/>
      <c r="X958" s="68"/>
      <c r="Y958" s="68"/>
      <c r="Z958" s="68"/>
      <c r="AA958" s="68"/>
      <c r="AB958" s="68"/>
      <c r="AC958" s="68"/>
    </row>
    <row r="959">
      <c r="A959" s="70"/>
      <c r="B959" s="70"/>
      <c r="C959" s="69"/>
      <c r="D959" s="69"/>
      <c r="E959" s="67"/>
      <c r="F959" s="67"/>
      <c r="G959" s="67"/>
      <c r="H959" s="67"/>
      <c r="I959" s="67"/>
      <c r="J959" s="67"/>
      <c r="K959" s="67"/>
      <c r="L959" s="67"/>
      <c r="M959" s="67"/>
      <c r="N959" s="67"/>
      <c r="O959" s="68"/>
      <c r="P959" s="68"/>
      <c r="Q959" s="68"/>
      <c r="R959" s="68"/>
      <c r="S959" s="68"/>
      <c r="T959" s="68"/>
      <c r="U959" s="68"/>
      <c r="V959" s="68"/>
      <c r="W959" s="68"/>
      <c r="X959" s="68"/>
      <c r="Y959" s="68"/>
      <c r="Z959" s="68"/>
      <c r="AA959" s="68"/>
      <c r="AB959" s="68"/>
      <c r="AC959" s="68"/>
    </row>
    <row r="960">
      <c r="A960" s="70"/>
      <c r="B960" s="70"/>
      <c r="C960" s="69"/>
      <c r="D960" s="69"/>
      <c r="E960" s="67"/>
      <c r="F960" s="67"/>
      <c r="G960" s="67"/>
      <c r="H960" s="67"/>
      <c r="I960" s="67"/>
      <c r="J960" s="67"/>
      <c r="K960" s="67"/>
      <c r="L960" s="67"/>
      <c r="M960" s="67"/>
      <c r="N960" s="67"/>
      <c r="O960" s="68"/>
      <c r="P960" s="68"/>
      <c r="Q960" s="68"/>
      <c r="R960" s="68"/>
      <c r="S960" s="68"/>
      <c r="T960" s="68"/>
      <c r="U960" s="68"/>
      <c r="V960" s="68"/>
      <c r="W960" s="68"/>
      <c r="X960" s="68"/>
      <c r="Y960" s="68"/>
      <c r="Z960" s="68"/>
      <c r="AA960" s="68"/>
      <c r="AB960" s="68"/>
      <c r="AC960" s="68"/>
    </row>
    <row r="961">
      <c r="A961" s="70"/>
      <c r="B961" s="70"/>
      <c r="C961" s="69"/>
      <c r="D961" s="69"/>
      <c r="E961" s="67"/>
      <c r="F961" s="67"/>
      <c r="G961" s="67"/>
      <c r="H961" s="67"/>
      <c r="I961" s="67"/>
      <c r="J961" s="67"/>
      <c r="K961" s="67"/>
      <c r="L961" s="67"/>
      <c r="M961" s="67"/>
      <c r="N961" s="67"/>
      <c r="O961" s="68"/>
      <c r="P961" s="68"/>
      <c r="Q961" s="68"/>
      <c r="R961" s="68"/>
      <c r="S961" s="68"/>
      <c r="T961" s="68"/>
      <c r="U961" s="68"/>
      <c r="V961" s="68"/>
      <c r="W961" s="68"/>
      <c r="X961" s="68"/>
      <c r="Y961" s="68"/>
      <c r="Z961" s="68"/>
      <c r="AA961" s="68"/>
      <c r="AB961" s="68"/>
      <c r="AC961" s="68"/>
    </row>
    <row r="962">
      <c r="A962" s="70"/>
      <c r="B962" s="70"/>
      <c r="C962" s="69"/>
      <c r="D962" s="69"/>
      <c r="E962" s="67"/>
      <c r="F962" s="67"/>
      <c r="G962" s="67"/>
      <c r="H962" s="67"/>
      <c r="I962" s="67"/>
      <c r="J962" s="67"/>
      <c r="K962" s="67"/>
      <c r="L962" s="67"/>
      <c r="M962" s="67"/>
      <c r="N962" s="67"/>
      <c r="O962" s="68"/>
      <c r="P962" s="68"/>
      <c r="Q962" s="68"/>
      <c r="R962" s="68"/>
      <c r="S962" s="68"/>
      <c r="T962" s="68"/>
      <c r="U962" s="68"/>
      <c r="V962" s="68"/>
      <c r="W962" s="68"/>
      <c r="X962" s="68"/>
      <c r="Y962" s="68"/>
      <c r="Z962" s="68"/>
      <c r="AA962" s="68"/>
      <c r="AB962" s="68"/>
      <c r="AC962" s="68"/>
    </row>
    <row r="963">
      <c r="A963" s="70"/>
      <c r="B963" s="70"/>
      <c r="C963" s="69"/>
      <c r="D963" s="69"/>
      <c r="E963" s="67"/>
      <c r="F963" s="67"/>
      <c r="G963" s="67"/>
      <c r="H963" s="67"/>
      <c r="I963" s="67"/>
      <c r="J963" s="67"/>
      <c r="K963" s="67"/>
      <c r="L963" s="67"/>
      <c r="M963" s="67"/>
      <c r="N963" s="67"/>
      <c r="O963" s="68"/>
      <c r="P963" s="68"/>
      <c r="Q963" s="68"/>
      <c r="R963" s="68"/>
      <c r="S963" s="68"/>
      <c r="T963" s="68"/>
      <c r="U963" s="68"/>
      <c r="V963" s="68"/>
      <c r="W963" s="68"/>
      <c r="X963" s="68"/>
      <c r="Y963" s="68"/>
      <c r="Z963" s="68"/>
      <c r="AA963" s="68"/>
      <c r="AB963" s="68"/>
      <c r="AC963" s="68"/>
    </row>
    <row r="964">
      <c r="A964" s="70"/>
      <c r="B964" s="70"/>
      <c r="C964" s="69"/>
      <c r="D964" s="69"/>
      <c r="E964" s="67"/>
      <c r="F964" s="67"/>
      <c r="G964" s="67"/>
      <c r="H964" s="67"/>
      <c r="I964" s="67"/>
      <c r="J964" s="67"/>
      <c r="K964" s="67"/>
      <c r="L964" s="67"/>
      <c r="M964" s="67"/>
      <c r="N964" s="67"/>
      <c r="O964" s="68"/>
      <c r="P964" s="68"/>
      <c r="Q964" s="68"/>
      <c r="R964" s="68"/>
      <c r="S964" s="68"/>
      <c r="T964" s="68"/>
      <c r="U964" s="68"/>
      <c r="V964" s="68"/>
      <c r="W964" s="68"/>
      <c r="X964" s="68"/>
      <c r="Y964" s="68"/>
      <c r="Z964" s="68"/>
      <c r="AA964" s="68"/>
      <c r="AB964" s="68"/>
      <c r="AC964" s="68"/>
    </row>
    <row r="965">
      <c r="A965" s="70"/>
      <c r="B965" s="70"/>
      <c r="C965" s="69"/>
      <c r="D965" s="69"/>
      <c r="E965" s="67"/>
      <c r="F965" s="67"/>
      <c r="G965" s="67"/>
      <c r="H965" s="67"/>
      <c r="I965" s="67"/>
      <c r="J965" s="67"/>
      <c r="K965" s="67"/>
      <c r="L965" s="67"/>
      <c r="M965" s="67"/>
      <c r="N965" s="67"/>
      <c r="O965" s="68"/>
      <c r="P965" s="68"/>
      <c r="Q965" s="68"/>
      <c r="R965" s="68"/>
      <c r="S965" s="68"/>
      <c r="T965" s="68"/>
      <c r="U965" s="68"/>
      <c r="V965" s="68"/>
      <c r="W965" s="68"/>
      <c r="X965" s="68"/>
      <c r="Y965" s="68"/>
      <c r="Z965" s="68"/>
      <c r="AA965" s="68"/>
      <c r="AB965" s="68"/>
      <c r="AC965" s="68"/>
    </row>
    <row r="966">
      <c r="A966" s="70"/>
      <c r="B966" s="70"/>
      <c r="C966" s="69"/>
      <c r="D966" s="69"/>
      <c r="E966" s="67"/>
      <c r="F966" s="67"/>
      <c r="G966" s="67"/>
      <c r="H966" s="67"/>
      <c r="I966" s="67"/>
      <c r="J966" s="67"/>
      <c r="K966" s="67"/>
      <c r="L966" s="67"/>
      <c r="M966" s="67"/>
      <c r="N966" s="67"/>
      <c r="O966" s="68"/>
      <c r="P966" s="68"/>
      <c r="Q966" s="68"/>
      <c r="R966" s="68"/>
      <c r="S966" s="68"/>
      <c r="T966" s="68"/>
      <c r="U966" s="68"/>
      <c r="V966" s="68"/>
      <c r="W966" s="68"/>
      <c r="X966" s="68"/>
      <c r="Y966" s="68"/>
      <c r="Z966" s="68"/>
      <c r="AA966" s="68"/>
      <c r="AB966" s="68"/>
      <c r="AC966" s="68"/>
    </row>
    <row r="967">
      <c r="A967" s="70"/>
      <c r="B967" s="70"/>
      <c r="C967" s="69"/>
      <c r="D967" s="69"/>
      <c r="E967" s="67"/>
      <c r="F967" s="67"/>
      <c r="G967" s="67"/>
      <c r="H967" s="67"/>
      <c r="I967" s="67"/>
      <c r="J967" s="67"/>
      <c r="K967" s="67"/>
      <c r="L967" s="67"/>
      <c r="M967" s="67"/>
      <c r="N967" s="67"/>
      <c r="O967" s="68"/>
      <c r="P967" s="68"/>
      <c r="Q967" s="68"/>
      <c r="R967" s="68"/>
      <c r="S967" s="68"/>
      <c r="T967" s="68"/>
      <c r="U967" s="68"/>
      <c r="V967" s="68"/>
      <c r="W967" s="68"/>
      <c r="X967" s="68"/>
      <c r="Y967" s="68"/>
      <c r="Z967" s="68"/>
      <c r="AA967" s="68"/>
      <c r="AB967" s="68"/>
      <c r="AC967" s="68"/>
    </row>
    <row r="968">
      <c r="A968" s="70"/>
      <c r="B968" s="70"/>
      <c r="C968" s="69"/>
      <c r="D968" s="69"/>
      <c r="E968" s="67"/>
      <c r="F968" s="67"/>
      <c r="G968" s="67"/>
      <c r="H968" s="67"/>
      <c r="I968" s="67"/>
      <c r="J968" s="67"/>
      <c r="K968" s="67"/>
      <c r="L968" s="67"/>
      <c r="M968" s="67"/>
      <c r="N968" s="67"/>
      <c r="O968" s="68"/>
      <c r="P968" s="68"/>
      <c r="Q968" s="68"/>
      <c r="R968" s="68"/>
      <c r="S968" s="68"/>
      <c r="T968" s="68"/>
      <c r="U968" s="68"/>
      <c r="V968" s="68"/>
      <c r="W968" s="68"/>
      <c r="X968" s="68"/>
      <c r="Y968" s="68"/>
      <c r="Z968" s="68"/>
      <c r="AA968" s="68"/>
      <c r="AB968" s="68"/>
      <c r="AC968" s="68"/>
    </row>
    <row r="969">
      <c r="A969" s="70"/>
      <c r="B969" s="70"/>
      <c r="C969" s="69"/>
      <c r="D969" s="69"/>
      <c r="E969" s="67"/>
      <c r="F969" s="67"/>
      <c r="G969" s="67"/>
      <c r="H969" s="67"/>
      <c r="I969" s="67"/>
      <c r="J969" s="67"/>
      <c r="K969" s="67"/>
      <c r="L969" s="67"/>
      <c r="M969" s="67"/>
      <c r="N969" s="67"/>
      <c r="O969" s="68"/>
      <c r="P969" s="68"/>
      <c r="Q969" s="68"/>
      <c r="R969" s="68"/>
      <c r="S969" s="68"/>
      <c r="T969" s="68"/>
      <c r="U969" s="68"/>
      <c r="V969" s="68"/>
      <c r="W969" s="68"/>
      <c r="X969" s="68"/>
      <c r="Y969" s="68"/>
      <c r="Z969" s="68"/>
      <c r="AA969" s="68"/>
      <c r="AB969" s="68"/>
      <c r="AC969" s="68"/>
    </row>
    <row r="970">
      <c r="A970" s="70"/>
      <c r="B970" s="70"/>
      <c r="C970" s="69"/>
      <c r="D970" s="69"/>
      <c r="E970" s="67"/>
      <c r="F970" s="67"/>
      <c r="G970" s="67"/>
      <c r="H970" s="67"/>
      <c r="I970" s="67"/>
      <c r="J970" s="67"/>
      <c r="K970" s="67"/>
      <c r="L970" s="67"/>
      <c r="M970" s="67"/>
      <c r="N970" s="67"/>
      <c r="O970" s="68"/>
      <c r="P970" s="68"/>
      <c r="Q970" s="68"/>
      <c r="R970" s="68"/>
      <c r="S970" s="68"/>
      <c r="T970" s="68"/>
      <c r="U970" s="68"/>
      <c r="V970" s="68"/>
      <c r="W970" s="68"/>
      <c r="X970" s="68"/>
      <c r="Y970" s="68"/>
      <c r="Z970" s="68"/>
      <c r="AA970" s="68"/>
      <c r="AB970" s="68"/>
      <c r="AC970" s="68"/>
    </row>
    <row r="971">
      <c r="A971" s="70"/>
      <c r="B971" s="70"/>
      <c r="C971" s="69"/>
      <c r="D971" s="69"/>
      <c r="E971" s="67"/>
      <c r="F971" s="67"/>
      <c r="G971" s="67"/>
      <c r="H971" s="67"/>
      <c r="I971" s="67"/>
      <c r="J971" s="67"/>
      <c r="K971" s="67"/>
      <c r="L971" s="67"/>
      <c r="M971" s="67"/>
      <c r="N971" s="67"/>
      <c r="O971" s="68"/>
      <c r="P971" s="68"/>
      <c r="Q971" s="68"/>
      <c r="R971" s="68"/>
      <c r="S971" s="68"/>
      <c r="T971" s="68"/>
      <c r="U971" s="68"/>
      <c r="V971" s="68"/>
      <c r="W971" s="68"/>
      <c r="X971" s="68"/>
      <c r="Y971" s="68"/>
      <c r="Z971" s="68"/>
      <c r="AA971" s="68"/>
      <c r="AB971" s="68"/>
      <c r="AC971" s="68"/>
    </row>
    <row r="972">
      <c r="A972" s="70"/>
      <c r="B972" s="70"/>
      <c r="C972" s="69"/>
      <c r="D972" s="69"/>
      <c r="E972" s="67"/>
      <c r="F972" s="67"/>
      <c r="G972" s="67"/>
      <c r="H972" s="67"/>
      <c r="I972" s="67"/>
      <c r="J972" s="67"/>
      <c r="K972" s="67"/>
      <c r="L972" s="67"/>
      <c r="M972" s="67"/>
      <c r="N972" s="67"/>
      <c r="O972" s="68"/>
      <c r="P972" s="68"/>
      <c r="Q972" s="68"/>
      <c r="R972" s="68"/>
      <c r="S972" s="68"/>
      <c r="T972" s="68"/>
      <c r="U972" s="68"/>
      <c r="V972" s="68"/>
      <c r="W972" s="68"/>
      <c r="X972" s="68"/>
      <c r="Y972" s="68"/>
      <c r="Z972" s="68"/>
      <c r="AA972" s="68"/>
      <c r="AB972" s="68"/>
      <c r="AC972" s="68"/>
    </row>
    <row r="973">
      <c r="A973" s="70"/>
      <c r="B973" s="70"/>
      <c r="C973" s="69"/>
      <c r="D973" s="69"/>
      <c r="E973" s="67"/>
      <c r="F973" s="67"/>
      <c r="G973" s="67"/>
      <c r="H973" s="67"/>
      <c r="I973" s="67"/>
      <c r="J973" s="67"/>
      <c r="K973" s="67"/>
      <c r="L973" s="67"/>
      <c r="M973" s="67"/>
      <c r="N973" s="67"/>
      <c r="O973" s="68"/>
      <c r="P973" s="68"/>
      <c r="Q973" s="68"/>
      <c r="R973" s="68"/>
      <c r="S973" s="68"/>
      <c r="T973" s="68"/>
      <c r="U973" s="68"/>
      <c r="V973" s="68"/>
      <c r="W973" s="68"/>
      <c r="X973" s="68"/>
      <c r="Y973" s="68"/>
      <c r="Z973" s="68"/>
      <c r="AA973" s="68"/>
      <c r="AB973" s="68"/>
      <c r="AC973" s="68"/>
    </row>
    <row r="974">
      <c r="A974" s="70"/>
      <c r="B974" s="70"/>
      <c r="C974" s="69"/>
      <c r="D974" s="69"/>
      <c r="E974" s="67"/>
      <c r="F974" s="67"/>
      <c r="G974" s="67"/>
      <c r="H974" s="67"/>
      <c r="I974" s="67"/>
      <c r="J974" s="67"/>
      <c r="K974" s="67"/>
      <c r="L974" s="67"/>
      <c r="M974" s="67"/>
      <c r="N974" s="67"/>
      <c r="O974" s="68"/>
      <c r="P974" s="68"/>
      <c r="Q974" s="68"/>
      <c r="R974" s="68"/>
      <c r="S974" s="68"/>
      <c r="T974" s="68"/>
      <c r="U974" s="68"/>
      <c r="V974" s="68"/>
      <c r="W974" s="68"/>
      <c r="X974" s="68"/>
      <c r="Y974" s="68"/>
      <c r="Z974" s="68"/>
      <c r="AA974" s="68"/>
      <c r="AB974" s="68"/>
      <c r="AC974" s="68"/>
    </row>
    <row r="975">
      <c r="A975" s="70"/>
      <c r="B975" s="70"/>
      <c r="C975" s="69"/>
      <c r="D975" s="69"/>
      <c r="E975" s="67"/>
      <c r="F975" s="67"/>
      <c r="G975" s="67"/>
      <c r="H975" s="67"/>
      <c r="I975" s="67"/>
      <c r="J975" s="67"/>
      <c r="K975" s="67"/>
      <c r="L975" s="67"/>
      <c r="M975" s="67"/>
      <c r="N975" s="67"/>
      <c r="O975" s="68"/>
      <c r="P975" s="68"/>
      <c r="Q975" s="68"/>
      <c r="R975" s="68"/>
      <c r="S975" s="68"/>
      <c r="T975" s="68"/>
      <c r="U975" s="68"/>
      <c r="V975" s="68"/>
      <c r="W975" s="68"/>
      <c r="X975" s="68"/>
      <c r="Y975" s="68"/>
      <c r="Z975" s="68"/>
      <c r="AA975" s="68"/>
      <c r="AB975" s="68"/>
      <c r="AC975" s="68"/>
    </row>
    <row r="976">
      <c r="A976" s="70"/>
      <c r="B976" s="70"/>
      <c r="C976" s="69"/>
      <c r="D976" s="69"/>
      <c r="E976" s="67"/>
      <c r="F976" s="67"/>
      <c r="G976" s="67"/>
      <c r="H976" s="67"/>
      <c r="I976" s="67"/>
      <c r="J976" s="67"/>
      <c r="K976" s="67"/>
      <c r="L976" s="67"/>
      <c r="M976" s="67"/>
      <c r="N976" s="67"/>
      <c r="O976" s="68"/>
      <c r="P976" s="68"/>
      <c r="Q976" s="68"/>
      <c r="R976" s="68"/>
      <c r="S976" s="68"/>
      <c r="T976" s="68"/>
      <c r="U976" s="68"/>
      <c r="V976" s="68"/>
      <c r="W976" s="68"/>
      <c r="X976" s="68"/>
      <c r="Y976" s="68"/>
      <c r="Z976" s="68"/>
      <c r="AA976" s="68"/>
      <c r="AB976" s="68"/>
      <c r="AC976" s="68"/>
    </row>
    <row r="977">
      <c r="A977" s="70"/>
      <c r="B977" s="70"/>
      <c r="C977" s="69"/>
      <c r="D977" s="69"/>
      <c r="E977" s="67"/>
      <c r="F977" s="67"/>
      <c r="G977" s="67"/>
      <c r="H977" s="67"/>
      <c r="I977" s="67"/>
      <c r="J977" s="67"/>
      <c r="K977" s="67"/>
      <c r="L977" s="67"/>
      <c r="M977" s="67"/>
      <c r="N977" s="67"/>
      <c r="O977" s="68"/>
      <c r="P977" s="68"/>
      <c r="Q977" s="68"/>
      <c r="R977" s="68"/>
      <c r="S977" s="68"/>
      <c r="T977" s="68"/>
      <c r="U977" s="68"/>
      <c r="V977" s="68"/>
      <c r="W977" s="68"/>
      <c r="X977" s="68"/>
      <c r="Y977" s="68"/>
      <c r="Z977" s="68"/>
      <c r="AA977" s="68"/>
      <c r="AB977" s="68"/>
      <c r="AC977" s="68"/>
    </row>
    <row r="978">
      <c r="A978" s="70"/>
      <c r="B978" s="70"/>
      <c r="C978" s="69"/>
      <c r="D978" s="69"/>
      <c r="E978" s="67"/>
      <c r="F978" s="67"/>
      <c r="G978" s="67"/>
      <c r="H978" s="67"/>
      <c r="I978" s="67"/>
      <c r="J978" s="67"/>
      <c r="K978" s="67"/>
      <c r="L978" s="67"/>
      <c r="M978" s="67"/>
      <c r="N978" s="67"/>
      <c r="O978" s="68"/>
      <c r="P978" s="68"/>
      <c r="Q978" s="68"/>
      <c r="R978" s="68"/>
      <c r="S978" s="68"/>
      <c r="T978" s="68"/>
      <c r="U978" s="68"/>
      <c r="V978" s="68"/>
      <c r="W978" s="68"/>
      <c r="X978" s="68"/>
      <c r="Y978" s="68"/>
      <c r="Z978" s="68"/>
      <c r="AA978" s="68"/>
      <c r="AB978" s="68"/>
      <c r="AC978" s="68"/>
    </row>
    <row r="979">
      <c r="A979" s="70"/>
      <c r="B979" s="70"/>
      <c r="C979" s="69"/>
      <c r="D979" s="69"/>
      <c r="E979" s="67"/>
      <c r="F979" s="67"/>
      <c r="G979" s="67"/>
      <c r="H979" s="67"/>
      <c r="I979" s="67"/>
      <c r="J979" s="67"/>
      <c r="K979" s="67"/>
      <c r="L979" s="67"/>
      <c r="M979" s="67"/>
      <c r="N979" s="67"/>
      <c r="O979" s="68"/>
      <c r="P979" s="68"/>
      <c r="Q979" s="68"/>
      <c r="R979" s="68"/>
      <c r="S979" s="68"/>
      <c r="T979" s="68"/>
      <c r="U979" s="68"/>
      <c r="V979" s="68"/>
      <c r="W979" s="68"/>
      <c r="X979" s="68"/>
      <c r="Y979" s="68"/>
      <c r="Z979" s="68"/>
      <c r="AA979" s="68"/>
      <c r="AB979" s="68"/>
      <c r="AC979" s="68"/>
    </row>
    <row r="980">
      <c r="A980" s="70"/>
      <c r="B980" s="70"/>
      <c r="C980" s="69"/>
      <c r="D980" s="69"/>
      <c r="E980" s="67"/>
      <c r="F980" s="67"/>
      <c r="G980" s="67"/>
      <c r="H980" s="67"/>
      <c r="I980" s="67"/>
      <c r="J980" s="67"/>
      <c r="K980" s="67"/>
      <c r="L980" s="67"/>
      <c r="M980" s="67"/>
      <c r="N980" s="67"/>
      <c r="O980" s="68"/>
      <c r="P980" s="68"/>
      <c r="Q980" s="68"/>
      <c r="R980" s="68"/>
      <c r="S980" s="68"/>
      <c r="T980" s="68"/>
      <c r="U980" s="68"/>
      <c r="V980" s="68"/>
      <c r="W980" s="68"/>
      <c r="X980" s="68"/>
      <c r="Y980" s="68"/>
      <c r="Z980" s="68"/>
      <c r="AA980" s="68"/>
      <c r="AB980" s="68"/>
      <c r="AC980" s="68"/>
    </row>
    <row r="981">
      <c r="A981" s="70"/>
      <c r="B981" s="70"/>
      <c r="C981" s="69"/>
      <c r="D981" s="69"/>
      <c r="E981" s="67"/>
      <c r="F981" s="67"/>
      <c r="G981" s="67"/>
      <c r="H981" s="67"/>
      <c r="I981" s="67"/>
      <c r="J981" s="67"/>
      <c r="K981" s="67"/>
      <c r="L981" s="67"/>
      <c r="M981" s="67"/>
      <c r="N981" s="67"/>
      <c r="O981" s="68"/>
      <c r="P981" s="68"/>
      <c r="Q981" s="68"/>
      <c r="R981" s="68"/>
      <c r="S981" s="68"/>
      <c r="T981" s="68"/>
      <c r="U981" s="68"/>
      <c r="V981" s="68"/>
      <c r="W981" s="68"/>
      <c r="X981" s="68"/>
      <c r="Y981" s="68"/>
      <c r="Z981" s="68"/>
      <c r="AA981" s="68"/>
      <c r="AB981" s="68"/>
      <c r="AC981" s="68"/>
    </row>
    <row r="982">
      <c r="A982" s="70"/>
      <c r="B982" s="70"/>
      <c r="C982" s="69"/>
      <c r="D982" s="69"/>
      <c r="E982" s="67"/>
      <c r="F982" s="67"/>
      <c r="G982" s="67"/>
      <c r="H982" s="67"/>
      <c r="I982" s="67"/>
      <c r="J982" s="67"/>
      <c r="K982" s="67"/>
      <c r="L982" s="67"/>
      <c r="M982" s="67"/>
      <c r="N982" s="67"/>
      <c r="O982" s="68"/>
      <c r="P982" s="68"/>
      <c r="Q982" s="68"/>
      <c r="R982" s="68"/>
      <c r="S982" s="68"/>
      <c r="T982" s="68"/>
      <c r="U982" s="68"/>
      <c r="V982" s="68"/>
      <c r="W982" s="68"/>
      <c r="X982" s="68"/>
      <c r="Y982" s="68"/>
      <c r="Z982" s="68"/>
      <c r="AA982" s="68"/>
      <c r="AB982" s="68"/>
      <c r="AC982" s="68"/>
    </row>
    <row r="983">
      <c r="A983" s="70"/>
      <c r="B983" s="70"/>
      <c r="C983" s="69"/>
      <c r="D983" s="69"/>
      <c r="E983" s="67"/>
      <c r="F983" s="67"/>
      <c r="G983" s="67"/>
      <c r="H983" s="67"/>
      <c r="I983" s="67"/>
      <c r="J983" s="67"/>
      <c r="K983" s="67"/>
      <c r="L983" s="67"/>
      <c r="M983" s="67"/>
      <c r="N983" s="67"/>
      <c r="O983" s="68"/>
      <c r="P983" s="68"/>
      <c r="Q983" s="68"/>
      <c r="R983" s="68"/>
      <c r="S983" s="68"/>
      <c r="T983" s="68"/>
      <c r="U983" s="68"/>
      <c r="V983" s="68"/>
      <c r="W983" s="68"/>
      <c r="X983" s="68"/>
      <c r="Y983" s="68"/>
      <c r="Z983" s="68"/>
      <c r="AA983" s="68"/>
      <c r="AB983" s="68"/>
      <c r="AC983" s="68"/>
    </row>
    <row r="984">
      <c r="A984" s="70"/>
      <c r="B984" s="70"/>
      <c r="C984" s="69"/>
      <c r="D984" s="69"/>
      <c r="E984" s="67"/>
      <c r="F984" s="67"/>
      <c r="G984" s="67"/>
      <c r="H984" s="67"/>
      <c r="I984" s="67"/>
      <c r="J984" s="67"/>
      <c r="K984" s="67"/>
      <c r="L984" s="67"/>
      <c r="M984" s="67"/>
      <c r="N984" s="67"/>
      <c r="O984" s="68"/>
      <c r="P984" s="68"/>
      <c r="Q984" s="68"/>
      <c r="R984" s="68"/>
      <c r="S984" s="68"/>
      <c r="T984" s="68"/>
      <c r="U984" s="68"/>
      <c r="V984" s="68"/>
      <c r="W984" s="68"/>
      <c r="X984" s="68"/>
      <c r="Y984" s="68"/>
      <c r="Z984" s="68"/>
      <c r="AA984" s="68"/>
      <c r="AB984" s="68"/>
      <c r="AC984" s="68"/>
    </row>
    <row r="985">
      <c r="A985" s="70"/>
      <c r="B985" s="70"/>
      <c r="C985" s="69"/>
      <c r="D985" s="69"/>
      <c r="E985" s="67"/>
      <c r="F985" s="67"/>
      <c r="G985" s="67"/>
      <c r="H985" s="67"/>
      <c r="I985" s="67"/>
      <c r="J985" s="67"/>
      <c r="K985" s="67"/>
      <c r="L985" s="67"/>
      <c r="M985" s="67"/>
      <c r="N985" s="67"/>
      <c r="O985" s="68"/>
      <c r="P985" s="68"/>
      <c r="Q985" s="68"/>
      <c r="R985" s="68"/>
      <c r="S985" s="68"/>
      <c r="T985" s="68"/>
      <c r="U985" s="68"/>
      <c r="V985" s="68"/>
      <c r="W985" s="68"/>
      <c r="X985" s="68"/>
      <c r="Y985" s="68"/>
      <c r="Z985" s="68"/>
      <c r="AA985" s="68"/>
      <c r="AB985" s="68"/>
      <c r="AC985" s="68"/>
    </row>
    <row r="986">
      <c r="A986" s="70"/>
      <c r="B986" s="70"/>
      <c r="C986" s="69"/>
      <c r="D986" s="69"/>
      <c r="E986" s="67"/>
      <c r="F986" s="67"/>
      <c r="G986" s="67"/>
      <c r="H986" s="67"/>
      <c r="I986" s="67"/>
      <c r="J986" s="67"/>
      <c r="K986" s="67"/>
      <c r="L986" s="67"/>
      <c r="M986" s="67"/>
      <c r="N986" s="67"/>
      <c r="O986" s="68"/>
      <c r="P986" s="68"/>
      <c r="Q986" s="68"/>
      <c r="R986" s="68"/>
      <c r="S986" s="68"/>
      <c r="T986" s="68"/>
      <c r="U986" s="68"/>
      <c r="V986" s="68"/>
      <c r="W986" s="68"/>
      <c r="X986" s="68"/>
      <c r="Y986" s="68"/>
      <c r="Z986" s="68"/>
      <c r="AA986" s="68"/>
      <c r="AB986" s="68"/>
      <c r="AC986" s="68"/>
    </row>
    <row r="987">
      <c r="A987" s="70"/>
      <c r="B987" s="70"/>
      <c r="C987" s="69"/>
      <c r="D987" s="69"/>
      <c r="E987" s="67"/>
      <c r="F987" s="67"/>
      <c r="G987" s="67"/>
      <c r="H987" s="67"/>
      <c r="I987" s="67"/>
      <c r="J987" s="67"/>
      <c r="K987" s="67"/>
      <c r="L987" s="67"/>
      <c r="M987" s="67"/>
      <c r="N987" s="67"/>
      <c r="O987" s="68"/>
      <c r="P987" s="68"/>
      <c r="Q987" s="68"/>
      <c r="R987" s="68"/>
      <c r="S987" s="68"/>
      <c r="T987" s="68"/>
      <c r="U987" s="68"/>
      <c r="V987" s="68"/>
      <c r="W987" s="68"/>
      <c r="X987" s="68"/>
      <c r="Y987" s="68"/>
      <c r="Z987" s="68"/>
      <c r="AA987" s="68"/>
      <c r="AB987" s="68"/>
      <c r="AC987" s="68"/>
    </row>
    <row r="988">
      <c r="A988" s="70"/>
      <c r="B988" s="70"/>
      <c r="C988" s="69"/>
      <c r="D988" s="69"/>
      <c r="E988" s="67"/>
      <c r="F988" s="67"/>
      <c r="G988" s="67"/>
      <c r="H988" s="67"/>
      <c r="I988" s="67"/>
      <c r="J988" s="67"/>
      <c r="K988" s="67"/>
      <c r="L988" s="67"/>
      <c r="M988" s="67"/>
      <c r="N988" s="67"/>
      <c r="O988" s="68"/>
      <c r="P988" s="68"/>
      <c r="Q988" s="68"/>
      <c r="R988" s="68"/>
      <c r="S988" s="68"/>
      <c r="T988" s="68"/>
      <c r="U988" s="68"/>
      <c r="V988" s="68"/>
      <c r="W988" s="68"/>
      <c r="X988" s="68"/>
      <c r="Y988" s="68"/>
      <c r="Z988" s="68"/>
      <c r="AA988" s="68"/>
      <c r="AB988" s="68"/>
      <c r="AC988" s="68"/>
    </row>
    <row r="989">
      <c r="A989" s="70"/>
      <c r="B989" s="70"/>
      <c r="C989" s="69"/>
      <c r="D989" s="69"/>
      <c r="E989" s="67"/>
      <c r="F989" s="67"/>
      <c r="G989" s="67"/>
      <c r="H989" s="67"/>
      <c r="I989" s="67"/>
      <c r="J989" s="67"/>
      <c r="K989" s="67"/>
      <c r="L989" s="67"/>
      <c r="M989" s="67"/>
      <c r="N989" s="67"/>
      <c r="O989" s="68"/>
      <c r="P989" s="68"/>
      <c r="Q989" s="68"/>
      <c r="R989" s="68"/>
      <c r="S989" s="68"/>
      <c r="T989" s="68"/>
      <c r="U989" s="68"/>
      <c r="V989" s="68"/>
      <c r="W989" s="68"/>
      <c r="X989" s="68"/>
      <c r="Y989" s="68"/>
      <c r="Z989" s="68"/>
      <c r="AA989" s="68"/>
      <c r="AB989" s="68"/>
      <c r="AC989" s="68"/>
    </row>
    <row r="990">
      <c r="A990" s="70"/>
      <c r="B990" s="70"/>
      <c r="C990" s="69"/>
      <c r="D990" s="69"/>
      <c r="E990" s="67"/>
      <c r="F990" s="67"/>
      <c r="G990" s="67"/>
      <c r="H990" s="67"/>
      <c r="I990" s="67"/>
      <c r="J990" s="67"/>
      <c r="K990" s="67"/>
      <c r="L990" s="67"/>
      <c r="M990" s="67"/>
      <c r="N990" s="67"/>
      <c r="O990" s="68"/>
      <c r="P990" s="68"/>
      <c r="Q990" s="68"/>
      <c r="R990" s="68"/>
      <c r="S990" s="68"/>
      <c r="T990" s="68"/>
      <c r="U990" s="68"/>
      <c r="V990" s="68"/>
      <c r="W990" s="68"/>
      <c r="X990" s="68"/>
      <c r="Y990" s="68"/>
      <c r="Z990" s="68"/>
      <c r="AA990" s="68"/>
      <c r="AB990" s="68"/>
      <c r="AC990" s="68"/>
    </row>
    <row r="991">
      <c r="A991" s="70"/>
      <c r="B991" s="70"/>
      <c r="C991" s="69"/>
      <c r="D991" s="69"/>
      <c r="E991" s="67"/>
      <c r="F991" s="67"/>
      <c r="G991" s="67"/>
      <c r="H991" s="67"/>
      <c r="I991" s="67"/>
      <c r="J991" s="67"/>
      <c r="K991" s="67"/>
      <c r="L991" s="67"/>
      <c r="M991" s="67"/>
      <c r="N991" s="67"/>
      <c r="O991" s="68"/>
      <c r="P991" s="68"/>
      <c r="Q991" s="68"/>
      <c r="R991" s="68"/>
      <c r="S991" s="68"/>
      <c r="T991" s="68"/>
      <c r="U991" s="68"/>
      <c r="V991" s="68"/>
      <c r="W991" s="68"/>
      <c r="X991" s="68"/>
      <c r="Y991" s="68"/>
      <c r="Z991" s="68"/>
      <c r="AA991" s="68"/>
      <c r="AB991" s="68"/>
      <c r="AC991" s="68"/>
    </row>
    <row r="992">
      <c r="A992" s="70"/>
      <c r="B992" s="70"/>
      <c r="C992" s="69"/>
      <c r="D992" s="69"/>
      <c r="E992" s="67"/>
      <c r="F992" s="67"/>
      <c r="G992" s="67"/>
      <c r="H992" s="67"/>
      <c r="I992" s="67"/>
      <c r="J992" s="67"/>
      <c r="K992" s="67"/>
      <c r="L992" s="67"/>
      <c r="M992" s="67"/>
      <c r="N992" s="67"/>
      <c r="O992" s="68"/>
      <c r="P992" s="68"/>
      <c r="Q992" s="68"/>
      <c r="R992" s="68"/>
      <c r="S992" s="68"/>
      <c r="T992" s="68"/>
      <c r="U992" s="68"/>
      <c r="V992" s="68"/>
      <c r="W992" s="68"/>
      <c r="X992" s="68"/>
      <c r="Y992" s="68"/>
      <c r="Z992" s="68"/>
      <c r="AA992" s="68"/>
      <c r="AB992" s="68"/>
      <c r="AC992" s="68"/>
    </row>
    <row r="993">
      <c r="A993" s="70"/>
      <c r="B993" s="70"/>
      <c r="C993" s="69"/>
      <c r="D993" s="69"/>
      <c r="E993" s="67"/>
      <c r="F993" s="67"/>
      <c r="G993" s="67"/>
      <c r="H993" s="67"/>
      <c r="I993" s="67"/>
      <c r="J993" s="67"/>
      <c r="K993" s="67"/>
      <c r="L993" s="67"/>
      <c r="M993" s="67"/>
      <c r="N993" s="67"/>
      <c r="O993" s="68"/>
      <c r="P993" s="68"/>
      <c r="Q993" s="68"/>
      <c r="R993" s="68"/>
      <c r="S993" s="68"/>
      <c r="T993" s="68"/>
      <c r="U993" s="68"/>
      <c r="V993" s="68"/>
      <c r="W993" s="68"/>
      <c r="X993" s="68"/>
      <c r="Y993" s="68"/>
      <c r="Z993" s="68"/>
      <c r="AA993" s="68"/>
      <c r="AB993" s="68"/>
      <c r="AC993" s="68"/>
    </row>
    <row r="994">
      <c r="A994" s="70"/>
      <c r="B994" s="70"/>
      <c r="C994" s="69"/>
      <c r="D994" s="69"/>
      <c r="E994" s="67"/>
      <c r="F994" s="67"/>
      <c r="G994" s="67"/>
      <c r="H994" s="67"/>
      <c r="I994" s="67"/>
      <c r="J994" s="67"/>
      <c r="K994" s="67"/>
      <c r="L994" s="67"/>
      <c r="M994" s="67"/>
      <c r="N994" s="67"/>
      <c r="O994" s="68"/>
      <c r="P994" s="68"/>
      <c r="Q994" s="68"/>
      <c r="R994" s="68"/>
      <c r="S994" s="68"/>
      <c r="T994" s="68"/>
      <c r="U994" s="68"/>
      <c r="V994" s="68"/>
      <c r="W994" s="68"/>
      <c r="X994" s="68"/>
      <c r="Y994" s="68"/>
      <c r="Z994" s="68"/>
      <c r="AA994" s="68"/>
      <c r="AB994" s="68"/>
      <c r="AC994" s="68"/>
    </row>
    <row r="995">
      <c r="A995" s="70"/>
      <c r="B995" s="70"/>
      <c r="C995" s="69"/>
      <c r="D995" s="69"/>
      <c r="E995" s="67"/>
      <c r="F995" s="67"/>
      <c r="G995" s="67"/>
      <c r="H995" s="67"/>
      <c r="I995" s="67"/>
      <c r="J995" s="67"/>
      <c r="K995" s="67"/>
      <c r="L995" s="67"/>
      <c r="M995" s="67"/>
      <c r="N995" s="67"/>
      <c r="O995" s="68"/>
      <c r="P995" s="68"/>
      <c r="Q995" s="68"/>
      <c r="R995" s="68"/>
      <c r="S995" s="68"/>
      <c r="T995" s="68"/>
      <c r="U995" s="68"/>
      <c r="V995" s="68"/>
      <c r="W995" s="68"/>
      <c r="X995" s="68"/>
      <c r="Y995" s="68"/>
      <c r="Z995" s="68"/>
      <c r="AA995" s="68"/>
      <c r="AB995" s="68"/>
      <c r="AC995" s="68"/>
    </row>
    <row r="996">
      <c r="A996" s="70"/>
      <c r="B996" s="70"/>
      <c r="C996" s="69"/>
      <c r="D996" s="69"/>
      <c r="E996" s="67"/>
      <c r="F996" s="67"/>
      <c r="G996" s="67"/>
      <c r="H996" s="67"/>
      <c r="I996" s="67"/>
      <c r="J996" s="67"/>
      <c r="K996" s="67"/>
      <c r="L996" s="67"/>
      <c r="M996" s="67"/>
      <c r="N996" s="67"/>
      <c r="O996" s="68"/>
      <c r="P996" s="68"/>
      <c r="Q996" s="68"/>
      <c r="R996" s="68"/>
      <c r="S996" s="68"/>
      <c r="T996" s="68"/>
      <c r="U996" s="68"/>
      <c r="V996" s="68"/>
      <c r="W996" s="68"/>
      <c r="X996" s="68"/>
      <c r="Y996" s="68"/>
      <c r="Z996" s="68"/>
      <c r="AA996" s="68"/>
      <c r="AB996" s="68"/>
      <c r="AC996" s="68"/>
    </row>
    <row r="997">
      <c r="A997" s="70"/>
      <c r="B997" s="70"/>
      <c r="C997" s="69"/>
      <c r="D997" s="69"/>
      <c r="E997" s="67"/>
      <c r="F997" s="67"/>
      <c r="G997" s="67"/>
      <c r="H997" s="67"/>
      <c r="I997" s="67"/>
      <c r="J997" s="67"/>
      <c r="K997" s="67"/>
      <c r="L997" s="67"/>
      <c r="M997" s="67"/>
      <c r="N997" s="67"/>
      <c r="O997" s="68"/>
      <c r="P997" s="68"/>
      <c r="Q997" s="68"/>
      <c r="R997" s="68"/>
      <c r="S997" s="68"/>
      <c r="T997" s="68"/>
      <c r="U997" s="68"/>
      <c r="V997" s="68"/>
      <c r="W997" s="68"/>
      <c r="X997" s="68"/>
      <c r="Y997" s="68"/>
      <c r="Z997" s="68"/>
      <c r="AA997" s="68"/>
      <c r="AB997" s="68"/>
      <c r="AC997" s="68"/>
    </row>
    <row r="998">
      <c r="A998" s="70"/>
      <c r="B998" s="70"/>
      <c r="C998" s="69"/>
      <c r="D998" s="69"/>
      <c r="E998" s="67"/>
      <c r="F998" s="67"/>
      <c r="G998" s="67"/>
      <c r="H998" s="67"/>
      <c r="I998" s="67"/>
      <c r="J998" s="67"/>
      <c r="K998" s="67"/>
      <c r="L998" s="67"/>
      <c r="M998" s="67"/>
      <c r="N998" s="67"/>
      <c r="O998" s="68"/>
      <c r="P998" s="68"/>
      <c r="Q998" s="68"/>
      <c r="R998" s="68"/>
      <c r="S998" s="68"/>
      <c r="T998" s="68"/>
      <c r="U998" s="68"/>
      <c r="V998" s="68"/>
      <c r="W998" s="68"/>
      <c r="X998" s="68"/>
      <c r="Y998" s="68"/>
      <c r="Z998" s="68"/>
      <c r="AA998" s="68"/>
      <c r="AB998" s="68"/>
      <c r="AC998" s="68"/>
    </row>
    <row r="999">
      <c r="A999" s="70"/>
      <c r="B999" s="70"/>
      <c r="C999" s="69"/>
      <c r="D999" s="69"/>
      <c r="E999" s="67"/>
      <c r="F999" s="67"/>
      <c r="G999" s="67"/>
      <c r="H999" s="67"/>
      <c r="I999" s="67"/>
      <c r="J999" s="67"/>
      <c r="K999" s="67"/>
      <c r="L999" s="67"/>
      <c r="M999" s="67"/>
      <c r="N999" s="67"/>
      <c r="O999" s="68"/>
      <c r="P999" s="68"/>
      <c r="Q999" s="68"/>
      <c r="R999" s="68"/>
      <c r="S999" s="68"/>
      <c r="T999" s="68"/>
      <c r="U999" s="68"/>
      <c r="V999" s="68"/>
      <c r="W999" s="68"/>
      <c r="X999" s="68"/>
      <c r="Y999" s="68"/>
      <c r="Z999" s="68"/>
      <c r="AA999" s="68"/>
      <c r="AB999" s="68"/>
      <c r="AC999" s="68"/>
    </row>
    <row r="1000">
      <c r="A1000" s="70"/>
      <c r="B1000" s="70"/>
      <c r="C1000" s="69"/>
      <c r="D1000" s="69"/>
      <c r="E1000" s="67"/>
      <c r="F1000" s="67"/>
      <c r="G1000" s="67"/>
      <c r="H1000" s="67"/>
      <c r="I1000" s="67"/>
      <c r="J1000" s="67"/>
      <c r="K1000" s="67"/>
      <c r="L1000" s="67"/>
      <c r="M1000" s="67"/>
      <c r="N1000" s="67"/>
      <c r="O1000" s="68"/>
      <c r="P1000" s="68"/>
      <c r="Q1000" s="68"/>
      <c r="R1000" s="68"/>
      <c r="S1000" s="68"/>
      <c r="T1000" s="68"/>
      <c r="U1000" s="68"/>
      <c r="V1000" s="68"/>
      <c r="W1000" s="68"/>
      <c r="X1000" s="68"/>
      <c r="Y1000" s="68"/>
      <c r="Z1000" s="68"/>
      <c r="AA1000" s="68"/>
      <c r="AB1000" s="68"/>
      <c r="AC1000" s="68"/>
    </row>
  </sheetData>
  <hyperlinks>
    <hyperlink r:id="rId1" ref="E2"/>
    <hyperlink r:id="rId2" ref="E3"/>
    <hyperlink r:id="rId3" ref="E4"/>
    <hyperlink r:id="rId4" ref="E5"/>
    <hyperlink r:id="rId5" ref="E6"/>
    <hyperlink r:id="rId6" ref="E7"/>
    <hyperlink r:id="rId7" ref="E8"/>
    <hyperlink r:id="rId8" ref="E9"/>
    <hyperlink r:id="rId9" ref="E10"/>
    <hyperlink r:id="rId10" ref="E11"/>
    <hyperlink r:id="rId11" ref="E12"/>
    <hyperlink r:id="rId12" ref="E13"/>
    <hyperlink r:id="rId13" ref="E14"/>
    <hyperlink r:id="rId14" ref="E15"/>
    <hyperlink r:id="rId15" ref="E16"/>
    <hyperlink r:id="rId16" ref="E17"/>
    <hyperlink r:id="rId17" ref="E18"/>
    <hyperlink r:id="rId18" ref="E19"/>
    <hyperlink r:id="rId19" ref="E20"/>
    <hyperlink r:id="rId20" ref="E21"/>
    <hyperlink r:id="rId21" ref="E22"/>
    <hyperlink r:id="rId22" ref="E23"/>
    <hyperlink r:id="rId23" ref="E24"/>
    <hyperlink r:id="rId24" ref="E25"/>
    <hyperlink r:id="rId25" ref="E26"/>
    <hyperlink r:id="rId26" ref="E27"/>
    <hyperlink r:id="rId27" ref="E28"/>
    <hyperlink r:id="rId28" ref="E29"/>
    <hyperlink r:id="rId29" ref="E30"/>
    <hyperlink r:id="rId30" ref="E31"/>
    <hyperlink r:id="rId31" ref="E32"/>
    <hyperlink r:id="rId32" ref="E33"/>
    <hyperlink r:id="rId33" ref="E34"/>
    <hyperlink r:id="rId34" ref="E35"/>
    <hyperlink r:id="rId35" ref="E36"/>
    <hyperlink r:id="rId36" ref="E37"/>
    <hyperlink r:id="rId37" ref="E38"/>
    <hyperlink r:id="rId38" ref="E39"/>
    <hyperlink r:id="rId39" ref="E40"/>
    <hyperlink r:id="rId40" ref="E41"/>
    <hyperlink r:id="rId41" ref="E42"/>
    <hyperlink r:id="rId42" ref="E43"/>
    <hyperlink r:id="rId43" ref="E44"/>
    <hyperlink r:id="rId44" ref="E45"/>
    <hyperlink r:id="rId45" ref="E46"/>
    <hyperlink r:id="rId46" ref="E47"/>
    <hyperlink r:id="rId47" ref="E48"/>
    <hyperlink r:id="rId48" ref="E49"/>
    <hyperlink r:id="rId49" ref="E50"/>
    <hyperlink r:id="rId50" ref="E51"/>
    <hyperlink r:id="rId51" ref="E52"/>
    <hyperlink r:id="rId52" ref="E53"/>
    <hyperlink r:id="rId53" ref="E54"/>
    <hyperlink r:id="rId54" ref="E55"/>
    <hyperlink r:id="rId55" ref="E56"/>
    <hyperlink r:id="rId56" ref="E57"/>
    <hyperlink r:id="rId57" ref="E58"/>
    <hyperlink r:id="rId58" ref="E59"/>
    <hyperlink r:id="rId59" ref="E60"/>
    <hyperlink r:id="rId60" ref="E61"/>
    <hyperlink r:id="rId61" ref="E62"/>
    <hyperlink r:id="rId62" ref="E63"/>
    <hyperlink r:id="rId63" ref="E64"/>
    <hyperlink r:id="rId64" ref="E65"/>
    <hyperlink r:id="rId65" ref="E66"/>
    <hyperlink r:id="rId66" ref="E67"/>
    <hyperlink r:id="rId67" ref="E68"/>
    <hyperlink r:id="rId68" ref="E69"/>
    <hyperlink r:id="rId69" ref="E70"/>
    <hyperlink r:id="rId70" ref="E71"/>
    <hyperlink r:id="rId71" ref="E72"/>
    <hyperlink r:id="rId72" ref="E73"/>
    <hyperlink r:id="rId73" ref="E74"/>
    <hyperlink r:id="rId74" ref="E75"/>
    <hyperlink r:id="rId75" ref="E76"/>
    <hyperlink r:id="rId76" ref="E77"/>
    <hyperlink r:id="rId77" ref="E78"/>
  </hyperlinks>
  <drawing r:id="rId78"/>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45" width="3.0"/>
    <col customWidth="1" min="46" max="46" width="2.0"/>
  </cols>
  <sheetData>
    <row r="1" ht="17.25" customHeight="1">
      <c r="A1" s="71"/>
      <c r="B1" s="72"/>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3"/>
    </row>
    <row r="2" ht="17.25" customHeight="1">
      <c r="A2" s="74" t="s">
        <v>741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row>
    <row r="3" ht="17.2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row>
    <row r="4" ht="17.2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5"/>
    </row>
    <row r="5" ht="17.25"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5"/>
    </row>
    <row r="6" ht="17.25" customHeight="1">
      <c r="A6" s="76" t="s">
        <v>742</v>
      </c>
      <c r="AT6" s="77"/>
    </row>
    <row r="7" ht="17.25" customHeight="1">
      <c r="AT7" s="77"/>
    </row>
    <row r="8" ht="17.25" customHeight="1">
      <c r="AT8" s="77"/>
    </row>
    <row r="9" ht="17.25" customHeight="1">
      <c r="AT9" s="77"/>
    </row>
    <row r="10" ht="17.25" customHeight="1">
      <c r="AT10" s="77"/>
    </row>
    <row r="11" ht="17.25" customHeight="1">
      <c r="AT11" s="77"/>
    </row>
    <row r="12" ht="17.25" customHeight="1">
      <c r="AT12" s="77"/>
    </row>
    <row r="13" ht="17.25" customHeight="1">
      <c r="AT13" s="77"/>
    </row>
    <row r="14" ht="17.25" customHeight="1">
      <c r="AT14" s="77"/>
    </row>
    <row r="15" ht="17.25" customHeight="1">
      <c r="A15" s="78"/>
      <c r="B15" s="79"/>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80"/>
    </row>
    <row r="16" ht="17.25" customHeight="1">
      <c r="A16" s="78"/>
      <c r="B16" s="79"/>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80"/>
    </row>
    <row r="17" ht="17.25" customHeight="1">
      <c r="A17" s="78"/>
      <c r="B17" s="79"/>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80"/>
    </row>
    <row r="18" ht="17.25" customHeight="1">
      <c r="A18" s="78"/>
      <c r="B18" s="79"/>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80"/>
    </row>
    <row r="19" ht="17.25" customHeight="1">
      <c r="A19" s="78"/>
      <c r="B19" s="79"/>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80"/>
    </row>
    <row r="20" ht="17.25" customHeight="1">
      <c r="A20" s="78"/>
      <c r="B20" s="79"/>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80"/>
    </row>
    <row r="21" ht="17.25" customHeight="1">
      <c r="A21" s="78"/>
      <c r="B21" s="79"/>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80"/>
    </row>
    <row r="22" ht="17.25" customHeight="1">
      <c r="A22" s="78"/>
      <c r="B22" s="79"/>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80"/>
    </row>
    <row r="23" ht="17.25" customHeight="1">
      <c r="A23" s="78"/>
      <c r="B23" s="79"/>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80"/>
    </row>
    <row r="24" ht="17.25" customHeight="1">
      <c r="A24" s="78"/>
      <c r="B24" s="79"/>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80"/>
    </row>
    <row r="25" ht="17.25" customHeight="1">
      <c r="A25" s="78"/>
      <c r="B25" s="79"/>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80"/>
    </row>
    <row r="26" ht="17.25" customHeight="1">
      <c r="A26" s="78"/>
      <c r="B26" s="79"/>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80"/>
    </row>
    <row r="27" ht="17.25" customHeight="1">
      <c r="A27" s="78"/>
      <c r="B27" s="79"/>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80"/>
    </row>
    <row r="28" ht="17.2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2"/>
    </row>
    <row r="29" ht="17.2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2"/>
    </row>
    <row r="30" ht="17.2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2"/>
    </row>
    <row r="31" ht="17.25" customHeight="1">
      <c r="A31" s="83" t="s">
        <v>743</v>
      </c>
      <c r="AT31" s="82"/>
    </row>
    <row r="32" ht="17.25" customHeight="1">
      <c r="AT32" s="82"/>
    </row>
    <row r="33" ht="17.25" customHeight="1">
      <c r="A33" s="83" t="str">
        <f>CONCATENATE("Терлекчи С.А.     ", YEAR(NOW()), ".", TEXT(MONTH(NOW()), "00"), ".", TEXT(DAY(NOW()), "00"))</f>
        <v>Терлекчи С.А.     2025.09.13</v>
      </c>
      <c r="AT33" s="84"/>
    </row>
    <row r="34" ht="17.25" customHeight="1">
      <c r="AT34" s="84"/>
    </row>
    <row r="35" ht="17.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6"/>
    </row>
    <row r="36" ht="17.25" customHeight="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6"/>
    </row>
    <row r="37" ht="17.25" customHeight="1">
      <c r="A37" s="87"/>
      <c r="AT37" s="88"/>
    </row>
    <row r="38" ht="17.25" customHeight="1">
      <c r="AT38" s="88"/>
    </row>
    <row r="39" ht="17.25" customHeight="1">
      <c r="AT39" s="88"/>
    </row>
    <row r="40" ht="17.25" customHeight="1">
      <c r="AT40" s="88"/>
    </row>
    <row r="41" ht="17.25" customHeight="1">
      <c r="AT41" s="88"/>
    </row>
    <row r="42" ht="17.25" customHeight="1">
      <c r="AT42" s="88"/>
    </row>
    <row r="43" ht="17.25" customHeight="1">
      <c r="AT43" s="88"/>
    </row>
    <row r="44" ht="17.25" customHeight="1">
      <c r="AT44" s="88"/>
    </row>
    <row r="45" ht="17.25" customHeight="1">
      <c r="AT45" s="88"/>
    </row>
    <row r="46" ht="17.25" customHeight="1">
      <c r="AT46" s="88"/>
    </row>
    <row r="47" ht="17.25" customHeight="1">
      <c r="AT47" s="88"/>
    </row>
    <row r="48" ht="17.25" customHeight="1">
      <c r="AT48" s="88"/>
    </row>
    <row r="49" ht="17.25" customHeight="1">
      <c r="AT49" s="88"/>
    </row>
    <row r="50" ht="17.25" customHeight="1">
      <c r="AT50" s="88"/>
    </row>
    <row r="51" ht="17.25" customHeight="1">
      <c r="AT51" s="88"/>
    </row>
    <row r="52" ht="17.25" customHeight="1">
      <c r="AT52" s="88"/>
    </row>
    <row r="53" ht="17.25" customHeight="1">
      <c r="AT53" s="88"/>
    </row>
    <row r="54" ht="17.25" customHeight="1">
      <c r="AT54" s="88"/>
    </row>
    <row r="55" ht="17.25" customHeight="1">
      <c r="AT55" s="88"/>
    </row>
    <row r="56" ht="17.25" customHeight="1">
      <c r="AT56" s="88"/>
    </row>
    <row r="57" ht="17.25" customHeight="1">
      <c r="AT57" s="88"/>
    </row>
    <row r="58" ht="17.25" customHeight="1">
      <c r="AT58" s="88"/>
    </row>
    <row r="59" ht="17.25" customHeight="1">
      <c r="AT59" s="88"/>
    </row>
    <row r="60" ht="17.25" customHeight="1">
      <c r="AT60" s="88"/>
    </row>
    <row r="61" ht="17.25" customHeight="1">
      <c r="AT61" s="88"/>
    </row>
    <row r="62" ht="17.25" customHeight="1">
      <c r="AT62" s="88"/>
    </row>
    <row r="63" ht="17.25" customHeight="1">
      <c r="AT63" s="88"/>
    </row>
    <row r="64" ht="17.25" customHeight="1">
      <c r="AT64" s="88"/>
    </row>
    <row r="65" ht="17.25" customHeight="1">
      <c r="AT65" s="88"/>
    </row>
    <row r="66" ht="17.25" customHeight="1">
      <c r="AT66" s="88"/>
    </row>
    <row r="67" ht="17.25" customHeight="1">
      <c r="AT67" s="88"/>
    </row>
    <row r="68" ht="17.25" customHeight="1">
      <c r="AT68" s="88"/>
    </row>
    <row r="69" ht="17.25" customHeight="1">
      <c r="AT69" s="88"/>
    </row>
    <row r="70" ht="17.25" customHeight="1">
      <c r="AT70" s="88"/>
    </row>
    <row r="71" ht="17.25" customHeight="1">
      <c r="AT71" s="88"/>
    </row>
    <row r="72" ht="17.25" customHeight="1">
      <c r="AT72" s="88"/>
    </row>
    <row r="73" ht="17.25" customHeight="1">
      <c r="A73" s="89" t="s">
        <v>744</v>
      </c>
      <c r="AT73" s="90"/>
    </row>
    <row r="74" ht="17.25" customHeight="1">
      <c r="AT74" s="90"/>
    </row>
    <row r="75" ht="17.25" customHeight="1">
      <c r="A75" s="91" t="s">
        <v>745</v>
      </c>
      <c r="AT75" s="92"/>
    </row>
    <row r="76" ht="17.25" customHeight="1">
      <c r="AT76" s="92"/>
    </row>
    <row r="77" ht="17.25" customHeight="1">
      <c r="AT77" s="92"/>
    </row>
    <row r="78" ht="17.25" customHeight="1">
      <c r="AT78" s="92"/>
    </row>
    <row r="79" ht="17.25" customHeight="1">
      <c r="AT79" s="92"/>
    </row>
    <row r="80" ht="17.25" customHeight="1">
      <c r="AT80" s="92"/>
    </row>
    <row r="81" ht="17.25" customHeight="1">
      <c r="AT81" s="92"/>
    </row>
    <row r="82" ht="17.25" customHeight="1">
      <c r="AT82" s="92"/>
    </row>
    <row r="83" ht="17.25" customHeight="1">
      <c r="AT83" s="92"/>
    </row>
    <row r="84" ht="17.25" customHeight="1">
      <c r="AT84" s="92"/>
    </row>
    <row r="85" ht="17.25" customHeight="1">
      <c r="AT85" s="92"/>
    </row>
    <row r="86" ht="17.25" customHeight="1">
      <c r="AT86" s="92"/>
    </row>
    <row r="87" ht="17.25" customHeight="1">
      <c r="AT87" s="92"/>
    </row>
    <row r="88" ht="17.25" customHeight="1">
      <c r="AT88" s="92"/>
    </row>
    <row r="89" ht="17.25" customHeight="1">
      <c r="A89" s="93" t="s">
        <v>746</v>
      </c>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0"/>
    </row>
    <row r="90" ht="17.25" customHeight="1">
      <c r="AT90" s="90"/>
    </row>
    <row r="91" ht="17.25" customHeight="1">
      <c r="A91" s="91" t="s">
        <v>747</v>
      </c>
      <c r="AT91" s="92"/>
    </row>
    <row r="92" ht="17.25" customHeight="1">
      <c r="AT92" s="92"/>
    </row>
    <row r="93" ht="17.25" customHeight="1">
      <c r="AT93" s="92"/>
    </row>
    <row r="94" ht="17.25" customHeight="1">
      <c r="AT94" s="92"/>
    </row>
    <row r="95" ht="17.25" customHeight="1">
      <c r="A95" s="95" t="s">
        <v>748</v>
      </c>
      <c r="B95" s="94"/>
      <c r="C95" s="94"/>
      <c r="D95" s="94"/>
      <c r="E95" s="94"/>
      <c r="F95" s="94"/>
      <c r="G95" s="94"/>
      <c r="H95" s="94"/>
      <c r="I95" s="94"/>
      <c r="J95" s="94"/>
      <c r="K95" s="94"/>
      <c r="L95" s="94"/>
      <c r="M95" s="94"/>
      <c r="N95" s="94"/>
      <c r="O95" s="94"/>
      <c r="P95" s="94"/>
      <c r="Q95" s="94"/>
      <c r="R95" s="96"/>
      <c r="S95" s="95" t="s">
        <v>749</v>
      </c>
      <c r="T95" s="94"/>
      <c r="U95" s="94"/>
      <c r="V95" s="94"/>
      <c r="W95" s="94"/>
      <c r="X95" s="94"/>
      <c r="Y95" s="94"/>
      <c r="Z95" s="94"/>
      <c r="AA95" s="94"/>
      <c r="AB95" s="94"/>
      <c r="AC95" s="94"/>
      <c r="AD95" s="94"/>
      <c r="AE95" s="94"/>
      <c r="AF95" s="94"/>
      <c r="AG95" s="94"/>
      <c r="AH95" s="94"/>
      <c r="AI95" s="96"/>
      <c r="AJ95" s="95"/>
      <c r="AK95" s="94"/>
      <c r="AL95" s="94"/>
      <c r="AM95" s="94"/>
      <c r="AN95" s="94"/>
      <c r="AO95" s="94"/>
      <c r="AP95" s="94"/>
      <c r="AQ95" s="94"/>
      <c r="AR95" s="94"/>
      <c r="AS95" s="94"/>
      <c r="AT95" s="97"/>
    </row>
    <row r="96" ht="17.25" customHeight="1">
      <c r="R96" s="98"/>
      <c r="AI96" s="98"/>
      <c r="AT96" s="97"/>
    </row>
    <row r="97" ht="17.25" customHeight="1">
      <c r="A97" s="99" t="s">
        <v>750</v>
      </c>
      <c r="R97" s="98"/>
      <c r="S97" s="100" t="s">
        <v>751</v>
      </c>
      <c r="AI97" s="98"/>
      <c r="AT97" s="97"/>
    </row>
    <row r="98" ht="17.25" customHeight="1">
      <c r="R98" s="98"/>
      <c r="AI98" s="98"/>
      <c r="AT98" s="97"/>
    </row>
    <row r="99" ht="17.25" customHeight="1">
      <c r="R99" s="98"/>
      <c r="AI99" s="98"/>
      <c r="AT99" s="97"/>
    </row>
    <row r="100" ht="17.25" customHeight="1">
      <c r="R100" s="98"/>
      <c r="AI100" s="98"/>
      <c r="AT100" s="97"/>
    </row>
    <row r="101" ht="17.25" customHeight="1">
      <c r="R101" s="98"/>
      <c r="AI101" s="98"/>
      <c r="AT101" s="97"/>
    </row>
    <row r="102" ht="17.25" customHeight="1">
      <c r="A102" s="101" t="s">
        <v>752</v>
      </c>
      <c r="B102" s="94"/>
      <c r="C102" s="94"/>
      <c r="D102" s="94"/>
      <c r="E102" s="94"/>
      <c r="F102" s="94"/>
      <c r="G102" s="94"/>
      <c r="H102" s="94"/>
      <c r="I102" s="94"/>
      <c r="J102" s="94"/>
      <c r="K102" s="94"/>
      <c r="L102" s="94"/>
      <c r="M102" s="94"/>
      <c r="N102" s="94"/>
      <c r="O102" s="94"/>
      <c r="P102" s="94"/>
      <c r="Q102" s="94"/>
      <c r="R102" s="96"/>
      <c r="S102" s="95" t="s">
        <v>753</v>
      </c>
      <c r="T102" s="94"/>
      <c r="U102" s="94"/>
      <c r="V102" s="94"/>
      <c r="W102" s="94"/>
      <c r="X102" s="94"/>
      <c r="Y102" s="94"/>
      <c r="Z102" s="94"/>
      <c r="AA102" s="94"/>
      <c r="AB102" s="94"/>
      <c r="AC102" s="94"/>
      <c r="AD102" s="94"/>
      <c r="AE102" s="94"/>
      <c r="AF102" s="94"/>
      <c r="AG102" s="94"/>
      <c r="AH102" s="94"/>
      <c r="AI102" s="96"/>
      <c r="AT102" s="97"/>
    </row>
    <row r="103" ht="17.25" customHeight="1">
      <c r="R103" s="98"/>
      <c r="AI103" s="98"/>
      <c r="AT103" s="97"/>
    </row>
    <row r="104" ht="17.25" customHeight="1">
      <c r="A104" s="102" t="str">
        <f>CONCATENATE("Размер листа: стандарт ISO 216, размер A5; 
Поля: 0.7, 0.7, 0.7, 2,3;
Количество страниц(листов): 88(44);
Атлас сгенерирован на основе таблицы:    ", YEAR(NOW()), ".", TEXT(MONTH(NOW()), "00"), ".", TEXT(DAY(NOW()), "00"),  " ", TEXT(HOUR(NOW()), "00"),  ":", TEXT(MINUTE(NOW()), "00"))</f>
        <v>Размер листа: стандарт ISO 216, размер A5; 
Поля: 0.7, 0.7, 0.7, 2,3;
Количество страниц(листов): 88(44);
Атлас сгенерирован на основе таблицы:    2025.09.13 16:10</v>
      </c>
      <c r="R104" s="98"/>
      <c r="S104" s="103" t="s">
        <v>754</v>
      </c>
      <c r="AI104" s="98"/>
      <c r="AT104" s="97"/>
    </row>
    <row r="105" ht="17.25" customHeight="1">
      <c r="R105" s="98"/>
      <c r="AI105" s="98"/>
      <c r="AT105" s="97"/>
    </row>
    <row r="106" ht="17.25" customHeight="1">
      <c r="R106" s="98"/>
      <c r="AI106" s="98"/>
      <c r="AT106" s="97"/>
    </row>
    <row r="107" ht="17.25" customHeight="1">
      <c r="R107" s="98"/>
      <c r="AI107" s="98"/>
      <c r="AT107" s="97"/>
    </row>
    <row r="108" ht="17.25" customHeight="1">
      <c r="R108" s="98"/>
      <c r="AI108" s="98"/>
      <c r="AT108" s="97"/>
    </row>
    <row r="109" ht="17.25" customHeight="1">
      <c r="A109" s="89" t="s">
        <v>755</v>
      </c>
      <c r="AT109" s="90"/>
    </row>
    <row r="110" ht="17.25" customHeight="1">
      <c r="AT110" s="90"/>
    </row>
    <row r="111" ht="17.25" customHeight="1">
      <c r="A111" s="104" t="str">
        <f>CONCATENATE(
Legend!H2, "
", 
Legend!H3, "
",
Legend!H4, 
 "
", Legend!H5, 
 "
", Legend!H6, 
 "
", Legend!H7, 
 "
", Legend!H8, 
 "
", Legend!H9, 
 "
", Legend!H10, 
 "
", Legend!H12, 
 "
", Legend!H14, 
 "
", Legend!H18, 
 "
", Legend!H20, 
 "
", Legend!H22)</f>
        <v>• № — порядковый номер.
• @ - первое число из трех цифр - Группа. Вторая буква после дефиса - Порядок в группе. Если в группе только один объект, то на место буквы ставится подчеркивание.
• Имя — названия астеризма и его синонимы через запятую, иногда один и то же астеризм находится под разными номерами в базе так как они имеют разный смысл у разных народов. Но зачастую так происходит с астеризмами состоящими из одних и тех же объектов, но объединенные в разной последовательности.
• Происхождение — указывает на исторические корни астеризма или имя первооткрывателя. 
Древние — появившиеся до начала последовательного формирования созвездий;
Античные — упоминаемые в описаниях неба античных авторов; в частности, почти все образные астеризмы относятся к античным;
Арабские — арабы сделали очень многое для европейской астрономии и увидели целый ряд новых астеризмов;
Средневековое — астеризмы, появившиеся в эпоху возрождения. Некоторые астеризмы из этой эпохи претендовали на собственное созвездие. 
Современные — телескопические или приобретающие характерную видимую форму при наблюдении в южном полушарии;
Первооткрыватели — все телескопические астеризмы имеющие имя первооткрывателя.
• Тип — условное разделение. 
"Условно" — поскольку, во-первых, многие астеризмы можно отнести к различным типам, а во-вторых, к таким группировкам звезд среди астрономов нет серьезного отношения.
Сезонные — большие астеризмы, охватывающие большую часть неба и «знаковые» на целое время года.
Формообразующие — большие астеризмы, формирующие абрис всего созвездия.
Квази-созвездия — астеризмы, более или менее продолжительное время существовавшие как самостоятельные созвездия, позже отмененные и включенные в состав современных.
Образные — астеризмы, соответствующие отдельным частям традиционных фигур созвездий; помогали в позиционировании звезд внутри созвездия. Их число было очень велико, поскольку каждое крупное созвездие включало несколько таких астеризмов, но ныне помнят только те, что имеют сколько-нибудь выраженную форму.
Ассоциативные — астеризмы, напоминающие тот или иной объект, не имеющий отношения к традиционной фигуре созвездия.
Бриллианты — астеризмы характерной формы бриллиантовой огранки — ромб из двух равносторонних треугольников.
Пары — астеризмы всего из двух звезд.
Указатели — пары звезд, задающие чем-то особенные линии на небе или указывающие на другие звезды;
Телескопические — астеризмы, невидимые или едва видимые невооруженным глазом. Фактически, их число ограничено только апертурой конкретного инструмента.
Фрактальные — телескопические астеризмы напоминающие другие созвездия или астеризмы.
• Расположение астеризма — схематичное изображение части неба в котором находится астеризм.
• Изображение астеризма —  схематичное указание на астеризм или объединение звезд и объектов в астеризме.
• Описание — история появления астеризма и его описание.
• Включает Х объектов — Х указывает из скольки звезд или объектов состоит астеризм. Для указания звезд применяется код Флемстида-Байера, если не указана другая система. 
Обозначение разделителей:
  ,      - разделитель объектов в одной группе;
  |      - разделитель групп;
  +     - две близкие звезды считаемые за одну;
  [ x ] - ближайший яркий объект;
  ?     - объект без названия (вместо названия);
  ~     - примерное указание количества объектов в астеризме.
• Звездные величины — указывает звездную величину самого тусклого и самого яркого объекта в астеризме.
• Левая|Верхняя граница и Правая|Нижняя граница — это координаты, которые указывает на границы астеризма по самым крайним объектам. 
• Угловой размер — размер прямоугольной области в который можно вписать астеризм в угловых градусах.
• ШВ Полностью — Полностью видимо в широтах — координаты широты местности, где всё объекты астеризма будут видны.
• ШВ Частично — Частично видимо в широтах — координаты широты местности, где минимум один объект из астеризма будет виден.</v>
      </c>
      <c r="AT111" s="105"/>
    </row>
    <row r="112" ht="17.25" customHeight="1">
      <c r="AT112" s="105"/>
    </row>
    <row r="113" ht="17.25" customHeight="1">
      <c r="AT113" s="105"/>
    </row>
    <row r="114" ht="17.25" customHeight="1">
      <c r="AT114" s="105"/>
    </row>
    <row r="115" ht="17.25" customHeight="1">
      <c r="AT115" s="105"/>
    </row>
    <row r="116" ht="17.25" customHeight="1">
      <c r="AT116" s="105"/>
    </row>
    <row r="117" ht="17.25" customHeight="1">
      <c r="AT117" s="105"/>
    </row>
    <row r="118" ht="17.25" customHeight="1">
      <c r="AT118" s="105"/>
    </row>
    <row r="119" ht="17.25" customHeight="1">
      <c r="AT119" s="105"/>
    </row>
    <row r="120" ht="17.25" customHeight="1">
      <c r="AT120" s="105"/>
    </row>
    <row r="121" ht="17.25" customHeight="1">
      <c r="AT121" s="105"/>
    </row>
    <row r="122" ht="17.25" customHeight="1">
      <c r="AT122" s="105"/>
    </row>
    <row r="123" ht="17.25" customHeight="1">
      <c r="AT123" s="105"/>
    </row>
    <row r="124" ht="17.25" customHeight="1">
      <c r="AT124" s="105"/>
    </row>
    <row r="125" ht="17.25" customHeight="1">
      <c r="AT125" s="105"/>
    </row>
    <row r="126" ht="17.25" customHeight="1">
      <c r="AT126" s="105"/>
    </row>
    <row r="127" ht="17.25" customHeight="1">
      <c r="AT127" s="105"/>
    </row>
    <row r="128" ht="17.25" customHeight="1">
      <c r="AT128" s="105"/>
    </row>
    <row r="129" ht="17.25" customHeight="1">
      <c r="AT129" s="105"/>
    </row>
    <row r="130" ht="17.25" customHeight="1">
      <c r="AT130" s="105"/>
    </row>
    <row r="131" ht="17.25" customHeight="1">
      <c r="AT131" s="105"/>
    </row>
    <row r="132" ht="17.25" customHeight="1">
      <c r="AT132" s="105"/>
    </row>
    <row r="133" ht="17.25" customHeight="1">
      <c r="AT133" s="105"/>
    </row>
    <row r="134" ht="17.25" customHeight="1">
      <c r="AT134" s="105"/>
    </row>
    <row r="135" ht="17.25" customHeight="1">
      <c r="AT135" s="105"/>
    </row>
    <row r="136" ht="17.25" customHeight="1">
      <c r="AT136" s="105"/>
    </row>
    <row r="137" ht="17.25" customHeight="1">
      <c r="AT137" s="105"/>
    </row>
    <row r="138" ht="17.25" customHeight="1">
      <c r="AT138" s="105"/>
    </row>
    <row r="139" ht="17.25" customHeight="1">
      <c r="AT139" s="105"/>
    </row>
    <row r="140" ht="17.25" customHeight="1">
      <c r="AT140" s="105"/>
    </row>
    <row r="141" ht="17.25" customHeight="1">
      <c r="AT141" s="105"/>
    </row>
    <row r="142" ht="17.25" customHeight="1">
      <c r="AT142" s="105"/>
    </row>
    <row r="143" ht="17.25" customHeight="1">
      <c r="AT143" s="105"/>
    </row>
    <row r="144" ht="17.25" customHeight="1">
      <c r="AT144" s="105"/>
    </row>
    <row r="145" ht="17.25" customHeight="1">
      <c r="AT145" s="105"/>
    </row>
    <row r="146" ht="17.25" customHeight="1">
      <c r="AT146" s="105"/>
    </row>
    <row r="147" ht="17.25" customHeight="1">
      <c r="AT147" s="105"/>
    </row>
    <row r="148" ht="17.25" customHeight="1">
      <c r="AT148" s="105"/>
    </row>
    <row r="149" ht="17.25" customHeight="1">
      <c r="AT149" s="105"/>
    </row>
    <row r="150" ht="17.25" customHeight="1">
      <c r="AT150" s="105"/>
    </row>
    <row r="151" ht="17.25" customHeight="1">
      <c r="AT151" s="105"/>
    </row>
    <row r="152" ht="17.25" customHeight="1">
      <c r="AT152" s="105"/>
    </row>
    <row r="153" ht="17.25" customHeight="1">
      <c r="AT153" s="105"/>
    </row>
    <row r="154" ht="17.25" customHeight="1">
      <c r="AT154" s="105"/>
    </row>
    <row r="155" ht="17.25" customHeight="1">
      <c r="AT155" s="105"/>
    </row>
    <row r="156" ht="17.25" customHeight="1">
      <c r="AT156" s="105"/>
    </row>
    <row r="157" ht="17.25" customHeight="1">
      <c r="AT157" s="105"/>
    </row>
    <row r="158" ht="17.25" customHeight="1">
      <c r="AT158" s="105"/>
    </row>
    <row r="159" ht="17.25" customHeight="1">
      <c r="AT159" s="105"/>
    </row>
    <row r="160" ht="17.25" customHeight="1">
      <c r="AT160" s="105"/>
    </row>
    <row r="161" ht="17.25" customHeight="1">
      <c r="AT161" s="105"/>
    </row>
    <row r="162" ht="17.25" customHeight="1">
      <c r="AT162" s="105"/>
    </row>
    <row r="163" ht="17.25" customHeight="1">
      <c r="AT163" s="105"/>
    </row>
    <row r="164" ht="17.25" customHeight="1">
      <c r="AT164" s="105"/>
    </row>
    <row r="165" ht="17.25" customHeight="1">
      <c r="AT165" s="105"/>
    </row>
    <row r="166" ht="17.25" customHeight="1">
      <c r="AT166" s="105"/>
    </row>
    <row r="167" ht="17.25" customHeight="1">
      <c r="AT167" s="105"/>
    </row>
    <row r="168" ht="17.25" customHeight="1">
      <c r="AT168" s="105"/>
    </row>
    <row r="169" ht="17.25" customHeight="1">
      <c r="AT169" s="105"/>
    </row>
    <row r="170" ht="17.25" customHeight="1">
      <c r="AT170" s="105"/>
    </row>
    <row r="171" ht="17.25" customHeight="1">
      <c r="AT171" s="105"/>
    </row>
    <row r="172" ht="17.25" customHeight="1">
      <c r="AT172" s="105"/>
    </row>
    <row r="173" ht="17.25" customHeight="1">
      <c r="AT173" s="105"/>
    </row>
    <row r="174" ht="17.25" customHeight="1">
      <c r="AT174" s="105"/>
    </row>
    <row r="175" ht="17.25" customHeight="1">
      <c r="AT175" s="105"/>
    </row>
    <row r="176" ht="17.25" customHeight="1">
      <c r="AT176" s="105"/>
    </row>
    <row r="177" ht="17.25" customHeight="1">
      <c r="AT177" s="105"/>
    </row>
    <row r="178" ht="17.25" customHeight="1">
      <c r="AT178" s="105"/>
    </row>
    <row r="179" ht="17.25" customHeight="1">
      <c r="AT179" s="105"/>
    </row>
    <row r="180" ht="17.25" customHeight="1">
      <c r="AT180" s="105"/>
    </row>
    <row r="181" ht="17.25" customHeight="1">
      <c r="A181" s="89" t="s">
        <v>756</v>
      </c>
      <c r="AT181" s="90"/>
    </row>
    <row r="182" ht="17.25" customHeight="1">
      <c r="AT182" s="90"/>
    </row>
    <row r="183" ht="17.25" customHeight="1">
      <c r="A183" s="106" t="s">
        <v>757</v>
      </c>
      <c r="D183" s="106" t="s">
        <v>758</v>
      </c>
      <c r="G183" s="106" t="s">
        <v>634</v>
      </c>
      <c r="AC183" s="106" t="s">
        <v>656</v>
      </c>
      <c r="AL183" s="106" t="s">
        <v>636</v>
      </c>
      <c r="AT183" s="107"/>
    </row>
    <row r="184" ht="17.25" customHeight="1">
      <c r="A184" s="108">
        <v>12.0</v>
      </c>
      <c r="B184" s="109"/>
      <c r="C184" s="109"/>
      <c r="D184" s="110" t="str">
        <f t="array" ref="D184">INDEX(Tabula!$A$1:$AC$129, A184 + 1, MATCH("Group", Tabula!$A$1:$AAB$1 , 0))</f>
        <v>009-_</v>
      </c>
      <c r="E184" s="109"/>
      <c r="F184" s="109"/>
      <c r="G184" s="110" t="str">
        <f t="array" ref="G184">INDEX(Tabula!$A$1:$AC$129, A184 + 1, MATCH("Name", Tabula!$A$1:$AAB$1 , 0))</f>
        <v>Бабочка</v>
      </c>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10" t="str">
        <f t="array" ref="AC184">INDEX(Tabula!$A$1:$AC$129, A184 + 1, MATCH("Origin", Tabula!$A$1:$AAB$1 , 0))</f>
        <v>Античное</v>
      </c>
      <c r="AD184" s="109"/>
      <c r="AE184" s="109"/>
      <c r="AF184" s="109"/>
      <c r="AG184" s="109"/>
      <c r="AH184" s="109"/>
      <c r="AI184" s="109"/>
      <c r="AJ184" s="109"/>
      <c r="AK184" s="109"/>
      <c r="AL184" s="110" t="str">
        <f t="array" ref="AL184">INDEX(Tabula!$A$1:$AC$129, A184 + 1, MATCH("Type", Tabula!$A$1:$AAB$1 , 0))</f>
        <v>Формообразующий</v>
      </c>
      <c r="AM184" s="109"/>
      <c r="AN184" s="109"/>
      <c r="AO184" s="109"/>
      <c r="AP184" s="109"/>
      <c r="AQ184" s="109"/>
      <c r="AR184" s="109"/>
      <c r="AS184" s="109"/>
      <c r="AT184" s="111"/>
    </row>
    <row r="185" ht="17.25" customHeight="1">
      <c r="A185" s="108">
        <v>8.0</v>
      </c>
      <c r="B185" s="109"/>
      <c r="C185" s="109"/>
      <c r="D185" s="110" t="str">
        <f t="array" ref="D185">INDEX(Tabula!$A$1:$AC$129, A185 + 1, MATCH("Group", Tabula!$A$1:$AAB$1 , 0))</f>
        <v>005-_</v>
      </c>
      <c r="E185" s="109"/>
      <c r="F185" s="109"/>
      <c r="G185" s="110" t="str">
        <f t="array" ref="G185">INDEX(Tabula!$A$1:$AC$129, A185 + 1, MATCH("Name", Tabula!$A$1:$AAB$1 , 0))</f>
        <v>Большой Квадрат, Большой квадрат Пегаса</v>
      </c>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10" t="str">
        <f t="array" ref="AC185">INDEX(Tabula!$A$1:$AC$129, A185 + 1, MATCH("Origin", Tabula!$A$1:$AAB$1 , 0))</f>
        <v>Древнее</v>
      </c>
      <c r="AD185" s="109"/>
      <c r="AE185" s="109"/>
      <c r="AF185" s="109"/>
      <c r="AG185" s="109"/>
      <c r="AH185" s="109"/>
      <c r="AI185" s="109"/>
      <c r="AJ185" s="109"/>
      <c r="AK185" s="109"/>
      <c r="AL185" s="110" t="str">
        <f t="array" ref="AL185">INDEX(Tabula!$A$1:$AC$129, A185 + 1, MATCH("Type", Tabula!$A$1:$AAB$1 , 0))</f>
        <v>Сезонный</v>
      </c>
      <c r="AM185" s="109"/>
      <c r="AN185" s="109"/>
      <c r="AO185" s="109"/>
      <c r="AP185" s="109"/>
      <c r="AQ185" s="109"/>
      <c r="AR185" s="109"/>
      <c r="AS185" s="109"/>
      <c r="AT185" s="111"/>
    </row>
    <row r="186" ht="17.25" customHeight="1">
      <c r="A186" s="108">
        <v>45.0</v>
      </c>
      <c r="B186" s="109"/>
      <c r="C186" s="109"/>
      <c r="D186" s="110" t="str">
        <f t="array" ref="D186">INDEX(Tabula!$A$1:$AC$129, A186 + 1, MATCH("Group", Tabula!$A$1:$AAB$1 , 0))</f>
        <v>034-a</v>
      </c>
      <c r="E186" s="109"/>
      <c r="F186" s="109"/>
      <c r="G186" s="110" t="str">
        <f t="array" ref="G186">INDEX(Tabula!$A$1:$AC$129, A186 + 1, MATCH("Name", Tabula!$A$1:$AAB$1 , 0))</f>
        <v>Большой ковш, Плуг, Лось, Повозка, Семь Мудрецов</v>
      </c>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10" t="str">
        <f t="array" ref="AC186">INDEX(Tabula!$A$1:$AC$129, A186 + 1, MATCH("Origin", Tabula!$A$1:$AAB$1 , 0))</f>
        <v>Древнее</v>
      </c>
      <c r="AD186" s="109"/>
      <c r="AE186" s="109"/>
      <c r="AF186" s="109"/>
      <c r="AG186" s="109"/>
      <c r="AH186" s="109"/>
      <c r="AI186" s="109"/>
      <c r="AJ186" s="109"/>
      <c r="AK186" s="109"/>
      <c r="AL186" s="110" t="str">
        <f t="array" ref="AL186">INDEX(Tabula!$A$1:$AC$129, A186 + 1, MATCH("Type", Tabula!$A$1:$AAB$1 , 0))</f>
        <v>Ассоциативные</v>
      </c>
      <c r="AM186" s="109"/>
      <c r="AN186" s="109"/>
      <c r="AO186" s="109"/>
      <c r="AP186" s="109"/>
      <c r="AQ186" s="109"/>
      <c r="AR186" s="109"/>
      <c r="AS186" s="109"/>
      <c r="AT186" s="111"/>
    </row>
    <row r="187" ht="17.25" customHeight="1">
      <c r="A187" s="108">
        <v>7.0</v>
      </c>
      <c r="B187" s="109"/>
      <c r="C187" s="109"/>
      <c r="D187" s="110" t="str">
        <f t="array" ref="D187">INDEX(Tabula!$A$1:$AC$129, A187 + 1, MATCH("Group", Tabula!$A$1:$AAB$1 , 0))</f>
        <v>004-b</v>
      </c>
      <c r="E187" s="109"/>
      <c r="F187" s="109"/>
      <c r="G187" s="110" t="str">
        <f t="array" ref="G187">INDEX(Tabula!$A$1:$AC$129, A187 + 1, MATCH("Name", Tabula!$A$1:$AAB$1 , 0))</f>
        <v>Бриллиант Девы, Большой Бриллиант</v>
      </c>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10" t="str">
        <f t="array" ref="AC187">INDEX(Tabula!$A$1:$AC$129, A187 + 1, MATCH("Origin", Tabula!$A$1:$AAB$1 , 0))</f>
        <v>Древнее</v>
      </c>
      <c r="AD187" s="109"/>
      <c r="AE187" s="109"/>
      <c r="AF187" s="109"/>
      <c r="AG187" s="109"/>
      <c r="AH187" s="109"/>
      <c r="AI187" s="109"/>
      <c r="AJ187" s="109"/>
      <c r="AK187" s="109"/>
      <c r="AL187" s="110" t="str">
        <f t="array" ref="AL187">INDEX(Tabula!$A$1:$AC$129, A187 + 1, MATCH("Type", Tabula!$A$1:$AAB$1 , 0))</f>
        <v>Сезонный</v>
      </c>
      <c r="AM187" s="109"/>
      <c r="AN187" s="109"/>
      <c r="AO187" s="109"/>
      <c r="AP187" s="109"/>
      <c r="AQ187" s="109"/>
      <c r="AR187" s="109"/>
      <c r="AS187" s="109"/>
      <c r="AT187" s="111"/>
    </row>
    <row r="188" ht="17.25" customHeight="1">
      <c r="A188" s="108">
        <v>72.0</v>
      </c>
      <c r="B188" s="109"/>
      <c r="C188" s="109"/>
      <c r="D188" s="110" t="str">
        <f t="array" ref="D188">INDEX(Tabula!$A$1:$AC$129, A188 + 1, MATCH("Group", Tabula!$A$1:$AAB$1 , 0))</f>
        <v>058-_</v>
      </c>
      <c r="E188" s="109"/>
      <c r="F188" s="109"/>
      <c r="G188" s="110" t="str">
        <f t="array" ref="G188">INDEX(Tabula!$A$1:$AC$129, A188 + 1, MATCH("Name", Tabula!$A$1:$AAB$1 , 0))</f>
        <v>Бриллиантовый крест</v>
      </c>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10" t="str">
        <f t="array" ref="AC188">INDEX(Tabula!$A$1:$AC$129, A188 + 1, MATCH("Origin", Tabula!$A$1:$AAB$1 , 0))</f>
        <v>Современное</v>
      </c>
      <c r="AD188" s="109"/>
      <c r="AE188" s="109"/>
      <c r="AF188" s="109"/>
      <c r="AG188" s="109"/>
      <c r="AH188" s="109"/>
      <c r="AI188" s="109"/>
      <c r="AJ188" s="109"/>
      <c r="AK188" s="109"/>
      <c r="AL188" s="110" t="str">
        <f t="array" ref="AL188">INDEX(Tabula!$A$1:$AC$129, A188 + 1, MATCH("Type", Tabula!$A$1:$AAB$1 , 0))</f>
        <v>Бриллиант</v>
      </c>
      <c r="AM188" s="109"/>
      <c r="AN188" s="109"/>
      <c r="AO188" s="109"/>
      <c r="AP188" s="109"/>
      <c r="AQ188" s="109"/>
      <c r="AR188" s="109"/>
      <c r="AS188" s="109"/>
      <c r="AT188" s="111"/>
    </row>
    <row r="189" ht="17.25" customHeight="1">
      <c r="A189" s="108">
        <v>76.0</v>
      </c>
      <c r="B189" s="109"/>
      <c r="C189" s="109"/>
      <c r="D189" s="110" t="str">
        <f t="array" ref="D189">INDEX(Tabula!$A$1:$AC$129, A189 + 1, MATCH("Group", Tabula!$A$1:$AAB$1 , 0))</f>
        <v>062-_</v>
      </c>
      <c r="E189" s="109"/>
      <c r="F189" s="109"/>
      <c r="G189" s="110" t="str">
        <f t="array" ref="G189">INDEX(Tabula!$A$1:$AC$129, A189 + 1, MATCH("Name", Tabula!$A$1:$AAB$1 , 0))</f>
        <v>Бунзеновская горелка</v>
      </c>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10" t="str">
        <f t="array" ref="AC189">INDEX(Tabula!$A$1:$AC$129, A189 + 1, MATCH("Origin", Tabula!$A$1:$AAB$1 , 0))</f>
        <v>Первооткрыватель</v>
      </c>
      <c r="AD189" s="109"/>
      <c r="AE189" s="109"/>
      <c r="AF189" s="109"/>
      <c r="AG189" s="109"/>
      <c r="AH189" s="109"/>
      <c r="AI189" s="109"/>
      <c r="AJ189" s="109"/>
      <c r="AK189" s="109"/>
      <c r="AL189" s="110" t="str">
        <f t="array" ref="AL189">INDEX(Tabula!$A$1:$AC$129, A189 + 1, MATCH("Type", Tabula!$A$1:$AAB$1 , 0))</f>
        <v>Телескопические</v>
      </c>
      <c r="AM189" s="109"/>
      <c r="AN189" s="109"/>
      <c r="AO189" s="109"/>
      <c r="AP189" s="109"/>
      <c r="AQ189" s="109"/>
      <c r="AR189" s="109"/>
      <c r="AS189" s="109"/>
      <c r="AT189" s="111"/>
    </row>
    <row r="190" ht="17.25" customHeight="1">
      <c r="A190" s="108">
        <v>48.0</v>
      </c>
      <c r="B190" s="109"/>
      <c r="C190" s="109"/>
      <c r="D190" s="110" t="str">
        <f t="array" ref="D190">INDEX(Tabula!$A$1:$AC$129, A190 + 1, MATCH("Group", Tabula!$A$1:$AAB$1 , 0))</f>
        <v>036-a</v>
      </c>
      <c r="E190" s="109"/>
      <c r="F190" s="109"/>
      <c r="G190" s="110" t="str">
        <f t="array" ref="G190">INDEX(Tabula!$A$1:$AC$129, A190 + 1, MATCH("Name", Tabula!$A$1:$AAB$1 , 0))</f>
        <v>Верблюдицы и верблюжонок </v>
      </c>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10" t="str">
        <f t="array" ref="AC190">INDEX(Tabula!$A$1:$AC$129, A190 + 1, MATCH("Origin", Tabula!$A$1:$AAB$1 , 0))</f>
        <v>Арабское</v>
      </c>
      <c r="AD190" s="109"/>
      <c r="AE190" s="109"/>
      <c r="AF190" s="109"/>
      <c r="AG190" s="109"/>
      <c r="AH190" s="109"/>
      <c r="AI190" s="109"/>
      <c r="AJ190" s="109"/>
      <c r="AK190" s="109"/>
      <c r="AL190" s="110" t="str">
        <f t="array" ref="AL190">INDEX(Tabula!$A$1:$AC$129, A190 + 1, MATCH("Type", Tabula!$A$1:$AAB$1 , 0))</f>
        <v>Ассоциативные</v>
      </c>
      <c r="AM190" s="109"/>
      <c r="AN190" s="109"/>
      <c r="AO190" s="109"/>
      <c r="AP190" s="109"/>
      <c r="AQ190" s="109"/>
      <c r="AR190" s="109"/>
      <c r="AS190" s="109"/>
      <c r="AT190" s="111"/>
    </row>
    <row r="191" ht="17.25" customHeight="1">
      <c r="A191" s="108">
        <v>6.0</v>
      </c>
      <c r="B191" s="109"/>
      <c r="C191" s="109"/>
      <c r="D191" s="110" t="str">
        <f t="array" ref="D191">INDEX(Tabula!$A$1:$AC$129, A191 + 1, MATCH("Group", Tabula!$A$1:$AAB$1 , 0))</f>
        <v>004-a</v>
      </c>
      <c r="E191" s="109"/>
      <c r="F191" s="109"/>
      <c r="G191" s="110" t="str">
        <f t="array" ref="G191">INDEX(Tabula!$A$1:$AC$129, A191 + 1, MATCH("Name", Tabula!$A$1:$AAB$1 , 0))</f>
        <v>Весенний треугольник</v>
      </c>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10" t="str">
        <f t="array" ref="AC191">INDEX(Tabula!$A$1:$AC$129, A191 + 1, MATCH("Origin", Tabula!$A$1:$AAB$1 , 0))</f>
        <v>Древнее</v>
      </c>
      <c r="AD191" s="109"/>
      <c r="AE191" s="109"/>
      <c r="AF191" s="109"/>
      <c r="AG191" s="109"/>
      <c r="AH191" s="109"/>
      <c r="AI191" s="109"/>
      <c r="AJ191" s="109"/>
      <c r="AK191" s="109"/>
      <c r="AL191" s="110" t="str">
        <f t="array" ref="AL191">INDEX(Tabula!$A$1:$AC$129, A191 + 1, MATCH("Type", Tabula!$A$1:$AAB$1 , 0))</f>
        <v>Сезонный</v>
      </c>
      <c r="AM191" s="109"/>
      <c r="AN191" s="109"/>
      <c r="AO191" s="109"/>
      <c r="AP191" s="109"/>
      <c r="AQ191" s="109"/>
      <c r="AR191" s="109"/>
      <c r="AS191" s="109"/>
      <c r="AT191" s="111"/>
    </row>
    <row r="192" ht="17.25" customHeight="1">
      <c r="A192" s="108">
        <v>75.0</v>
      </c>
      <c r="B192" s="109"/>
      <c r="C192" s="109"/>
      <c r="D192" s="110" t="str">
        <f t="array" ref="D192">INDEX(Tabula!$A$1:$AC$129, A192 + 1, MATCH("Group", Tabula!$A$1:$AAB$1 , 0))</f>
        <v>061-_</v>
      </c>
      <c r="E192" s="109"/>
      <c r="F192" s="109"/>
      <c r="G192" s="110" t="str">
        <f t="array" ref="G192">INDEX(Tabula!$A$1:$AC$129, A192 + 1, MATCH("Name", Tabula!$A$1:$AAB$1 , 0))</f>
        <v>Вешалка</v>
      </c>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10" t="str">
        <f t="array" ref="AC192">INDEX(Tabula!$A$1:$AC$129, A192 + 1, MATCH("Origin", Tabula!$A$1:$AAB$1 , 0))</f>
        <v>Первооткрыватель Ас-Суфи</v>
      </c>
      <c r="AD192" s="109"/>
      <c r="AE192" s="109"/>
      <c r="AF192" s="109"/>
      <c r="AG192" s="109"/>
      <c r="AH192" s="109"/>
      <c r="AI192" s="109"/>
      <c r="AJ192" s="109"/>
      <c r="AK192" s="109"/>
      <c r="AL192" s="110" t="str">
        <f t="array" ref="AL192">INDEX(Tabula!$A$1:$AC$129, A192 + 1, MATCH("Type", Tabula!$A$1:$AAB$1 , 0))</f>
        <v>Телескопические</v>
      </c>
      <c r="AM192" s="109"/>
      <c r="AN192" s="109"/>
      <c r="AO192" s="109"/>
      <c r="AP192" s="109"/>
      <c r="AQ192" s="109"/>
      <c r="AR192" s="109"/>
      <c r="AS192" s="109"/>
      <c r="AT192" s="111"/>
    </row>
    <row r="193" ht="17.25" customHeight="1">
      <c r="A193" s="108">
        <v>28.0</v>
      </c>
      <c r="B193" s="109"/>
      <c r="C193" s="109"/>
      <c r="D193" s="110" t="str">
        <f t="array" ref="D193">INDEX(Tabula!$A$1:$AC$129, A193 + 1, MATCH("Group", Tabula!$A$1:$AAB$1 , 0))</f>
        <v>024-a</v>
      </c>
      <c r="E193" s="109"/>
      <c r="F193" s="109"/>
      <c r="G193" s="110" t="str">
        <f t="array" ref="G193">INDEX(Tabula!$A$1:$AC$129, A193 + 1, MATCH("Name", Tabula!$A$1:$AAB$1 , 0))</f>
        <v>Волхвы, Три Короля, Грабли</v>
      </c>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10" t="str">
        <f t="array" ref="AC193">INDEX(Tabula!$A$1:$AC$129, A193 + 1, MATCH("Origin", Tabula!$A$1:$AAB$1 , 0))</f>
        <v>Древнее</v>
      </c>
      <c r="AD193" s="109"/>
      <c r="AE193" s="109"/>
      <c r="AF193" s="109"/>
      <c r="AG193" s="109"/>
      <c r="AH193" s="109"/>
      <c r="AI193" s="109"/>
      <c r="AJ193" s="109"/>
      <c r="AK193" s="109"/>
      <c r="AL193" s="110" t="str">
        <f t="array" ref="AL193">INDEX(Tabula!$A$1:$AC$129, A193 + 1, MATCH("Type", Tabula!$A$1:$AAB$1 , 0))</f>
        <v>Ассоциативные</v>
      </c>
      <c r="AM193" s="109"/>
      <c r="AN193" s="109"/>
      <c r="AO193" s="109"/>
      <c r="AP193" s="109"/>
      <c r="AQ193" s="109"/>
      <c r="AR193" s="109"/>
      <c r="AS193" s="109"/>
      <c r="AT193" s="111"/>
    </row>
    <row r="194" ht="17.25" customHeight="1">
      <c r="A194" s="108">
        <v>16.0</v>
      </c>
      <c r="B194" s="109"/>
      <c r="C194" s="109"/>
      <c r="D194" s="110" t="str">
        <f t="array" ref="D194">INDEX(Tabula!$A$1:$AC$129, A194 + 1, MATCH("Group", Tabula!$A$1:$AAB$1 , 0))</f>
        <v>012-b</v>
      </c>
      <c r="E194" s="109"/>
      <c r="F194" s="109"/>
      <c r="G194" s="110" t="str">
        <f t="array" ref="G194">INDEX(Tabula!$A$1:$AC$129, A194 + 1, MATCH("Name", Tabula!$A$1:$AAB$1 , 0))</f>
        <v>Гиады, V в Тельце</v>
      </c>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10" t="str">
        <f t="array" ref="AC194">INDEX(Tabula!$A$1:$AC$129, A194 + 1, MATCH("Origin", Tabula!$A$1:$AAB$1 , 0))</f>
        <v>Древнее</v>
      </c>
      <c r="AD194" s="109"/>
      <c r="AE194" s="109"/>
      <c r="AF194" s="109"/>
      <c r="AG194" s="109"/>
      <c r="AH194" s="109"/>
      <c r="AI194" s="109"/>
      <c r="AJ194" s="109"/>
      <c r="AK194" s="109"/>
      <c r="AL194" s="110" t="str">
        <f t="array" ref="AL194">INDEX(Tabula!$A$1:$AC$129, A194 + 1, MATCH("Type", Tabula!$A$1:$AAB$1 , 0))</f>
        <v>Квази-созвездия</v>
      </c>
      <c r="AM194" s="109"/>
      <c r="AN194" s="109"/>
      <c r="AO194" s="109"/>
      <c r="AP194" s="109"/>
      <c r="AQ194" s="109"/>
      <c r="AR194" s="109"/>
      <c r="AS194" s="109"/>
      <c r="AT194" s="111"/>
    </row>
    <row r="195" ht="17.25" customHeight="1">
      <c r="A195" s="108">
        <v>49.0</v>
      </c>
      <c r="B195" s="109"/>
      <c r="C195" s="109"/>
      <c r="D195" s="110" t="str">
        <f t="array" ref="D195">INDEX(Tabula!$A$1:$AC$129, A195 + 1, MATCH("Group", Tabula!$A$1:$AAB$1 , 0))</f>
        <v>036-b</v>
      </c>
      <c r="E195" s="109"/>
      <c r="F195" s="109"/>
      <c r="G195" s="110" t="str">
        <f t="array" ref="G195">INDEX(Tabula!$A$1:$AC$129, A195 + 1, MATCH("Name", Tabula!$A$1:$AAB$1 , 0))</f>
        <v>Гиены</v>
      </c>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10" t="str">
        <f t="array" ref="AC195">INDEX(Tabula!$A$1:$AC$129, A195 + 1, MATCH("Origin", Tabula!$A$1:$AAB$1 , 0))</f>
        <v>Арабское</v>
      </c>
      <c r="AD195" s="109"/>
      <c r="AE195" s="109"/>
      <c r="AF195" s="109"/>
      <c r="AG195" s="109"/>
      <c r="AH195" s="109"/>
      <c r="AI195" s="109"/>
      <c r="AJ195" s="109"/>
      <c r="AK195" s="109"/>
      <c r="AL195" s="110" t="str">
        <f t="array" ref="AL195">INDEX(Tabula!$A$1:$AC$129, A195 + 1, MATCH("Type", Tabula!$A$1:$AAB$1 , 0))</f>
        <v>Ассоциативные</v>
      </c>
      <c r="AM195" s="109"/>
      <c r="AN195" s="109"/>
      <c r="AO195" s="109"/>
      <c r="AP195" s="109"/>
      <c r="AQ195" s="109"/>
      <c r="AR195" s="109"/>
      <c r="AS195" s="109"/>
      <c r="AT195" s="111"/>
    </row>
    <row r="196" ht="17.25" customHeight="1">
      <c r="A196" s="108">
        <v>39.0</v>
      </c>
      <c r="B196" s="109"/>
      <c r="C196" s="109"/>
      <c r="D196" s="110" t="str">
        <f t="array" ref="D196">INDEX(Tabula!$A$1:$AC$129, A196 + 1, MATCH("Group", Tabula!$A$1:$AAB$1 , 0))</f>
        <v>031-a</v>
      </c>
      <c r="E196" s="109"/>
      <c r="F196" s="109"/>
      <c r="G196" s="110" t="str">
        <f t="array" ref="G196">INDEX(Tabula!$A$1:$AC$129, A196 + 1, MATCH("Name", Tabula!$A$1:$AAB$1 , 0))</f>
        <v>Голова Гидры</v>
      </c>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10" t="str">
        <f t="array" ref="AC196">INDEX(Tabula!$A$1:$AC$129, A196 + 1, MATCH("Origin", Tabula!$A$1:$AAB$1 , 0))</f>
        <v>Античное</v>
      </c>
      <c r="AD196" s="109"/>
      <c r="AE196" s="109"/>
      <c r="AF196" s="109"/>
      <c r="AG196" s="109"/>
      <c r="AH196" s="109"/>
      <c r="AI196" s="109"/>
      <c r="AJ196" s="109"/>
      <c r="AK196" s="109"/>
      <c r="AL196" s="110" t="str">
        <f t="array" ref="AL196">INDEX(Tabula!$A$1:$AC$129, A196 + 1, MATCH("Type", Tabula!$A$1:$AAB$1 , 0))</f>
        <v>Образные</v>
      </c>
      <c r="AM196" s="109"/>
      <c r="AN196" s="109"/>
      <c r="AO196" s="109"/>
      <c r="AP196" s="109"/>
      <c r="AQ196" s="109"/>
      <c r="AR196" s="109"/>
      <c r="AS196" s="109"/>
      <c r="AT196" s="111"/>
    </row>
    <row r="197" ht="17.25" customHeight="1">
      <c r="A197" s="108">
        <v>19.0</v>
      </c>
      <c r="B197" s="109"/>
      <c r="C197" s="109"/>
      <c r="D197" s="110" t="str">
        <f t="array" ref="D197">INDEX(Tabula!$A$1:$AC$129, A197 + 1, MATCH("Group", Tabula!$A$1:$AAB$1 , 0))</f>
        <v>015-_</v>
      </c>
      <c r="E197" s="109"/>
      <c r="F197" s="109"/>
      <c r="G197" s="110" t="str">
        <f t="array" ref="G197">INDEX(Tabula!$A$1:$AC$129, A197 + 1, MATCH("Name", Tabula!$A$1:$AAB$1 , 0))</f>
        <v>Голова Горгоны</v>
      </c>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10" t="str">
        <f t="array" ref="AC197">INDEX(Tabula!$A$1:$AC$129, A197 + 1, MATCH("Origin", Tabula!$A$1:$AAB$1 , 0))</f>
        <v>Античное</v>
      </c>
      <c r="AD197" s="109"/>
      <c r="AE197" s="109"/>
      <c r="AF197" s="109"/>
      <c r="AG197" s="109"/>
      <c r="AH197" s="109"/>
      <c r="AI197" s="109"/>
      <c r="AJ197" s="109"/>
      <c r="AK197" s="109"/>
      <c r="AL197" s="110" t="str">
        <f t="array" ref="AL197">INDEX(Tabula!$A$1:$AC$129, A197 + 1, MATCH("Type", Tabula!$A$1:$AAB$1 , 0))</f>
        <v>Квази-созвездия</v>
      </c>
      <c r="AM197" s="109"/>
      <c r="AN197" s="109"/>
      <c r="AO197" s="109"/>
      <c r="AP197" s="109"/>
      <c r="AQ197" s="109"/>
      <c r="AR197" s="109"/>
      <c r="AS197" s="109"/>
      <c r="AT197" s="111"/>
    </row>
    <row r="198" ht="17.25" customHeight="1">
      <c r="A198" s="108">
        <v>25.0</v>
      </c>
      <c r="B198" s="109"/>
      <c r="C198" s="109"/>
      <c r="D198" s="110" t="str">
        <f t="array" ref="D198">INDEX(Tabula!$A$1:$AC$129, A198 + 1, MATCH("Group", Tabula!$A$1:$AAB$1 , 0))</f>
        <v>021-_</v>
      </c>
      <c r="E198" s="109"/>
      <c r="F198" s="109"/>
      <c r="G198" s="110" t="str">
        <f t="array" ref="G198">INDEX(Tabula!$A$1:$AC$129, A198 + 1, MATCH("Name", Tabula!$A$1:$AAB$1 , 0))</f>
        <v>Голова Дракона</v>
      </c>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10" t="str">
        <f t="array" ref="AC198">INDEX(Tabula!$A$1:$AC$129, A198 + 1, MATCH("Origin", Tabula!$A$1:$AAB$1 , 0))</f>
        <v>Античное</v>
      </c>
      <c r="AD198" s="109"/>
      <c r="AE198" s="109"/>
      <c r="AF198" s="109"/>
      <c r="AG198" s="109"/>
      <c r="AH198" s="109"/>
      <c r="AI198" s="109"/>
      <c r="AJ198" s="109"/>
      <c r="AK198" s="109"/>
      <c r="AL198" s="110" t="str">
        <f t="array" ref="AL198">INDEX(Tabula!$A$1:$AC$129, A198 + 1, MATCH("Type", Tabula!$A$1:$AAB$1 , 0))</f>
        <v>Образные</v>
      </c>
      <c r="AM198" s="109"/>
      <c r="AN198" s="109"/>
      <c r="AO198" s="109"/>
      <c r="AP198" s="109"/>
      <c r="AQ198" s="109"/>
      <c r="AR198" s="109"/>
      <c r="AS198" s="109"/>
      <c r="AT198" s="111"/>
    </row>
    <row r="199" ht="17.25" customHeight="1">
      <c r="A199" s="108">
        <v>38.0</v>
      </c>
      <c r="B199" s="109"/>
      <c r="C199" s="109"/>
      <c r="D199" s="110" t="str">
        <f t="array" ref="D199">INDEX(Tabula!$A$1:$AC$129, A199 + 1, MATCH("Group", Tabula!$A$1:$AAB$1 , 0))</f>
        <v>030-_</v>
      </c>
      <c r="E199" s="109"/>
      <c r="F199" s="109"/>
      <c r="G199" s="110" t="str">
        <f t="array" ref="G199">INDEX(Tabula!$A$1:$AC$129, A199 + 1, MATCH("Name", Tabula!$A$1:$AAB$1 , 0))</f>
        <v>Голова Змеи</v>
      </c>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10" t="str">
        <f t="array" ref="AC199">INDEX(Tabula!$A$1:$AC$129, A199 + 1, MATCH("Origin", Tabula!$A$1:$AAB$1 , 0))</f>
        <v>Античное</v>
      </c>
      <c r="AD199" s="109"/>
      <c r="AE199" s="109"/>
      <c r="AF199" s="109"/>
      <c r="AG199" s="109"/>
      <c r="AH199" s="109"/>
      <c r="AI199" s="109"/>
      <c r="AJ199" s="109"/>
      <c r="AK199" s="109"/>
      <c r="AL199" s="110" t="str">
        <f t="array" ref="AL199">INDEX(Tabula!$A$1:$AC$129, A199 + 1, MATCH("Type", Tabula!$A$1:$AAB$1 , 0))</f>
        <v>Образные</v>
      </c>
      <c r="AM199" s="109"/>
      <c r="AN199" s="109"/>
      <c r="AO199" s="109"/>
      <c r="AP199" s="109"/>
      <c r="AQ199" s="109"/>
      <c r="AR199" s="109"/>
      <c r="AS199" s="109"/>
      <c r="AT199" s="111"/>
    </row>
    <row r="200" ht="17.25" customHeight="1">
      <c r="A200" s="108">
        <v>37.0</v>
      </c>
      <c r="B200" s="109"/>
      <c r="C200" s="109"/>
      <c r="D200" s="110" t="str">
        <f t="array" ref="D200">INDEX(Tabula!$A$1:$AC$129, A200 + 1, MATCH("Group", Tabula!$A$1:$AAB$1 , 0))</f>
        <v>029-_</v>
      </c>
      <c r="E200" s="109"/>
      <c r="F200" s="109"/>
      <c r="G200" s="110" t="str">
        <f t="array" ref="G200">INDEX(Tabula!$A$1:$AC$129, A200 + 1, MATCH("Name", Tabula!$A$1:$AAB$1 , 0))</f>
        <v>Голова Кита</v>
      </c>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10" t="str">
        <f t="array" ref="AC200">INDEX(Tabula!$A$1:$AC$129, A200 + 1, MATCH("Origin", Tabula!$A$1:$AAB$1 , 0))</f>
        <v>Античное</v>
      </c>
      <c r="AD200" s="109"/>
      <c r="AE200" s="109"/>
      <c r="AF200" s="109"/>
      <c r="AG200" s="109"/>
      <c r="AH200" s="109"/>
      <c r="AI200" s="109"/>
      <c r="AJ200" s="109"/>
      <c r="AK200" s="109"/>
      <c r="AL200" s="110" t="str">
        <f t="array" ref="AL200">INDEX(Tabula!$A$1:$AC$129, A200 + 1, MATCH("Type", Tabula!$A$1:$AAB$1 , 0))</f>
        <v>Образные</v>
      </c>
      <c r="AM200" s="109"/>
      <c r="AN200" s="109"/>
      <c r="AO200" s="109"/>
      <c r="AP200" s="109"/>
      <c r="AQ200" s="109"/>
      <c r="AR200" s="109"/>
      <c r="AS200" s="109"/>
      <c r="AT200" s="111"/>
    </row>
    <row r="201" ht="17.25" customHeight="1">
      <c r="A201" s="108">
        <v>53.0</v>
      </c>
      <c r="B201" s="109"/>
      <c r="C201" s="109"/>
      <c r="D201" s="110" t="str">
        <f t="array" ref="D201">INDEX(Tabula!$A$1:$AC$129, A201 + 1, MATCH("Group", Tabula!$A$1:$AAB$1 , 0))</f>
        <v>040-_</v>
      </c>
      <c r="E201" s="109"/>
      <c r="F201" s="109"/>
      <c r="G201" s="110" t="str">
        <f t="array" ref="G201">INDEX(Tabula!$A$1:$AC$129, A201 + 1, MATCH("Name", Tabula!$A$1:$AAB$1 , 0))</f>
        <v>Гроб Иова</v>
      </c>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10" t="str">
        <f t="array" ref="AC201">INDEX(Tabula!$A$1:$AC$129, A201 + 1, MATCH("Origin", Tabula!$A$1:$AAB$1 , 0))</f>
        <v>Античное</v>
      </c>
      <c r="AD201" s="109"/>
      <c r="AE201" s="109"/>
      <c r="AF201" s="109"/>
      <c r="AG201" s="109"/>
      <c r="AH201" s="109"/>
      <c r="AI201" s="109"/>
      <c r="AJ201" s="109"/>
      <c r="AK201" s="109"/>
      <c r="AL201" s="110" t="str">
        <f t="array" ref="AL201">INDEX(Tabula!$A$1:$AC$129, A201 + 1, MATCH("Type", Tabula!$A$1:$AAB$1 , 0))</f>
        <v>Ассоциативные</v>
      </c>
      <c r="AM201" s="109"/>
      <c r="AN201" s="109"/>
      <c r="AO201" s="109"/>
      <c r="AP201" s="109"/>
      <c r="AQ201" s="109"/>
      <c r="AR201" s="109"/>
      <c r="AS201" s="109"/>
      <c r="AT201" s="111"/>
    </row>
    <row r="202" ht="17.25" customHeight="1">
      <c r="A202" s="108">
        <v>32.0</v>
      </c>
      <c r="B202" s="109"/>
      <c r="C202" s="109"/>
      <c r="D202" s="110" t="str">
        <f t="array" ref="D202">INDEX(Tabula!$A$1:$AC$129, A202 + 1, MATCH("Group", Tabula!$A$1:$AAB$1 , 0))</f>
        <v>027-_</v>
      </c>
      <c r="E202" s="109"/>
      <c r="F202" s="109"/>
      <c r="G202" s="110" t="str">
        <f t="array" ref="G202">INDEX(Tabula!$A$1:$AC$129, A202 + 1, MATCH("Name", Tabula!$A$1:$AAB$1 , 0))</f>
        <v>Дубинка Ориона</v>
      </c>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10" t="str">
        <f t="array" ref="AC202">INDEX(Tabula!$A$1:$AC$129, A202 + 1, MATCH("Origin", Tabula!$A$1:$AAB$1 , 0))</f>
        <v>Античное</v>
      </c>
      <c r="AD202" s="109"/>
      <c r="AE202" s="109"/>
      <c r="AF202" s="109"/>
      <c r="AG202" s="109"/>
      <c r="AH202" s="109"/>
      <c r="AI202" s="109"/>
      <c r="AJ202" s="109"/>
      <c r="AK202" s="109"/>
      <c r="AL202" s="110" t="str">
        <f t="array" ref="AL202">INDEX(Tabula!$A$1:$AC$129, A202 + 1, MATCH("Type", Tabula!$A$1:$AAB$1 , 0))</f>
        <v>Образные</v>
      </c>
      <c r="AM202" s="109"/>
      <c r="AN202" s="109"/>
      <c r="AO202" s="109"/>
      <c r="AP202" s="109"/>
      <c r="AQ202" s="109"/>
      <c r="AR202" s="109"/>
      <c r="AS202" s="109"/>
      <c r="AT202" s="111"/>
    </row>
    <row r="203" ht="17.25" customHeight="1">
      <c r="A203" s="108">
        <v>3.0</v>
      </c>
      <c r="B203" s="109"/>
      <c r="C203" s="109"/>
      <c r="D203" s="110" t="str">
        <f t="array" ref="D203">INDEX(Tabula!$A$1:$AC$129, A203 + 1, MATCH("Group", Tabula!$A$1:$AAB$1 , 0))</f>
        <v>002-b</v>
      </c>
      <c r="E203" s="109"/>
      <c r="F203" s="109"/>
      <c r="G203" s="110" t="str">
        <f t="array" ref="G203">INDEX(Tabula!$A$1:$AC$129, A203 + 1, MATCH("Name", Tabula!$A$1:$AAB$1 , 0))</f>
        <v>Египетский Крест</v>
      </c>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10" t="str">
        <f t="array" ref="AC203">INDEX(Tabula!$A$1:$AC$129, A203 + 1, MATCH("Origin", Tabula!$A$1:$AAB$1 , 0))</f>
        <v>Древнее</v>
      </c>
      <c r="AD203" s="109"/>
      <c r="AE203" s="109"/>
      <c r="AF203" s="109"/>
      <c r="AG203" s="109"/>
      <c r="AH203" s="109"/>
      <c r="AI203" s="109"/>
      <c r="AJ203" s="109"/>
      <c r="AK203" s="109"/>
      <c r="AL203" s="110" t="str">
        <f t="array" ref="AL203">INDEX(Tabula!$A$1:$AC$129, A203 + 1, MATCH("Type", Tabula!$A$1:$AAB$1 , 0))</f>
        <v>Сезонный</v>
      </c>
      <c r="AM203" s="109"/>
      <c r="AN203" s="109"/>
      <c r="AO203" s="109"/>
      <c r="AP203" s="109"/>
      <c r="AQ203" s="109"/>
      <c r="AR203" s="109"/>
      <c r="AS203" s="109"/>
      <c r="AT203" s="111"/>
    </row>
    <row r="204" ht="17.25" customHeight="1">
      <c r="A204" s="108">
        <v>43.0</v>
      </c>
      <c r="B204" s="109"/>
      <c r="C204" s="109"/>
      <c r="D204" s="110" t="str">
        <f t="array" ref="D204">INDEX(Tabula!$A$1:$AC$129, A204 + 1, MATCH("Group", Tabula!$A$1:$AAB$1 , 0))</f>
        <v>032-c</v>
      </c>
      <c r="E204" s="109"/>
      <c r="F204" s="109"/>
      <c r="G204" s="110" t="str">
        <f t="array" ref="G204">INDEX(Tabula!$A$1:$AC$129, A204 + 1, MATCH("Name", Tabula!$A$1:$AAB$1 , 0))</f>
        <v>Жало (Гиртаб)</v>
      </c>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10" t="str">
        <f t="array" ref="AC204">INDEX(Tabula!$A$1:$AC$129, A204 + 1, MATCH("Origin", Tabula!$A$1:$AAB$1 , 0))</f>
        <v>Арабское</v>
      </c>
      <c r="AD204" s="109"/>
      <c r="AE204" s="109"/>
      <c r="AF204" s="109"/>
      <c r="AG204" s="109"/>
      <c r="AH204" s="109"/>
      <c r="AI204" s="109"/>
      <c r="AJ204" s="109"/>
      <c r="AK204" s="109"/>
      <c r="AL204" s="110" t="str">
        <f t="array" ref="AL204">INDEX(Tabula!$A$1:$AC$129, A204 + 1, MATCH("Type", Tabula!$A$1:$AAB$1 , 0))</f>
        <v>Образные</v>
      </c>
      <c r="AM204" s="109"/>
      <c r="AN204" s="109"/>
      <c r="AO204" s="109"/>
      <c r="AP204" s="109"/>
      <c r="AQ204" s="109"/>
      <c r="AR204" s="109"/>
      <c r="AS204" s="109"/>
      <c r="AT204" s="111"/>
    </row>
    <row r="205" ht="17.25" customHeight="1">
      <c r="A205" s="108">
        <v>40.0</v>
      </c>
      <c r="B205" s="109"/>
      <c r="C205" s="109"/>
      <c r="D205" s="110" t="str">
        <f t="array" ref="D205">INDEX(Tabula!$A$1:$AC$129, A205 + 1, MATCH("Group", Tabula!$A$1:$AAB$1 , 0))</f>
        <v>031-b</v>
      </c>
      <c r="E205" s="109"/>
      <c r="F205" s="109"/>
      <c r="G205" s="110" t="str">
        <f t="array" ref="G205">INDEX(Tabula!$A$1:$AC$129, A205 + 1, MATCH("Name", Tabula!$A$1:$AAB$1 , 0))</f>
        <v>Жемчужное Ожерелье</v>
      </c>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10" t="str">
        <f t="array" ref="AC205">INDEX(Tabula!$A$1:$AC$129, A205 + 1, MATCH("Origin", Tabula!$A$1:$AAB$1 , 0))</f>
        <v>Арабское</v>
      </c>
      <c r="AD205" s="109"/>
      <c r="AE205" s="109"/>
      <c r="AF205" s="109"/>
      <c r="AG205" s="109"/>
      <c r="AH205" s="109"/>
      <c r="AI205" s="109"/>
      <c r="AJ205" s="109"/>
      <c r="AK205" s="109"/>
      <c r="AL205" s="110" t="str">
        <f t="array" ref="AL205">INDEX(Tabula!$A$1:$AC$129, A205 + 1, MATCH("Type", Tabula!$A$1:$AAB$1 , 0))</f>
        <v>Ассоциативные</v>
      </c>
      <c r="AM205" s="109"/>
      <c r="AN205" s="109"/>
      <c r="AO205" s="109"/>
      <c r="AP205" s="109"/>
      <c r="AQ205" s="109"/>
      <c r="AR205" s="109"/>
      <c r="AS205" s="109"/>
      <c r="AT205" s="111"/>
    </row>
    <row r="206" ht="17.25" customHeight="1">
      <c r="A206" s="108">
        <v>57.0</v>
      </c>
      <c r="B206" s="109"/>
      <c r="C206" s="109"/>
      <c r="D206" s="110" t="str">
        <f t="array" ref="D206">INDEX(Tabula!$A$1:$AC$129, A206 + 1, MATCH("Group", Tabula!$A$1:$AAB$1 , 0))</f>
        <v>043-a</v>
      </c>
      <c r="E206" s="109"/>
      <c r="F206" s="109"/>
      <c r="G206" s="110" t="str">
        <f t="array" ref="G206">INDEX(Tabula!$A$1:$AC$129, A206 + 1, MATCH("Name", Tabula!$A$1:$AAB$1 , 0))</f>
        <v>Зеркало Венеры</v>
      </c>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10" t="str">
        <f t="array" ref="AC206">INDEX(Tabula!$A$1:$AC$129, A206 + 1, MATCH("Origin", Tabula!$A$1:$AAB$1 , 0))</f>
        <v>Античное</v>
      </c>
      <c r="AD206" s="109"/>
      <c r="AE206" s="109"/>
      <c r="AF206" s="109"/>
      <c r="AG206" s="109"/>
      <c r="AH206" s="109"/>
      <c r="AI206" s="109"/>
      <c r="AJ206" s="109"/>
      <c r="AK206" s="109"/>
      <c r="AL206" s="110" t="str">
        <f t="array" ref="AL206">INDEX(Tabula!$A$1:$AC$129, A206 + 1, MATCH("Type", Tabula!$A$1:$AAB$1 , 0))</f>
        <v>Ассоциативные</v>
      </c>
      <c r="AM206" s="109"/>
      <c r="AN206" s="109"/>
      <c r="AO206" s="109"/>
      <c r="AP206" s="109"/>
      <c r="AQ206" s="109"/>
      <c r="AR206" s="109"/>
      <c r="AS206" s="109"/>
      <c r="AT206" s="111"/>
    </row>
    <row r="207" ht="17.25" customHeight="1">
      <c r="A207" s="108">
        <v>4.0</v>
      </c>
      <c r="B207" s="109"/>
      <c r="C207" s="109"/>
      <c r="D207" s="110" t="str">
        <f t="array" ref="D207">INDEX(Tabula!$A$1:$AC$129, A207 + 1, MATCH("Group", Tabula!$A$1:$AAB$1 , 0))</f>
        <v>003-a</v>
      </c>
      <c r="E207" s="109"/>
      <c r="F207" s="109"/>
      <c r="G207" s="110" t="str">
        <f t="array" ref="G207">INDEX(Tabula!$A$1:$AC$129, A207 + 1, MATCH("Name", Tabula!$A$1:$AAB$1 , 0))</f>
        <v>Зимний круг</v>
      </c>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10" t="str">
        <f t="array" ref="AC207">INDEX(Tabula!$A$1:$AC$129, A207 + 1, MATCH("Origin", Tabula!$A$1:$AAB$1 , 0))</f>
        <v>Древнее</v>
      </c>
      <c r="AD207" s="109"/>
      <c r="AE207" s="109"/>
      <c r="AF207" s="109"/>
      <c r="AG207" s="109"/>
      <c r="AH207" s="109"/>
      <c r="AI207" s="109"/>
      <c r="AJ207" s="109"/>
      <c r="AK207" s="109"/>
      <c r="AL207" s="110" t="str">
        <f t="array" ref="AL207">INDEX(Tabula!$A$1:$AC$129, A207 + 1, MATCH("Type", Tabula!$A$1:$AAB$1 , 0))</f>
        <v>Сезонный</v>
      </c>
      <c r="AM207" s="109"/>
      <c r="AN207" s="109"/>
      <c r="AO207" s="109"/>
      <c r="AP207" s="109"/>
      <c r="AQ207" s="109"/>
      <c r="AR207" s="109"/>
      <c r="AS207" s="109"/>
      <c r="AT207" s="111"/>
    </row>
    <row r="208" ht="17.25" customHeight="1">
      <c r="A208" s="108">
        <v>2.0</v>
      </c>
      <c r="B208" s="109"/>
      <c r="C208" s="109"/>
      <c r="D208" s="110" t="str">
        <f t="array" ref="D208">INDEX(Tabula!$A$1:$AC$129, A208 + 1, MATCH("Group", Tabula!$A$1:$AAB$1 , 0))</f>
        <v>002-a</v>
      </c>
      <c r="E208" s="109"/>
      <c r="F208" s="109"/>
      <c r="G208" s="110" t="str">
        <f t="array" ref="G208">INDEX(Tabula!$A$1:$AC$129, A208 + 1, MATCH("Name", Tabula!$A$1:$AAB$1 , 0))</f>
        <v>Зимний треугольник</v>
      </c>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10" t="str">
        <f t="array" ref="AC208">INDEX(Tabula!$A$1:$AC$129, A208 + 1, MATCH("Origin", Tabula!$A$1:$AAB$1 , 0))</f>
        <v>Древнее</v>
      </c>
      <c r="AD208" s="109"/>
      <c r="AE208" s="109"/>
      <c r="AF208" s="109"/>
      <c r="AG208" s="109"/>
      <c r="AH208" s="109"/>
      <c r="AI208" s="109"/>
      <c r="AJ208" s="109"/>
      <c r="AK208" s="109"/>
      <c r="AL208" s="110" t="str">
        <f t="array" ref="AL208">INDEX(Tabula!$A$1:$AC$129, A208 + 1, MATCH("Type", Tabula!$A$1:$AAB$1 , 0))</f>
        <v>Сезонный</v>
      </c>
      <c r="AM208" s="109"/>
      <c r="AN208" s="109"/>
      <c r="AO208" s="109"/>
      <c r="AP208" s="109"/>
      <c r="AQ208" s="109"/>
      <c r="AR208" s="109"/>
      <c r="AS208" s="109"/>
      <c r="AT208" s="111"/>
    </row>
    <row r="209" ht="17.25" customHeight="1">
      <c r="A209" s="108">
        <v>17.0</v>
      </c>
      <c r="B209" s="109"/>
      <c r="C209" s="109"/>
      <c r="D209" s="110" t="str">
        <f t="array" ref="D209">INDEX(Tabula!$A$1:$AC$129, A209 + 1, MATCH("Group", Tabula!$A$1:$AAB$1 , 0))</f>
        <v>012-c</v>
      </c>
      <c r="E209" s="109"/>
      <c r="F209" s="109"/>
      <c r="G209" s="110" t="str">
        <f t="array" ref="G209">INDEX(Tabula!$A$1:$AC$129, A209 + 1, MATCH("Name", Tabula!$A$1:$AAB$1 , 0))</f>
        <v>Золотые Ворота Эклиптики </v>
      </c>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10" t="str">
        <f t="array" ref="AC209">INDEX(Tabula!$A$1:$AC$129, A209 + 1, MATCH("Origin", Tabula!$A$1:$AAB$1 , 0))</f>
        <v>Древнее</v>
      </c>
      <c r="AD209" s="109"/>
      <c r="AE209" s="109"/>
      <c r="AF209" s="109"/>
      <c r="AG209" s="109"/>
      <c r="AH209" s="109"/>
      <c r="AI209" s="109"/>
      <c r="AJ209" s="109"/>
      <c r="AK209" s="109"/>
      <c r="AL209" s="110" t="str">
        <f t="array" ref="AL209">INDEX(Tabula!$A$1:$AC$129, A209 + 1, MATCH("Type", Tabula!$A$1:$AAB$1 , 0))</f>
        <v>Указатели</v>
      </c>
      <c r="AM209" s="109"/>
      <c r="AN209" s="109"/>
      <c r="AO209" s="109"/>
      <c r="AP209" s="109"/>
      <c r="AQ209" s="109"/>
      <c r="AR209" s="109"/>
      <c r="AS209" s="109"/>
      <c r="AT209" s="111"/>
    </row>
    <row r="210" ht="17.25" customHeight="1">
      <c r="A210" s="108">
        <v>74.0</v>
      </c>
      <c r="B210" s="109"/>
      <c r="C210" s="109"/>
      <c r="D210" s="110" t="str">
        <f t="array" ref="D210">INDEX(Tabula!$A$1:$AC$129, A210 + 1, MATCH("Group", Tabula!$A$1:$AAB$1 , 0))</f>
        <v>060-_</v>
      </c>
      <c r="E210" s="109"/>
      <c r="F210" s="109"/>
      <c r="G210" s="110" t="str">
        <f t="array" ref="G210">INDEX(Tabula!$A$1:$AC$129, A210 + 1, MATCH("Name", Tabula!$A$1:$AAB$1 , 0))</f>
        <v>Каскад Кембла</v>
      </c>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10" t="str">
        <f t="array" ref="AC210">INDEX(Tabula!$A$1:$AC$129, A210 + 1, MATCH("Origin", Tabula!$A$1:$AAB$1 , 0))</f>
        <v>Первооткрыватель Кембeл</v>
      </c>
      <c r="AD210" s="109"/>
      <c r="AE210" s="109"/>
      <c r="AF210" s="109"/>
      <c r="AG210" s="109"/>
      <c r="AH210" s="109"/>
      <c r="AI210" s="109"/>
      <c r="AJ210" s="109"/>
      <c r="AK210" s="109"/>
      <c r="AL210" s="110" t="str">
        <f t="array" ref="AL210">INDEX(Tabula!$A$1:$AC$129, A210 + 1, MATCH("Type", Tabula!$A$1:$AAB$1 , 0))</f>
        <v>Телескопические</v>
      </c>
      <c r="AM210" s="109"/>
      <c r="AN210" s="109"/>
      <c r="AO210" s="109"/>
      <c r="AP210" s="109"/>
      <c r="AQ210" s="109"/>
      <c r="AR210" s="109"/>
      <c r="AS210" s="109"/>
      <c r="AT210" s="111"/>
    </row>
    <row r="211" ht="17.25" customHeight="1">
      <c r="A211" s="108">
        <v>58.0</v>
      </c>
      <c r="B211" s="109"/>
      <c r="C211" s="109"/>
      <c r="D211" s="110" t="str">
        <f t="array" ref="D211">INDEX(Tabula!$A$1:$AC$129, A211 + 1, MATCH("Group", Tabula!$A$1:$AAB$1 , 0))</f>
        <v>043-b</v>
      </c>
      <c r="E211" s="109"/>
      <c r="F211" s="109"/>
      <c r="G211" s="110" t="str">
        <f t="array" ref="G211">INDEX(Tabula!$A$1:$AC$129, A211 + 1, MATCH("Name", Tabula!$A$1:$AAB$1 , 0))</f>
        <v>Кастрюля</v>
      </c>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10" t="str">
        <f t="array" ref="AC211">INDEX(Tabula!$A$1:$AC$129, A211 + 1, MATCH("Origin", Tabula!$A$1:$AAB$1 , 0))</f>
        <v>Современное</v>
      </c>
      <c r="AD211" s="109"/>
      <c r="AE211" s="109"/>
      <c r="AF211" s="109"/>
      <c r="AG211" s="109"/>
      <c r="AH211" s="109"/>
      <c r="AI211" s="109"/>
      <c r="AJ211" s="109"/>
      <c r="AK211" s="109"/>
      <c r="AL211" s="110" t="str">
        <f t="array" ref="AL211">INDEX(Tabula!$A$1:$AC$129, A211 + 1, MATCH("Type", Tabula!$A$1:$AAB$1 , 0))</f>
        <v>Ассоциативные</v>
      </c>
      <c r="AM211" s="109"/>
      <c r="AN211" s="109"/>
      <c r="AO211" s="109"/>
      <c r="AP211" s="109"/>
      <c r="AQ211" s="109"/>
      <c r="AR211" s="109"/>
      <c r="AS211" s="109"/>
      <c r="AT211" s="111"/>
    </row>
    <row r="212" ht="17.25" customHeight="1">
      <c r="A212" s="108">
        <v>46.0</v>
      </c>
      <c r="B212" s="109"/>
      <c r="C212" s="109"/>
      <c r="D212" s="110" t="str">
        <f t="array" ref="D212">INDEX(Tabula!$A$1:$AC$129, A212 + 1, MATCH("Group", Tabula!$A$1:$AAB$1 , 0))</f>
        <v>034-b</v>
      </c>
      <c r="E212" s="109"/>
      <c r="F212" s="109"/>
      <c r="G212" s="110" t="str">
        <f t="array" ref="G212">INDEX(Tabula!$A$1:$AC$129, A212 + 1, MATCH("Name", Tabula!$A$1:$AAB$1 , 0))</f>
        <v>Катафалк и Плакальщицы</v>
      </c>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10" t="str">
        <f t="array" ref="AC212">INDEX(Tabula!$A$1:$AC$129, A212 + 1, MATCH("Origin", Tabula!$A$1:$AAB$1 , 0))</f>
        <v>Древнее</v>
      </c>
      <c r="AD212" s="109"/>
      <c r="AE212" s="109"/>
      <c r="AF212" s="109"/>
      <c r="AG212" s="109"/>
      <c r="AH212" s="109"/>
      <c r="AI212" s="109"/>
      <c r="AJ212" s="109"/>
      <c r="AK212" s="109"/>
      <c r="AL212" s="110" t="str">
        <f t="array" ref="AL212">INDEX(Tabula!$A$1:$AC$129, A212 + 1, MATCH("Type", Tabula!$A$1:$AAB$1 , 0))</f>
        <v>Ассоциативные</v>
      </c>
      <c r="AM212" s="109"/>
      <c r="AN212" s="109"/>
      <c r="AO212" s="109"/>
      <c r="AP212" s="109"/>
      <c r="AQ212" s="109"/>
      <c r="AR212" s="109"/>
      <c r="AS212" s="109"/>
      <c r="AT212" s="111"/>
    </row>
    <row r="213" ht="17.25" customHeight="1">
      <c r="A213" s="112">
        <v>65.0</v>
      </c>
      <c r="B213" s="94"/>
      <c r="C213" s="94"/>
      <c r="D213" s="110" t="str">
        <f t="array" ref="D213">INDEX(Tabula!$A$1:$AC$129, A213 + 1, MATCH("Group", Tabula!$A$1:$AAB$1 , 0))</f>
        <v>051-_</v>
      </c>
      <c r="E213" s="109"/>
      <c r="F213" s="109"/>
      <c r="G213" s="110" t="str">
        <f t="array" ref="G213">INDEX(Tabula!$A$1:$AC$129, A213 + 1, MATCH("Name", Tabula!$A$1:$AAB$1 , 0))</f>
        <v>Кисточка</v>
      </c>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10" t="str">
        <f t="array" ref="AC213">INDEX(Tabula!$A$1:$AC$129, A213 + 1, MATCH("Origin", Tabula!$A$1:$AAB$1 , 0))</f>
        <v>Античное</v>
      </c>
      <c r="AD213" s="109"/>
      <c r="AE213" s="109"/>
      <c r="AF213" s="109"/>
      <c r="AG213" s="109"/>
      <c r="AH213" s="109"/>
      <c r="AI213" s="109"/>
      <c r="AJ213" s="109"/>
      <c r="AK213" s="109"/>
      <c r="AL213" s="110" t="str">
        <f t="array" ref="AL213">INDEX(Tabula!$A$1:$AC$129, A213 + 1, MATCH("Type", Tabula!$A$1:$AAB$1 , 0))</f>
        <v>Ассоциативные</v>
      </c>
      <c r="AM213" s="109"/>
      <c r="AN213" s="109"/>
      <c r="AO213" s="109"/>
      <c r="AP213" s="109"/>
      <c r="AQ213" s="109"/>
      <c r="AR213" s="109"/>
      <c r="AS213" s="109"/>
      <c r="AT213" s="111"/>
    </row>
    <row r="214" ht="17.25" customHeight="1">
      <c r="A214" s="108">
        <v>18.0</v>
      </c>
      <c r="B214" s="109"/>
      <c r="C214" s="109"/>
      <c r="D214" s="110" t="str">
        <f t="array" ref="D214">INDEX(Tabula!$A$1:$AC$129, A214 + 1, MATCH("Group", Tabula!$A$1:$AAB$1 , 0))</f>
        <v>014-_</v>
      </c>
      <c r="E214" s="109"/>
      <c r="F214" s="109"/>
      <c r="G214" s="110" t="str">
        <f t="array" ref="G214">INDEX(Tabula!$A$1:$AC$129, A214 + 1, MATCH("Name", Tabula!$A$1:$AAB$1 , 0))</f>
        <v>Козлята</v>
      </c>
      <c r="H214" s="109"/>
      <c r="I214" s="109"/>
      <c r="J214" s="109"/>
      <c r="K214" s="109"/>
      <c r="L214" s="109"/>
      <c r="M214" s="109"/>
      <c r="N214" s="109"/>
      <c r="O214" s="109"/>
      <c r="P214" s="109"/>
      <c r="Q214" s="109"/>
      <c r="R214" s="109"/>
      <c r="S214" s="109"/>
      <c r="T214" s="109"/>
      <c r="U214" s="109"/>
      <c r="V214" s="109"/>
      <c r="W214" s="109"/>
      <c r="X214" s="109"/>
      <c r="Y214" s="109"/>
      <c r="Z214" s="109"/>
      <c r="AA214" s="109"/>
      <c r="AB214" s="109"/>
      <c r="AC214" s="110" t="str">
        <f t="array" ref="AC214">INDEX(Tabula!$A$1:$AC$129, A214 + 1, MATCH("Origin", Tabula!$A$1:$AAB$1 , 0))</f>
        <v>Античное</v>
      </c>
      <c r="AD214" s="109"/>
      <c r="AE214" s="109"/>
      <c r="AF214" s="109"/>
      <c r="AG214" s="109"/>
      <c r="AH214" s="109"/>
      <c r="AI214" s="109"/>
      <c r="AJ214" s="109"/>
      <c r="AK214" s="109"/>
      <c r="AL214" s="110" t="str">
        <f t="array" ref="AL214">INDEX(Tabula!$A$1:$AC$129, A214 + 1, MATCH("Type", Tabula!$A$1:$AAB$1 , 0))</f>
        <v>Квази-созвездия</v>
      </c>
      <c r="AM214" s="109"/>
      <c r="AN214" s="109"/>
      <c r="AO214" s="109"/>
      <c r="AP214" s="109"/>
      <c r="AQ214" s="109"/>
      <c r="AR214" s="109"/>
      <c r="AS214" s="109"/>
      <c r="AT214" s="111"/>
    </row>
    <row r="215" ht="17.25" customHeight="1">
      <c r="A215" s="108">
        <v>69.0</v>
      </c>
      <c r="B215" s="109"/>
      <c r="C215" s="109"/>
      <c r="D215" s="110" t="str">
        <f t="array" ref="D215">INDEX(Tabula!$A$1:$AC$129, A215 + 1, MATCH("Group", Tabula!$A$1:$AAB$1 , 0))</f>
        <v>055-_</v>
      </c>
      <c r="E215" s="109"/>
      <c r="F215" s="109"/>
      <c r="G215" s="110" t="str">
        <f t="array" ref="G215">INDEX(Tabula!$A$1:$AC$129, A215 + 1, MATCH("Name", Tabula!$A$1:$AAB$1 , 0))</f>
        <v>Конь и всадник</v>
      </c>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10" t="str">
        <f t="array" ref="AC215">INDEX(Tabula!$A$1:$AC$129, A215 + 1, MATCH("Origin", Tabula!$A$1:$AAB$1 , 0))</f>
        <v>Античное</v>
      </c>
      <c r="AD215" s="109"/>
      <c r="AE215" s="109"/>
      <c r="AF215" s="109"/>
      <c r="AG215" s="109"/>
      <c r="AH215" s="109"/>
      <c r="AI215" s="109"/>
      <c r="AJ215" s="109"/>
      <c r="AK215" s="109"/>
      <c r="AL215" s="110" t="str">
        <f t="array" ref="AL215">INDEX(Tabula!$A$1:$AC$129, A215 + 1, MATCH("Type", Tabula!$A$1:$AAB$1 , 0))</f>
        <v>Пара</v>
      </c>
      <c r="AM215" s="109"/>
      <c r="AN215" s="109"/>
      <c r="AO215" s="109"/>
      <c r="AP215" s="109"/>
      <c r="AQ215" s="109"/>
      <c r="AR215" s="109"/>
      <c r="AS215" s="109"/>
      <c r="AT215" s="111"/>
    </row>
    <row r="216" ht="17.25" customHeight="1">
      <c r="A216" s="113"/>
      <c r="AT216" s="111"/>
    </row>
    <row r="217" ht="15.75" customHeight="1">
      <c r="A217" s="113"/>
      <c r="AT217" s="111"/>
    </row>
    <row r="218" ht="17.25" customHeight="1">
      <c r="AT218" s="111"/>
    </row>
    <row r="219" ht="17.25" customHeight="1">
      <c r="A219" s="106" t="s">
        <v>757</v>
      </c>
      <c r="D219" s="106" t="s">
        <v>758</v>
      </c>
      <c r="G219" s="106" t="s">
        <v>634</v>
      </c>
      <c r="AC219" s="106" t="s">
        <v>656</v>
      </c>
      <c r="AL219" s="106" t="s">
        <v>636</v>
      </c>
      <c r="AT219" s="107"/>
    </row>
    <row r="220" ht="17.25" customHeight="1">
      <c r="A220" s="108">
        <v>54.0</v>
      </c>
      <c r="B220" s="109"/>
      <c r="C220" s="109"/>
      <c r="D220" s="110" t="str">
        <f t="array" ref="D220">INDEX(Tabula!$A$1:$AC$129, A220 + 1, MATCH("Group", Tabula!$A$1:$AAB$1 , 0))</f>
        <v>041-a</v>
      </c>
      <c r="E220" s="109"/>
      <c r="F220" s="109"/>
      <c r="G220" s="110" t="str">
        <f t="array" ref="G220">INDEX(Tabula!$A$1:$AC$129, A220 + 1, MATCH("Name", Tabula!$A$1:$AAB$1 , 0))</f>
        <v>Коромысло Весов</v>
      </c>
      <c r="H220" s="109"/>
      <c r="I220" s="109"/>
      <c r="J220" s="109"/>
      <c r="K220" s="109"/>
      <c r="L220" s="109"/>
      <c r="M220" s="109"/>
      <c r="N220" s="109"/>
      <c r="O220" s="109"/>
      <c r="P220" s="109"/>
      <c r="Q220" s="109"/>
      <c r="R220" s="109"/>
      <c r="S220" s="109"/>
      <c r="T220" s="109"/>
      <c r="U220" s="109"/>
      <c r="V220" s="109"/>
      <c r="W220" s="109"/>
      <c r="X220" s="109"/>
      <c r="Y220" s="109"/>
      <c r="Z220" s="109"/>
      <c r="AA220" s="109"/>
      <c r="AB220" s="109"/>
      <c r="AC220" s="110" t="str">
        <f t="array" ref="AC220">INDEX(Tabula!$A$1:$AC$129, A220 + 1, MATCH("Origin", Tabula!$A$1:$AAB$1 , 0))</f>
        <v>Античное</v>
      </c>
      <c r="AD220" s="109"/>
      <c r="AE220" s="109"/>
      <c r="AF220" s="109"/>
      <c r="AG220" s="109"/>
      <c r="AH220" s="109"/>
      <c r="AI220" s="109"/>
      <c r="AJ220" s="109"/>
      <c r="AK220" s="109"/>
      <c r="AL220" s="110" t="str">
        <f t="array" ref="AL220">INDEX(Tabula!$A$1:$AC$129, A220 + 1, MATCH("Type", Tabula!$A$1:$AAB$1 , 0))</f>
        <v>Ассоциативные</v>
      </c>
      <c r="AM220" s="109"/>
      <c r="AN220" s="109"/>
      <c r="AO220" s="109"/>
      <c r="AP220" s="109"/>
      <c r="AQ220" s="109"/>
      <c r="AR220" s="109"/>
      <c r="AS220" s="109"/>
      <c r="AT220" s="111"/>
    </row>
    <row r="221" ht="17.25" customHeight="1">
      <c r="A221" s="108">
        <v>71.0</v>
      </c>
      <c r="B221" s="109"/>
      <c r="C221" s="109"/>
      <c r="D221" s="110" t="str">
        <f t="array" ref="D221">INDEX(Tabula!$A$1:$AC$129, A221 + 1, MATCH("Group", Tabula!$A$1:$AAB$1 , 0))</f>
        <v>057-_</v>
      </c>
      <c r="E221" s="109"/>
      <c r="F221" s="109"/>
      <c r="G221" s="110" t="str">
        <f t="array" ref="G221">INDEX(Tabula!$A$1:$AC$129, A221 + 1, MATCH("Name", Tabula!$A$1:$AAB$1 , 0))</f>
        <v>Кошачьи Глаза</v>
      </c>
      <c r="H221" s="109"/>
      <c r="I221" s="109"/>
      <c r="J221" s="109"/>
      <c r="K221" s="109"/>
      <c r="L221" s="109"/>
      <c r="M221" s="109"/>
      <c r="N221" s="109"/>
      <c r="O221" s="109"/>
      <c r="P221" s="109"/>
      <c r="Q221" s="109"/>
      <c r="R221" s="109"/>
      <c r="S221" s="109"/>
      <c r="T221" s="109"/>
      <c r="U221" s="109"/>
      <c r="V221" s="109"/>
      <c r="W221" s="109"/>
      <c r="X221" s="109"/>
      <c r="Y221" s="109"/>
      <c r="Z221" s="109"/>
      <c r="AA221" s="109"/>
      <c r="AB221" s="109"/>
      <c r="AC221" s="110" t="str">
        <f t="array" ref="AC221">INDEX(Tabula!$A$1:$AC$129, A221 + 1, MATCH("Origin", Tabula!$A$1:$AAB$1 , 0))</f>
        <v>Арабское</v>
      </c>
      <c r="AD221" s="109"/>
      <c r="AE221" s="109"/>
      <c r="AF221" s="109"/>
      <c r="AG221" s="109"/>
      <c r="AH221" s="109"/>
      <c r="AI221" s="109"/>
      <c r="AJ221" s="109"/>
      <c r="AK221" s="109"/>
      <c r="AL221" s="110" t="str">
        <f t="array" ref="AL221">INDEX(Tabula!$A$1:$AC$129, A221 + 1, MATCH("Type", Tabula!$A$1:$AAB$1 , 0))</f>
        <v>Пара</v>
      </c>
      <c r="AM221" s="109"/>
      <c r="AN221" s="109"/>
      <c r="AO221" s="109"/>
      <c r="AP221" s="109"/>
      <c r="AQ221" s="109"/>
      <c r="AR221" s="109"/>
      <c r="AS221" s="109"/>
      <c r="AT221" s="111"/>
    </row>
    <row r="222" ht="17.25" customHeight="1">
      <c r="A222" s="108">
        <v>56.0</v>
      </c>
      <c r="B222" s="109"/>
      <c r="C222" s="109"/>
      <c r="D222" s="110" t="str">
        <f t="array" ref="D222">INDEX(Tabula!$A$1:$AC$129, A222 + 1, MATCH("Group", Tabula!$A$1:$AAB$1 , 0))</f>
        <v>042-_</v>
      </c>
      <c r="E222" s="109"/>
      <c r="F222" s="109"/>
      <c r="G222" s="110" t="str">
        <f t="array" ref="G222">INDEX(Tabula!$A$1:$AC$129, A222 + 1, MATCH("Name", Tabula!$A$1:$AAB$1 , 0))</f>
        <v>Краеугольный камень</v>
      </c>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10" t="str">
        <f t="array" ref="AC222">INDEX(Tabula!$A$1:$AC$129, A222 + 1, MATCH("Origin", Tabula!$A$1:$AAB$1 , 0))</f>
        <v>Античное</v>
      </c>
      <c r="AD222" s="109"/>
      <c r="AE222" s="109"/>
      <c r="AF222" s="109"/>
      <c r="AG222" s="109"/>
      <c r="AH222" s="109"/>
      <c r="AI222" s="109"/>
      <c r="AJ222" s="109"/>
      <c r="AK222" s="109"/>
      <c r="AL222" s="110" t="str">
        <f t="array" ref="AL222">INDEX(Tabula!$A$1:$AC$129, A222 + 1, MATCH("Type", Tabula!$A$1:$AAB$1 , 0))</f>
        <v>Ассоциативные</v>
      </c>
      <c r="AM222" s="109"/>
      <c r="AN222" s="109"/>
      <c r="AO222" s="109"/>
      <c r="AP222" s="109"/>
      <c r="AQ222" s="109"/>
      <c r="AR222" s="109"/>
      <c r="AS222" s="109"/>
      <c r="AT222" s="111"/>
    </row>
    <row r="223" ht="17.25" customHeight="1">
      <c r="A223" s="108">
        <v>26.0</v>
      </c>
      <c r="B223" s="109"/>
      <c r="C223" s="109"/>
      <c r="D223" s="110" t="str">
        <f t="array" ref="D223">INDEX(Tabula!$A$1:$AC$129, A223 + 1, MATCH("Group", Tabula!$A$1:$AAB$1 , 0))</f>
        <v>022-_</v>
      </c>
      <c r="E223" s="109"/>
      <c r="F223" s="109"/>
      <c r="G223" s="110" t="str">
        <f t="array" ref="G223">INDEX(Tabula!$A$1:$AC$129, A223 + 1, MATCH("Name", Tabula!$A$1:$AAB$1 , 0))</f>
        <v>Кувшин, Урна, Y-астеризм</v>
      </c>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10" t="str">
        <f t="array" ref="AC223">INDEX(Tabula!$A$1:$AC$129, A223 + 1, MATCH("Origin", Tabula!$A$1:$AAB$1 , 0))</f>
        <v>Античное</v>
      </c>
      <c r="AD223" s="109"/>
      <c r="AE223" s="109"/>
      <c r="AF223" s="109"/>
      <c r="AG223" s="109"/>
      <c r="AH223" s="109"/>
      <c r="AI223" s="109"/>
      <c r="AJ223" s="109"/>
      <c r="AK223" s="109"/>
      <c r="AL223" s="110" t="str">
        <f t="array" ref="AL223">INDEX(Tabula!$A$1:$AC$129, A223 + 1, MATCH("Type", Tabula!$A$1:$AAB$1 , 0))</f>
        <v>Образные</v>
      </c>
      <c r="AM223" s="109"/>
      <c r="AN223" s="109"/>
      <c r="AO223" s="109"/>
      <c r="AP223" s="109"/>
      <c r="AQ223" s="109"/>
      <c r="AR223" s="109"/>
      <c r="AS223" s="109"/>
      <c r="AT223" s="111"/>
    </row>
    <row r="224" ht="17.25" customHeight="1">
      <c r="A224" s="108">
        <v>1.0</v>
      </c>
      <c r="B224" s="109"/>
      <c r="C224" s="109"/>
      <c r="D224" s="110" t="str">
        <f t="array" ref="D224">INDEX(Tabula!$A$1:$AC$129, A224 + 1, MATCH("Group", Tabula!$A$1:$AAB$1 , 0))</f>
        <v>001-_</v>
      </c>
      <c r="E224" s="109"/>
      <c r="F224" s="109"/>
      <c r="G224" s="110" t="str">
        <f t="array" ref="G224">INDEX(Tabula!$A$1:$AC$129, A224 + 1, MATCH("Name", Tabula!$A$1:$AAB$1 , 0))</f>
        <v>Летне-осенний треугольник, Осенне-летний треугольник, Осенний треугольник</v>
      </c>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10" t="str">
        <f t="array" ref="AC224">INDEX(Tabula!$A$1:$AC$129, A224 + 1, MATCH("Origin", Tabula!$A$1:$AAB$1 , 0))</f>
        <v>Древнее</v>
      </c>
      <c r="AD224" s="109"/>
      <c r="AE224" s="109"/>
      <c r="AF224" s="109"/>
      <c r="AG224" s="109"/>
      <c r="AH224" s="109"/>
      <c r="AI224" s="109"/>
      <c r="AJ224" s="109"/>
      <c r="AK224" s="109"/>
      <c r="AL224" s="110" t="str">
        <f t="array" ref="AL224">INDEX(Tabula!$A$1:$AC$129, A224 + 1, MATCH("Type", Tabula!$A$1:$AAB$1 , 0))</f>
        <v>Сезонный</v>
      </c>
      <c r="AM224" s="109"/>
      <c r="AN224" s="109"/>
      <c r="AO224" s="109"/>
      <c r="AP224" s="109"/>
      <c r="AQ224" s="109"/>
      <c r="AR224" s="109"/>
      <c r="AS224" s="109"/>
      <c r="AT224" s="111"/>
    </row>
    <row r="225" ht="17.25" customHeight="1">
      <c r="A225" s="108">
        <v>35.0</v>
      </c>
      <c r="B225" s="109"/>
      <c r="C225" s="109"/>
      <c r="D225" s="110" t="str">
        <f t="array" ref="D225">INDEX(Tabula!$A$1:$AC$129, A225 + 1, MATCH("Group", Tabula!$A$1:$AAB$1 , 0))</f>
        <v>028-c</v>
      </c>
      <c r="E225" s="109"/>
      <c r="F225" s="109"/>
      <c r="G225" s="110" t="str">
        <f t="array" ref="G225">INDEX(Tabula!$A$1:$AC$129, A225 + 1, MATCH("Name", Tabula!$A$1:$AAB$1 , 0))</f>
        <v>Линь Северный</v>
      </c>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10" t="str">
        <f t="array" ref="AC225">INDEX(Tabula!$A$1:$AC$129, A225 + 1, MATCH("Origin", Tabula!$A$1:$AAB$1 , 0))</f>
        <v>Античное</v>
      </c>
      <c r="AD225" s="109"/>
      <c r="AE225" s="109"/>
      <c r="AF225" s="109"/>
      <c r="AG225" s="109"/>
      <c r="AH225" s="109"/>
      <c r="AI225" s="109"/>
      <c r="AJ225" s="109"/>
      <c r="AK225" s="109"/>
      <c r="AL225" s="110" t="str">
        <f t="array" ref="AL225">INDEX(Tabula!$A$1:$AC$129, A225 + 1, MATCH("Type", Tabula!$A$1:$AAB$1 , 0))</f>
        <v>Образные</v>
      </c>
      <c r="AM225" s="109"/>
      <c r="AN225" s="109"/>
      <c r="AO225" s="109"/>
      <c r="AP225" s="109"/>
      <c r="AQ225" s="109"/>
      <c r="AR225" s="109"/>
      <c r="AS225" s="109"/>
      <c r="AT225" s="111"/>
    </row>
    <row r="226" ht="17.25" customHeight="1">
      <c r="A226" s="108">
        <v>36.0</v>
      </c>
      <c r="B226" s="109"/>
      <c r="C226" s="109"/>
      <c r="D226" s="110" t="str">
        <f t="array" ref="D226">INDEX(Tabula!$A$1:$AC$129, A226 + 1, MATCH("Group", Tabula!$A$1:$AAB$1 , 0))</f>
        <v>028-d</v>
      </c>
      <c r="E226" s="109"/>
      <c r="F226" s="109"/>
      <c r="G226" s="110" t="str">
        <f t="array" ref="G226">INDEX(Tabula!$A$1:$AC$129, A226 + 1, MATCH("Name", Tabula!$A$1:$AAB$1 , 0))</f>
        <v>Линь Южный</v>
      </c>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10" t="str">
        <f t="array" ref="AC226">INDEX(Tabula!$A$1:$AC$129, A226 + 1, MATCH("Origin", Tabula!$A$1:$AAB$1 , 0))</f>
        <v>Античное</v>
      </c>
      <c r="AD226" s="109"/>
      <c r="AE226" s="109"/>
      <c r="AF226" s="109"/>
      <c r="AG226" s="109"/>
      <c r="AH226" s="109"/>
      <c r="AI226" s="109"/>
      <c r="AJ226" s="109"/>
      <c r="AK226" s="109"/>
      <c r="AL226" s="110" t="str">
        <f t="array" ref="AL226">INDEX(Tabula!$A$1:$AC$129, A226 + 1, MATCH("Type", Tabula!$A$1:$AAB$1 , 0))</f>
        <v>Образные</v>
      </c>
      <c r="AM226" s="109"/>
      <c r="AN226" s="109"/>
      <c r="AO226" s="109"/>
      <c r="AP226" s="109"/>
      <c r="AQ226" s="109"/>
      <c r="AR226" s="109"/>
      <c r="AS226" s="109"/>
      <c r="AT226" s="111"/>
    </row>
    <row r="227" ht="17.25" customHeight="1">
      <c r="A227" s="108">
        <v>63.0</v>
      </c>
      <c r="B227" s="109"/>
      <c r="C227" s="109"/>
      <c r="D227" s="110" t="str">
        <f t="array" ref="D227">INDEX(Tabula!$A$1:$AC$129, A227 + 1, MATCH("Group", Tabula!$A$1:$AAB$1 , 0))</f>
        <v>049-_</v>
      </c>
      <c r="E227" s="109"/>
      <c r="F227" s="109"/>
      <c r="G227" s="110" t="str">
        <f t="array" ref="G227">INDEX(Tabula!$A$1:$AC$129, A227 + 1, MATCH("Name", Tabula!$A$1:$AAB$1 , 0))</f>
        <v>Ложный Южный Крест</v>
      </c>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10" t="str">
        <f t="array" ref="AC227">INDEX(Tabula!$A$1:$AC$129, A227 + 1, MATCH("Origin", Tabula!$A$1:$AAB$1 , 0))</f>
        <v>Современное</v>
      </c>
      <c r="AD227" s="109"/>
      <c r="AE227" s="109"/>
      <c r="AF227" s="109"/>
      <c r="AG227" s="109"/>
      <c r="AH227" s="109"/>
      <c r="AI227" s="109"/>
      <c r="AJ227" s="109"/>
      <c r="AK227" s="109"/>
      <c r="AL227" s="110" t="str">
        <f t="array" ref="AL227">INDEX(Tabula!$A$1:$AC$129, A227 + 1, MATCH("Type", Tabula!$A$1:$AAB$1 , 0))</f>
        <v>Ассоциативные</v>
      </c>
      <c r="AM227" s="109"/>
      <c r="AN227" s="109"/>
      <c r="AO227" s="109"/>
      <c r="AP227" s="109"/>
      <c r="AQ227" s="109"/>
      <c r="AR227" s="109"/>
      <c r="AS227" s="109"/>
      <c r="AT227" s="111"/>
    </row>
    <row r="228" ht="17.25" customHeight="1">
      <c r="A228" s="108">
        <v>27.0</v>
      </c>
      <c r="B228" s="109"/>
      <c r="C228" s="109"/>
      <c r="D228" s="110" t="str">
        <f t="array" ref="D228">INDEX(Tabula!$A$1:$AC$129, A228 + 1, MATCH("Group", Tabula!$A$1:$AAB$1 , 0))</f>
        <v>023-_</v>
      </c>
      <c r="E228" s="109"/>
      <c r="F228" s="109"/>
      <c r="G228" s="110" t="str">
        <f t="array" ref="G228">INDEX(Tabula!$A$1:$AC$129, A228 + 1, MATCH("Name", Tabula!$A$1:$AAB$1 , 0))</f>
        <v>Лягушачья лапка</v>
      </c>
      <c r="H228" s="109"/>
      <c r="I228" s="109"/>
      <c r="J228" s="109"/>
      <c r="K228" s="109"/>
      <c r="L228" s="109"/>
      <c r="M228" s="109"/>
      <c r="N228" s="109"/>
      <c r="O228" s="109"/>
      <c r="P228" s="109"/>
      <c r="Q228" s="109"/>
      <c r="R228" s="109"/>
      <c r="S228" s="109"/>
      <c r="T228" s="109"/>
      <c r="U228" s="109"/>
      <c r="V228" s="109"/>
      <c r="W228" s="109"/>
      <c r="X228" s="109"/>
      <c r="Y228" s="109"/>
      <c r="Z228" s="109"/>
      <c r="AA228" s="109"/>
      <c r="AB228" s="109"/>
      <c r="AC228" s="110" t="str">
        <f t="array" ref="AC228">INDEX(Tabula!$A$1:$AC$129, A228 + 1, MATCH("Origin", Tabula!$A$1:$AAB$1 , 0))</f>
        <v>Античное</v>
      </c>
      <c r="AD228" s="109"/>
      <c r="AE228" s="109"/>
      <c r="AF228" s="109"/>
      <c r="AG228" s="109"/>
      <c r="AH228" s="109"/>
      <c r="AI228" s="109"/>
      <c r="AJ228" s="109"/>
      <c r="AK228" s="109"/>
      <c r="AL228" s="110" t="str">
        <f t="array" ref="AL228">INDEX(Tabula!$A$1:$AC$129, A228 + 1, MATCH("Type", Tabula!$A$1:$AAB$1 , 0))</f>
        <v>Образные</v>
      </c>
      <c r="AM228" s="109"/>
      <c r="AN228" s="109"/>
      <c r="AO228" s="109"/>
      <c r="AP228" s="109"/>
      <c r="AQ228" s="109"/>
      <c r="AR228" s="109"/>
      <c r="AS228" s="109"/>
      <c r="AT228" s="111"/>
    </row>
    <row r="229" ht="17.25" customHeight="1">
      <c r="A229" s="108">
        <v>47.0</v>
      </c>
      <c r="B229" s="109"/>
      <c r="C229" s="109"/>
      <c r="D229" s="110" t="str">
        <f t="array" ref="D229">INDEX(Tabula!$A$1:$AC$129, A229 + 1, MATCH("Group", Tabula!$A$1:$AAB$1 , 0))</f>
        <v>035-_</v>
      </c>
      <c r="E229" s="109"/>
      <c r="F229" s="109"/>
      <c r="G229" s="110" t="str">
        <f t="array" ref="G229">INDEX(Tabula!$A$1:$AC$129, A229 + 1, MATCH("Name", Tabula!$A$1:$AAB$1 , 0))</f>
        <v>Малый Ковш</v>
      </c>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10" t="str">
        <f t="array" ref="AC229">INDEX(Tabula!$A$1:$AC$129, A229 + 1, MATCH("Origin", Tabula!$A$1:$AAB$1 , 0))</f>
        <v>Древнее</v>
      </c>
      <c r="AD229" s="109"/>
      <c r="AE229" s="109"/>
      <c r="AF229" s="109"/>
      <c r="AG229" s="109"/>
      <c r="AH229" s="109"/>
      <c r="AI229" s="109"/>
      <c r="AJ229" s="109"/>
      <c r="AK229" s="109"/>
      <c r="AL229" s="110" t="str">
        <f t="array" ref="AL229">INDEX(Tabula!$A$1:$AC$129, A229 + 1, MATCH("Type", Tabula!$A$1:$AAB$1 , 0))</f>
        <v>Ассоциативные</v>
      </c>
      <c r="AM229" s="109"/>
      <c r="AN229" s="109"/>
      <c r="AO229" s="109"/>
      <c r="AP229" s="109"/>
      <c r="AQ229" s="109"/>
      <c r="AR229" s="109"/>
      <c r="AS229" s="109"/>
      <c r="AT229" s="111"/>
    </row>
    <row r="230" ht="17.25" customHeight="1">
      <c r="A230" s="108">
        <v>30.0</v>
      </c>
      <c r="B230" s="109"/>
      <c r="C230" s="109"/>
      <c r="D230" s="110" t="str">
        <f t="array" ref="D230">INDEX(Tabula!$A$1:$AC$129, A230 + 1, MATCH("Group", Tabula!$A$1:$AAB$1 , 0))</f>
        <v>025-_</v>
      </c>
      <c r="E230" s="109"/>
      <c r="F230" s="109"/>
      <c r="G230" s="110" t="str">
        <f t="array" ref="G230">INDEX(Tabula!$A$1:$AC$129, A230 + 1, MATCH("Name", Tabula!$A$1:$AAB$1 , 0))</f>
        <v>Меч Ориона</v>
      </c>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10" t="str">
        <f t="array" ref="AC230">INDEX(Tabula!$A$1:$AC$129, A230 + 1, MATCH("Origin", Tabula!$A$1:$AAB$1 , 0))</f>
        <v>Античное</v>
      </c>
      <c r="AD230" s="109"/>
      <c r="AE230" s="109"/>
      <c r="AF230" s="109"/>
      <c r="AG230" s="109"/>
      <c r="AH230" s="109"/>
      <c r="AI230" s="109"/>
      <c r="AJ230" s="109"/>
      <c r="AK230" s="109"/>
      <c r="AL230" s="110" t="str">
        <f t="array" ref="AL230">INDEX(Tabula!$A$1:$AC$129, A230 + 1, MATCH("Type", Tabula!$A$1:$AAB$1 , 0))</f>
        <v>Образные</v>
      </c>
      <c r="AM230" s="109"/>
      <c r="AN230" s="109"/>
      <c r="AO230" s="109"/>
      <c r="AP230" s="109"/>
      <c r="AQ230" s="109"/>
      <c r="AR230" s="109"/>
      <c r="AS230" s="109"/>
      <c r="AT230" s="111"/>
    </row>
    <row r="231" ht="17.25" customHeight="1">
      <c r="A231" s="108">
        <v>24.0</v>
      </c>
      <c r="B231" s="109"/>
      <c r="C231" s="109"/>
      <c r="D231" s="110" t="str">
        <f t="array" ref="D231">INDEX(Tabula!$A$1:$AC$129, A231 + 1, MATCH("Group", Tabula!$A$1:$AAB$1 , 0))</f>
        <v>020-_</v>
      </c>
      <c r="E231" s="109"/>
      <c r="F231" s="109"/>
      <c r="G231" s="110" t="str">
        <f t="array" ref="G231">INDEX(Tabula!$A$1:$AC$129, A231 + 1, MATCH("Name", Tabula!$A$1:$AAB$1 , 0))</f>
        <v>Ослята и Ясли</v>
      </c>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10" t="str">
        <f t="array" ref="AC231">INDEX(Tabula!$A$1:$AC$129, A231 + 1, MATCH("Origin", Tabula!$A$1:$AAB$1 , 0))</f>
        <v>Средневековое</v>
      </c>
      <c r="AD231" s="109"/>
      <c r="AE231" s="109"/>
      <c r="AF231" s="109"/>
      <c r="AG231" s="109"/>
      <c r="AH231" s="109"/>
      <c r="AI231" s="109"/>
      <c r="AJ231" s="109"/>
      <c r="AK231" s="109"/>
      <c r="AL231" s="110" t="str">
        <f t="array" ref="AL231">INDEX(Tabula!$A$1:$AC$129, A231 + 1, MATCH("Type", Tabula!$A$1:$AAB$1 , 0))</f>
        <v>Квази-созвездия</v>
      </c>
      <c r="AM231" s="109"/>
      <c r="AN231" s="109"/>
      <c r="AO231" s="109"/>
      <c r="AP231" s="109"/>
      <c r="AQ231" s="109"/>
      <c r="AR231" s="109"/>
      <c r="AS231" s="109"/>
      <c r="AT231" s="111"/>
    </row>
    <row r="232" ht="17.25" customHeight="1">
      <c r="A232" s="108">
        <v>23.0</v>
      </c>
      <c r="B232" s="109"/>
      <c r="C232" s="109"/>
      <c r="D232" s="110" t="str">
        <f t="array" ref="D232">INDEX(Tabula!$A$1:$AC$129, A232 + 1, MATCH("Group", Tabula!$A$1:$AAB$1 , 0))</f>
        <v>019-_</v>
      </c>
      <c r="E232" s="109"/>
      <c r="F232" s="109"/>
      <c r="G232" s="110" t="str">
        <f t="array" ref="G232">INDEX(Tabula!$A$1:$AC$129, A232 + 1, MATCH("Name", Tabula!$A$1:$AAB$1 , 0))</f>
        <v>Палица Геркулеса</v>
      </c>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10" t="str">
        <f t="array" ref="AC232">INDEX(Tabula!$A$1:$AC$129, A232 + 1, MATCH("Origin", Tabula!$A$1:$AAB$1 , 0))</f>
        <v>Средневековое</v>
      </c>
      <c r="AD232" s="109"/>
      <c r="AE232" s="109"/>
      <c r="AF232" s="109"/>
      <c r="AG232" s="109"/>
      <c r="AH232" s="109"/>
      <c r="AI232" s="109"/>
      <c r="AJ232" s="109"/>
      <c r="AK232" s="109"/>
      <c r="AL232" s="110" t="str">
        <f t="array" ref="AL232">INDEX(Tabula!$A$1:$AC$129, A232 + 1, MATCH("Type", Tabula!$A$1:$AAB$1 , 0))</f>
        <v>Квази-созвездия</v>
      </c>
      <c r="AM232" s="109"/>
      <c r="AN232" s="109"/>
      <c r="AO232" s="109"/>
      <c r="AP232" s="109"/>
      <c r="AQ232" s="109"/>
      <c r="AR232" s="109"/>
      <c r="AS232" s="109"/>
      <c r="AT232" s="111"/>
    </row>
    <row r="233" ht="17.25" customHeight="1">
      <c r="A233" s="108">
        <v>13.0</v>
      </c>
      <c r="B233" s="109"/>
      <c r="C233" s="109"/>
      <c r="D233" s="110" t="str">
        <f t="array" ref="D233">INDEX(Tabula!$A$1:$AC$129, A233 + 1, MATCH("Group", Tabula!$A$1:$AAB$1 , 0))</f>
        <v>010-_</v>
      </c>
      <c r="E233" s="109"/>
      <c r="F233" s="109"/>
      <c r="G233" s="110" t="str">
        <f t="array" ref="G233">INDEX(Tabula!$A$1:$AC$129, A233 + 1, MATCH("Name", Tabula!$A$1:$AAB$1 , 0))</f>
        <v>Парус</v>
      </c>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10" t="str">
        <f t="array" ref="AC233">INDEX(Tabula!$A$1:$AC$129, A233 + 1, MATCH("Origin", Tabula!$A$1:$AAB$1 , 0))</f>
        <v>Античное</v>
      </c>
      <c r="AD233" s="109"/>
      <c r="AE233" s="109"/>
      <c r="AF233" s="109"/>
      <c r="AG233" s="109"/>
      <c r="AH233" s="109"/>
      <c r="AI233" s="109"/>
      <c r="AJ233" s="109"/>
      <c r="AK233" s="109"/>
      <c r="AL233" s="110" t="str">
        <f t="array" ref="AL233">INDEX(Tabula!$A$1:$AC$129, A233 + 1, MATCH("Type", Tabula!$A$1:$AAB$1 , 0))</f>
        <v>Формообразующий</v>
      </c>
      <c r="AM233" s="109"/>
      <c r="AN233" s="109"/>
      <c r="AO233" s="109"/>
      <c r="AP233" s="109"/>
      <c r="AQ233" s="109"/>
      <c r="AR233" s="109"/>
      <c r="AS233" s="109"/>
      <c r="AT233" s="111"/>
    </row>
    <row r="234" ht="17.25" customHeight="1">
      <c r="A234" s="108">
        <v>15.0</v>
      </c>
      <c r="B234" s="109"/>
      <c r="C234" s="109"/>
      <c r="D234" s="110" t="str">
        <f t="array" ref="D234">INDEX(Tabula!$A$1:$AC$129, A234 + 1, MATCH("Group", Tabula!$A$1:$AAB$1 , 0))</f>
        <v>012-a</v>
      </c>
      <c r="E234" s="109"/>
      <c r="F234" s="109"/>
      <c r="G234" s="110" t="str">
        <f t="array" ref="G234">INDEX(Tabula!$A$1:$AC$129, A234 + 1, MATCH("Name", Tabula!$A$1:$AAB$1 , 0))</f>
        <v>Плеяды</v>
      </c>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10" t="str">
        <f t="array" ref="AC234">INDEX(Tabula!$A$1:$AC$129, A234 + 1, MATCH("Origin", Tabula!$A$1:$AAB$1 , 0))</f>
        <v>Древнее</v>
      </c>
      <c r="AD234" s="109"/>
      <c r="AE234" s="109"/>
      <c r="AF234" s="109"/>
      <c r="AG234" s="109"/>
      <c r="AH234" s="109"/>
      <c r="AI234" s="109"/>
      <c r="AJ234" s="109"/>
      <c r="AK234" s="109"/>
      <c r="AL234" s="110" t="str">
        <f t="array" ref="AL234">INDEX(Tabula!$A$1:$AC$129, A234 + 1, MATCH("Type", Tabula!$A$1:$AAB$1 , 0))</f>
        <v>Квази-созвездия</v>
      </c>
      <c r="AM234" s="109"/>
      <c r="AN234" s="109"/>
      <c r="AO234" s="109"/>
      <c r="AP234" s="109"/>
      <c r="AQ234" s="109"/>
      <c r="AR234" s="109"/>
      <c r="AS234" s="109"/>
      <c r="AT234" s="111"/>
    </row>
    <row r="235" ht="17.25" customHeight="1">
      <c r="A235" s="108">
        <v>29.0</v>
      </c>
      <c r="B235" s="109"/>
      <c r="C235" s="109"/>
      <c r="D235" s="110" t="str">
        <f t="array" ref="D235">INDEX(Tabula!$A$1:$AC$129, A235 + 1, MATCH("Group", Tabula!$A$1:$AAB$1 , 0))</f>
        <v>024-b</v>
      </c>
      <c r="E235" s="109"/>
      <c r="F235" s="109"/>
      <c r="G235" s="110" t="str">
        <f t="array" ref="G235">INDEX(Tabula!$A$1:$AC$129, A235 + 1, MATCH("Name", Tabula!$A$1:$AAB$1 , 0))</f>
        <v>Пояс Ориона</v>
      </c>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10" t="str">
        <f t="array" ref="AC235">INDEX(Tabula!$A$1:$AC$129, A235 + 1, MATCH("Origin", Tabula!$A$1:$AAB$1 , 0))</f>
        <v>Античное</v>
      </c>
      <c r="AD235" s="109"/>
      <c r="AE235" s="109"/>
      <c r="AF235" s="109"/>
      <c r="AG235" s="109"/>
      <c r="AH235" s="109"/>
      <c r="AI235" s="109"/>
      <c r="AJ235" s="109"/>
      <c r="AK235" s="109"/>
      <c r="AL235" s="110" t="str">
        <f t="array" ref="AL235">INDEX(Tabula!$A$1:$AC$129, A235 + 1, MATCH("Type", Tabula!$A$1:$AAB$1 , 0))</f>
        <v>Образные</v>
      </c>
      <c r="AM235" s="109"/>
      <c r="AN235" s="109"/>
      <c r="AO235" s="109"/>
      <c r="AP235" s="109"/>
      <c r="AQ235" s="109"/>
      <c r="AR235" s="109"/>
      <c r="AS235" s="109"/>
      <c r="AT235" s="111"/>
    </row>
    <row r="236" ht="17.25" customHeight="1">
      <c r="A236" s="108">
        <v>73.0</v>
      </c>
      <c r="B236" s="109"/>
      <c r="C236" s="109"/>
      <c r="D236" s="110" t="str">
        <f t="array" ref="D236">INDEX(Tabula!$A$1:$AC$129, A236 + 1, MATCH("Group", Tabula!$A$1:$AAB$1 , 0))</f>
        <v>059-_</v>
      </c>
      <c r="E236" s="109"/>
      <c r="F236" s="109"/>
      <c r="G236" s="110" t="str">
        <f t="array" ref="G236">INDEX(Tabula!$A$1:$AC$129, A236 + 1, MATCH("Name", Tabula!$A$1:$AAB$1 , 0))</f>
        <v>Ромб</v>
      </c>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10" t="str">
        <f t="array" ref="AC236">INDEX(Tabula!$A$1:$AC$129, A236 + 1, MATCH("Origin", Tabula!$A$1:$AAB$1 , 0))</f>
        <v>Античное</v>
      </c>
      <c r="AD236" s="109"/>
      <c r="AE236" s="109"/>
      <c r="AF236" s="109"/>
      <c r="AG236" s="109"/>
      <c r="AH236" s="109"/>
      <c r="AI236" s="109"/>
      <c r="AJ236" s="109"/>
      <c r="AK236" s="109"/>
      <c r="AL236" s="110" t="str">
        <f t="array" ref="AL236">INDEX(Tabula!$A$1:$AC$129, A236 + 1, MATCH("Type", Tabula!$A$1:$AAB$1 , 0))</f>
        <v>Бриллиант</v>
      </c>
      <c r="AM236" s="109"/>
      <c r="AN236" s="109"/>
      <c r="AO236" s="109"/>
      <c r="AP236" s="109"/>
      <c r="AQ236" s="109"/>
      <c r="AR236" s="109"/>
      <c r="AS236" s="109"/>
      <c r="AT236" s="111"/>
    </row>
    <row r="237" ht="17.25" customHeight="1">
      <c r="A237" s="108">
        <v>77.0</v>
      </c>
      <c r="B237" s="109"/>
      <c r="C237" s="109"/>
      <c r="D237" s="110" t="str">
        <f t="array" ref="D237">INDEX(Tabula!$A$1:$AC$129, A237 + 1, MATCH("Group", Tabula!$A$1:$AAB$1 , 0))</f>
        <v>063-_</v>
      </c>
      <c r="E237" s="109"/>
      <c r="F237" s="109"/>
      <c r="G237" s="110" t="str">
        <f t="array" ref="G237">INDEX(Tabula!$A$1:$AC$129, A237 + 1, MATCH("Name", Tabula!$A$1:$AAB$1 , 0))</f>
        <v>Рыбка, Летающий Пескарь, Блесна</v>
      </c>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10" t="str">
        <f t="array" ref="AC237">INDEX(Tabula!$A$1:$AC$129, A237 + 1, MATCH("Origin", Tabula!$A$1:$AAB$1 , 0))</f>
        <v>Первооткрыватель</v>
      </c>
      <c r="AD237" s="109"/>
      <c r="AE237" s="109"/>
      <c r="AF237" s="109"/>
      <c r="AG237" s="109"/>
      <c r="AH237" s="109"/>
      <c r="AI237" s="109"/>
      <c r="AJ237" s="109"/>
      <c r="AK237" s="109"/>
      <c r="AL237" s="110" t="str">
        <f t="array" ref="AL237">INDEX(Tabula!$A$1:$AC$129, A237 + 1, MATCH("Type", Tabula!$A$1:$AAB$1 , 0))</f>
        <v>Телескопические</v>
      </c>
      <c r="AM237" s="109"/>
      <c r="AN237" s="109"/>
      <c r="AO237" s="109"/>
      <c r="AP237" s="109"/>
      <c r="AQ237" s="109"/>
      <c r="AR237" s="109"/>
      <c r="AS237" s="109"/>
      <c r="AT237" s="111"/>
    </row>
    <row r="238" ht="17.25" customHeight="1">
      <c r="A238" s="108">
        <v>42.0</v>
      </c>
      <c r="B238" s="109"/>
      <c r="C238" s="109"/>
      <c r="D238" s="110" t="str">
        <f t="array" ref="D238">INDEX(Tabula!$A$1:$AC$129, A238 + 1, MATCH("Group", Tabula!$A$1:$AAB$1 , 0))</f>
        <v>032-b</v>
      </c>
      <c r="E238" s="109"/>
      <c r="F238" s="109"/>
      <c r="G238" s="110" t="str">
        <f t="array" ref="G238">INDEX(Tabula!$A$1:$AC$129, A238 + 1, MATCH("Name", Tabula!$A$1:$AAB$1 , 0))</f>
        <v>Рыболовный Крючок</v>
      </c>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10" t="str">
        <f t="array" ref="AC238">INDEX(Tabula!$A$1:$AC$129, A238 + 1, MATCH("Origin", Tabula!$A$1:$AAB$1 , 0))</f>
        <v>Античное</v>
      </c>
      <c r="AD238" s="109"/>
      <c r="AE238" s="109"/>
      <c r="AF238" s="109"/>
      <c r="AG238" s="109"/>
      <c r="AH238" s="109"/>
      <c r="AI238" s="109"/>
      <c r="AJ238" s="109"/>
      <c r="AK238" s="109"/>
      <c r="AL238" s="110" t="str">
        <f t="array" ref="AL238">INDEX(Tabula!$A$1:$AC$129, A238 + 1, MATCH("Type", Tabula!$A$1:$AAB$1 , 0))</f>
        <v>Ассоциативные</v>
      </c>
      <c r="AM238" s="109"/>
      <c r="AN238" s="109"/>
      <c r="AO238" s="109"/>
      <c r="AP238" s="109"/>
      <c r="AQ238" s="109"/>
      <c r="AR238" s="109"/>
      <c r="AS238" s="109"/>
      <c r="AT238" s="111"/>
    </row>
    <row r="239" ht="17.25" customHeight="1">
      <c r="A239" s="108">
        <v>20.0</v>
      </c>
      <c r="B239" s="109"/>
      <c r="C239" s="109"/>
      <c r="D239" s="110" t="str">
        <f t="array" ref="D239">INDEX(Tabula!$A$1:$AC$129, A239 + 1, MATCH("Group", Tabula!$A$1:$AAB$1 , 0))</f>
        <v>016-_</v>
      </c>
      <c r="E239" s="109"/>
      <c r="F239" s="109"/>
      <c r="G239" s="110" t="str">
        <f t="array" ref="G239">INDEX(Tabula!$A$1:$AC$129, A239 + 1, MATCH("Name", Tabula!$A$1:$AAB$1 , 0))</f>
        <v>Северная Муха</v>
      </c>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10" t="str">
        <f t="array" ref="AC239">INDEX(Tabula!$A$1:$AC$129, A239 + 1, MATCH("Origin", Tabula!$A$1:$AAB$1 , 0))</f>
        <v>Средневековое</v>
      </c>
      <c r="AD239" s="109"/>
      <c r="AE239" s="109"/>
      <c r="AF239" s="109"/>
      <c r="AG239" s="109"/>
      <c r="AH239" s="109"/>
      <c r="AI239" s="109"/>
      <c r="AJ239" s="109"/>
      <c r="AK239" s="109"/>
      <c r="AL239" s="110" t="str">
        <f t="array" ref="AL239">INDEX(Tabula!$A$1:$AC$129, A239 + 1, MATCH("Type", Tabula!$A$1:$AAB$1 , 0))</f>
        <v>Квази-созвездия</v>
      </c>
      <c r="AM239" s="109"/>
      <c r="AN239" s="109"/>
      <c r="AO239" s="109"/>
      <c r="AP239" s="109"/>
      <c r="AQ239" s="109"/>
      <c r="AR239" s="109"/>
      <c r="AS239" s="109"/>
      <c r="AT239" s="111"/>
    </row>
    <row r="240" ht="17.25" customHeight="1">
      <c r="A240" s="108">
        <v>33.0</v>
      </c>
      <c r="B240" s="109"/>
      <c r="C240" s="109"/>
      <c r="D240" s="110" t="str">
        <f t="array" ref="D240">INDEX(Tabula!$A$1:$AC$129, A240 + 1, MATCH("Group", Tabula!$A$1:$AAB$1 , 0))</f>
        <v>028-a</v>
      </c>
      <c r="E240" s="109"/>
      <c r="F240" s="109"/>
      <c r="G240" s="110" t="str">
        <f t="array" ref="G240">INDEX(Tabula!$A$1:$AC$129, A240 + 1, MATCH("Name", Tabula!$A$1:$AAB$1 , 0))</f>
        <v>Северная Рыба</v>
      </c>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10" t="str">
        <f t="array" ref="AC240">INDEX(Tabula!$A$1:$AC$129, A240 + 1, MATCH("Origin", Tabula!$A$1:$AAB$1 , 0))</f>
        <v>Античное</v>
      </c>
      <c r="AD240" s="109"/>
      <c r="AE240" s="109"/>
      <c r="AF240" s="109"/>
      <c r="AG240" s="109"/>
      <c r="AH240" s="109"/>
      <c r="AI240" s="109"/>
      <c r="AJ240" s="109"/>
      <c r="AK240" s="109"/>
      <c r="AL240" s="110" t="str">
        <f t="array" ref="AL240">INDEX(Tabula!$A$1:$AC$129, A240 + 1, MATCH("Type", Tabula!$A$1:$AAB$1 , 0))</f>
        <v>Образные</v>
      </c>
      <c r="AM240" s="109"/>
      <c r="AN240" s="109"/>
      <c r="AO240" s="109"/>
      <c r="AP240" s="109"/>
      <c r="AQ240" s="109"/>
      <c r="AR240" s="109"/>
      <c r="AS240" s="109"/>
      <c r="AT240" s="111"/>
    </row>
    <row r="241" ht="17.25" customHeight="1">
      <c r="A241" s="108">
        <v>66.0</v>
      </c>
      <c r="B241" s="109"/>
      <c r="C241" s="109"/>
      <c r="D241" s="110" t="str">
        <f t="array" ref="D241">INDEX(Tabula!$A$1:$AC$129, A241 + 1, MATCH("Group", Tabula!$A$1:$AAB$1 , 0))</f>
        <v>052-_</v>
      </c>
      <c r="E241" s="109"/>
      <c r="F241" s="109"/>
      <c r="G241" s="110" t="str">
        <f t="array" ref="G241">INDEX(Tabula!$A$1:$AC$129, A241 + 1, MATCH("Name", Tabula!$A$1:$AAB$1 , 0))</f>
        <v>Северные указатели</v>
      </c>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10" t="str">
        <f t="array" ref="AC241">INDEX(Tabula!$A$1:$AC$129, A241 + 1, MATCH("Origin", Tabula!$A$1:$AAB$1 , 0))</f>
        <v>Современное</v>
      </c>
      <c r="AD241" s="109"/>
      <c r="AE241" s="109"/>
      <c r="AF241" s="109"/>
      <c r="AG241" s="109"/>
      <c r="AH241" s="109"/>
      <c r="AI241" s="109"/>
      <c r="AJ241" s="109"/>
      <c r="AK241" s="109"/>
      <c r="AL241" s="110" t="str">
        <f t="array" ref="AL241">INDEX(Tabula!$A$1:$AC$129, A241 + 1, MATCH("Type", Tabula!$A$1:$AAB$1 , 0))</f>
        <v>Указатели</v>
      </c>
      <c r="AM241" s="109"/>
      <c r="AN241" s="109"/>
      <c r="AO241" s="109"/>
      <c r="AP241" s="109"/>
      <c r="AQ241" s="109"/>
      <c r="AR241" s="109"/>
      <c r="AS241" s="109"/>
      <c r="AT241" s="111"/>
    </row>
    <row r="242" ht="17.25" customHeight="1">
      <c r="A242" s="108">
        <v>11.0</v>
      </c>
      <c r="B242" s="109"/>
      <c r="C242" s="109"/>
      <c r="D242" s="110" t="str">
        <f t="array" ref="D242">INDEX(Tabula!$A$1:$AC$129, A242 + 1, MATCH("Group", Tabula!$A$1:$AAB$1 , 0))</f>
        <v>008-_</v>
      </c>
      <c r="E242" s="109"/>
      <c r="F242" s="109"/>
      <c r="G242" s="110" t="str">
        <f t="array" ref="G242">INDEX(Tabula!$A$1:$AC$129, A242 + 1, MATCH("Name", Tabula!$A$1:$AAB$1 , 0))</f>
        <v>Северный крест</v>
      </c>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10" t="str">
        <f t="array" ref="AC242">INDEX(Tabula!$A$1:$AC$129, A242 + 1, MATCH("Origin", Tabula!$A$1:$AAB$1 , 0))</f>
        <v>Античное</v>
      </c>
      <c r="AD242" s="109"/>
      <c r="AE242" s="109"/>
      <c r="AF242" s="109"/>
      <c r="AG242" s="109"/>
      <c r="AH242" s="109"/>
      <c r="AI242" s="109"/>
      <c r="AJ242" s="109"/>
      <c r="AK242" s="109"/>
      <c r="AL242" s="110" t="str">
        <f t="array" ref="AL242">INDEX(Tabula!$A$1:$AC$129, A242 + 1, MATCH("Type", Tabula!$A$1:$AAB$1 , 0))</f>
        <v>Формообразующий</v>
      </c>
      <c r="AM242" s="109"/>
      <c r="AN242" s="109"/>
      <c r="AO242" s="109"/>
      <c r="AP242" s="109"/>
      <c r="AQ242" s="109"/>
      <c r="AR242" s="109"/>
      <c r="AS242" s="109"/>
      <c r="AT242" s="111"/>
    </row>
    <row r="243" ht="17.25" customHeight="1">
      <c r="A243" s="108">
        <v>52.0</v>
      </c>
      <c r="B243" s="109"/>
      <c r="C243" s="109"/>
      <c r="D243" s="110" t="str">
        <f t="array" ref="D243">INDEX(Tabula!$A$1:$AC$129, A243 + 1, MATCH("Group", Tabula!$A$1:$AAB$1 , 0))</f>
        <v>039-_</v>
      </c>
      <c r="E243" s="109"/>
      <c r="F243" s="109"/>
      <c r="G243" s="110" t="str">
        <f t="array" ref="G243">INDEX(Tabula!$A$1:$AC$129, A243 + 1, MATCH("Name", Tabula!$A$1:$AAB$1 , 0))</f>
        <v>Сегмент Персея</v>
      </c>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10" t="str">
        <f t="array" ref="AC243">INDEX(Tabula!$A$1:$AC$129, A243 + 1, MATCH("Origin", Tabula!$A$1:$AAB$1 , 0))</f>
        <v>Античное</v>
      </c>
      <c r="AD243" s="109"/>
      <c r="AE243" s="109"/>
      <c r="AF243" s="109"/>
      <c r="AG243" s="109"/>
      <c r="AH243" s="109"/>
      <c r="AI243" s="109"/>
      <c r="AJ243" s="109"/>
      <c r="AK243" s="109"/>
      <c r="AL243" s="110" t="str">
        <f t="array" ref="AL243">INDEX(Tabula!$A$1:$AC$129, A243 + 1, MATCH("Type", Tabula!$A$1:$AAB$1 , 0))</f>
        <v>Ассоциативные</v>
      </c>
      <c r="AM243" s="109"/>
      <c r="AN243" s="109"/>
      <c r="AO243" s="109"/>
      <c r="AP243" s="109"/>
      <c r="AQ243" s="109"/>
      <c r="AR243" s="109"/>
      <c r="AS243" s="109"/>
      <c r="AT243" s="111"/>
    </row>
    <row r="244" ht="17.25" customHeight="1">
      <c r="A244" s="108">
        <v>55.0</v>
      </c>
      <c r="B244" s="109"/>
      <c r="C244" s="109"/>
      <c r="D244" s="110" t="str">
        <f t="array" ref="D244">INDEX(Tabula!$A$1:$AC$129, A244 + 1, MATCH("Group", Tabula!$A$1:$AAB$1 , 0))</f>
        <v>041-b</v>
      </c>
      <c r="E244" s="109"/>
      <c r="F244" s="109"/>
      <c r="G244" s="110" t="str">
        <f t="array" ref="G244">INDEX(Tabula!$A$1:$AC$129, A244 + 1, MATCH("Name", Tabula!$A$1:$AAB$1 , 0))</f>
        <v>Семья Орла</v>
      </c>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10" t="str">
        <f t="array" ref="AC244">INDEX(Tabula!$A$1:$AC$129, A244 + 1, MATCH("Origin", Tabula!$A$1:$AAB$1 , 0))</f>
        <v>Античное</v>
      </c>
      <c r="AD244" s="109"/>
      <c r="AE244" s="109"/>
      <c r="AF244" s="109"/>
      <c r="AG244" s="109"/>
      <c r="AH244" s="109"/>
      <c r="AI244" s="109"/>
      <c r="AJ244" s="109"/>
      <c r="AK244" s="109"/>
      <c r="AL244" s="110" t="str">
        <f t="array" ref="AL244">INDEX(Tabula!$A$1:$AC$129, A244 + 1, MATCH("Type", Tabula!$A$1:$AAB$1 , 0))</f>
        <v>Ассоциативные</v>
      </c>
      <c r="AM244" s="109"/>
      <c r="AN244" s="109"/>
      <c r="AO244" s="109"/>
      <c r="AP244" s="109"/>
      <c r="AQ244" s="109"/>
      <c r="AR244" s="109"/>
      <c r="AS244" s="109"/>
      <c r="AT244" s="111"/>
    </row>
    <row r="245" ht="17.25" customHeight="1">
      <c r="A245" s="108">
        <v>62.0</v>
      </c>
      <c r="B245" s="109"/>
      <c r="C245" s="109"/>
      <c r="D245" s="110" t="str">
        <f t="array" ref="D245">INDEX(Tabula!$A$1:$AC$129, A245 + 1, MATCH("Group", Tabula!$A$1:$AAB$1 , 0))</f>
        <v>048-_</v>
      </c>
      <c r="E245" s="109"/>
      <c r="F245" s="109"/>
      <c r="G245" s="110" t="str">
        <f t="array" ref="G245">INDEX(Tabula!$A$1:$AC$129, A245 + 1, MATCH("Name", Tabula!$A$1:$AAB$1 , 0))</f>
        <v>Серп</v>
      </c>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10" t="str">
        <f t="array" ref="AC245">INDEX(Tabula!$A$1:$AC$129, A245 + 1, MATCH("Origin", Tabula!$A$1:$AAB$1 , 0))</f>
        <v>Античное</v>
      </c>
      <c r="AD245" s="109"/>
      <c r="AE245" s="109"/>
      <c r="AF245" s="109"/>
      <c r="AG245" s="109"/>
      <c r="AH245" s="109"/>
      <c r="AI245" s="109"/>
      <c r="AJ245" s="109"/>
      <c r="AK245" s="109"/>
      <c r="AL245" s="110" t="str">
        <f t="array" ref="AL245">INDEX(Tabula!$A$1:$AC$129, A245 + 1, MATCH("Type", Tabula!$A$1:$AAB$1 , 0))</f>
        <v>Ассоциативные</v>
      </c>
      <c r="AM245" s="109"/>
      <c r="AN245" s="109"/>
      <c r="AO245" s="109"/>
      <c r="AP245" s="109"/>
      <c r="AQ245" s="109"/>
      <c r="AR245" s="109"/>
      <c r="AS245" s="109"/>
      <c r="AT245" s="111"/>
    </row>
    <row r="246" ht="17.25" customHeight="1">
      <c r="A246" s="108">
        <v>21.0</v>
      </c>
      <c r="B246" s="109"/>
      <c r="C246" s="109"/>
      <c r="D246" s="110" t="str">
        <f t="array" ref="D246">INDEX(Tabula!$A$1:$AC$129, A246 + 1, MATCH("Group", Tabula!$A$1:$AAB$1 , 0))</f>
        <v>017-_</v>
      </c>
      <c r="E246" s="109"/>
      <c r="F246" s="109"/>
      <c r="G246" s="110" t="str">
        <f t="array" ref="G246">INDEX(Tabula!$A$1:$AC$129, A246 + 1, MATCH("Name", Tabula!$A$1:$AAB$1 , 0))</f>
        <v>Слава Фридриха</v>
      </c>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10" t="str">
        <f t="array" ref="AC246">INDEX(Tabula!$A$1:$AC$129, A246 + 1, MATCH("Origin", Tabula!$A$1:$AAB$1 , 0))</f>
        <v>Средневековое</v>
      </c>
      <c r="AD246" s="109"/>
      <c r="AE246" s="109"/>
      <c r="AF246" s="109"/>
      <c r="AG246" s="109"/>
      <c r="AH246" s="109"/>
      <c r="AI246" s="109"/>
      <c r="AJ246" s="109"/>
      <c r="AK246" s="109"/>
      <c r="AL246" s="110" t="str">
        <f t="array" ref="AL246">INDEX(Tabula!$A$1:$AC$129, A246 + 1, MATCH("Type", Tabula!$A$1:$AAB$1 , 0))</f>
        <v>Квази-созвездия</v>
      </c>
      <c r="AM246" s="109"/>
      <c r="AN246" s="109"/>
      <c r="AO246" s="109"/>
      <c r="AP246" s="109"/>
      <c r="AQ246" s="109"/>
      <c r="AR246" s="109"/>
      <c r="AS246" s="109"/>
      <c r="AT246" s="111"/>
    </row>
    <row r="247" ht="17.25" customHeight="1">
      <c r="A247" s="108">
        <v>14.0</v>
      </c>
      <c r="B247" s="109"/>
      <c r="C247" s="109"/>
      <c r="D247" s="110" t="str">
        <f t="array" ref="D247">INDEX(Tabula!$A$1:$AC$129, A247 + 1, MATCH("Group", Tabula!$A$1:$AAB$1 , 0))</f>
        <v>011-_</v>
      </c>
      <c r="E247" s="109"/>
      <c r="F247" s="109"/>
      <c r="G247" s="110" t="str">
        <f t="array" ref="G247">INDEX(Tabula!$A$1:$AC$129, A247 + 1, MATCH("Name", Tabula!$A$1:$AAB$1 , 0))</f>
        <v>Сноп, Бабочка</v>
      </c>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10" t="str">
        <f t="array" ref="AC247">INDEX(Tabula!$A$1:$AC$129, A247 + 1, MATCH("Origin", Tabula!$A$1:$AAB$1 , 0))</f>
        <v>Античное</v>
      </c>
      <c r="AD247" s="109"/>
      <c r="AE247" s="109"/>
      <c r="AF247" s="109"/>
      <c r="AG247" s="109"/>
      <c r="AH247" s="109"/>
      <c r="AI247" s="109"/>
      <c r="AJ247" s="109"/>
      <c r="AK247" s="109"/>
      <c r="AL247" s="110" t="str">
        <f t="array" ref="AL247">INDEX(Tabula!$A$1:$AC$129, A247 + 1, MATCH("Type", Tabula!$A$1:$AAB$1 , 0))</f>
        <v>Формообразующий</v>
      </c>
      <c r="AM247" s="109"/>
      <c r="AN247" s="109"/>
      <c r="AO247" s="109"/>
      <c r="AP247" s="109"/>
      <c r="AQ247" s="109"/>
      <c r="AR247" s="109"/>
      <c r="AS247" s="109"/>
      <c r="AT247" s="111"/>
    </row>
    <row r="248" ht="17.25" customHeight="1">
      <c r="A248" s="108">
        <v>68.0</v>
      </c>
      <c r="B248" s="109"/>
      <c r="C248" s="109"/>
      <c r="D248" s="110" t="str">
        <f t="array" ref="D248">INDEX(Tabula!$A$1:$AC$129, A248 + 1, MATCH("Group", Tabula!$A$1:$AAB$1 , 0))</f>
        <v>054-_</v>
      </c>
      <c r="E248" s="109"/>
      <c r="F248" s="109"/>
      <c r="G248" s="110" t="str">
        <f t="array" ref="G248">INDEX(Tabula!$A$1:$AC$129, A248 + 1, MATCH("Name", Tabula!$A$1:$AAB$1 , 0))</f>
        <v>Стражи Полюса</v>
      </c>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10" t="str">
        <f t="array" ref="AC248">INDEX(Tabula!$A$1:$AC$129, A248 + 1, MATCH("Origin", Tabula!$A$1:$AAB$1 , 0))</f>
        <v>Древнее</v>
      </c>
      <c r="AD248" s="109"/>
      <c r="AE248" s="109"/>
      <c r="AF248" s="109"/>
      <c r="AG248" s="109"/>
      <c r="AH248" s="109"/>
      <c r="AI248" s="109"/>
      <c r="AJ248" s="109"/>
      <c r="AK248" s="109"/>
      <c r="AL248" s="110" t="str">
        <f t="array" ref="AL248">INDEX(Tabula!$A$1:$AC$129, A248 + 1, MATCH("Type", Tabula!$A$1:$AAB$1 , 0))</f>
        <v>Пара</v>
      </c>
      <c r="AM248" s="109"/>
      <c r="AN248" s="109"/>
      <c r="AO248" s="109"/>
      <c r="AP248" s="109"/>
      <c r="AQ248" s="109"/>
      <c r="AR248" s="109"/>
      <c r="AS248" s="109"/>
      <c r="AT248" s="111"/>
    </row>
    <row r="249" ht="17.25" customHeight="1">
      <c r="A249" s="108">
        <v>22.0</v>
      </c>
      <c r="B249" s="109"/>
      <c r="C249" s="109"/>
      <c r="D249" s="110" t="str">
        <f t="array" ref="D249">INDEX(Tabula!$A$1:$AC$129, A249 + 1, MATCH("Group", Tabula!$A$1:$AAB$1 , 0))</f>
        <v>018-_</v>
      </c>
      <c r="E249" s="109"/>
      <c r="F249" s="109"/>
      <c r="G249" s="110" t="str">
        <f t="array" ref="G249">INDEX(Tabula!$A$1:$AC$129, A249 + 1, MATCH("Name", Tabula!$A$1:$AAB$1 , 0))</f>
        <v>Телец Понятовского</v>
      </c>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10" t="str">
        <f t="array" ref="AC249">INDEX(Tabula!$A$1:$AC$129, A249 + 1, MATCH("Origin", Tabula!$A$1:$AAB$1 , 0))</f>
        <v>Средневековое</v>
      </c>
      <c r="AD249" s="109"/>
      <c r="AE249" s="109"/>
      <c r="AF249" s="109"/>
      <c r="AG249" s="109"/>
      <c r="AH249" s="109"/>
      <c r="AI249" s="109"/>
      <c r="AJ249" s="109"/>
      <c r="AK249" s="109"/>
      <c r="AL249" s="110" t="str">
        <f t="array" ref="AL249">INDEX(Tabula!$A$1:$AC$129, A249 + 1, MATCH("Type", Tabula!$A$1:$AAB$1 , 0))</f>
        <v>Квази-созвездия</v>
      </c>
      <c r="AM249" s="109"/>
      <c r="AN249" s="109"/>
      <c r="AO249" s="109"/>
      <c r="AP249" s="109"/>
      <c r="AQ249" s="109"/>
      <c r="AR249" s="109"/>
      <c r="AS249" s="109"/>
      <c r="AT249" s="111"/>
    </row>
    <row r="250" ht="17.25" customHeight="1">
      <c r="A250" s="112">
        <v>61.0</v>
      </c>
      <c r="B250" s="94"/>
      <c r="C250" s="94"/>
      <c r="D250" s="110" t="str">
        <f t="array" ref="D250">INDEX(Tabula!$A$1:$AC$129, A250 + 1, MATCH("Group", Tabula!$A$1:$AAB$1 , 0))</f>
        <v>047-_</v>
      </c>
      <c r="E250" s="109"/>
      <c r="F250" s="109"/>
      <c r="G250" s="110" t="str">
        <f t="array" ref="G250">INDEX(Tabula!$A$1:$AC$129, A250 + 1, MATCH("Name", Tabula!$A$1:$AAB$1 , 0))</f>
        <v>Теребеллум</v>
      </c>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10" t="str">
        <f t="array" ref="AC250">INDEX(Tabula!$A$1:$AC$129, A250 + 1, MATCH("Origin", Tabula!$A$1:$AAB$1 , 0))</f>
        <v>Средневековое</v>
      </c>
      <c r="AD250" s="109"/>
      <c r="AE250" s="109"/>
      <c r="AF250" s="109"/>
      <c r="AG250" s="109"/>
      <c r="AH250" s="109"/>
      <c r="AI250" s="109"/>
      <c r="AJ250" s="109"/>
      <c r="AK250" s="109"/>
      <c r="AL250" s="110" t="str">
        <f t="array" ref="AL250">INDEX(Tabula!$A$1:$AC$129, A250 + 1, MATCH("Type", Tabula!$A$1:$AAB$1 , 0))</f>
        <v>Ассоциативные</v>
      </c>
      <c r="AM250" s="109"/>
      <c r="AN250" s="109"/>
      <c r="AO250" s="109"/>
      <c r="AP250" s="109"/>
      <c r="AQ250" s="109"/>
      <c r="AR250" s="109"/>
      <c r="AS250" s="109"/>
      <c r="AT250" s="111"/>
    </row>
    <row r="251" ht="17.25" customHeight="1">
      <c r="A251" s="108">
        <v>50.0</v>
      </c>
      <c r="B251" s="109"/>
      <c r="C251" s="109"/>
      <c r="D251" s="110" t="str">
        <f t="array" ref="D251">INDEX(Tabula!$A$1:$AC$129, A251 + 1, MATCH("Group", Tabula!$A$1:$AAB$1 , 0))</f>
        <v>037-_</v>
      </c>
      <c r="E251" s="109"/>
      <c r="F251" s="109"/>
      <c r="G251" s="110" t="str">
        <f t="array" ref="G251">INDEX(Tabula!$A$1:$AC$129, A251 + 1, MATCH("Name", Tabula!$A$1:$AAB$1 , 0))</f>
        <v>Трапециевидный астеризм</v>
      </c>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10" t="str">
        <f t="array" ref="AC251">INDEX(Tabula!$A$1:$AC$129, A251 + 1, MATCH("Origin", Tabula!$A$1:$AAB$1 , 0))</f>
        <v>Античное</v>
      </c>
      <c r="AD251" s="109"/>
      <c r="AE251" s="109"/>
      <c r="AF251" s="109"/>
      <c r="AG251" s="109"/>
      <c r="AH251" s="109"/>
      <c r="AI251" s="109"/>
      <c r="AJ251" s="109"/>
      <c r="AK251" s="109"/>
      <c r="AL251" s="110" t="str">
        <f t="array" ref="AL251">INDEX(Tabula!$A$1:$AC$129, A251 + 1, MATCH("Type", Tabula!$A$1:$AAB$1 , 0))</f>
        <v>Ассоциативные</v>
      </c>
      <c r="AM251" s="109"/>
      <c r="AN251" s="109"/>
      <c r="AO251" s="109"/>
      <c r="AP251" s="109"/>
      <c r="AQ251" s="109"/>
      <c r="AR251" s="109"/>
      <c r="AS251" s="109"/>
      <c r="AT251" s="111"/>
    </row>
    <row r="252" ht="17.25" customHeight="1">
      <c r="A252" s="113"/>
      <c r="AT252" s="111"/>
    </row>
    <row r="253" ht="17.25" customHeight="1">
      <c r="A253" s="113"/>
      <c r="AT253" s="111"/>
    </row>
    <row r="254" ht="17.25" customHeight="1">
      <c r="AT254" s="111"/>
    </row>
    <row r="255" ht="17.25" customHeight="1">
      <c r="A255" s="106" t="s">
        <v>757</v>
      </c>
      <c r="D255" s="106" t="s">
        <v>758</v>
      </c>
      <c r="G255" s="106" t="s">
        <v>634</v>
      </c>
      <c r="AC255" s="106" t="s">
        <v>656</v>
      </c>
      <c r="AL255" s="106" t="s">
        <v>636</v>
      </c>
      <c r="AT255" s="107"/>
    </row>
    <row r="256" ht="17.25" customHeight="1">
      <c r="A256" s="108">
        <v>64.0</v>
      </c>
      <c r="B256" s="109"/>
      <c r="C256" s="109"/>
      <c r="D256" s="110" t="str">
        <f t="array" ref="D256">INDEX(Tabula!$A$1:$AC$129, A256 + 1, MATCH("Group", Tabula!$A$1:$AAB$1 , 0))</f>
        <v>050-_</v>
      </c>
      <c r="E256" s="109"/>
      <c r="F256" s="109"/>
      <c r="G256" s="110" t="str">
        <f t="array" ref="G256">INDEX(Tabula!$A$1:$AC$129, A256 + 1, MATCH("Name", Tabula!$A$1:$AAB$1 , 0))</f>
        <v>Трапеция южного полюса</v>
      </c>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10" t="str">
        <f t="array" ref="AC256">INDEX(Tabula!$A$1:$AC$129, A256 + 1, MATCH("Origin", Tabula!$A$1:$AAB$1 , 0))</f>
        <v>Современное</v>
      </c>
      <c r="AD256" s="109"/>
      <c r="AE256" s="109"/>
      <c r="AF256" s="109"/>
      <c r="AG256" s="109"/>
      <c r="AH256" s="109"/>
      <c r="AI256" s="109"/>
      <c r="AJ256" s="109"/>
      <c r="AK256" s="109"/>
      <c r="AL256" s="110" t="str">
        <f t="array" ref="AL256">INDEX(Tabula!$A$1:$AC$129, A256 + 1, MATCH("Type", Tabula!$A$1:$AAB$1 , 0))</f>
        <v>Ассоциативные</v>
      </c>
      <c r="AM256" s="109"/>
      <c r="AN256" s="109"/>
      <c r="AO256" s="109"/>
      <c r="AP256" s="109"/>
      <c r="AQ256" s="109"/>
      <c r="AR256" s="109"/>
      <c r="AS256" s="109"/>
      <c r="AT256" s="111"/>
    </row>
    <row r="257" ht="17.25" customHeight="1">
      <c r="A257" s="108">
        <v>51.0</v>
      </c>
      <c r="B257" s="109"/>
      <c r="C257" s="109"/>
      <c r="D257" s="110" t="str">
        <f t="array" ref="D257">INDEX(Tabula!$A$1:$AC$129, A257 + 1, MATCH("Group", Tabula!$A$1:$AAB$1 , 0))</f>
        <v>038-_</v>
      </c>
      <c r="E257" s="109"/>
      <c r="F257" s="109"/>
      <c r="G257" s="110" t="str">
        <f t="array" ref="G257">INDEX(Tabula!$A$1:$AC$129, A257 + 1, MATCH("Name", Tabula!$A$1:$AAB$1 , 0))</f>
        <v>Три осленка</v>
      </c>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10" t="str">
        <f t="array" ref="AC257">INDEX(Tabula!$A$1:$AC$129, A257 + 1, MATCH("Origin", Tabula!$A$1:$AAB$1 , 0))</f>
        <v>Античное</v>
      </c>
      <c r="AD257" s="109"/>
      <c r="AE257" s="109"/>
      <c r="AF257" s="109"/>
      <c r="AG257" s="109"/>
      <c r="AH257" s="109"/>
      <c r="AI257" s="109"/>
      <c r="AJ257" s="109"/>
      <c r="AK257" s="109"/>
      <c r="AL257" s="110" t="str">
        <f t="array" ref="AL257">INDEX(Tabula!$A$1:$AC$129, A257 + 1, MATCH("Type", Tabula!$A$1:$AAB$1 , 0))</f>
        <v>Ассоциативные</v>
      </c>
      <c r="AM257" s="109"/>
      <c r="AN257" s="109"/>
      <c r="AO257" s="109"/>
      <c r="AP257" s="109"/>
      <c r="AQ257" s="109"/>
      <c r="AR257" s="109"/>
      <c r="AS257" s="109"/>
      <c r="AT257" s="111"/>
    </row>
    <row r="258" ht="17.25" customHeight="1">
      <c r="A258" s="108">
        <v>70.0</v>
      </c>
      <c r="B258" s="109"/>
      <c r="C258" s="109"/>
      <c r="D258" s="110" t="str">
        <f t="array" ref="D258">INDEX(Tabula!$A$1:$AC$129, A258 + 1, MATCH("Group", Tabula!$A$1:$AAB$1 , 0))</f>
        <v>056-_</v>
      </c>
      <c r="E258" s="109"/>
      <c r="F258" s="109"/>
      <c r="G258" s="110" t="str">
        <f t="array" ref="G258">INDEX(Tabula!$A$1:$AC$129, A258 + 1, MATCH("Name", Tabula!$A$1:$AAB$1 , 0))</f>
        <v>Три прыжка газели</v>
      </c>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10" t="str">
        <f t="array" ref="AC258">INDEX(Tabula!$A$1:$AC$129, A258 + 1, MATCH("Origin", Tabula!$A$1:$AAB$1 , 0))</f>
        <v>Арабское</v>
      </c>
      <c r="AD258" s="109"/>
      <c r="AE258" s="109"/>
      <c r="AF258" s="109"/>
      <c r="AG258" s="109"/>
      <c r="AH258" s="109"/>
      <c r="AI258" s="109"/>
      <c r="AJ258" s="109"/>
      <c r="AK258" s="109"/>
      <c r="AL258" s="110" t="str">
        <f t="array" ref="AL258">INDEX(Tabula!$A$1:$AC$129, A258 + 1, MATCH("Type", Tabula!$A$1:$AAB$1 , 0))</f>
        <v>Пара</v>
      </c>
      <c r="AM258" s="109"/>
      <c r="AN258" s="109"/>
      <c r="AO258" s="109"/>
      <c r="AP258" s="109"/>
      <c r="AQ258" s="109"/>
      <c r="AR258" s="109"/>
      <c r="AS258" s="109"/>
      <c r="AT258" s="111"/>
    </row>
    <row r="259" ht="17.25" customHeight="1">
      <c r="A259" s="108">
        <v>41.0</v>
      </c>
      <c r="B259" s="109"/>
      <c r="C259" s="109"/>
      <c r="D259" s="110" t="str">
        <f t="array" ref="D259">INDEX(Tabula!$A$1:$AC$129, A259 + 1, MATCH("Group", Tabula!$A$1:$AAB$1 , 0))</f>
        <v>032-a</v>
      </c>
      <c r="E259" s="109"/>
      <c r="F259" s="109"/>
      <c r="G259" s="110" t="str">
        <f t="array" ref="G259">INDEX(Tabula!$A$1:$AC$129, A259 + 1, MATCH("Name", Tabula!$A$1:$AAB$1 , 0))</f>
        <v>Хвост Скорпиона</v>
      </c>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10" t="str">
        <f t="array" ref="AC259">INDEX(Tabula!$A$1:$AC$129, A259 + 1, MATCH("Origin", Tabula!$A$1:$AAB$1 , 0))</f>
        <v>Античное</v>
      </c>
      <c r="AD259" s="109"/>
      <c r="AE259" s="109"/>
      <c r="AF259" s="109"/>
      <c r="AG259" s="109"/>
      <c r="AH259" s="109"/>
      <c r="AI259" s="109"/>
      <c r="AJ259" s="109"/>
      <c r="AK259" s="109"/>
      <c r="AL259" s="110" t="str">
        <f t="array" ref="AL259">INDEX(Tabula!$A$1:$AC$129, A259 + 1, MATCH("Type", Tabula!$A$1:$AAB$1 , 0))</f>
        <v>Образные</v>
      </c>
      <c r="AM259" s="109"/>
      <c r="AN259" s="109"/>
      <c r="AO259" s="109"/>
      <c r="AP259" s="109"/>
      <c r="AQ259" s="109"/>
      <c r="AR259" s="109"/>
      <c r="AS259" s="109"/>
      <c r="AT259" s="111"/>
    </row>
    <row r="260" ht="17.25" customHeight="1">
      <c r="A260" s="108">
        <v>44.0</v>
      </c>
      <c r="B260" s="109"/>
      <c r="C260" s="109"/>
      <c r="D260" s="110" t="str">
        <f t="array" ref="D260">INDEX(Tabula!$A$1:$AC$129, A260 + 1, MATCH("Group", Tabula!$A$1:$AAB$1 , 0))</f>
        <v>033-_</v>
      </c>
      <c r="E260" s="109"/>
      <c r="F260" s="109"/>
      <c r="G260" s="110" t="str">
        <f t="array" ref="G260">INDEX(Tabula!$A$1:$AC$129, A260 + 1, MATCH("Name", Tabula!$A$1:$AAB$1 , 0))</f>
        <v>Цепи Андромеды</v>
      </c>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10" t="str">
        <f t="array" ref="AC260">INDEX(Tabula!$A$1:$AC$129, A260 + 1, MATCH("Origin", Tabula!$A$1:$AAB$1 , 0))</f>
        <v>Античное</v>
      </c>
      <c r="AD260" s="109"/>
      <c r="AE260" s="109"/>
      <c r="AF260" s="109"/>
      <c r="AG260" s="109"/>
      <c r="AH260" s="109"/>
      <c r="AI260" s="109"/>
      <c r="AJ260" s="109"/>
      <c r="AK260" s="109"/>
      <c r="AL260" s="110" t="str">
        <f t="array" ref="AL260">INDEX(Tabula!$A$1:$AC$129, A260 + 1, MATCH("Type", Tabula!$A$1:$AAB$1 , 0))</f>
        <v>Образные</v>
      </c>
      <c r="AM260" s="109"/>
      <c r="AN260" s="109"/>
      <c r="AO260" s="109"/>
      <c r="AP260" s="109"/>
      <c r="AQ260" s="109"/>
      <c r="AR260" s="109"/>
      <c r="AS260" s="109"/>
      <c r="AT260" s="111"/>
    </row>
    <row r="261" ht="17.25" customHeight="1">
      <c r="A261" s="108">
        <v>60.0</v>
      </c>
      <c r="B261" s="109"/>
      <c r="C261" s="109"/>
      <c r="D261" s="110" t="str">
        <f t="array" ref="D261">INDEX(Tabula!$A$1:$AC$129, A261 + 1, MATCH("Group", Tabula!$A$1:$AAB$1 , 0))</f>
        <v>046-_</v>
      </c>
      <c r="E261" s="109"/>
      <c r="F261" s="109"/>
      <c r="G261" s="110" t="str">
        <f t="array" ref="G261">INDEX(Tabula!$A$1:$AC$129, A261 + 1, MATCH("Name", Tabula!$A$1:$AAB$1 , 0))</f>
        <v>Чайник, Молочник</v>
      </c>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10" t="str">
        <f t="array" ref="AC261">INDEX(Tabula!$A$1:$AC$129, A261 + 1, MATCH("Origin", Tabula!$A$1:$AAB$1 , 0))</f>
        <v>Античное</v>
      </c>
      <c r="AD261" s="109"/>
      <c r="AE261" s="109"/>
      <c r="AF261" s="109"/>
      <c r="AG261" s="109"/>
      <c r="AH261" s="109"/>
      <c r="AI261" s="109"/>
      <c r="AJ261" s="109"/>
      <c r="AK261" s="109"/>
      <c r="AL261" s="110" t="str">
        <f t="array" ref="AL261">INDEX(Tabula!$A$1:$AC$129, A261 + 1, MATCH("Type", Tabula!$A$1:$AAB$1 , 0))</f>
        <v>Ассоциативные</v>
      </c>
      <c r="AM261" s="109"/>
      <c r="AN261" s="109"/>
      <c r="AO261" s="109"/>
      <c r="AP261" s="109"/>
      <c r="AQ261" s="109"/>
      <c r="AR261" s="109"/>
      <c r="AS261" s="109"/>
      <c r="AT261" s="111"/>
    </row>
    <row r="262" ht="17.25" customHeight="1">
      <c r="A262" s="108">
        <v>59.0</v>
      </c>
      <c r="B262" s="109"/>
      <c r="C262" s="109"/>
      <c r="D262" s="110" t="str">
        <f t="array" ref="D262">INDEX(Tabula!$A$1:$AC$129, A262 + 1, MATCH("Group", Tabula!$A$1:$AAB$1 , 0))</f>
        <v>044-_</v>
      </c>
      <c r="E262" s="109"/>
      <c r="F262" s="109"/>
      <c r="G262" s="110" t="str">
        <f t="array" ref="G262">INDEX(Tabula!$A$1:$AC$129, A262 + 1, MATCH("Name", Tabula!$A$1:$AAB$1 , 0))</f>
        <v>Четыре девственницы</v>
      </c>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10" t="str">
        <f t="array" ref="AC262">INDEX(Tabula!$A$1:$AC$129, A262 + 1, MATCH("Origin", Tabula!$A$1:$AAB$1 , 0))</f>
        <v>Арабское</v>
      </c>
      <c r="AD262" s="109"/>
      <c r="AE262" s="109"/>
      <c r="AF262" s="109"/>
      <c r="AG262" s="109"/>
      <c r="AH262" s="109"/>
      <c r="AI262" s="109"/>
      <c r="AJ262" s="109"/>
      <c r="AK262" s="109"/>
      <c r="AL262" s="110" t="str">
        <f t="array" ref="AL262">INDEX(Tabula!$A$1:$AC$129, A262 + 1, MATCH("Type", Tabula!$A$1:$AAB$1 , 0))</f>
        <v>Ассоциативные</v>
      </c>
      <c r="AM262" s="109"/>
      <c r="AN262" s="109"/>
      <c r="AO262" s="109"/>
      <c r="AP262" s="109"/>
      <c r="AQ262" s="109"/>
      <c r="AR262" s="109"/>
      <c r="AS262" s="109"/>
      <c r="AT262" s="111"/>
    </row>
    <row r="263" ht="17.25" customHeight="1">
      <c r="A263" s="108">
        <v>31.0</v>
      </c>
      <c r="B263" s="109"/>
      <c r="C263" s="109"/>
      <c r="D263" s="110" t="str">
        <f t="array" ref="D263">INDEX(Tabula!$A$1:$AC$129, A263 + 1, MATCH("Group", Tabula!$A$1:$AAB$1 , 0))</f>
        <v>026-_</v>
      </c>
      <c r="E263" s="109"/>
      <c r="F263" s="109"/>
      <c r="G263" s="110" t="str">
        <f t="array" ref="G263">INDEX(Tabula!$A$1:$AC$129, A263 + 1, MATCH("Name", Tabula!$A$1:$AAB$1 , 0))</f>
        <v>Щит Ориона, Панцирь Черепахи</v>
      </c>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10" t="str">
        <f t="array" ref="AC263">INDEX(Tabula!$A$1:$AC$129, A263 + 1, MATCH("Origin", Tabula!$A$1:$AAB$1 , 0))</f>
        <v>Античное</v>
      </c>
      <c r="AD263" s="109"/>
      <c r="AE263" s="109"/>
      <c r="AF263" s="109"/>
      <c r="AG263" s="109"/>
      <c r="AH263" s="109"/>
      <c r="AI263" s="109"/>
      <c r="AJ263" s="109"/>
      <c r="AK263" s="109"/>
      <c r="AL263" s="110" t="str">
        <f t="array" ref="AL263">INDEX(Tabula!$A$1:$AC$129, A263 + 1, MATCH("Type", Tabula!$A$1:$AAB$1 , 0))</f>
        <v>Образные</v>
      </c>
      <c r="AM263" s="109"/>
      <c r="AN263" s="109"/>
      <c r="AO263" s="109"/>
      <c r="AP263" s="109"/>
      <c r="AQ263" s="109"/>
      <c r="AR263" s="109"/>
      <c r="AS263" s="109"/>
      <c r="AT263" s="111"/>
    </row>
    <row r="264" ht="17.25" customHeight="1">
      <c r="A264" s="108">
        <v>10.0</v>
      </c>
      <c r="B264" s="109"/>
      <c r="C264" s="109"/>
      <c r="D264" s="110" t="str">
        <f t="array" ref="D264">INDEX(Tabula!$A$1:$AC$129, A264 + 1, MATCH("Group", Tabula!$A$1:$AAB$1 , 0))</f>
        <v>007-_</v>
      </c>
      <c r="E264" s="109"/>
      <c r="F264" s="109"/>
      <c r="G264" s="110" t="str">
        <f t="array" ref="G264">INDEX(Tabula!$A$1:$AC$129, A264 + 1, MATCH("Name", Tabula!$A$1:$AAB$1 , 0))</f>
        <v>Эскимо, Воздушный Змей, Парашют</v>
      </c>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10" t="str">
        <f t="array" ref="AC264">INDEX(Tabula!$A$1:$AC$129, A264 + 1, MATCH("Origin", Tabula!$A$1:$AAB$1 , 0))</f>
        <v>Античное</v>
      </c>
      <c r="AD264" s="109"/>
      <c r="AE264" s="109"/>
      <c r="AF264" s="109"/>
      <c r="AG264" s="109"/>
      <c r="AH264" s="109"/>
      <c r="AI264" s="109"/>
      <c r="AJ264" s="109"/>
      <c r="AK264" s="109"/>
      <c r="AL264" s="110" t="str">
        <f t="array" ref="AL264">INDEX(Tabula!$A$1:$AC$129, A264 + 1, MATCH("Type", Tabula!$A$1:$AAB$1 , 0))</f>
        <v>Формообразующий</v>
      </c>
      <c r="AM264" s="109"/>
      <c r="AN264" s="109"/>
      <c r="AO264" s="109"/>
      <c r="AP264" s="109"/>
      <c r="AQ264" s="109"/>
      <c r="AR264" s="109"/>
      <c r="AS264" s="109"/>
      <c r="AT264" s="111"/>
    </row>
    <row r="265" ht="17.25" customHeight="1">
      <c r="A265" s="108">
        <v>34.0</v>
      </c>
      <c r="B265" s="109"/>
      <c r="C265" s="109"/>
      <c r="D265" s="110" t="str">
        <f t="array" ref="D265">INDEX(Tabula!$A$1:$AC$129, A265 + 1, MATCH("Group", Tabula!$A$1:$AAB$1 , 0))</f>
        <v>028-b</v>
      </c>
      <c r="E265" s="109"/>
      <c r="F265" s="109"/>
      <c r="G265" s="110" t="str">
        <f t="array" ref="G265">INDEX(Tabula!$A$1:$AC$129, A265 + 1, MATCH("Name", Tabula!$A$1:$AAB$1 , 0))</f>
        <v>Южная (Западная) Рыба, Колечко, Венец, Браслет</v>
      </c>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10" t="str">
        <f t="array" ref="AC265">INDEX(Tabula!$A$1:$AC$129, A265 + 1, MATCH("Origin", Tabula!$A$1:$AAB$1 , 0))</f>
        <v>Античное</v>
      </c>
      <c r="AD265" s="109"/>
      <c r="AE265" s="109"/>
      <c r="AF265" s="109"/>
      <c r="AG265" s="109"/>
      <c r="AH265" s="109"/>
      <c r="AI265" s="109"/>
      <c r="AJ265" s="109"/>
      <c r="AK265" s="109"/>
      <c r="AL265" s="110" t="str">
        <f t="array" ref="AL265">INDEX(Tabula!$A$1:$AC$129, A265 + 1, MATCH("Type", Tabula!$A$1:$AAB$1 , 0))</f>
        <v>Образные</v>
      </c>
      <c r="AM265" s="109"/>
      <c r="AN265" s="109"/>
      <c r="AO265" s="109"/>
      <c r="AP265" s="109"/>
      <c r="AQ265" s="109"/>
      <c r="AR265" s="109"/>
      <c r="AS265" s="109"/>
      <c r="AT265" s="111"/>
    </row>
    <row r="266" ht="17.25" customHeight="1">
      <c r="A266" s="108">
        <v>67.0</v>
      </c>
      <c r="B266" s="109"/>
      <c r="C266" s="109"/>
      <c r="D266" s="110" t="str">
        <f t="array" ref="D266">INDEX(Tabula!$A$1:$AC$129, A266 + 1, MATCH("Group", Tabula!$A$1:$AAB$1 , 0))</f>
        <v>053-_</v>
      </c>
      <c r="E266" s="109"/>
      <c r="F266" s="109"/>
      <c r="G266" s="110" t="str">
        <f t="array" ref="G266">INDEX(Tabula!$A$1:$AC$129, A266 + 1, MATCH("Name", Tabula!$A$1:$AAB$1 , 0))</f>
        <v>Южные Указатели</v>
      </c>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10" t="str">
        <f t="array" ref="AC266">INDEX(Tabula!$A$1:$AC$129, A266 + 1, MATCH("Origin", Tabula!$A$1:$AAB$1 , 0))</f>
        <v>Современное</v>
      </c>
      <c r="AD266" s="109"/>
      <c r="AE266" s="109"/>
      <c r="AF266" s="109"/>
      <c r="AG266" s="109"/>
      <c r="AH266" s="109"/>
      <c r="AI266" s="109"/>
      <c r="AJ266" s="109"/>
      <c r="AK266" s="109"/>
      <c r="AL266" s="110" t="str">
        <f t="array" ref="AL266">INDEX(Tabula!$A$1:$AC$129, A266 + 1, MATCH("Type", Tabula!$A$1:$AAB$1 , 0))</f>
        <v>Указатели</v>
      </c>
      <c r="AM266" s="109"/>
      <c r="AN266" s="109"/>
      <c r="AO266" s="109"/>
      <c r="AP266" s="109"/>
      <c r="AQ266" s="109"/>
      <c r="AR266" s="109"/>
      <c r="AS266" s="109"/>
      <c r="AT266" s="111"/>
    </row>
    <row r="267" ht="17.25" customHeight="1">
      <c r="A267" s="108">
        <v>5.0</v>
      </c>
      <c r="B267" s="109"/>
      <c r="C267" s="109"/>
      <c r="D267" s="110" t="str">
        <f t="array" ref="D267">INDEX(Tabula!$A$1:$AC$129, A267 + 1, MATCH("Group", Tabula!$A$1:$AAB$1 , 0))</f>
        <v>003-b</v>
      </c>
      <c r="E267" s="109"/>
      <c r="F267" s="109"/>
      <c r="G267" s="110" t="str">
        <f t="array" ref="G267">INDEX(Tabula!$A$1:$AC$129, A267 + 1, MATCH("Name", Tabula!$A$1:$AAB$1 , 0))</f>
        <v>G-астеризм</v>
      </c>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10" t="str">
        <f t="array" ref="AC267">INDEX(Tabula!$A$1:$AC$129, A267 + 1, MATCH("Origin", Tabula!$A$1:$AAB$1 , 0))</f>
        <v>Древнее</v>
      </c>
      <c r="AD267" s="109"/>
      <c r="AE267" s="109"/>
      <c r="AF267" s="109"/>
      <c r="AG267" s="109"/>
      <c r="AH267" s="109"/>
      <c r="AI267" s="109"/>
      <c r="AJ267" s="109"/>
      <c r="AK267" s="109"/>
      <c r="AL267" s="110" t="str">
        <f t="array" ref="AL267">INDEX(Tabula!$A$1:$AC$129, A267 + 1, MATCH("Type", Tabula!$A$1:$AAB$1 , 0))</f>
        <v>Сезонный</v>
      </c>
      <c r="AM267" s="109"/>
      <c r="AN267" s="109"/>
      <c r="AO267" s="109"/>
      <c r="AP267" s="109"/>
      <c r="AQ267" s="109"/>
      <c r="AR267" s="109"/>
      <c r="AS267" s="109"/>
      <c r="AT267" s="111"/>
    </row>
    <row r="268" ht="17.25" customHeight="1">
      <c r="A268" s="108">
        <v>9.0</v>
      </c>
      <c r="B268" s="109"/>
      <c r="C268" s="109"/>
      <c r="D268" s="110" t="str">
        <f t="array" ref="D268">INDEX(Tabula!$A$1:$AC$129, A268 + 1, MATCH("Group", Tabula!$A$1:$AAB$1 , 0))</f>
        <v>006-_</v>
      </c>
      <c r="E268" s="109"/>
      <c r="F268" s="109"/>
      <c r="G268" s="110" t="str">
        <f t="array" ref="G268">INDEX(Tabula!$A$1:$AC$129, A268 + 1, MATCH("Name", Tabula!$A$1:$AAB$1 , 0))</f>
        <v>W-астеризм, М-астеризм, Трон</v>
      </c>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10" t="str">
        <f t="array" ref="AC268">INDEX(Tabula!$A$1:$AC$129, A268 + 1, MATCH("Origin", Tabula!$A$1:$AAB$1 , 0))</f>
        <v>Античное</v>
      </c>
      <c r="AD268" s="109"/>
      <c r="AE268" s="109"/>
      <c r="AF268" s="109"/>
      <c r="AG268" s="109"/>
      <c r="AH268" s="109"/>
      <c r="AI268" s="109"/>
      <c r="AJ268" s="109"/>
      <c r="AK268" s="109"/>
      <c r="AL268" s="110" t="str">
        <f t="array" ref="AL268">INDEX(Tabula!$A$1:$AC$129, A268 + 1, MATCH("Type", Tabula!$A$1:$AAB$1 , 0))</f>
        <v>Формообразующий</v>
      </c>
      <c r="AM268" s="109"/>
      <c r="AN268" s="109"/>
      <c r="AO268" s="109"/>
      <c r="AP268" s="109"/>
      <c r="AQ268" s="109"/>
      <c r="AR268" s="109"/>
      <c r="AS268" s="109"/>
      <c r="AT268" s="111"/>
    </row>
    <row r="269" ht="17.25" customHeight="1">
      <c r="A269" s="108">
        <v>78.0</v>
      </c>
      <c r="B269" s="109"/>
      <c r="C269" s="109"/>
      <c r="D269" s="110" t="str">
        <f t="array" ref="D269">INDEX(Tabula!$A$1:$AC$129, A269 + 1, MATCH("Group", Tabula!$A$1:$AAB$1 , 0))</f>
        <v>064-_</v>
      </c>
      <c r="E269" s="109"/>
      <c r="F269" s="109"/>
      <c r="G269" s="110" t="str">
        <f t="array" ref="G269">INDEX(Tabula!$A$1:$AC$129, A269 + 1, MATCH("Name", Tabula!$A$1:$AAB$1 , 0))</f>
        <v>Арка Короля</v>
      </c>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10" t="str">
        <f t="array" ref="AC269">INDEX(Tabula!$A$1:$AC$129, A269 + 1, MATCH("Origin", Tabula!$A$1:$AAB$1 , 0))</f>
        <v>Античное</v>
      </c>
      <c r="AD269" s="109"/>
      <c r="AE269" s="109"/>
      <c r="AF269" s="109"/>
      <c r="AG269" s="109"/>
      <c r="AH269" s="109"/>
      <c r="AI269" s="109"/>
      <c r="AJ269" s="109"/>
      <c r="AK269" s="109"/>
      <c r="AL269" s="110" t="str">
        <f t="array" ref="AL269">INDEX(Tabula!$A$1:$AC$129, A269 + 1, MATCH("Type", Tabula!$A$1:$AAB$1 , 0))</f>
        <v>Образные</v>
      </c>
      <c r="AM269" s="109"/>
      <c r="AN269" s="109"/>
      <c r="AO269" s="109"/>
      <c r="AP269" s="109"/>
      <c r="AQ269" s="109"/>
      <c r="AR269" s="109"/>
      <c r="AS269" s="109"/>
      <c r="AT269" s="111"/>
    </row>
    <row r="270" ht="17.25" customHeight="1">
      <c r="A270" s="108">
        <v>79.0</v>
      </c>
      <c r="B270" s="109"/>
      <c r="C270" s="109"/>
      <c r="D270" s="110" t="str">
        <f t="array" ref="D270">INDEX(Tabula!$A$1:$AC$129, A270 + 1, MATCH("Group", Tabula!$A$1:$AAB$1 , 0))</f>
        <v>065-_</v>
      </c>
      <c r="E270" s="109"/>
      <c r="F270" s="109"/>
      <c r="G270" s="110" t="str">
        <f t="array" ref="G270">INDEX(Tabula!$A$1:$AC$129, A270 + 1, MATCH("Name", Tabula!$A$1:$AAB$1 , 0))</f>
        <v>Воздушный змей Кембла</v>
      </c>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10" t="str">
        <f t="array" ref="AC270">INDEX(Tabula!$A$1:$AC$129, A270 + 1, MATCH("Origin", Tabula!$A$1:$AAB$1 , 0))</f>
        <v>Первооткрыватель Камбел</v>
      </c>
      <c r="AD270" s="109"/>
      <c r="AE270" s="109"/>
      <c r="AF270" s="109"/>
      <c r="AG270" s="109"/>
      <c r="AH270" s="109"/>
      <c r="AI270" s="109"/>
      <c r="AJ270" s="109"/>
      <c r="AK270" s="109"/>
      <c r="AL270" s="110" t="str">
        <f t="array" ref="AL270">INDEX(Tabula!$A$1:$AC$129, A270 + 1, MATCH("Type", Tabula!$A$1:$AAB$1 , 0))</f>
        <v>Телескопические</v>
      </c>
      <c r="AM270" s="109"/>
      <c r="AN270" s="109"/>
      <c r="AO270" s="109"/>
      <c r="AP270" s="109"/>
      <c r="AQ270" s="109"/>
      <c r="AR270" s="109"/>
      <c r="AS270" s="109"/>
      <c r="AT270" s="111"/>
    </row>
    <row r="271" ht="17.25" customHeight="1">
      <c r="A271" s="108">
        <v>80.0</v>
      </c>
      <c r="B271" s="109"/>
      <c r="C271" s="109"/>
      <c r="D271" s="110" t="str">
        <f t="array" ref="D271">INDEX(Tabula!$A$1:$AC$129, A271 + 1, MATCH("Group", Tabula!$A$1:$AAB$1 , 0))</f>
        <v>066-_</v>
      </c>
      <c r="E271" s="109"/>
      <c r="F271" s="109"/>
      <c r="G271" s="110" t="str">
        <f t="array" ref="G271">INDEX(Tabula!$A$1:$AC$129, A271 + 1, MATCH("Name", Tabula!$A$1:$AAB$1 , 0))</f>
        <v>Голова Кентавра</v>
      </c>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10" t="str">
        <f t="array" ref="AC271">INDEX(Tabula!$A$1:$AC$129, A271 + 1, MATCH("Origin", Tabula!$A$1:$AAB$1 , 0))</f>
        <v>Средневековое</v>
      </c>
      <c r="AD271" s="109"/>
      <c r="AE271" s="109"/>
      <c r="AF271" s="109"/>
      <c r="AG271" s="109"/>
      <c r="AH271" s="109"/>
      <c r="AI271" s="109"/>
      <c r="AJ271" s="109"/>
      <c r="AK271" s="109"/>
      <c r="AL271" s="110" t="str">
        <f t="array" ref="AL271">INDEX(Tabula!$A$1:$AC$129, A271 + 1, MATCH("Type", Tabula!$A$1:$AAB$1 , 0))</f>
        <v>Образные</v>
      </c>
      <c r="AM271" s="109"/>
      <c r="AN271" s="109"/>
      <c r="AO271" s="109"/>
      <c r="AP271" s="109"/>
      <c r="AQ271" s="109"/>
      <c r="AR271" s="109"/>
      <c r="AS271" s="109"/>
      <c r="AT271" s="111"/>
    </row>
    <row r="272" ht="17.25" customHeight="1">
      <c r="A272" s="110">
        <f>Tabula!A82</f>
        <v>81</v>
      </c>
      <c r="B272" s="109"/>
      <c r="C272" s="109"/>
      <c r="D272" s="110" t="str">
        <f t="array" ref="D272">INDEX(Tabula!$A$1:$AC$129, A272 + 1, MATCH("Group", Tabula!$A$1:$AAB$1 , 0))</f>
        <v/>
      </c>
      <c r="E272" s="109"/>
      <c r="F272" s="109"/>
      <c r="G272" s="110" t="str">
        <f t="array" ref="G272">INDEX(Tabula!$A$1:$AC$129, A272 + 1, MATCH("Name", Tabula!$A$1:$AAB$1 , 0))</f>
        <v/>
      </c>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10" t="str">
        <f t="array" ref="AC272">INDEX(Tabula!$A$1:$AC$129, A272 + 1, MATCH("Origin", Tabula!$A$1:$AAB$1 , 0))</f>
        <v/>
      </c>
      <c r="AD272" s="109"/>
      <c r="AE272" s="109"/>
      <c r="AF272" s="109"/>
      <c r="AG272" s="109"/>
      <c r="AH272" s="109"/>
      <c r="AI272" s="109"/>
      <c r="AJ272" s="109"/>
      <c r="AK272" s="109"/>
      <c r="AL272" s="110" t="str">
        <f t="array" ref="AL272">INDEX(Tabula!$A$1:$AC$129, A272 + 1, MATCH("Type", Tabula!$A$1:$AAB$1 , 0))</f>
        <v/>
      </c>
      <c r="AM272" s="109"/>
      <c r="AN272" s="109"/>
      <c r="AO272" s="109"/>
      <c r="AP272" s="109"/>
      <c r="AQ272" s="109"/>
      <c r="AR272" s="109"/>
      <c r="AS272" s="109"/>
      <c r="AT272" s="111"/>
    </row>
    <row r="273" ht="17.25" customHeight="1">
      <c r="A273" s="110">
        <f>Tabula!A83</f>
        <v>82</v>
      </c>
      <c r="B273" s="109"/>
      <c r="C273" s="109"/>
      <c r="D273" s="110" t="str">
        <f t="array" ref="D273">INDEX(Tabula!$A$1:$AC$129, A273 + 1, MATCH("Group", Tabula!$A$1:$AAB$1 , 0))</f>
        <v/>
      </c>
      <c r="E273" s="109"/>
      <c r="F273" s="109"/>
      <c r="G273" s="110" t="str">
        <f t="array" ref="G273">INDEX(Tabula!$A$1:$AC$129, A273 + 1, MATCH("Name", Tabula!$A$1:$AAB$1 , 0))</f>
        <v/>
      </c>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10" t="str">
        <f t="array" ref="AC273">INDEX(Tabula!$A$1:$AC$129, A273 + 1, MATCH("Origin", Tabula!$A$1:$AAB$1 , 0))</f>
        <v/>
      </c>
      <c r="AD273" s="109"/>
      <c r="AE273" s="109"/>
      <c r="AF273" s="109"/>
      <c r="AG273" s="109"/>
      <c r="AH273" s="109"/>
      <c r="AI273" s="109"/>
      <c r="AJ273" s="109"/>
      <c r="AK273" s="109"/>
      <c r="AL273" s="110" t="str">
        <f t="array" ref="AL273">INDEX(Tabula!$A$1:$AC$129, A273 + 1, MATCH("Type", Tabula!$A$1:$AAB$1 , 0))</f>
        <v/>
      </c>
      <c r="AM273" s="109"/>
      <c r="AN273" s="109"/>
      <c r="AO273" s="109"/>
      <c r="AP273" s="109"/>
      <c r="AQ273" s="109"/>
      <c r="AR273" s="109"/>
      <c r="AS273" s="109"/>
      <c r="AT273" s="111"/>
    </row>
    <row r="274" ht="17.25" customHeight="1">
      <c r="A274" s="110">
        <f>Tabula!A84</f>
        <v>83</v>
      </c>
      <c r="B274" s="109"/>
      <c r="C274" s="109"/>
      <c r="D274" s="110" t="str">
        <f t="array" ref="D274">INDEX(Tabula!$A$1:$AC$129, A274 + 1, MATCH("Group", Tabula!$A$1:$AAB$1 , 0))</f>
        <v/>
      </c>
      <c r="E274" s="109"/>
      <c r="F274" s="109"/>
      <c r="G274" s="110" t="str">
        <f t="array" ref="G274">INDEX(Tabula!$A$1:$AC$129, A274 + 1, MATCH("Name", Tabula!$A$1:$AAB$1 , 0))</f>
        <v/>
      </c>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10" t="str">
        <f t="array" ref="AC274">INDEX(Tabula!$A$1:$AC$129, A274 + 1, MATCH("Origin", Tabula!$A$1:$AAB$1 , 0))</f>
        <v/>
      </c>
      <c r="AD274" s="109"/>
      <c r="AE274" s="109"/>
      <c r="AF274" s="109"/>
      <c r="AG274" s="109"/>
      <c r="AH274" s="109"/>
      <c r="AI274" s="109"/>
      <c r="AJ274" s="109"/>
      <c r="AK274" s="109"/>
      <c r="AL274" s="110" t="str">
        <f t="array" ref="AL274">INDEX(Tabula!$A$1:$AC$129, A274 + 1, MATCH("Type", Tabula!$A$1:$AAB$1 , 0))</f>
        <v/>
      </c>
      <c r="AM274" s="109"/>
      <c r="AN274" s="109"/>
      <c r="AO274" s="109"/>
      <c r="AP274" s="109"/>
      <c r="AQ274" s="109"/>
      <c r="AR274" s="109"/>
      <c r="AS274" s="109"/>
      <c r="AT274" s="111"/>
    </row>
    <row r="275" ht="17.25" customHeight="1">
      <c r="A275" s="110">
        <f>Tabula!A85</f>
        <v>84</v>
      </c>
      <c r="B275" s="109"/>
      <c r="C275" s="109"/>
      <c r="D275" s="110" t="str">
        <f t="array" ref="D275">INDEX(Tabula!$A$1:$AC$129, A275 + 1, MATCH("Group", Tabula!$A$1:$AAB$1 , 0))</f>
        <v/>
      </c>
      <c r="E275" s="109"/>
      <c r="F275" s="109"/>
      <c r="G275" s="110" t="str">
        <f t="array" ref="G275">INDEX(Tabula!$A$1:$AC$129, A275 + 1, MATCH("Name", Tabula!$A$1:$AAB$1 , 0))</f>
        <v/>
      </c>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10" t="str">
        <f t="array" ref="AC275">INDEX(Tabula!$A$1:$AC$129, A275 + 1, MATCH("Origin", Tabula!$A$1:$AAB$1 , 0))</f>
        <v/>
      </c>
      <c r="AD275" s="109"/>
      <c r="AE275" s="109"/>
      <c r="AF275" s="109"/>
      <c r="AG275" s="109"/>
      <c r="AH275" s="109"/>
      <c r="AI275" s="109"/>
      <c r="AJ275" s="109"/>
      <c r="AK275" s="109"/>
      <c r="AL275" s="110" t="str">
        <f t="array" ref="AL275">INDEX(Tabula!$A$1:$AC$129, A275 + 1, MATCH("Type", Tabula!$A$1:$AAB$1 , 0))</f>
        <v/>
      </c>
      <c r="AM275" s="109"/>
      <c r="AN275" s="109"/>
      <c r="AO275" s="109"/>
      <c r="AP275" s="109"/>
      <c r="AQ275" s="109"/>
      <c r="AR275" s="109"/>
      <c r="AS275" s="109"/>
      <c r="AT275" s="111"/>
    </row>
    <row r="276" ht="17.25" customHeight="1">
      <c r="A276" s="110">
        <f>Tabula!A86</f>
        <v>85</v>
      </c>
      <c r="B276" s="109"/>
      <c r="C276" s="109"/>
      <c r="D276" s="110" t="str">
        <f t="array" ref="D276">INDEX(Tabula!$A$1:$AC$129, A276 + 1, MATCH("Group", Tabula!$A$1:$AAB$1 , 0))</f>
        <v/>
      </c>
      <c r="E276" s="109"/>
      <c r="F276" s="109"/>
      <c r="G276" s="110" t="str">
        <f t="array" ref="G276">INDEX(Tabula!$A$1:$AC$129, A276 + 1, MATCH("Name", Tabula!$A$1:$AAB$1 , 0))</f>
        <v/>
      </c>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10" t="str">
        <f t="array" ref="AC276">INDEX(Tabula!$A$1:$AC$129, A276 + 1, MATCH("Origin", Tabula!$A$1:$AAB$1 , 0))</f>
        <v/>
      </c>
      <c r="AD276" s="109"/>
      <c r="AE276" s="109"/>
      <c r="AF276" s="109"/>
      <c r="AG276" s="109"/>
      <c r="AH276" s="109"/>
      <c r="AI276" s="109"/>
      <c r="AJ276" s="109"/>
      <c r="AK276" s="109"/>
      <c r="AL276" s="110" t="str">
        <f t="array" ref="AL276">INDEX(Tabula!$A$1:$AC$129, A276 + 1, MATCH("Type", Tabula!$A$1:$AAB$1 , 0))</f>
        <v/>
      </c>
      <c r="AM276" s="109"/>
      <c r="AN276" s="109"/>
      <c r="AO276" s="109"/>
      <c r="AP276" s="109"/>
      <c r="AQ276" s="109"/>
      <c r="AR276" s="109"/>
      <c r="AS276" s="109"/>
      <c r="AT276" s="111"/>
    </row>
    <row r="277" ht="17.25" customHeight="1">
      <c r="A277" s="110">
        <f>Tabula!A87</f>
        <v>86</v>
      </c>
      <c r="B277" s="109"/>
      <c r="C277" s="109"/>
      <c r="D277" s="110" t="str">
        <f t="array" ref="D277">INDEX(Tabula!$A$1:$AC$129, A277 + 1, MATCH("Group", Tabula!$A$1:$AAB$1 , 0))</f>
        <v/>
      </c>
      <c r="E277" s="109"/>
      <c r="F277" s="109"/>
      <c r="G277" s="110" t="str">
        <f t="array" ref="G277">INDEX(Tabula!$A$1:$AC$129, A277 + 1, MATCH("Name", Tabula!$A$1:$AAB$1 , 0))</f>
        <v/>
      </c>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10" t="str">
        <f t="array" ref="AC277">INDEX(Tabula!$A$1:$AC$129, A277 + 1, MATCH("Origin", Tabula!$A$1:$AAB$1 , 0))</f>
        <v/>
      </c>
      <c r="AD277" s="109"/>
      <c r="AE277" s="109"/>
      <c r="AF277" s="109"/>
      <c r="AG277" s="109"/>
      <c r="AH277" s="109"/>
      <c r="AI277" s="109"/>
      <c r="AJ277" s="109"/>
      <c r="AK277" s="109"/>
      <c r="AL277" s="110" t="str">
        <f t="array" ref="AL277">INDEX(Tabula!$A$1:$AC$129, A277 + 1, MATCH("Type", Tabula!$A$1:$AAB$1 , 0))</f>
        <v/>
      </c>
      <c r="AM277" s="109"/>
      <c r="AN277" s="109"/>
      <c r="AO277" s="109"/>
      <c r="AP277" s="109"/>
      <c r="AQ277" s="109"/>
      <c r="AR277" s="109"/>
      <c r="AS277" s="109"/>
      <c r="AT277" s="111"/>
    </row>
    <row r="278" ht="17.25" customHeight="1">
      <c r="A278" s="110">
        <f>Tabula!A88</f>
        <v>87</v>
      </c>
      <c r="B278" s="109"/>
      <c r="C278" s="109"/>
      <c r="D278" s="110" t="str">
        <f t="array" ref="D278">INDEX(Tabula!$A$1:$AC$129, A278 + 1, MATCH("Group", Tabula!$A$1:$AAB$1 , 0))</f>
        <v/>
      </c>
      <c r="E278" s="109"/>
      <c r="F278" s="109"/>
      <c r="G278" s="110" t="str">
        <f t="array" ref="G278">INDEX(Tabula!$A$1:$AC$129, A278 + 1, MATCH("Name", Tabula!$A$1:$AAB$1 , 0))</f>
        <v/>
      </c>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10" t="str">
        <f t="array" ref="AC278">INDEX(Tabula!$A$1:$AC$129, A278 + 1, MATCH("Origin", Tabula!$A$1:$AAB$1 , 0))</f>
        <v/>
      </c>
      <c r="AD278" s="109"/>
      <c r="AE278" s="109"/>
      <c r="AF278" s="109"/>
      <c r="AG278" s="109"/>
      <c r="AH278" s="109"/>
      <c r="AI278" s="109"/>
      <c r="AJ278" s="109"/>
      <c r="AK278" s="109"/>
      <c r="AL278" s="110" t="str">
        <f t="array" ref="AL278">INDEX(Tabula!$A$1:$AC$129, A278 + 1, MATCH("Type", Tabula!$A$1:$AAB$1 , 0))</f>
        <v/>
      </c>
      <c r="AM278" s="109"/>
      <c r="AN278" s="109"/>
      <c r="AO278" s="109"/>
      <c r="AP278" s="109"/>
      <c r="AQ278" s="109"/>
      <c r="AR278" s="109"/>
      <c r="AS278" s="109"/>
      <c r="AT278" s="111"/>
    </row>
    <row r="279" ht="17.25" customHeight="1">
      <c r="A279" s="110">
        <f>Tabula!A89</f>
        <v>88</v>
      </c>
      <c r="B279" s="109"/>
      <c r="C279" s="109"/>
      <c r="D279" s="110" t="str">
        <f t="array" ref="D279">INDEX(Tabula!$A$1:$AC$129, A279 + 1, MATCH("Group", Tabula!$A$1:$AAB$1 , 0))</f>
        <v/>
      </c>
      <c r="E279" s="109"/>
      <c r="F279" s="109"/>
      <c r="G279" s="110" t="str">
        <f t="array" ref="G279">INDEX(Tabula!$A$1:$AC$129, A279 + 1, MATCH("Name", Tabula!$A$1:$AAB$1 , 0))</f>
        <v/>
      </c>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10" t="str">
        <f t="array" ref="AC279">INDEX(Tabula!$A$1:$AC$129, A279 + 1, MATCH("Origin", Tabula!$A$1:$AAB$1 , 0))</f>
        <v/>
      </c>
      <c r="AD279" s="109"/>
      <c r="AE279" s="109"/>
      <c r="AF279" s="109"/>
      <c r="AG279" s="109"/>
      <c r="AH279" s="109"/>
      <c r="AI279" s="109"/>
      <c r="AJ279" s="109"/>
      <c r="AK279" s="109"/>
      <c r="AL279" s="110" t="str">
        <f t="array" ref="AL279">INDEX(Tabula!$A$1:$AC$129, A279 + 1, MATCH("Type", Tabula!$A$1:$AAB$1 , 0))</f>
        <v/>
      </c>
      <c r="AM279" s="109"/>
      <c r="AN279" s="109"/>
      <c r="AO279" s="109"/>
      <c r="AP279" s="109"/>
      <c r="AQ279" s="109"/>
      <c r="AR279" s="109"/>
      <c r="AS279" s="109"/>
      <c r="AT279" s="111"/>
    </row>
    <row r="280" ht="17.25" customHeight="1">
      <c r="A280" s="110">
        <f>Tabula!A90</f>
        <v>89</v>
      </c>
      <c r="B280" s="109"/>
      <c r="C280" s="109"/>
      <c r="D280" s="110" t="str">
        <f t="array" ref="D280">INDEX(Tabula!$A$1:$AC$129, A280 + 1, MATCH("Group", Tabula!$A$1:$AAB$1 , 0))</f>
        <v/>
      </c>
      <c r="E280" s="109"/>
      <c r="F280" s="109"/>
      <c r="G280" s="110" t="str">
        <f t="array" ref="G280">INDEX(Tabula!$A$1:$AC$129, A280 + 1, MATCH("Name", Tabula!$A$1:$AAB$1 , 0))</f>
        <v/>
      </c>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10" t="str">
        <f t="array" ref="AC280">INDEX(Tabula!$A$1:$AC$129, A280 + 1, MATCH("Origin", Tabula!$A$1:$AAB$1 , 0))</f>
        <v/>
      </c>
      <c r="AD280" s="109"/>
      <c r="AE280" s="109"/>
      <c r="AF280" s="109"/>
      <c r="AG280" s="109"/>
      <c r="AH280" s="109"/>
      <c r="AI280" s="109"/>
      <c r="AJ280" s="109"/>
      <c r="AK280" s="109"/>
      <c r="AL280" s="110" t="str">
        <f t="array" ref="AL280">INDEX(Tabula!$A$1:$AC$129, A280 + 1, MATCH("Type", Tabula!$A$1:$AAB$1 , 0))</f>
        <v/>
      </c>
      <c r="AM280" s="109"/>
      <c r="AN280" s="109"/>
      <c r="AO280" s="109"/>
      <c r="AP280" s="109"/>
      <c r="AQ280" s="109"/>
      <c r="AR280" s="109"/>
      <c r="AS280" s="109"/>
      <c r="AT280" s="111"/>
    </row>
    <row r="281" ht="17.25" customHeight="1">
      <c r="A281" s="110">
        <f>Tabula!A91</f>
        <v>90</v>
      </c>
      <c r="B281" s="109"/>
      <c r="C281" s="109"/>
      <c r="D281" s="110" t="str">
        <f t="array" ref="D281">INDEX(Tabula!$A$1:$AC$129, A281 + 1, MATCH("Group", Tabula!$A$1:$AAB$1 , 0))</f>
        <v/>
      </c>
      <c r="E281" s="109"/>
      <c r="F281" s="109"/>
      <c r="G281" s="110" t="str">
        <f t="array" ref="G281">INDEX(Tabula!$A$1:$AC$129, A281 + 1, MATCH("Name", Tabula!$A$1:$AAB$1 , 0))</f>
        <v/>
      </c>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10" t="str">
        <f t="array" ref="AC281">INDEX(Tabula!$A$1:$AC$129, A281 + 1, MATCH("Origin", Tabula!$A$1:$AAB$1 , 0))</f>
        <v/>
      </c>
      <c r="AD281" s="109"/>
      <c r="AE281" s="109"/>
      <c r="AF281" s="109"/>
      <c r="AG281" s="109"/>
      <c r="AH281" s="109"/>
      <c r="AI281" s="109"/>
      <c r="AJ281" s="109"/>
      <c r="AK281" s="109"/>
      <c r="AL281" s="110" t="str">
        <f t="array" ref="AL281">INDEX(Tabula!$A$1:$AC$129, A281 + 1, MATCH("Type", Tabula!$A$1:$AAB$1 , 0))</f>
        <v/>
      </c>
      <c r="AM281" s="109"/>
      <c r="AN281" s="109"/>
      <c r="AO281" s="109"/>
      <c r="AP281" s="109"/>
      <c r="AQ281" s="109"/>
      <c r="AR281" s="109"/>
      <c r="AS281" s="109"/>
      <c r="AT281" s="111"/>
    </row>
    <row r="282" ht="17.25" customHeight="1">
      <c r="A282" s="110">
        <f>Tabula!A92</f>
        <v>91</v>
      </c>
      <c r="B282" s="109"/>
      <c r="C282" s="109"/>
      <c r="D282" s="110" t="str">
        <f t="array" ref="D282">INDEX(Tabula!$A$1:$AC$129, A282 + 1, MATCH("Group", Tabula!$A$1:$AAB$1 , 0))</f>
        <v/>
      </c>
      <c r="E282" s="109"/>
      <c r="F282" s="109"/>
      <c r="G282" s="110" t="str">
        <f t="array" ref="G282">INDEX(Tabula!$A$1:$AC$129, A282 + 1, MATCH("Name", Tabula!$A$1:$AAB$1 , 0))</f>
        <v/>
      </c>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10" t="str">
        <f t="array" ref="AC282">INDEX(Tabula!$A$1:$AC$129, A282 + 1, MATCH("Origin", Tabula!$A$1:$AAB$1 , 0))</f>
        <v/>
      </c>
      <c r="AD282" s="109"/>
      <c r="AE282" s="109"/>
      <c r="AF282" s="109"/>
      <c r="AG282" s="109"/>
      <c r="AH282" s="109"/>
      <c r="AI282" s="109"/>
      <c r="AJ282" s="109"/>
      <c r="AK282" s="109"/>
      <c r="AL282" s="110" t="str">
        <f t="array" ref="AL282">INDEX(Tabula!$A$1:$AC$129, A282 + 1, MATCH("Type", Tabula!$A$1:$AAB$1 , 0))</f>
        <v/>
      </c>
      <c r="AM282" s="109"/>
      <c r="AN282" s="109"/>
      <c r="AO282" s="109"/>
      <c r="AP282" s="109"/>
      <c r="AQ282" s="109"/>
      <c r="AR282" s="109"/>
      <c r="AS282" s="109"/>
      <c r="AT282" s="111"/>
    </row>
    <row r="283" ht="17.25" customHeight="1">
      <c r="A283" s="110">
        <f>Tabula!A93</f>
        <v>92</v>
      </c>
      <c r="B283" s="109"/>
      <c r="C283" s="109"/>
      <c r="D283" s="110" t="str">
        <f t="array" ref="D283">INDEX(Tabula!$A$1:$AC$129, A283 + 1, MATCH("Group", Tabula!$A$1:$AAB$1 , 0))</f>
        <v/>
      </c>
      <c r="E283" s="109"/>
      <c r="F283" s="109"/>
      <c r="G283" s="110" t="str">
        <f t="array" ref="G283">INDEX(Tabula!$A$1:$AC$129, A283 + 1, MATCH("Name", Tabula!$A$1:$AAB$1 , 0))</f>
        <v/>
      </c>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10" t="str">
        <f t="array" ref="AC283">INDEX(Tabula!$A$1:$AC$129, A283 + 1, MATCH("Origin", Tabula!$A$1:$AAB$1 , 0))</f>
        <v/>
      </c>
      <c r="AD283" s="109"/>
      <c r="AE283" s="109"/>
      <c r="AF283" s="109"/>
      <c r="AG283" s="109"/>
      <c r="AH283" s="109"/>
      <c r="AI283" s="109"/>
      <c r="AJ283" s="109"/>
      <c r="AK283" s="109"/>
      <c r="AL283" s="110" t="str">
        <f t="array" ref="AL283">INDEX(Tabula!$A$1:$AC$129, A283 + 1, MATCH("Type", Tabula!$A$1:$AAB$1 , 0))</f>
        <v/>
      </c>
      <c r="AM283" s="109"/>
      <c r="AN283" s="109"/>
      <c r="AO283" s="109"/>
      <c r="AP283" s="109"/>
      <c r="AQ283" s="109"/>
      <c r="AR283" s="109"/>
      <c r="AS283" s="109"/>
      <c r="AT283" s="111"/>
    </row>
    <row r="284" ht="17.25" customHeight="1">
      <c r="A284" s="110">
        <f>Tabula!A94</f>
        <v>93</v>
      </c>
      <c r="B284" s="109"/>
      <c r="C284" s="109"/>
      <c r="D284" s="110" t="str">
        <f t="array" ref="D284">INDEX(Tabula!$A$1:$AC$129, A284 + 1, MATCH("Group", Tabula!$A$1:$AAB$1 , 0))</f>
        <v/>
      </c>
      <c r="E284" s="109"/>
      <c r="F284" s="109"/>
      <c r="G284" s="110" t="str">
        <f t="array" ref="G284">INDEX(Tabula!$A$1:$AC$129, A284 + 1, MATCH("Name", Tabula!$A$1:$AAB$1 , 0))</f>
        <v/>
      </c>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10" t="str">
        <f t="array" ref="AC284">INDEX(Tabula!$A$1:$AC$129, A284 + 1, MATCH("Origin", Tabula!$A$1:$AAB$1 , 0))</f>
        <v/>
      </c>
      <c r="AD284" s="109"/>
      <c r="AE284" s="109"/>
      <c r="AF284" s="109"/>
      <c r="AG284" s="109"/>
      <c r="AH284" s="109"/>
      <c r="AI284" s="109"/>
      <c r="AJ284" s="109"/>
      <c r="AK284" s="109"/>
      <c r="AL284" s="110" t="str">
        <f t="array" ref="AL284">INDEX(Tabula!$A$1:$AC$129, A284 + 1, MATCH("Type", Tabula!$A$1:$AAB$1 , 0))</f>
        <v/>
      </c>
      <c r="AM284" s="109"/>
      <c r="AN284" s="109"/>
      <c r="AO284" s="109"/>
      <c r="AP284" s="109"/>
      <c r="AQ284" s="109"/>
      <c r="AR284" s="109"/>
      <c r="AS284" s="109"/>
      <c r="AT284" s="111"/>
    </row>
    <row r="285" ht="17.25" customHeight="1">
      <c r="A285" s="110">
        <f>Tabula!A95</f>
        <v>94</v>
      </c>
      <c r="B285" s="109"/>
      <c r="C285" s="109"/>
      <c r="D285" s="110" t="str">
        <f t="array" ref="D285">INDEX(Tabula!$A$1:$AC$129, A285 + 1, MATCH("Group", Tabula!$A$1:$AAB$1 , 0))</f>
        <v/>
      </c>
      <c r="E285" s="109"/>
      <c r="F285" s="109"/>
      <c r="G285" s="110" t="str">
        <f t="array" ref="G285">INDEX(Tabula!$A$1:$AC$129, A285 + 1, MATCH("Name", Tabula!$A$1:$AAB$1 , 0))</f>
        <v/>
      </c>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10" t="str">
        <f t="array" ref="AC285">INDEX(Tabula!$A$1:$AC$129, A285 + 1, MATCH("Origin", Tabula!$A$1:$AAB$1 , 0))</f>
        <v/>
      </c>
      <c r="AD285" s="109"/>
      <c r="AE285" s="109"/>
      <c r="AF285" s="109"/>
      <c r="AG285" s="109"/>
      <c r="AH285" s="109"/>
      <c r="AI285" s="109"/>
      <c r="AJ285" s="109"/>
      <c r="AK285" s="109"/>
      <c r="AL285" s="110" t="str">
        <f t="array" ref="AL285">INDEX(Tabula!$A$1:$AC$129, A285 + 1, MATCH("Type", Tabula!$A$1:$AAB$1 , 0))</f>
        <v/>
      </c>
      <c r="AM285" s="109"/>
      <c r="AN285" s="109"/>
      <c r="AO285" s="109"/>
      <c r="AP285" s="109"/>
      <c r="AQ285" s="109"/>
      <c r="AR285" s="109"/>
      <c r="AS285" s="109"/>
      <c r="AT285" s="111"/>
    </row>
    <row r="286" ht="17.25" customHeight="1">
      <c r="A286" s="110">
        <f>Tabula!A96</f>
        <v>95</v>
      </c>
      <c r="B286" s="109"/>
      <c r="C286" s="109"/>
      <c r="D286" s="110" t="str">
        <f t="array" ref="D286">INDEX(Tabula!$A$1:$AC$129, A286 + 1, MATCH("Group", Tabula!$A$1:$AAB$1 , 0))</f>
        <v/>
      </c>
      <c r="E286" s="109"/>
      <c r="F286" s="109"/>
      <c r="G286" s="110" t="str">
        <f t="array" ref="G286">INDEX(Tabula!$A$1:$AC$129, A286 + 1, MATCH("Name", Tabula!$A$1:$AAB$1 , 0))</f>
        <v/>
      </c>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10" t="str">
        <f t="array" ref="AC286">INDEX(Tabula!$A$1:$AC$129, A286 + 1, MATCH("Origin", Tabula!$A$1:$AAB$1 , 0))</f>
        <v/>
      </c>
      <c r="AD286" s="109"/>
      <c r="AE286" s="109"/>
      <c r="AF286" s="109"/>
      <c r="AG286" s="109"/>
      <c r="AH286" s="109"/>
      <c r="AI286" s="109"/>
      <c r="AJ286" s="109"/>
      <c r="AK286" s="109"/>
      <c r="AL286" s="110" t="str">
        <f t="array" ref="AL286">INDEX(Tabula!$A$1:$AC$129, A286 + 1, MATCH("Type", Tabula!$A$1:$AAB$1 , 0))</f>
        <v/>
      </c>
      <c r="AM286" s="109"/>
      <c r="AN286" s="109"/>
      <c r="AO286" s="109"/>
      <c r="AP286" s="109"/>
      <c r="AQ286" s="109"/>
      <c r="AR286" s="109"/>
      <c r="AS286" s="109"/>
      <c r="AT286" s="111"/>
    </row>
    <row r="287" ht="17.25" customHeight="1">
      <c r="A287" s="110">
        <f>Tabula!A97</f>
        <v>96</v>
      </c>
      <c r="B287" s="109"/>
      <c r="C287" s="109"/>
      <c r="D287" s="110" t="str">
        <f t="array" ref="D287">INDEX(Tabula!$A$1:$AC$129, A287 + 1, MATCH("Group", Tabula!$A$1:$AAB$1 , 0))</f>
        <v/>
      </c>
      <c r="E287" s="109"/>
      <c r="F287" s="109"/>
      <c r="G287" s="110" t="str">
        <f t="array" ref="G287">INDEX(Tabula!$A$1:$AC$129, A287 + 1, MATCH("Name", Tabula!$A$1:$AAB$1 , 0))</f>
        <v/>
      </c>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10" t="str">
        <f t="array" ref="AC287">INDEX(Tabula!$A$1:$AC$129, A287 + 1, MATCH("Origin", Tabula!$A$1:$AAB$1 , 0))</f>
        <v/>
      </c>
      <c r="AD287" s="109"/>
      <c r="AE287" s="109"/>
      <c r="AF287" s="109"/>
      <c r="AG287" s="109"/>
      <c r="AH287" s="109"/>
      <c r="AI287" s="109"/>
      <c r="AJ287" s="109"/>
      <c r="AK287" s="109"/>
      <c r="AL287" s="110" t="str">
        <f t="array" ref="AL287">INDEX(Tabula!$A$1:$AC$129, A287 + 1, MATCH("Type", Tabula!$A$1:$AAB$1 , 0))</f>
        <v/>
      </c>
      <c r="AM287" s="109"/>
      <c r="AN287" s="109"/>
      <c r="AO287" s="109"/>
      <c r="AP287" s="109"/>
      <c r="AQ287" s="109"/>
      <c r="AR287" s="109"/>
      <c r="AS287" s="109"/>
      <c r="AT287" s="111"/>
    </row>
    <row r="288" ht="17.25" customHeight="1">
      <c r="A288" s="113"/>
      <c r="AT288" s="111"/>
    </row>
    <row r="289" ht="17.25" customHeight="1">
      <c r="A289" s="113"/>
      <c r="AT289" s="111"/>
    </row>
    <row r="290" ht="17.25" customHeight="1">
      <c r="AT290" s="111"/>
    </row>
    <row r="291" ht="17.25" customHeight="1">
      <c r="A291" s="106" t="s">
        <v>757</v>
      </c>
      <c r="D291" s="106" t="s">
        <v>758</v>
      </c>
      <c r="G291" s="106" t="s">
        <v>634</v>
      </c>
      <c r="AC291" s="106" t="s">
        <v>656</v>
      </c>
      <c r="AL291" s="106" t="s">
        <v>636</v>
      </c>
      <c r="AT291" s="107"/>
    </row>
    <row r="292" ht="17.25" customHeight="1">
      <c r="A292" s="110">
        <f>Tabula!A98</f>
        <v>97</v>
      </c>
      <c r="B292" s="109"/>
      <c r="C292" s="109"/>
      <c r="D292" s="110" t="str">
        <f t="array" ref="D292">INDEX(Tabula!$A$1:$AC$129, A292, MATCH("Group", Tabula!$A$1:$AAB$1 , 0))</f>
        <v/>
      </c>
      <c r="E292" s="109"/>
      <c r="F292" s="109"/>
      <c r="G292" s="110" t="str">
        <f t="array" ref="G292">INDEX(Tabula!$A$1:$AC$129, A292, MATCH("Name", Tabula!$A$1:$AAB$1 , 0))</f>
        <v/>
      </c>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10" t="str">
        <f t="array" ref="AC292">INDEX(Tabula!$A$1:$AC$129, A292, MATCH("Origin", Tabula!$A$1:$AAB$1 , 0))</f>
        <v/>
      </c>
      <c r="AD292" s="109"/>
      <c r="AE292" s="109"/>
      <c r="AF292" s="109"/>
      <c r="AG292" s="109"/>
      <c r="AH292" s="109"/>
      <c r="AI292" s="109"/>
      <c r="AJ292" s="109"/>
      <c r="AK292" s="109"/>
      <c r="AL292" s="110" t="str">
        <f t="array" ref="AL292">INDEX(Tabula!$A$1:$AC$129, A292, MATCH("Type", Tabula!$A$1:$AAB$1 , 0))</f>
        <v/>
      </c>
      <c r="AM292" s="109"/>
      <c r="AN292" s="109"/>
      <c r="AO292" s="109"/>
      <c r="AP292" s="109"/>
      <c r="AQ292" s="109"/>
      <c r="AR292" s="109"/>
      <c r="AS292" s="109"/>
      <c r="AT292" s="111"/>
    </row>
    <row r="293" ht="17.25" customHeight="1">
      <c r="A293" s="110">
        <f>Tabula!A99</f>
        <v>98</v>
      </c>
      <c r="B293" s="109"/>
      <c r="C293" s="109"/>
      <c r="D293" s="110" t="str">
        <f t="array" ref="D293">INDEX(Tabula!$A$1:$AC$129, A293, MATCH("Group", Tabula!$A$1:$AAB$1 , 0))</f>
        <v/>
      </c>
      <c r="E293" s="109"/>
      <c r="F293" s="109"/>
      <c r="G293" s="110" t="str">
        <f t="array" ref="G293">INDEX(Tabula!$A$1:$AC$129, A293, MATCH("Name", Tabula!$A$1:$AAB$1 , 0))</f>
        <v/>
      </c>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10" t="str">
        <f t="array" ref="AC293">INDEX(Tabula!$A$1:$AC$129, A293, MATCH("Origin", Tabula!$A$1:$AAB$1 , 0))</f>
        <v/>
      </c>
      <c r="AD293" s="109"/>
      <c r="AE293" s="109"/>
      <c r="AF293" s="109"/>
      <c r="AG293" s="109"/>
      <c r="AH293" s="109"/>
      <c r="AI293" s="109"/>
      <c r="AJ293" s="109"/>
      <c r="AK293" s="109"/>
      <c r="AL293" s="110" t="str">
        <f t="array" ref="AL293">INDEX(Tabula!$A$1:$AC$129, A293, MATCH("Type", Tabula!$A$1:$AAB$1 , 0))</f>
        <v/>
      </c>
      <c r="AM293" s="109"/>
      <c r="AN293" s="109"/>
      <c r="AO293" s="109"/>
      <c r="AP293" s="109"/>
      <c r="AQ293" s="109"/>
      <c r="AR293" s="109"/>
      <c r="AS293" s="109"/>
      <c r="AT293" s="111"/>
    </row>
    <row r="294" ht="17.25" customHeight="1">
      <c r="A294" s="114">
        <f>Tabula!A100</f>
        <v>99</v>
      </c>
      <c r="B294" s="94"/>
      <c r="C294" s="94"/>
      <c r="D294" s="110" t="str">
        <f t="array" ref="D294">INDEX(Tabula!$A$1:$AC$129, A294, MATCH("Group", Tabula!$A$1:$AAB$1 , 0))</f>
        <v/>
      </c>
      <c r="E294" s="109"/>
      <c r="F294" s="109"/>
      <c r="G294" s="110" t="str">
        <f t="array" ref="G294">INDEX(Tabula!$A$1:$AC$129, A294, MATCH("Name", Tabula!$A$1:$AAB$1 , 0))</f>
        <v/>
      </c>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10" t="str">
        <f t="array" ref="AC294">INDEX(Tabula!$A$1:$AC$129, A294, MATCH("Origin", Tabula!$A$1:$AAB$1 , 0))</f>
        <v/>
      </c>
      <c r="AD294" s="109"/>
      <c r="AE294" s="109"/>
      <c r="AF294" s="109"/>
      <c r="AG294" s="109"/>
      <c r="AH294" s="109"/>
      <c r="AI294" s="109"/>
      <c r="AJ294" s="109"/>
      <c r="AK294" s="109"/>
      <c r="AL294" s="110" t="str">
        <f t="array" ref="AL294">INDEX(Tabula!$A$1:$AC$129, A294, MATCH("Type", Tabula!$A$1:$AAB$1 , 0))</f>
        <v/>
      </c>
      <c r="AM294" s="109"/>
      <c r="AN294" s="109"/>
      <c r="AO294" s="109"/>
      <c r="AP294" s="109"/>
      <c r="AQ294" s="109"/>
      <c r="AR294" s="109"/>
      <c r="AS294" s="109"/>
      <c r="AT294" s="111"/>
    </row>
    <row r="295" ht="17.25" customHeight="1">
      <c r="A295" s="110">
        <f>Tabula!A101</f>
        <v>100</v>
      </c>
      <c r="B295" s="109"/>
      <c r="C295" s="109"/>
      <c r="D295" s="110" t="str">
        <f t="array" ref="D295">INDEX(Tabula!$A$1:$AC$129, A295, MATCH("Group", Tabula!$A$1:$AAB$1 , 0))</f>
        <v/>
      </c>
      <c r="E295" s="109"/>
      <c r="F295" s="109"/>
      <c r="G295" s="110" t="str">
        <f t="array" ref="G295">INDEX(Tabula!$A$1:$AC$129, A295, MATCH("Name", Tabula!$A$1:$AAB$1 , 0))</f>
        <v/>
      </c>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10" t="str">
        <f t="array" ref="AC295">INDEX(Tabula!$A$1:$AC$129, A295, MATCH("Origin", Tabula!$A$1:$AAB$1 , 0))</f>
        <v/>
      </c>
      <c r="AD295" s="109"/>
      <c r="AE295" s="109"/>
      <c r="AF295" s="109"/>
      <c r="AG295" s="109"/>
      <c r="AH295" s="109"/>
      <c r="AI295" s="109"/>
      <c r="AJ295" s="109"/>
      <c r="AK295" s="109"/>
      <c r="AL295" s="110" t="str">
        <f t="array" ref="AL295">INDEX(Tabula!$A$1:$AC$129, A295, MATCH("Type", Tabula!$A$1:$AAB$1 , 0))</f>
        <v/>
      </c>
      <c r="AM295" s="109"/>
      <c r="AN295" s="109"/>
      <c r="AO295" s="109"/>
      <c r="AP295" s="109"/>
      <c r="AQ295" s="109"/>
      <c r="AR295" s="109"/>
      <c r="AS295" s="109"/>
      <c r="AT295" s="111"/>
    </row>
    <row r="296" ht="17.25" customHeight="1">
      <c r="A296" s="110">
        <f>Tabula!A102</f>
        <v>101</v>
      </c>
      <c r="B296" s="109"/>
      <c r="C296" s="109"/>
      <c r="D296" s="110" t="str">
        <f t="array" ref="D296">INDEX(Tabula!$A$1:$AC$129, A296, MATCH("Group", Tabula!$A$1:$AAB$1 , 0))</f>
        <v/>
      </c>
      <c r="E296" s="109"/>
      <c r="F296" s="109"/>
      <c r="G296" s="110" t="str">
        <f t="array" ref="G296">INDEX(Tabula!$A$1:$AC$129, A296, MATCH("Name", Tabula!$A$1:$AAB$1 , 0))</f>
        <v/>
      </c>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10" t="str">
        <f t="array" ref="AC296">INDEX(Tabula!$A$1:$AC$129, A296, MATCH("Origin", Tabula!$A$1:$AAB$1 , 0))</f>
        <v/>
      </c>
      <c r="AD296" s="109"/>
      <c r="AE296" s="109"/>
      <c r="AF296" s="109"/>
      <c r="AG296" s="109"/>
      <c r="AH296" s="109"/>
      <c r="AI296" s="109"/>
      <c r="AJ296" s="109"/>
      <c r="AK296" s="109"/>
      <c r="AL296" s="110" t="str">
        <f t="array" ref="AL296">INDEX(Tabula!$A$1:$AC$129, A296, MATCH("Type", Tabula!$A$1:$AAB$1 , 0))</f>
        <v/>
      </c>
      <c r="AM296" s="109"/>
      <c r="AN296" s="109"/>
      <c r="AO296" s="109"/>
      <c r="AP296" s="109"/>
      <c r="AQ296" s="109"/>
      <c r="AR296" s="109"/>
      <c r="AS296" s="109"/>
      <c r="AT296" s="111"/>
    </row>
    <row r="297" ht="17.25" customHeight="1">
      <c r="A297" s="110">
        <f>Tabula!A103</f>
        <v>102</v>
      </c>
      <c r="B297" s="109"/>
      <c r="C297" s="109"/>
      <c r="D297" s="110" t="str">
        <f t="array" ref="D297">INDEX(Tabula!$A$1:$AC$129, A297, MATCH("Group", Tabula!$A$1:$AAB$1 , 0))</f>
        <v/>
      </c>
      <c r="E297" s="109"/>
      <c r="F297" s="109"/>
      <c r="G297" s="110" t="str">
        <f t="array" ref="G297">INDEX(Tabula!$A$1:$AC$129, A297, MATCH("Name", Tabula!$A$1:$AAB$1 , 0))</f>
        <v/>
      </c>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10" t="str">
        <f t="array" ref="AC297">INDEX(Tabula!$A$1:$AC$129, A297, MATCH("Origin", Tabula!$A$1:$AAB$1 , 0))</f>
        <v/>
      </c>
      <c r="AD297" s="109"/>
      <c r="AE297" s="109"/>
      <c r="AF297" s="109"/>
      <c r="AG297" s="109"/>
      <c r="AH297" s="109"/>
      <c r="AI297" s="109"/>
      <c r="AJ297" s="109"/>
      <c r="AK297" s="109"/>
      <c r="AL297" s="110" t="str">
        <f t="array" ref="AL297">INDEX(Tabula!$A$1:$AC$129, A297, MATCH("Type", Tabula!$A$1:$AAB$1 , 0))</f>
        <v/>
      </c>
      <c r="AM297" s="109"/>
      <c r="AN297" s="109"/>
      <c r="AO297" s="109"/>
      <c r="AP297" s="109"/>
      <c r="AQ297" s="109"/>
      <c r="AR297" s="109"/>
      <c r="AS297" s="109"/>
      <c r="AT297" s="111"/>
    </row>
    <row r="298" ht="17.25" customHeight="1">
      <c r="A298" s="110">
        <f>Tabula!A104</f>
        <v>103</v>
      </c>
      <c r="B298" s="109"/>
      <c r="C298" s="109"/>
      <c r="D298" s="110" t="str">
        <f t="array" ref="D298">INDEX(Tabula!$A$1:$AC$129, A298, MATCH("Group", Tabula!$A$1:$AAB$1 , 0))</f>
        <v/>
      </c>
      <c r="E298" s="109"/>
      <c r="F298" s="109"/>
      <c r="G298" s="110" t="str">
        <f t="array" ref="G298">INDEX(Tabula!$A$1:$AC$129, A298, MATCH("Name", Tabula!$A$1:$AAB$1 , 0))</f>
        <v/>
      </c>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10" t="str">
        <f t="array" ref="AC298">INDEX(Tabula!$A$1:$AC$129, A298, MATCH("Origin", Tabula!$A$1:$AAB$1 , 0))</f>
        <v/>
      </c>
      <c r="AD298" s="109"/>
      <c r="AE298" s="109"/>
      <c r="AF298" s="109"/>
      <c r="AG298" s="109"/>
      <c r="AH298" s="109"/>
      <c r="AI298" s="109"/>
      <c r="AJ298" s="109"/>
      <c r="AK298" s="109"/>
      <c r="AL298" s="110" t="str">
        <f t="array" ref="AL298">INDEX(Tabula!$A$1:$AC$129, A298, MATCH("Type", Tabula!$A$1:$AAB$1 , 0))</f>
        <v/>
      </c>
      <c r="AM298" s="109"/>
      <c r="AN298" s="109"/>
      <c r="AO298" s="109"/>
      <c r="AP298" s="109"/>
      <c r="AQ298" s="109"/>
      <c r="AR298" s="109"/>
      <c r="AS298" s="109"/>
      <c r="AT298" s="111"/>
    </row>
    <row r="299" ht="17.25" customHeight="1">
      <c r="A299" s="110">
        <f>Tabula!A105</f>
        <v>104</v>
      </c>
      <c r="B299" s="109"/>
      <c r="C299" s="109"/>
      <c r="D299" s="110" t="str">
        <f t="array" ref="D299">INDEX(Tabula!$A$1:$AC$129, A299, MATCH("Group", Tabula!$A$1:$AAB$1 , 0))</f>
        <v/>
      </c>
      <c r="E299" s="109"/>
      <c r="F299" s="109"/>
      <c r="G299" s="110" t="str">
        <f t="array" ref="G299">INDEX(Tabula!$A$1:$AC$129, A299, MATCH("Name", Tabula!$A$1:$AAB$1 , 0))</f>
        <v/>
      </c>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10" t="str">
        <f t="array" ref="AC299">INDEX(Tabula!$A$1:$AC$129, A299, MATCH("Origin", Tabula!$A$1:$AAB$1 , 0))</f>
        <v/>
      </c>
      <c r="AD299" s="109"/>
      <c r="AE299" s="109"/>
      <c r="AF299" s="109"/>
      <c r="AG299" s="109"/>
      <c r="AH299" s="109"/>
      <c r="AI299" s="109"/>
      <c r="AJ299" s="109"/>
      <c r="AK299" s="109"/>
      <c r="AL299" s="110" t="str">
        <f t="array" ref="AL299">INDEX(Tabula!$A$1:$AC$129, A299, MATCH("Type", Tabula!$A$1:$AAB$1 , 0))</f>
        <v/>
      </c>
      <c r="AM299" s="109"/>
      <c r="AN299" s="109"/>
      <c r="AO299" s="109"/>
      <c r="AP299" s="109"/>
      <c r="AQ299" s="109"/>
      <c r="AR299" s="109"/>
      <c r="AS299" s="109"/>
      <c r="AT299" s="111"/>
    </row>
    <row r="300" ht="17.25" customHeight="1">
      <c r="A300" s="110">
        <f>Tabula!A106</f>
        <v>105</v>
      </c>
      <c r="B300" s="109"/>
      <c r="C300" s="109"/>
      <c r="D300" s="110" t="str">
        <f t="array" ref="D300">INDEX(Tabula!$A$1:$AC$129, A300, MATCH("Group", Tabula!$A$1:$AAB$1 , 0))</f>
        <v/>
      </c>
      <c r="E300" s="109"/>
      <c r="F300" s="109"/>
      <c r="G300" s="110" t="str">
        <f t="array" ref="G300">INDEX(Tabula!$A$1:$AC$129, A300, MATCH("Name", Tabula!$A$1:$AAB$1 , 0))</f>
        <v/>
      </c>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10" t="str">
        <f t="array" ref="AC300">INDEX(Tabula!$A$1:$AC$129, A300, MATCH("Origin", Tabula!$A$1:$AAB$1 , 0))</f>
        <v/>
      </c>
      <c r="AD300" s="109"/>
      <c r="AE300" s="109"/>
      <c r="AF300" s="109"/>
      <c r="AG300" s="109"/>
      <c r="AH300" s="109"/>
      <c r="AI300" s="109"/>
      <c r="AJ300" s="109"/>
      <c r="AK300" s="109"/>
      <c r="AL300" s="110" t="str">
        <f t="array" ref="AL300">INDEX(Tabula!$A$1:$AC$129, A300, MATCH("Type", Tabula!$A$1:$AAB$1 , 0))</f>
        <v/>
      </c>
      <c r="AM300" s="109"/>
      <c r="AN300" s="109"/>
      <c r="AO300" s="109"/>
      <c r="AP300" s="109"/>
      <c r="AQ300" s="109"/>
      <c r="AR300" s="109"/>
      <c r="AS300" s="109"/>
      <c r="AT300" s="111"/>
    </row>
    <row r="301" ht="17.25" customHeight="1">
      <c r="A301" s="110">
        <f>Tabula!A107</f>
        <v>106</v>
      </c>
      <c r="B301" s="109"/>
      <c r="C301" s="109"/>
      <c r="D301" s="110" t="str">
        <f t="array" ref="D301">INDEX(Tabula!$A$1:$AC$129, A301, MATCH("Group", Tabula!$A$1:$AAB$1 , 0))</f>
        <v/>
      </c>
      <c r="E301" s="109"/>
      <c r="F301" s="109"/>
      <c r="G301" s="110" t="str">
        <f t="array" ref="G301">INDEX(Tabula!$A$1:$AC$129, A301, MATCH("Name", Tabula!$A$1:$AAB$1 , 0))</f>
        <v/>
      </c>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10" t="str">
        <f t="array" ref="AC301">INDEX(Tabula!$A$1:$AC$129, A301, MATCH("Origin", Tabula!$A$1:$AAB$1 , 0))</f>
        <v/>
      </c>
      <c r="AD301" s="109"/>
      <c r="AE301" s="109"/>
      <c r="AF301" s="109"/>
      <c r="AG301" s="109"/>
      <c r="AH301" s="109"/>
      <c r="AI301" s="109"/>
      <c r="AJ301" s="109"/>
      <c r="AK301" s="109"/>
      <c r="AL301" s="110" t="str">
        <f t="array" ref="AL301">INDEX(Tabula!$A$1:$AC$129, A301, MATCH("Type", Tabula!$A$1:$AAB$1 , 0))</f>
        <v/>
      </c>
      <c r="AM301" s="109"/>
      <c r="AN301" s="109"/>
      <c r="AO301" s="109"/>
      <c r="AP301" s="109"/>
      <c r="AQ301" s="109"/>
      <c r="AR301" s="109"/>
      <c r="AS301" s="109"/>
      <c r="AT301" s="111"/>
    </row>
    <row r="302" ht="17.25" customHeight="1">
      <c r="A302" s="110">
        <f>Tabula!A108</f>
        <v>107</v>
      </c>
      <c r="B302" s="109"/>
      <c r="C302" s="109"/>
      <c r="D302" s="110" t="str">
        <f t="array" ref="D302">INDEX(Tabula!$A$1:$AC$129, A302, MATCH("Group", Tabula!$A$1:$AAB$1 , 0))</f>
        <v/>
      </c>
      <c r="E302" s="109"/>
      <c r="F302" s="109"/>
      <c r="G302" s="110" t="str">
        <f t="array" ref="G302">INDEX(Tabula!$A$1:$AC$129, A302, MATCH("Name", Tabula!$A$1:$AAB$1 , 0))</f>
        <v/>
      </c>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10" t="str">
        <f t="array" ref="AC302">INDEX(Tabula!$A$1:$AC$129, A302, MATCH("Origin", Tabula!$A$1:$AAB$1 , 0))</f>
        <v/>
      </c>
      <c r="AD302" s="109"/>
      <c r="AE302" s="109"/>
      <c r="AF302" s="109"/>
      <c r="AG302" s="109"/>
      <c r="AH302" s="109"/>
      <c r="AI302" s="109"/>
      <c r="AJ302" s="109"/>
      <c r="AK302" s="109"/>
      <c r="AL302" s="110" t="str">
        <f t="array" ref="AL302">INDEX(Tabula!$A$1:$AC$129, A302, MATCH("Type", Tabula!$A$1:$AAB$1 , 0))</f>
        <v/>
      </c>
      <c r="AM302" s="109"/>
      <c r="AN302" s="109"/>
      <c r="AO302" s="109"/>
      <c r="AP302" s="109"/>
      <c r="AQ302" s="109"/>
      <c r="AR302" s="109"/>
      <c r="AS302" s="109"/>
      <c r="AT302" s="111"/>
    </row>
    <row r="303" ht="17.25" customHeight="1">
      <c r="A303" s="110">
        <f>Tabula!A109</f>
        <v>108</v>
      </c>
      <c r="B303" s="109"/>
      <c r="C303" s="109"/>
      <c r="D303" s="110" t="str">
        <f t="array" ref="D303">INDEX(Tabula!$A$1:$AC$129, A303, MATCH("Group", Tabula!$A$1:$AAB$1 , 0))</f>
        <v/>
      </c>
      <c r="E303" s="109"/>
      <c r="F303" s="109"/>
      <c r="G303" s="110" t="str">
        <f t="array" ref="G303">INDEX(Tabula!$A$1:$AC$129, A303, MATCH("Name", Tabula!$A$1:$AAB$1 , 0))</f>
        <v/>
      </c>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10" t="str">
        <f t="array" ref="AC303">INDEX(Tabula!$A$1:$AC$129, A303, MATCH("Origin", Tabula!$A$1:$AAB$1 , 0))</f>
        <v/>
      </c>
      <c r="AD303" s="109"/>
      <c r="AE303" s="109"/>
      <c r="AF303" s="109"/>
      <c r="AG303" s="109"/>
      <c r="AH303" s="109"/>
      <c r="AI303" s="109"/>
      <c r="AJ303" s="109"/>
      <c r="AK303" s="109"/>
      <c r="AL303" s="110" t="str">
        <f t="array" ref="AL303">INDEX(Tabula!$A$1:$AC$129, A303, MATCH("Type", Tabula!$A$1:$AAB$1 , 0))</f>
        <v/>
      </c>
      <c r="AM303" s="109"/>
      <c r="AN303" s="109"/>
      <c r="AO303" s="109"/>
      <c r="AP303" s="109"/>
      <c r="AQ303" s="109"/>
      <c r="AR303" s="109"/>
      <c r="AS303" s="109"/>
      <c r="AT303" s="111"/>
    </row>
    <row r="304" ht="17.25" customHeight="1">
      <c r="A304" s="110">
        <f>Tabula!A110</f>
        <v>109</v>
      </c>
      <c r="B304" s="109"/>
      <c r="C304" s="109"/>
      <c r="D304" s="110" t="str">
        <f t="array" ref="D304">INDEX(Tabula!$A$1:$AC$129, A304, MATCH("Group", Tabula!$A$1:$AAB$1 , 0))</f>
        <v/>
      </c>
      <c r="E304" s="109"/>
      <c r="F304" s="109"/>
      <c r="G304" s="110" t="str">
        <f t="array" ref="G304">INDEX(Tabula!$A$1:$AC$129, A304, MATCH("Name", Tabula!$A$1:$AAB$1 , 0))</f>
        <v/>
      </c>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10" t="str">
        <f t="array" ref="AC304">INDEX(Tabula!$A$1:$AC$129, A304, MATCH("Origin", Tabula!$A$1:$AAB$1 , 0))</f>
        <v/>
      </c>
      <c r="AD304" s="109"/>
      <c r="AE304" s="109"/>
      <c r="AF304" s="109"/>
      <c r="AG304" s="109"/>
      <c r="AH304" s="109"/>
      <c r="AI304" s="109"/>
      <c r="AJ304" s="109"/>
      <c r="AK304" s="109"/>
      <c r="AL304" s="110" t="str">
        <f t="array" ref="AL304">INDEX(Tabula!$A$1:$AC$129, A304, MATCH("Type", Tabula!$A$1:$AAB$1 , 0))</f>
        <v/>
      </c>
      <c r="AM304" s="109"/>
      <c r="AN304" s="109"/>
      <c r="AO304" s="109"/>
      <c r="AP304" s="109"/>
      <c r="AQ304" s="109"/>
      <c r="AR304" s="109"/>
      <c r="AS304" s="109"/>
      <c r="AT304" s="111"/>
    </row>
    <row r="305" ht="17.25" customHeight="1">
      <c r="A305" s="110">
        <f>Tabula!A111</f>
        <v>110</v>
      </c>
      <c r="B305" s="109"/>
      <c r="C305" s="109"/>
      <c r="D305" s="110" t="str">
        <f t="array" ref="D305">INDEX(Tabula!$A$1:$AC$129, A305, MATCH("Group", Tabula!$A$1:$AAB$1 , 0))</f>
        <v/>
      </c>
      <c r="E305" s="109"/>
      <c r="F305" s="109"/>
      <c r="G305" s="110" t="str">
        <f t="array" ref="G305">INDEX(Tabula!$A$1:$AC$129, A305, MATCH("Name", Tabula!$A$1:$AAB$1 , 0))</f>
        <v/>
      </c>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10" t="str">
        <f t="array" ref="AC305">INDEX(Tabula!$A$1:$AC$129, A305, MATCH("Origin", Tabula!$A$1:$AAB$1 , 0))</f>
        <v/>
      </c>
      <c r="AD305" s="109"/>
      <c r="AE305" s="109"/>
      <c r="AF305" s="109"/>
      <c r="AG305" s="109"/>
      <c r="AH305" s="109"/>
      <c r="AI305" s="109"/>
      <c r="AJ305" s="109"/>
      <c r="AK305" s="109"/>
      <c r="AL305" s="110" t="str">
        <f t="array" ref="AL305">INDEX(Tabula!$A$1:$AC$129, A305, MATCH("Type", Tabula!$A$1:$AAB$1 , 0))</f>
        <v/>
      </c>
      <c r="AM305" s="109"/>
      <c r="AN305" s="109"/>
      <c r="AO305" s="109"/>
      <c r="AP305" s="109"/>
      <c r="AQ305" s="109"/>
      <c r="AR305" s="109"/>
      <c r="AS305" s="109"/>
      <c r="AT305" s="111"/>
    </row>
    <row r="306" ht="17.25" customHeight="1">
      <c r="A306" s="110">
        <f>Tabula!A112</f>
        <v>111</v>
      </c>
      <c r="B306" s="109"/>
      <c r="C306" s="109"/>
      <c r="D306" s="110" t="str">
        <f t="array" ref="D306">INDEX(Tabula!$A$1:$AC$129, A306, MATCH("Group", Tabula!$A$1:$AAB$1 , 0))</f>
        <v/>
      </c>
      <c r="E306" s="109"/>
      <c r="F306" s="109"/>
      <c r="G306" s="110" t="str">
        <f t="array" ref="G306">INDEX(Tabula!$A$1:$AC$129, A306, MATCH("Name", Tabula!$A$1:$AAB$1 , 0))</f>
        <v/>
      </c>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10" t="str">
        <f t="array" ref="AC306">INDEX(Tabula!$A$1:$AC$129, A306, MATCH("Origin", Tabula!$A$1:$AAB$1 , 0))</f>
        <v/>
      </c>
      <c r="AD306" s="109"/>
      <c r="AE306" s="109"/>
      <c r="AF306" s="109"/>
      <c r="AG306" s="109"/>
      <c r="AH306" s="109"/>
      <c r="AI306" s="109"/>
      <c r="AJ306" s="109"/>
      <c r="AK306" s="109"/>
      <c r="AL306" s="110" t="str">
        <f t="array" ref="AL306">INDEX(Tabula!$A$1:$AC$129, A306, MATCH("Type", Tabula!$A$1:$AAB$1 , 0))</f>
        <v/>
      </c>
      <c r="AM306" s="109"/>
      <c r="AN306" s="109"/>
      <c r="AO306" s="109"/>
      <c r="AP306" s="109"/>
      <c r="AQ306" s="109"/>
      <c r="AR306" s="109"/>
      <c r="AS306" s="109"/>
      <c r="AT306" s="111"/>
    </row>
    <row r="307" ht="17.25" customHeight="1">
      <c r="A307" s="110">
        <f>Tabula!A113</f>
        <v>112</v>
      </c>
      <c r="B307" s="109"/>
      <c r="C307" s="109"/>
      <c r="D307" s="110" t="str">
        <f t="array" ref="D307">INDEX(Tabula!$A$1:$AC$129, A307, MATCH("Group", Tabula!$A$1:$AAB$1 , 0))</f>
        <v/>
      </c>
      <c r="E307" s="109"/>
      <c r="F307" s="109"/>
      <c r="G307" s="110" t="str">
        <f t="array" ref="G307">INDEX(Tabula!$A$1:$AC$129, A307, MATCH("Name", Tabula!$A$1:$AAB$1 , 0))</f>
        <v/>
      </c>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10" t="str">
        <f t="array" ref="AC307">INDEX(Tabula!$A$1:$AC$129, A307, MATCH("Origin", Tabula!$A$1:$AAB$1 , 0))</f>
        <v/>
      </c>
      <c r="AD307" s="109"/>
      <c r="AE307" s="109"/>
      <c r="AF307" s="109"/>
      <c r="AG307" s="109"/>
      <c r="AH307" s="109"/>
      <c r="AI307" s="109"/>
      <c r="AJ307" s="109"/>
      <c r="AK307" s="109"/>
      <c r="AL307" s="110" t="str">
        <f t="array" ref="AL307">INDEX(Tabula!$A$1:$AC$129, A307, MATCH("Type", Tabula!$A$1:$AAB$1 , 0))</f>
        <v/>
      </c>
      <c r="AM307" s="109"/>
      <c r="AN307" s="109"/>
      <c r="AO307" s="109"/>
      <c r="AP307" s="109"/>
      <c r="AQ307" s="109"/>
      <c r="AR307" s="109"/>
      <c r="AS307" s="109"/>
      <c r="AT307" s="111"/>
    </row>
    <row r="308" ht="17.25" customHeight="1">
      <c r="A308" s="110">
        <f>Tabula!A114</f>
        <v>113</v>
      </c>
      <c r="B308" s="109"/>
      <c r="C308" s="109"/>
      <c r="D308" s="110" t="str">
        <f t="array" ref="D308">INDEX(Tabula!$A$1:$AC$129, A308, MATCH("Group", Tabula!$A$1:$AAB$1 , 0))</f>
        <v/>
      </c>
      <c r="E308" s="109"/>
      <c r="F308" s="109"/>
      <c r="G308" s="110" t="str">
        <f t="array" ref="G308">INDEX(Tabula!$A$1:$AC$129, A308, MATCH("Name", Tabula!$A$1:$AAB$1 , 0))</f>
        <v/>
      </c>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10" t="str">
        <f t="array" ref="AC308">INDEX(Tabula!$A$1:$AC$129, A308, MATCH("Origin", Tabula!$A$1:$AAB$1 , 0))</f>
        <v/>
      </c>
      <c r="AD308" s="109"/>
      <c r="AE308" s="109"/>
      <c r="AF308" s="109"/>
      <c r="AG308" s="109"/>
      <c r="AH308" s="109"/>
      <c r="AI308" s="109"/>
      <c r="AJ308" s="109"/>
      <c r="AK308" s="109"/>
      <c r="AL308" s="110" t="str">
        <f t="array" ref="AL308">INDEX(Tabula!$A$1:$AC$129, A308, MATCH("Type", Tabula!$A$1:$AAB$1 , 0))</f>
        <v/>
      </c>
      <c r="AM308" s="109"/>
      <c r="AN308" s="109"/>
      <c r="AO308" s="109"/>
      <c r="AP308" s="109"/>
      <c r="AQ308" s="109"/>
      <c r="AR308" s="109"/>
      <c r="AS308" s="109"/>
      <c r="AT308" s="111"/>
    </row>
    <row r="309" ht="17.25" customHeight="1">
      <c r="A309" s="110">
        <f>Tabula!A115</f>
        <v>114</v>
      </c>
      <c r="B309" s="109"/>
      <c r="C309" s="109"/>
      <c r="D309" s="110" t="str">
        <f t="array" ref="D309">INDEX(Tabula!$A$1:$AC$129, A309, MATCH("Group", Tabula!$A$1:$AAB$1 , 0))</f>
        <v/>
      </c>
      <c r="E309" s="109"/>
      <c r="F309" s="109"/>
      <c r="G309" s="110" t="str">
        <f t="array" ref="G309">INDEX(Tabula!$A$1:$AC$129, A309, MATCH("Name", Tabula!$A$1:$AAB$1 , 0))</f>
        <v/>
      </c>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10" t="str">
        <f t="array" ref="AC309">INDEX(Tabula!$A$1:$AC$129, A309, MATCH("Origin", Tabula!$A$1:$AAB$1 , 0))</f>
        <v/>
      </c>
      <c r="AD309" s="109"/>
      <c r="AE309" s="109"/>
      <c r="AF309" s="109"/>
      <c r="AG309" s="109"/>
      <c r="AH309" s="109"/>
      <c r="AI309" s="109"/>
      <c r="AJ309" s="109"/>
      <c r="AK309" s="109"/>
      <c r="AL309" s="110" t="str">
        <f t="array" ref="AL309">INDEX(Tabula!$A$1:$AC$129, A309, MATCH("Type", Tabula!$A$1:$AAB$1 , 0))</f>
        <v/>
      </c>
      <c r="AM309" s="109"/>
      <c r="AN309" s="109"/>
      <c r="AO309" s="109"/>
      <c r="AP309" s="109"/>
      <c r="AQ309" s="109"/>
      <c r="AR309" s="109"/>
      <c r="AS309" s="109"/>
      <c r="AT309" s="111"/>
    </row>
    <row r="310" ht="17.25" customHeight="1">
      <c r="A310" s="110">
        <f>Tabula!A116</f>
        <v>115</v>
      </c>
      <c r="B310" s="109"/>
      <c r="C310" s="109"/>
      <c r="D310" s="110" t="str">
        <f t="array" ref="D310">INDEX(Tabula!$A$1:$AC$129, A310, MATCH("Group", Tabula!$A$1:$AAB$1 , 0))</f>
        <v/>
      </c>
      <c r="E310" s="109"/>
      <c r="F310" s="109"/>
      <c r="G310" s="110" t="str">
        <f t="array" ref="G310">INDEX(Tabula!$A$1:$AC$129, A310, MATCH("Name", Tabula!$A$1:$AAB$1 , 0))</f>
        <v/>
      </c>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10" t="str">
        <f t="array" ref="AC310">INDEX(Tabula!$A$1:$AC$129, A310, MATCH("Origin", Tabula!$A$1:$AAB$1 , 0))</f>
        <v/>
      </c>
      <c r="AD310" s="109"/>
      <c r="AE310" s="109"/>
      <c r="AF310" s="109"/>
      <c r="AG310" s="109"/>
      <c r="AH310" s="109"/>
      <c r="AI310" s="109"/>
      <c r="AJ310" s="109"/>
      <c r="AK310" s="109"/>
      <c r="AL310" s="110" t="str">
        <f t="array" ref="AL310">INDEX(Tabula!$A$1:$AC$129, A310, MATCH("Type", Tabula!$A$1:$AAB$1 , 0))</f>
        <v/>
      </c>
      <c r="AM310" s="109"/>
      <c r="AN310" s="109"/>
      <c r="AO310" s="109"/>
      <c r="AP310" s="109"/>
      <c r="AQ310" s="109"/>
      <c r="AR310" s="109"/>
      <c r="AS310" s="109"/>
      <c r="AT310" s="111"/>
    </row>
    <row r="311" ht="17.25" customHeight="1">
      <c r="A311" s="110">
        <f>Tabula!A117</f>
        <v>116</v>
      </c>
      <c r="B311" s="109"/>
      <c r="C311" s="109"/>
      <c r="D311" s="110" t="str">
        <f t="array" ref="D311">INDEX(Tabula!$A$1:$AC$129, A311, MATCH("Group", Tabula!$A$1:$AAB$1 , 0))</f>
        <v/>
      </c>
      <c r="E311" s="109"/>
      <c r="F311" s="109"/>
      <c r="G311" s="110" t="str">
        <f t="array" ref="G311">INDEX(Tabula!$A$1:$AC$129, A311, MATCH("Name", Tabula!$A$1:$AAB$1 , 0))</f>
        <v/>
      </c>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10" t="str">
        <f t="array" ref="AC311">INDEX(Tabula!$A$1:$AC$129, A311, MATCH("Origin", Tabula!$A$1:$AAB$1 , 0))</f>
        <v/>
      </c>
      <c r="AD311" s="109"/>
      <c r="AE311" s="109"/>
      <c r="AF311" s="109"/>
      <c r="AG311" s="109"/>
      <c r="AH311" s="109"/>
      <c r="AI311" s="109"/>
      <c r="AJ311" s="109"/>
      <c r="AK311" s="109"/>
      <c r="AL311" s="110" t="str">
        <f t="array" ref="AL311">INDEX(Tabula!$A$1:$AC$129, A311, MATCH("Type", Tabula!$A$1:$AAB$1 , 0))</f>
        <v/>
      </c>
      <c r="AM311" s="109"/>
      <c r="AN311" s="109"/>
      <c r="AO311" s="109"/>
      <c r="AP311" s="109"/>
      <c r="AQ311" s="109"/>
      <c r="AR311" s="109"/>
      <c r="AS311" s="109"/>
      <c r="AT311" s="111"/>
    </row>
    <row r="312" ht="17.25" customHeight="1">
      <c r="A312" s="110">
        <f>Tabula!A118</f>
        <v>117</v>
      </c>
      <c r="B312" s="109"/>
      <c r="C312" s="109"/>
      <c r="D312" s="110" t="str">
        <f t="array" ref="D312">INDEX(Tabula!$A$1:$AC$129, A312, MATCH("Group", Tabula!$A$1:$AAB$1 , 0))</f>
        <v/>
      </c>
      <c r="E312" s="109"/>
      <c r="F312" s="109"/>
      <c r="G312" s="110" t="str">
        <f t="array" ref="G312">INDEX(Tabula!$A$1:$AC$129, A312, MATCH("Name", Tabula!$A$1:$AAB$1 , 0))</f>
        <v/>
      </c>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10" t="str">
        <f t="array" ref="AC312">INDEX(Tabula!$A$1:$AC$129, A312, MATCH("Origin", Tabula!$A$1:$AAB$1 , 0))</f>
        <v/>
      </c>
      <c r="AD312" s="109"/>
      <c r="AE312" s="109"/>
      <c r="AF312" s="109"/>
      <c r="AG312" s="109"/>
      <c r="AH312" s="109"/>
      <c r="AI312" s="109"/>
      <c r="AJ312" s="109"/>
      <c r="AK312" s="109"/>
      <c r="AL312" s="110" t="str">
        <f t="array" ref="AL312">INDEX(Tabula!$A$1:$AC$129, A312, MATCH("Type", Tabula!$A$1:$AAB$1 , 0))</f>
        <v/>
      </c>
      <c r="AM312" s="109"/>
      <c r="AN312" s="109"/>
      <c r="AO312" s="109"/>
      <c r="AP312" s="109"/>
      <c r="AQ312" s="109"/>
      <c r="AR312" s="109"/>
      <c r="AS312" s="109"/>
      <c r="AT312" s="111"/>
    </row>
    <row r="313" ht="17.25" customHeight="1">
      <c r="A313" s="110">
        <f>Tabula!A119</f>
        <v>118</v>
      </c>
      <c r="B313" s="109"/>
      <c r="C313" s="109"/>
      <c r="D313" s="110" t="str">
        <f t="array" ref="D313">INDEX(Tabula!$A$1:$AC$129, A313, MATCH("Group", Tabula!$A$1:$AAB$1 , 0))</f>
        <v/>
      </c>
      <c r="E313" s="109"/>
      <c r="F313" s="109"/>
      <c r="G313" s="110" t="str">
        <f t="array" ref="G313">INDEX(Tabula!$A$1:$AC$129, A313, MATCH("Name", Tabula!$A$1:$AAB$1 , 0))</f>
        <v/>
      </c>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10" t="str">
        <f t="array" ref="AC313">INDEX(Tabula!$A$1:$AC$129, A313, MATCH("Origin", Tabula!$A$1:$AAB$1 , 0))</f>
        <v/>
      </c>
      <c r="AD313" s="109"/>
      <c r="AE313" s="109"/>
      <c r="AF313" s="109"/>
      <c r="AG313" s="109"/>
      <c r="AH313" s="109"/>
      <c r="AI313" s="109"/>
      <c r="AJ313" s="109"/>
      <c r="AK313" s="109"/>
      <c r="AL313" s="110" t="str">
        <f t="array" ref="AL313">INDEX(Tabula!$A$1:$AC$129, A313, MATCH("Type", Tabula!$A$1:$AAB$1 , 0))</f>
        <v/>
      </c>
      <c r="AM313" s="109"/>
      <c r="AN313" s="109"/>
      <c r="AO313" s="109"/>
      <c r="AP313" s="109"/>
      <c r="AQ313" s="109"/>
      <c r="AR313" s="109"/>
      <c r="AS313" s="109"/>
      <c r="AT313" s="111"/>
    </row>
    <row r="314" ht="17.25" customHeight="1">
      <c r="A314" s="110">
        <f>Tabula!A120</f>
        <v>119</v>
      </c>
      <c r="B314" s="109"/>
      <c r="C314" s="109"/>
      <c r="D314" s="110" t="str">
        <f t="array" ref="D314">INDEX(Tabula!$A$1:$AC$129, A314, MATCH("Group", Tabula!$A$1:$AAB$1 , 0))</f>
        <v/>
      </c>
      <c r="E314" s="109"/>
      <c r="F314" s="109"/>
      <c r="G314" s="110" t="str">
        <f t="array" ref="G314">INDEX(Tabula!$A$1:$AC$129, A314, MATCH("Name", Tabula!$A$1:$AAB$1 , 0))</f>
        <v/>
      </c>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10" t="str">
        <f t="array" ref="AC314">INDEX(Tabula!$A$1:$AC$129, A314, MATCH("Origin", Tabula!$A$1:$AAB$1 , 0))</f>
        <v/>
      </c>
      <c r="AD314" s="109"/>
      <c r="AE314" s="109"/>
      <c r="AF314" s="109"/>
      <c r="AG314" s="109"/>
      <c r="AH314" s="109"/>
      <c r="AI314" s="109"/>
      <c r="AJ314" s="109"/>
      <c r="AK314" s="109"/>
      <c r="AL314" s="110" t="str">
        <f t="array" ref="AL314">INDEX(Tabula!$A$1:$AC$129, A314, MATCH("Type", Tabula!$A$1:$AAB$1 , 0))</f>
        <v/>
      </c>
      <c r="AM314" s="109"/>
      <c r="AN314" s="109"/>
      <c r="AO314" s="109"/>
      <c r="AP314" s="109"/>
      <c r="AQ314" s="109"/>
      <c r="AR314" s="109"/>
      <c r="AS314" s="109"/>
      <c r="AT314" s="111"/>
    </row>
    <row r="315" ht="17.25" customHeight="1">
      <c r="A315" s="110">
        <f>Tabula!A121</f>
        <v>120</v>
      </c>
      <c r="B315" s="109"/>
      <c r="C315" s="109"/>
      <c r="D315" s="110" t="str">
        <f t="array" ref="D315">INDEX(Tabula!$A$1:$AC$129, A315, MATCH("Group", Tabula!$A$1:$AAB$1 , 0))</f>
        <v/>
      </c>
      <c r="E315" s="109"/>
      <c r="F315" s="109"/>
      <c r="G315" s="110" t="str">
        <f t="array" ref="G315">INDEX(Tabula!$A$1:$AC$129, A315, MATCH("Name", Tabula!$A$1:$AAB$1 , 0))</f>
        <v/>
      </c>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10" t="str">
        <f t="array" ref="AC315">INDEX(Tabula!$A$1:$AC$129, A315, MATCH("Origin", Tabula!$A$1:$AAB$1 , 0))</f>
        <v/>
      </c>
      <c r="AD315" s="109"/>
      <c r="AE315" s="109"/>
      <c r="AF315" s="109"/>
      <c r="AG315" s="109"/>
      <c r="AH315" s="109"/>
      <c r="AI315" s="109"/>
      <c r="AJ315" s="109"/>
      <c r="AK315" s="109"/>
      <c r="AL315" s="110" t="str">
        <f t="array" ref="AL315">INDEX(Tabula!$A$1:$AC$129, A315, MATCH("Type", Tabula!$A$1:$AAB$1 , 0))</f>
        <v/>
      </c>
      <c r="AM315" s="109"/>
      <c r="AN315" s="109"/>
      <c r="AO315" s="109"/>
      <c r="AP315" s="109"/>
      <c r="AQ315" s="109"/>
      <c r="AR315" s="109"/>
      <c r="AS315" s="109"/>
      <c r="AT315" s="111"/>
    </row>
    <row r="316" ht="17.25" customHeight="1">
      <c r="A316" s="110">
        <f>Tabula!A122</f>
        <v>121</v>
      </c>
      <c r="B316" s="109"/>
      <c r="C316" s="109"/>
      <c r="D316" s="110" t="str">
        <f t="array" ref="D316">INDEX(Tabula!$A$1:$AC$129, A316, MATCH("Group", Tabula!$A$1:$AAB$1 , 0))</f>
        <v/>
      </c>
      <c r="E316" s="109"/>
      <c r="F316" s="109"/>
      <c r="G316" s="110" t="str">
        <f t="array" ref="G316">INDEX(Tabula!$A$1:$AC$129, A316, MATCH("Name", Tabula!$A$1:$AAB$1 , 0))</f>
        <v/>
      </c>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10" t="str">
        <f t="array" ref="AC316">INDEX(Tabula!$A$1:$AC$129, A316, MATCH("Origin", Tabula!$A$1:$AAB$1 , 0))</f>
        <v/>
      </c>
      <c r="AD316" s="109"/>
      <c r="AE316" s="109"/>
      <c r="AF316" s="109"/>
      <c r="AG316" s="109"/>
      <c r="AH316" s="109"/>
      <c r="AI316" s="109"/>
      <c r="AJ316" s="109"/>
      <c r="AK316" s="109"/>
      <c r="AL316" s="110" t="str">
        <f t="array" ref="AL316">INDEX(Tabula!$A$1:$AC$129, A316, MATCH("Type", Tabula!$A$1:$AAB$1 , 0))</f>
        <v/>
      </c>
      <c r="AM316" s="109"/>
      <c r="AN316" s="109"/>
      <c r="AO316" s="109"/>
      <c r="AP316" s="109"/>
      <c r="AQ316" s="109"/>
      <c r="AR316" s="109"/>
      <c r="AS316" s="109"/>
      <c r="AT316" s="111"/>
    </row>
    <row r="317" ht="17.25" customHeight="1">
      <c r="A317" s="110">
        <f>Tabula!A123</f>
        <v>122</v>
      </c>
      <c r="B317" s="109"/>
      <c r="C317" s="109"/>
      <c r="D317" s="110" t="str">
        <f t="array" ref="D317">INDEX(Tabula!$A$1:$AC$129, A317, MATCH("Group", Tabula!$A$1:$AAB$1 , 0))</f>
        <v/>
      </c>
      <c r="E317" s="109"/>
      <c r="F317" s="109"/>
      <c r="G317" s="110" t="str">
        <f t="array" ref="G317">INDEX(Tabula!$A$1:$AC$129, A317, MATCH("Name", Tabula!$A$1:$AAB$1 , 0))</f>
        <v/>
      </c>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10" t="str">
        <f t="array" ref="AC317">INDEX(Tabula!$A$1:$AC$129, A317, MATCH("Origin", Tabula!$A$1:$AAB$1 , 0))</f>
        <v/>
      </c>
      <c r="AD317" s="109"/>
      <c r="AE317" s="109"/>
      <c r="AF317" s="109"/>
      <c r="AG317" s="109"/>
      <c r="AH317" s="109"/>
      <c r="AI317" s="109"/>
      <c r="AJ317" s="109"/>
      <c r="AK317" s="109"/>
      <c r="AL317" s="110" t="str">
        <f t="array" ref="AL317">INDEX(Tabula!$A$1:$AC$129, A317, MATCH("Type", Tabula!$A$1:$AAB$1 , 0))</f>
        <v/>
      </c>
      <c r="AM317" s="109"/>
      <c r="AN317" s="109"/>
      <c r="AO317" s="109"/>
      <c r="AP317" s="109"/>
      <c r="AQ317" s="109"/>
      <c r="AR317" s="109"/>
      <c r="AS317" s="109"/>
      <c r="AT317" s="111"/>
    </row>
    <row r="318" ht="17.25" customHeight="1">
      <c r="A318" s="110">
        <f>Tabula!A124</f>
        <v>123</v>
      </c>
      <c r="B318" s="109"/>
      <c r="C318" s="109"/>
      <c r="D318" s="110" t="str">
        <f t="array" ref="D318">INDEX(Tabula!$A$1:$AC$129, A318, MATCH("Group", Tabula!$A$1:$AAB$1 , 0))</f>
        <v/>
      </c>
      <c r="E318" s="109"/>
      <c r="F318" s="109"/>
      <c r="G318" s="110" t="str">
        <f t="array" ref="G318">INDEX(Tabula!$A$1:$AC$129, A318, MATCH("Name", Tabula!$A$1:$AAB$1 , 0))</f>
        <v/>
      </c>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10" t="str">
        <f t="array" ref="AC318">INDEX(Tabula!$A$1:$AC$129, A318, MATCH("Origin", Tabula!$A$1:$AAB$1 , 0))</f>
        <v/>
      </c>
      <c r="AD318" s="109"/>
      <c r="AE318" s="109"/>
      <c r="AF318" s="109"/>
      <c r="AG318" s="109"/>
      <c r="AH318" s="109"/>
      <c r="AI318" s="109"/>
      <c r="AJ318" s="109"/>
      <c r="AK318" s="109"/>
      <c r="AL318" s="110" t="str">
        <f t="array" ref="AL318">INDEX(Tabula!$A$1:$AC$129, A318, MATCH("Type", Tabula!$A$1:$AAB$1 , 0))</f>
        <v/>
      </c>
      <c r="AM318" s="109"/>
      <c r="AN318" s="109"/>
      <c r="AO318" s="109"/>
      <c r="AP318" s="109"/>
      <c r="AQ318" s="109"/>
      <c r="AR318" s="109"/>
      <c r="AS318" s="109"/>
      <c r="AT318" s="111"/>
    </row>
    <row r="319" ht="17.25" customHeight="1">
      <c r="A319" s="110">
        <f>Tabula!A125</f>
        <v>124</v>
      </c>
      <c r="B319" s="109"/>
      <c r="C319" s="109"/>
      <c r="D319" s="110" t="str">
        <f t="array" ref="D319">INDEX(Tabula!$A$1:$AC$129, A319, MATCH("Group", Tabula!$A$1:$AAB$1 , 0))</f>
        <v/>
      </c>
      <c r="E319" s="109"/>
      <c r="F319" s="109"/>
      <c r="G319" s="110" t="str">
        <f t="array" ref="G319">INDEX(Tabula!$A$1:$AC$129, A319, MATCH("Name", Tabula!$A$1:$AAB$1 , 0))</f>
        <v/>
      </c>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10" t="str">
        <f t="array" ref="AC319">INDEX(Tabula!$A$1:$AC$129, A319, MATCH("Origin", Tabula!$A$1:$AAB$1 , 0))</f>
        <v/>
      </c>
      <c r="AD319" s="109"/>
      <c r="AE319" s="109"/>
      <c r="AF319" s="109"/>
      <c r="AG319" s="109"/>
      <c r="AH319" s="109"/>
      <c r="AI319" s="109"/>
      <c r="AJ319" s="109"/>
      <c r="AK319" s="109"/>
      <c r="AL319" s="110" t="str">
        <f t="array" ref="AL319">INDEX(Tabula!$A$1:$AC$129, A319, MATCH("Type", Tabula!$A$1:$AAB$1 , 0))</f>
        <v/>
      </c>
      <c r="AM319" s="109"/>
      <c r="AN319" s="109"/>
      <c r="AO319" s="109"/>
      <c r="AP319" s="109"/>
      <c r="AQ319" s="109"/>
      <c r="AR319" s="109"/>
      <c r="AS319" s="109"/>
      <c r="AT319" s="111"/>
    </row>
    <row r="320" ht="17.25" customHeight="1">
      <c r="A320" s="110">
        <f>Tabula!A126</f>
        <v>125</v>
      </c>
      <c r="B320" s="109"/>
      <c r="C320" s="109"/>
      <c r="D320" s="110" t="str">
        <f t="array" ref="D320">INDEX(Tabula!$A$1:$AC$129, A320, MATCH("Group", Tabula!$A$1:$AAB$1 , 0))</f>
        <v/>
      </c>
      <c r="E320" s="109"/>
      <c r="F320" s="109"/>
      <c r="G320" s="110" t="str">
        <f t="array" ref="G320">INDEX(Tabula!$A$1:$AC$129, A320, MATCH("Name", Tabula!$A$1:$AAB$1 , 0))</f>
        <v/>
      </c>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10" t="str">
        <f t="array" ref="AC320">INDEX(Tabula!$A$1:$AC$129, A320, MATCH("Origin", Tabula!$A$1:$AAB$1 , 0))</f>
        <v/>
      </c>
      <c r="AD320" s="109"/>
      <c r="AE320" s="109"/>
      <c r="AF320" s="109"/>
      <c r="AG320" s="109"/>
      <c r="AH320" s="109"/>
      <c r="AI320" s="109"/>
      <c r="AJ320" s="109"/>
      <c r="AK320" s="109"/>
      <c r="AL320" s="110" t="str">
        <f t="array" ref="AL320">INDEX(Tabula!$A$1:$AC$129, A320, MATCH("Type", Tabula!$A$1:$AAB$1 , 0))</f>
        <v/>
      </c>
      <c r="AM320" s="109"/>
      <c r="AN320" s="109"/>
      <c r="AO320" s="109"/>
      <c r="AP320" s="109"/>
      <c r="AQ320" s="109"/>
      <c r="AR320" s="109"/>
      <c r="AS320" s="109"/>
      <c r="AT320" s="111"/>
    </row>
    <row r="321" ht="17.25" customHeight="1">
      <c r="A321" s="110">
        <f>Tabula!A127</f>
        <v>126</v>
      </c>
      <c r="B321" s="109"/>
      <c r="C321" s="109"/>
      <c r="D321" s="110" t="str">
        <f t="array" ref="D321">INDEX(Tabula!$A$1:$AC$129, A321, MATCH("Group", Tabula!$A$1:$AAB$1 , 0))</f>
        <v/>
      </c>
      <c r="E321" s="109"/>
      <c r="F321" s="109"/>
      <c r="G321" s="110" t="str">
        <f t="array" ref="G321">INDEX(Tabula!$A$1:$AC$129, A321, MATCH("Name", Tabula!$A$1:$AAB$1 , 0))</f>
        <v/>
      </c>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10" t="str">
        <f t="array" ref="AC321">INDEX(Tabula!$A$1:$AC$129, A321, MATCH("Origin", Tabula!$A$1:$AAB$1 , 0))</f>
        <v/>
      </c>
      <c r="AD321" s="109"/>
      <c r="AE321" s="109"/>
      <c r="AF321" s="109"/>
      <c r="AG321" s="109"/>
      <c r="AH321" s="109"/>
      <c r="AI321" s="109"/>
      <c r="AJ321" s="109"/>
      <c r="AK321" s="109"/>
      <c r="AL321" s="110" t="str">
        <f t="array" ref="AL321">INDEX(Tabula!$A$1:$AC$129, A321, MATCH("Type", Tabula!$A$1:$AAB$1 , 0))</f>
        <v/>
      </c>
      <c r="AM321" s="109"/>
      <c r="AN321" s="109"/>
      <c r="AO321" s="109"/>
      <c r="AP321" s="109"/>
      <c r="AQ321" s="109"/>
      <c r="AR321" s="109"/>
      <c r="AS321" s="109"/>
      <c r="AT321" s="111"/>
    </row>
    <row r="322" ht="17.25" customHeight="1">
      <c r="A322" s="110">
        <f>Tabula!A128</f>
        <v>127</v>
      </c>
      <c r="B322" s="109"/>
      <c r="C322" s="109"/>
      <c r="D322" s="110" t="str">
        <f t="array" ref="D322">INDEX(Tabula!$A$1:$AC$129, A322, MATCH("Group", Tabula!$A$1:$AAB$1 , 0))</f>
        <v/>
      </c>
      <c r="E322" s="109"/>
      <c r="F322" s="109"/>
      <c r="G322" s="110" t="str">
        <f t="array" ref="G322">INDEX(Tabula!$A$1:$AC$129, A322, MATCH("Name", Tabula!$A$1:$AAB$1 , 0))</f>
        <v/>
      </c>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10" t="str">
        <f t="array" ref="AC322">INDEX(Tabula!$A$1:$AC$129, A322, MATCH("Origin", Tabula!$A$1:$AAB$1 , 0))</f>
        <v/>
      </c>
      <c r="AD322" s="109"/>
      <c r="AE322" s="109"/>
      <c r="AF322" s="109"/>
      <c r="AG322" s="109"/>
      <c r="AH322" s="109"/>
      <c r="AI322" s="109"/>
      <c r="AJ322" s="109"/>
      <c r="AK322" s="109"/>
      <c r="AL322" s="110" t="str">
        <f t="array" ref="AL322">INDEX(Tabula!$A$1:$AC$129, A322, MATCH("Type", Tabula!$A$1:$AAB$1 , 0))</f>
        <v/>
      </c>
      <c r="AM322" s="109"/>
      <c r="AN322" s="109"/>
      <c r="AO322" s="109"/>
      <c r="AP322" s="109"/>
      <c r="AQ322" s="109"/>
      <c r="AR322" s="109"/>
      <c r="AS322" s="109"/>
      <c r="AT322" s="111"/>
    </row>
    <row r="323" ht="17.25" customHeight="1">
      <c r="A323" s="110">
        <f>Tabula!A129</f>
        <v>128</v>
      </c>
      <c r="B323" s="109"/>
      <c r="C323" s="109"/>
      <c r="D323" s="110" t="str">
        <f t="array" ref="D323">INDEX(Tabula!$A$1:$AC$129, A323, MATCH("Group", Tabula!$A$1:$AAB$1 , 0))</f>
        <v/>
      </c>
      <c r="E323" s="109"/>
      <c r="F323" s="109"/>
      <c r="G323" s="110" t="str">
        <f t="array" ref="G323">INDEX(Tabula!$A$1:$AC$129, A323, MATCH("Name", Tabula!$A$1:$AAB$1 , 0))</f>
        <v/>
      </c>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10" t="str">
        <f t="array" ref="AC323">INDEX(Tabula!$A$1:$AC$129, A323, MATCH("Origin", Tabula!$A$1:$AAB$1 , 0))</f>
        <v/>
      </c>
      <c r="AD323" s="109"/>
      <c r="AE323" s="109"/>
      <c r="AF323" s="109"/>
      <c r="AG323" s="109"/>
      <c r="AH323" s="109"/>
      <c r="AI323" s="109"/>
      <c r="AJ323" s="109"/>
      <c r="AK323" s="109"/>
      <c r="AL323" s="110" t="str">
        <f t="array" ref="AL323">INDEX(Tabula!$A$1:$AC$129, A323, MATCH("Type", Tabula!$A$1:$AAB$1 , 0))</f>
        <v/>
      </c>
      <c r="AM323" s="109"/>
      <c r="AN323" s="109"/>
      <c r="AO323" s="109"/>
      <c r="AP323" s="109"/>
      <c r="AQ323" s="109"/>
      <c r="AR323" s="109"/>
      <c r="AS323" s="109"/>
      <c r="AT323" s="111"/>
    </row>
    <row r="324" ht="17.25" customHeight="1">
      <c r="A324" s="11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111"/>
    </row>
    <row r="325" ht="17.25" customHeight="1">
      <c r="A325" s="115" t="s">
        <v>757</v>
      </c>
      <c r="B325" s="109"/>
      <c r="C325" s="109"/>
      <c r="D325" s="109"/>
      <c r="E325" s="109"/>
      <c r="F325" s="116"/>
      <c r="G325" s="117" t="s">
        <v>634</v>
      </c>
      <c r="H325" s="109"/>
      <c r="I325" s="109"/>
      <c r="J325" s="109"/>
      <c r="K325" s="109"/>
      <c r="L325" s="109"/>
      <c r="M325" s="109"/>
      <c r="N325" s="109"/>
      <c r="O325" s="116"/>
      <c r="P325" s="118" t="str">
        <f t="array" ref="P325">CONCATENATE("", INDEX(Tabula!$A$1:$AC$129 ,$AT325  + 1, MATCH("Name", Tabula!$A$1:$AAB$1 , 0)))</f>
        <v>Летне-осенний треугольник, Осенне-летний треугольник, Осенний треугольник</v>
      </c>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19">
        <v>1.0</v>
      </c>
    </row>
    <row r="326" ht="17.25" customHeight="1">
      <c r="A326" s="120" t="str">
        <f t="array" ref="A326">CONCATENATE("№ ", TEXT(INDEX(Tabula!$A$1:$AC$129, $AT325 + 1, MATCH("Order", Tabula!$A$1:$AAB$1 , 0)), "000"))</f>
        <v>№ 001</v>
      </c>
      <c r="B326" s="94"/>
      <c r="C326" s="94"/>
      <c r="D326" s="94"/>
      <c r="E326" s="94"/>
      <c r="F326" s="121"/>
      <c r="G326" s="122" t="str">
        <f t="array" ref="G326">CONCATENATE("Включает ", INDEX(Tabula!$A$1:$AC$129 ,$AT325  + 1, MATCH("Count", Tabula!$A$1:$AAB$1 , 0)), " объекта")</f>
        <v>Включает 3 объекта</v>
      </c>
      <c r="H326" s="94"/>
      <c r="I326" s="94"/>
      <c r="J326" s="94"/>
      <c r="K326" s="94"/>
      <c r="L326" s="94"/>
      <c r="M326" s="94"/>
      <c r="N326" s="94"/>
      <c r="O326" s="121"/>
      <c r="P326" s="123" t="str">
        <f t="array" ref="P326">INDEX(Tabula!$A$1:$AC$129 , $AT325 + 1, MATCH("Stars", Tabula!$A$1:$AAB$1 , 0))</f>
        <v>α Lyr, α Cyg, α Aql</v>
      </c>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row>
    <row r="327" ht="17.25" customHeight="1">
      <c r="A327" s="124"/>
      <c r="B327" s="124"/>
      <c r="C327" s="124"/>
      <c r="D327" s="124"/>
      <c r="E327" s="124"/>
      <c r="F327" s="125"/>
      <c r="G327" s="126" t="s">
        <v>656</v>
      </c>
      <c r="H327" s="109"/>
      <c r="I327" s="109"/>
      <c r="J327" s="109"/>
      <c r="K327" s="109"/>
      <c r="L327" s="109"/>
      <c r="M327" s="109"/>
      <c r="N327" s="109"/>
      <c r="O327" s="116"/>
      <c r="P327" s="127" t="str">
        <f t="array" ref="P327">INDEX(Tabula!$A$1:$AC$129 , $AT325 + 1, MATCH("Origin", Tabula!$A$1:$AAB$1 , 0))</f>
        <v>Древнее</v>
      </c>
      <c r="Q327" s="109"/>
      <c r="R327" s="109"/>
      <c r="S327" s="109"/>
      <c r="T327" s="109"/>
      <c r="U327" s="109"/>
      <c r="V327" s="109"/>
      <c r="W327" s="109"/>
      <c r="X327" s="109"/>
      <c r="Y327" s="109"/>
      <c r="Z327" s="109"/>
      <c r="AA327" s="116"/>
      <c r="AB327" s="126" t="s">
        <v>636</v>
      </c>
      <c r="AC327" s="109"/>
      <c r="AD327" s="109"/>
      <c r="AE327" s="109"/>
      <c r="AF327" s="109"/>
      <c r="AG327" s="109"/>
      <c r="AH327" s="109"/>
      <c r="AI327" s="109"/>
      <c r="AJ327" s="127" t="str">
        <f t="array" ref="AJ327">INDEX(Tabula!$A$1:$AC$129 , $AT325 + 1, MATCH("Type", Tabula!$A$1:$AAB$1 , 0))</f>
        <v>Сезонный</v>
      </c>
      <c r="AK327" s="109"/>
      <c r="AL327" s="109"/>
      <c r="AM327" s="109"/>
      <c r="AN327" s="109"/>
      <c r="AO327" s="109"/>
      <c r="AP327" s="109"/>
      <c r="AQ327" s="109"/>
      <c r="AR327" s="109"/>
      <c r="AS327" s="109"/>
    </row>
    <row r="328" ht="17.25" customHeight="1">
      <c r="A328" s="128" t="s">
        <v>758</v>
      </c>
      <c r="B328" s="109"/>
      <c r="C328" s="109"/>
      <c r="D328" s="109"/>
      <c r="E328" s="109"/>
      <c r="F328" s="116"/>
      <c r="G328" s="126" t="s">
        <v>759</v>
      </c>
      <c r="H328" s="109"/>
      <c r="I328" s="109"/>
      <c r="J328" s="109"/>
      <c r="K328" s="109"/>
      <c r="L328" s="109"/>
      <c r="M328" s="109"/>
      <c r="N328" s="109"/>
      <c r="O328" s="116"/>
      <c r="P328" s="129" t="str">
        <f t="array" ref="P328">IF(INDEX(Tabula!$A$1:$AC$129 , $AT325 + 1, MATCH("Coord_RAJ2000_Beg", Tabula!$A$1:$AAB$1 , 0)), CONCATENATE(INDEX(Tabula!$A$1:$AC$129 , $AT325 + 1, MATCH("Coord_RAJ2000_Beg", Tabula!$A$1:$AAB$1 , 0)), " | ", INDEX(Tabula!$A$1:$AC$129 , $AT325 + 1, MATCH("Coord_DEJ2000_Beg", Tabula!$A$1:$AAB$1 , 0))), " ")</f>
        <v> </v>
      </c>
      <c r="Q328" s="109"/>
      <c r="R328" s="109"/>
      <c r="S328" s="109"/>
      <c r="T328" s="109"/>
      <c r="U328" s="109"/>
      <c r="V328" s="109"/>
      <c r="W328" s="109"/>
      <c r="X328" s="109"/>
      <c r="Y328" s="109"/>
      <c r="Z328" s="109"/>
      <c r="AA328" s="116"/>
      <c r="AB328" s="126" t="s">
        <v>760</v>
      </c>
      <c r="AC328" s="109"/>
      <c r="AD328" s="109"/>
      <c r="AE328" s="109"/>
      <c r="AF328" s="109"/>
      <c r="AG328" s="109"/>
      <c r="AH328" s="109"/>
      <c r="AI328" s="109"/>
      <c r="AJ328" s="127" t="str">
        <f t="array" ref="AJ328">if(INDEX(Tabula!$A$1:$AC$129 , $AT325 + 1, MATCH("Latitude_Full_Beg", Tabula!$A$1:$AAB$1 , 0)),  CONCATENATE(TEXT(INDEX(Tabula!$A$1:$AC$129 , $AT325 + 1, MATCH("Latitude_Full_Beg", Tabula!$A$1:$AAB$1 , 0)), "+00.0;-00.0" ), "° — ", TEXT(INDEX(Tabula!$A$1:$AC$129 , $AT325 + 1, MATCH("Latitude_Full_End", Tabula!$A$1:$AAB$1 , 0)), "+00.0;-00.0" ), "°"), " ")</f>
        <v> </v>
      </c>
      <c r="AK328" s="109"/>
      <c r="AL328" s="109"/>
      <c r="AM328" s="109"/>
      <c r="AN328" s="109"/>
      <c r="AO328" s="109"/>
      <c r="AP328" s="109"/>
      <c r="AQ328" s="109"/>
      <c r="AR328" s="109"/>
      <c r="AS328" s="109"/>
    </row>
    <row r="329" ht="17.25" customHeight="1">
      <c r="A329" s="130" t="str">
        <f t="array" ref="A329">CONCATENATE("@ ", INDEX(Tabula!$A$1:$AC$129, $AT325 + 1, MATCH("Group", Tabula!$A$1:$AAB$1 , 0)), " ")</f>
        <v>@ 001-_ </v>
      </c>
      <c r="B329" s="94"/>
      <c r="C329" s="94"/>
      <c r="D329" s="94"/>
      <c r="E329" s="94"/>
      <c r="F329" s="121"/>
      <c r="G329" s="131" t="s">
        <v>761</v>
      </c>
      <c r="H329" s="109"/>
      <c r="I329" s="109"/>
      <c r="J329" s="109"/>
      <c r="K329" s="109"/>
      <c r="L329" s="109"/>
      <c r="M329" s="109"/>
      <c r="N329" s="109"/>
      <c r="O329" s="116"/>
      <c r="P329" s="129" t="str">
        <f t="array" ref="P329">IF(INDEX(Tabula!$A$1:$AC$129 , $AT325 + 1, MATCH("Coord_RAJ2000_End", Tabula!$A$1:$AAB$1 , 0)), CONCATENATE(INDEX(Tabula!$A$1:$AC$129 , $AT325 + 1, MATCH("Coord_RAJ2000_End", Tabula!$A$1:$AAB$1 , 0)), " | ", INDEX(Tabula!$A$1:$AC$129 , $AT325 + 1, MATCH("Coord_DEJ2000_End", Tabula!$A$1:$AAB$1 , 0))), " ")</f>
        <v> </v>
      </c>
      <c r="Q329" s="109"/>
      <c r="R329" s="109"/>
      <c r="S329" s="109"/>
      <c r="T329" s="109"/>
      <c r="U329" s="109"/>
      <c r="V329" s="109"/>
      <c r="W329" s="109"/>
      <c r="X329" s="109"/>
      <c r="Y329" s="109"/>
      <c r="Z329" s="109"/>
      <c r="AA329" s="116"/>
      <c r="AB329" s="126" t="s">
        <v>762</v>
      </c>
      <c r="AC329" s="109"/>
      <c r="AD329" s="109"/>
      <c r="AE329" s="109"/>
      <c r="AF329" s="109"/>
      <c r="AG329" s="109"/>
      <c r="AH329" s="109"/>
      <c r="AI329" s="109"/>
      <c r="AJ329" s="127" t="str">
        <f t="array" ref="AJ329">IF(INDEX(Tabula!$A$1:$AC$129 , $AT325 + 1, MATCH("Latitude_Part_Beg", Tabula!$A$1:$AAB$1 , 0)), CONCATENATE(TEXT(INDEX(Tabula!$A$1:$AC$129 , $AT325 + 1, MATCH("Latitude_Part_Beg", Tabula!$A$1:$AAB$1 , 0)), "+00.0;-00.0" ), "° — ", TEXT(INDEX(Tabula!$A$1:$AC$129 , $AT325 + 1, MATCH("Latitude_Part_End", Tabula!$A$1:$AAB$1 , 0)), "+00.0;-00.0" ), "°"), " ")</f>
        <v> </v>
      </c>
      <c r="AK329" s="109"/>
      <c r="AL329" s="109"/>
      <c r="AM329" s="109"/>
      <c r="AN329" s="109"/>
      <c r="AO329" s="109"/>
      <c r="AP329" s="109"/>
      <c r="AQ329" s="109"/>
      <c r="AR329" s="109"/>
      <c r="AS329" s="109"/>
    </row>
    <row r="330" ht="17.25" customHeight="1">
      <c r="A330" s="124"/>
      <c r="B330" s="124"/>
      <c r="C330" s="124"/>
      <c r="D330" s="124"/>
      <c r="E330" s="124"/>
      <c r="F330" s="125"/>
      <c r="G330" s="126" t="s">
        <v>763</v>
      </c>
      <c r="H330" s="109"/>
      <c r="I330" s="109"/>
      <c r="J330" s="109"/>
      <c r="K330" s="109"/>
      <c r="L330" s="109"/>
      <c r="M330" s="109"/>
      <c r="N330" s="109"/>
      <c r="O330" s="116"/>
      <c r="P330" s="132" t="str">
        <f t="array" ref="P330">if(INDEX(Tabula!$A$1:$AC$129 , $AT325 + 1, MATCH("Size_RA", Tabula!$A$1:$AAB$1 , 0)), CONCATENATE(INDEX(Tabula!$A$1:$AC$129 , $AT325 + 1, MATCH("Size_RA", Tabula!$A$1:$AAB$1 , 0)), " | ", INDEX(Tabula!$A$1:$AC$129 , $AT325 + 1, MATCH("Size_DE", Tabula!$A$1:$AAB$1 , 0))), " ")</f>
        <v> </v>
      </c>
      <c r="Q330" s="109"/>
      <c r="R330" s="109"/>
      <c r="S330" s="109"/>
      <c r="T330" s="109"/>
      <c r="U330" s="109"/>
      <c r="V330" s="109"/>
      <c r="W330" s="109"/>
      <c r="X330" s="109"/>
      <c r="Y330" s="109"/>
      <c r="Z330" s="109"/>
      <c r="AA330" s="116"/>
      <c r="AB330" s="126" t="s">
        <v>764</v>
      </c>
      <c r="AC330" s="109"/>
      <c r="AD330" s="109"/>
      <c r="AE330" s="109"/>
      <c r="AF330" s="109"/>
      <c r="AG330" s="109"/>
      <c r="AH330" s="109"/>
      <c r="AI330" s="109"/>
      <c r="AJ330" s="127" t="str">
        <f t="array" ref="AJ330">IF(INDEX(Tabula!$A$1:$AC$129 , $AT325 + 1, MATCH("Magnitude_Min", Tabula!$A$1:$AAB$1 , 0)), CONCATENATE(TEXT(INDEX(Tabula!$A$1:$AC$129 , $AT325 + 1, MATCH("Magnitude_Min", Tabula!$A$1:$AAB$1 , 0)), "+00.0;-00.0"),  "ᵐ — ", TEXT(INDEX(Tabula!$A$1:$AC$129 , $AT325 + 1, MATCH("Magnitude_Max", Tabula!$A$1:$AAB$1 , 0)), "+00.0;-00.0"), "ᵐ"), " ")</f>
        <v> </v>
      </c>
      <c r="AK330" s="109"/>
      <c r="AL330" s="109"/>
      <c r="AM330" s="109"/>
      <c r="AN330" s="109"/>
      <c r="AO330" s="109"/>
      <c r="AP330" s="109"/>
      <c r="AQ330" s="109"/>
      <c r="AR330" s="109"/>
      <c r="AS330" s="109"/>
    </row>
    <row r="331" ht="17.25" customHeight="1">
      <c r="A331" s="133" t="s">
        <v>765</v>
      </c>
      <c r="B331" s="134" t="str">
        <f t="array" ref="B331">CONCATENATE("", INDEX(Tabula!$A$1:$AC$129 ,$AT325  + 1, MATCH("Info", Tabula!$A$1:$AAB$1 , 0)))</f>
        <v>Летне-осенний треугольник — наиболее заметный астеризм северного полушария небесной сферы, хорошо наблюдаемый летом и осенью в средних широтах северного полушария. Представляет собой треугольник из трёх ярких звёзд: Вега (α Лиры), Денеб (α Лебедя) и Альтаир (α Орла). В низких широтах южного полушария астеризм наблюдается зимой и весной в северной части неба низко над горизонтом. В широтах, более высоких, чем 50° южной широты, виден только Альтаир. Варианты названия: «осенне-летний», «летний», «большой летний» и «осенний треугольник».</v>
      </c>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row>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row>
    <row r="346" ht="17.25" customHeight="1">
      <c r="A346" s="135" t="s">
        <v>766</v>
      </c>
      <c r="B346" s="136" t="str">
        <f t="array" ref="B346">IMAGE(INDEX(Tabula!$A$1:$AC$129 , $AT325 + 1, MATCH("Img_Look_Gray", Tabula!$A$1:$AAB$1 , 0)))</f>
        <v/>
      </c>
      <c r="C346" s="94"/>
      <c r="D346" s="94"/>
      <c r="E346" s="94"/>
      <c r="F346" s="94"/>
      <c r="G346" s="94"/>
      <c r="H346" s="94"/>
      <c r="I346" s="94"/>
      <c r="J346" s="94"/>
      <c r="K346" s="94"/>
      <c r="L346" s="94"/>
      <c r="M346" s="94"/>
      <c r="N346" s="94"/>
      <c r="O346" s="94"/>
      <c r="P346" s="94"/>
      <c r="Q346" s="94"/>
      <c r="R346" s="94"/>
      <c r="S346" s="94"/>
      <c r="T346" s="94"/>
      <c r="U346" s="94"/>
      <c r="V346" s="94"/>
      <c r="W346" s="94"/>
      <c r="X346" s="94"/>
      <c r="Y346" s="137" t="s">
        <v>767</v>
      </c>
      <c r="Z346" s="138" t="str">
        <f t="array" ref="Z346">IMAGE(INDEX(Tabula!$A$1:$AC$129 , $AT325 + 1,  MATCH("Img_Form_Gray", Tabula!$A$1:$AAB$1 , 0)))</f>
        <v/>
      </c>
      <c r="AA346" s="94"/>
      <c r="AB346" s="94"/>
      <c r="AC346" s="94"/>
      <c r="AD346" s="94"/>
      <c r="AE346" s="94"/>
      <c r="AF346" s="94"/>
      <c r="AG346" s="94"/>
      <c r="AH346" s="94"/>
      <c r="AI346" s="94"/>
      <c r="AJ346" s="94"/>
      <c r="AK346" s="94"/>
      <c r="AL346" s="94"/>
      <c r="AM346" s="94"/>
      <c r="AN346" s="94"/>
      <c r="AO346" s="94"/>
      <c r="AP346" s="94"/>
      <c r="AQ346" s="94"/>
      <c r="AR346" s="94"/>
      <c r="AS346" s="94"/>
    </row>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row>
    <row r="361" ht="17.25" customHeight="1">
      <c r="A361" s="117" t="s">
        <v>634</v>
      </c>
      <c r="B361" s="109"/>
      <c r="C361" s="109"/>
      <c r="D361" s="109"/>
      <c r="E361" s="109"/>
      <c r="F361" s="109"/>
      <c r="G361" s="109"/>
      <c r="H361" s="109"/>
      <c r="I361" s="116"/>
      <c r="J361" s="118" t="str">
        <f t="array" ref="J361">CONCATENATE("", INDEX(Tabula!$A$1:$AC$129 ,$AT361  + 1, MATCH("Name", Tabula!$A$1:$AAB$1 , 0)))</f>
        <v>Зимний треугольник</v>
      </c>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09"/>
      <c r="AL361" s="109"/>
      <c r="AM361" s="116"/>
      <c r="AN361" s="115" t="s">
        <v>757</v>
      </c>
      <c r="AO361" s="109"/>
      <c r="AP361" s="109"/>
      <c r="AQ361" s="109"/>
      <c r="AR361" s="109"/>
      <c r="AS361" s="109"/>
      <c r="AT361" s="119">
        <v>2.0</v>
      </c>
    </row>
    <row r="362" ht="17.25" customHeight="1">
      <c r="A362" s="122" t="str">
        <f t="array" ref="A362">CONCATENATE("Включает ", INDEX(Tabula!$A$1:$AC$129 ,$AT361  + 1, MATCH("Count", Tabula!$A$1:$AAB$1 , 0)), " объекта")</f>
        <v>Включает 3 объекта</v>
      </c>
      <c r="B362" s="94"/>
      <c r="C362" s="94"/>
      <c r="D362" s="94"/>
      <c r="E362" s="94"/>
      <c r="F362" s="94"/>
      <c r="G362" s="94"/>
      <c r="H362" s="94"/>
      <c r="I362" s="121"/>
      <c r="J362" s="123" t="str">
        <f t="array" ref="J362">INDEX(Tabula!$A$1:$AC$129 , $AT361 + 1, MATCH("Stars", Tabula!$A$1:$AAB$1 , 0))</f>
        <v>α CMa, α CMi, α Ori</v>
      </c>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09"/>
      <c r="AL362" s="109"/>
      <c r="AM362" s="116"/>
      <c r="AN362" s="120" t="str">
        <f t="array" ref="AN362">CONCATENATE("№ ", TEXT(INDEX(Tabula!$A$1:$AC$129, $AT361 + 1, MATCH("Order", Tabula!$A$1:$AAB$1 , 0)), "000"))</f>
        <v>№ 002</v>
      </c>
      <c r="AO362" s="94"/>
      <c r="AP362" s="94"/>
      <c r="AQ362" s="94"/>
      <c r="AR362" s="94"/>
      <c r="AS362" s="94"/>
    </row>
    <row r="363" ht="17.25" customHeight="1">
      <c r="A363" s="126" t="s">
        <v>656</v>
      </c>
      <c r="B363" s="109"/>
      <c r="C363" s="109"/>
      <c r="D363" s="109"/>
      <c r="E363" s="109"/>
      <c r="F363" s="109"/>
      <c r="G363" s="109"/>
      <c r="H363" s="109"/>
      <c r="I363" s="116"/>
      <c r="J363" s="127" t="str">
        <f t="array" ref="J363">INDEX(Tabula!$A$1:$AC$129 , $AT361 + 1, MATCH("Origin", Tabula!$A$1:$AAB$1 , 0))</f>
        <v>Древнее</v>
      </c>
      <c r="K363" s="109"/>
      <c r="L363" s="109"/>
      <c r="M363" s="109"/>
      <c r="N363" s="109"/>
      <c r="O363" s="109"/>
      <c r="P363" s="109"/>
      <c r="Q363" s="109"/>
      <c r="R363" s="109"/>
      <c r="S363" s="109"/>
      <c r="T363" s="109"/>
      <c r="U363" s="116"/>
      <c r="V363" s="126" t="s">
        <v>636</v>
      </c>
      <c r="W363" s="109"/>
      <c r="X363" s="109"/>
      <c r="Y363" s="109"/>
      <c r="Z363" s="109"/>
      <c r="AA363" s="109"/>
      <c r="AB363" s="109"/>
      <c r="AC363" s="109"/>
      <c r="AD363" s="127" t="str">
        <f t="array" ref="AD363">INDEX(Tabula!$A$1:$AC$129 , $AT361 + 1, MATCH("Type", Tabula!$A$1:$AAB$1 , 0))</f>
        <v>Сезонный</v>
      </c>
      <c r="AE363" s="109"/>
      <c r="AF363" s="109"/>
      <c r="AG363" s="109"/>
      <c r="AH363" s="109"/>
      <c r="AI363" s="109"/>
      <c r="AJ363" s="109"/>
      <c r="AK363" s="109"/>
      <c r="AL363" s="109"/>
      <c r="AM363" s="116"/>
      <c r="AN363" s="124"/>
      <c r="AO363" s="124"/>
      <c r="AP363" s="124"/>
      <c r="AQ363" s="124"/>
      <c r="AR363" s="124"/>
      <c r="AS363" s="124"/>
    </row>
    <row r="364" ht="17.25" customHeight="1">
      <c r="A364" s="126" t="s">
        <v>759</v>
      </c>
      <c r="B364" s="109"/>
      <c r="C364" s="109"/>
      <c r="D364" s="109"/>
      <c r="E364" s="109"/>
      <c r="F364" s="109"/>
      <c r="G364" s="109"/>
      <c r="H364" s="109"/>
      <c r="I364" s="116"/>
      <c r="J364" s="129" t="str">
        <f t="array" ref="J364">IF(INDEX(Tabula!$A$1:$AC$129 , $AT361 + 1, MATCH("Coord_RAJ2000_Beg", Tabula!$A$1:$AAB$1 , 0)), CONCATENATE(INDEX(Tabula!$A$1:$AC$129 , $AT361 + 1, MATCH("Coord_RAJ2000_Beg", Tabula!$A$1:$AAB$1 , 0)), " | ", INDEX(Tabula!$A$1:$AC$129 , $AT361 + 1, MATCH("Coord_DEJ2000_Beg", Tabula!$A$1:$AAB$1 , 0))), " ")</f>
        <v> </v>
      </c>
      <c r="K364" s="109"/>
      <c r="L364" s="109"/>
      <c r="M364" s="109"/>
      <c r="N364" s="109"/>
      <c r="O364" s="109"/>
      <c r="P364" s="109"/>
      <c r="Q364" s="109"/>
      <c r="R364" s="109"/>
      <c r="S364" s="109"/>
      <c r="T364" s="109"/>
      <c r="U364" s="116"/>
      <c r="V364" s="126" t="s">
        <v>760</v>
      </c>
      <c r="W364" s="109"/>
      <c r="X364" s="109"/>
      <c r="Y364" s="109"/>
      <c r="Z364" s="109"/>
      <c r="AA364" s="109"/>
      <c r="AB364" s="109"/>
      <c r="AC364" s="109"/>
      <c r="AD364" s="127" t="str">
        <f t="array" ref="AD364">if(INDEX(Tabula!$A$1:$AC$129 , $AT361 + 1, MATCH("Latitude_Full_Beg", Tabula!$A$1:$AAB$1 , 0)),  CONCATENATE(TEXT(INDEX(Tabula!$A$1:$AC$129 , $AT361 + 1, MATCH("Latitude_Full_Beg", Tabula!$A$1:$AAB$1 , 0)), "+00.0;-00.0" ), "° — ", TEXT(INDEX(Tabula!$A$1:$AC$129 , $AT361 + 1, MATCH("Latitude_Full_End", Tabula!$A$1:$AAB$1 , 0)), "+00.0;-00.0" ), "°"), " ")</f>
        <v> </v>
      </c>
      <c r="AE364" s="109"/>
      <c r="AF364" s="109"/>
      <c r="AG364" s="109"/>
      <c r="AH364" s="109"/>
      <c r="AI364" s="109"/>
      <c r="AJ364" s="109"/>
      <c r="AK364" s="109"/>
      <c r="AL364" s="109"/>
      <c r="AM364" s="116"/>
      <c r="AN364" s="128" t="s">
        <v>758</v>
      </c>
      <c r="AO364" s="109"/>
      <c r="AP364" s="109"/>
      <c r="AQ364" s="109"/>
      <c r="AR364" s="109"/>
      <c r="AS364" s="109"/>
    </row>
    <row r="365" ht="17.25" customHeight="1">
      <c r="A365" s="131" t="s">
        <v>761</v>
      </c>
      <c r="B365" s="109"/>
      <c r="C365" s="109"/>
      <c r="D365" s="109"/>
      <c r="E365" s="109"/>
      <c r="F365" s="109"/>
      <c r="G365" s="109"/>
      <c r="H365" s="109"/>
      <c r="I365" s="116"/>
      <c r="J365" s="129" t="str">
        <f t="array" ref="J365">IF(INDEX(Tabula!$A$1:$AC$129 , $AT361 + 1, MATCH("Coord_RAJ2000_End", Tabula!$A$1:$AAB$1 , 0)), CONCATENATE(INDEX(Tabula!$A$1:$AC$129 , $AT361 + 1, MATCH("Coord_RAJ2000_End", Tabula!$A$1:$AAB$1 , 0)), " | ", INDEX(Tabula!$A$1:$AC$129 , $AT361 + 1, MATCH("Coord_DEJ2000_End", Tabula!$A$1:$AAB$1 , 0))), " ")</f>
        <v> </v>
      </c>
      <c r="K365" s="109"/>
      <c r="L365" s="109"/>
      <c r="M365" s="109"/>
      <c r="N365" s="109"/>
      <c r="O365" s="109"/>
      <c r="P365" s="109"/>
      <c r="Q365" s="109"/>
      <c r="R365" s="109"/>
      <c r="S365" s="109"/>
      <c r="T365" s="109"/>
      <c r="U365" s="116"/>
      <c r="V365" s="126" t="s">
        <v>762</v>
      </c>
      <c r="W365" s="109"/>
      <c r="X365" s="109"/>
      <c r="Y365" s="109"/>
      <c r="Z365" s="109"/>
      <c r="AA365" s="109"/>
      <c r="AB365" s="109"/>
      <c r="AC365" s="109"/>
      <c r="AD365" s="127" t="str">
        <f t="array" ref="AD365">IF(INDEX(Tabula!$A$1:$AC$129 , $AT361 + 1, MATCH("Latitude_Part_Beg", Tabula!$A$1:$AAB$1 , 0)), CONCATENATE(TEXT(INDEX(Tabula!$A$1:$AC$129 , $AT361 + 1, MATCH("Latitude_Part_Beg", Tabula!$A$1:$AAB$1 , 0)), "+00.0;-00.0" ), "° — ", TEXT(INDEX(Tabula!$A$1:$AC$129 , $AT361 + 1, MATCH("Latitude_Part_End", Tabula!$A$1:$AAB$1 , 0)), "+00.0;-00.0" ), "°"), " ")</f>
        <v> </v>
      </c>
      <c r="AE365" s="109"/>
      <c r="AF365" s="109"/>
      <c r="AG365" s="109"/>
      <c r="AH365" s="109"/>
      <c r="AI365" s="109"/>
      <c r="AJ365" s="109"/>
      <c r="AK365" s="109"/>
      <c r="AL365" s="109"/>
      <c r="AM365" s="116"/>
      <c r="AN365" s="130" t="str">
        <f t="array" ref="AN365">CONCATENATE("@ ", INDEX(Tabula!$A$1:$AC$129, $AT361 + 1, MATCH("Group", Tabula!$A$1:$AAB$1 , 0)), " ")</f>
        <v>@ 002-a </v>
      </c>
      <c r="AO365" s="94"/>
      <c r="AP365" s="94"/>
      <c r="AQ365" s="94"/>
      <c r="AR365" s="94"/>
      <c r="AS365" s="94"/>
    </row>
    <row r="366" ht="17.25" customHeight="1">
      <c r="A366" s="126" t="s">
        <v>763</v>
      </c>
      <c r="B366" s="109"/>
      <c r="C366" s="109"/>
      <c r="D366" s="109"/>
      <c r="E366" s="109"/>
      <c r="F366" s="109"/>
      <c r="G366" s="109"/>
      <c r="H366" s="109"/>
      <c r="I366" s="116"/>
      <c r="J366" s="132" t="str">
        <f t="array" ref="J366">if(INDEX(Tabula!$A$1:$AC$129 , $AT361 + 1, MATCH("Size_RA", Tabula!$A$1:$AAB$1 , 0)), CONCATENATE(INDEX(Tabula!$A$1:$AC$129 , $AT361 + 1, MATCH("Size_RA", Tabula!$A$1:$AAB$1 , 0)), " | ", INDEX(Tabula!$A$1:$AC$129 , $AT361 + 1, MATCH("Size_DE", Tabula!$A$1:$AAB$1 , 0))), " ")</f>
        <v> </v>
      </c>
      <c r="K366" s="109"/>
      <c r="L366" s="109"/>
      <c r="M366" s="109"/>
      <c r="N366" s="109"/>
      <c r="O366" s="109"/>
      <c r="P366" s="109"/>
      <c r="Q366" s="109"/>
      <c r="R366" s="109"/>
      <c r="S366" s="109"/>
      <c r="T366" s="109"/>
      <c r="U366" s="116"/>
      <c r="V366" s="126" t="s">
        <v>764</v>
      </c>
      <c r="W366" s="109"/>
      <c r="X366" s="109"/>
      <c r="Y366" s="109"/>
      <c r="Z366" s="109"/>
      <c r="AA366" s="109"/>
      <c r="AB366" s="109"/>
      <c r="AC366" s="109"/>
      <c r="AD366" s="127" t="str">
        <f t="array" ref="AD366">IF(INDEX(Tabula!$A$1:$AC$129 , $AT361 + 1, MATCH("Magnitude_Min", Tabula!$A$1:$AAB$1 , 0)), CONCATENATE(TEXT(INDEX(Tabula!$A$1:$AC$129 , $AT361 + 1, MATCH("Magnitude_Min", Tabula!$A$1:$AAB$1 , 0)), "+00.0;-00.0"),  "ᵐ — ", TEXT(INDEX(Tabula!$A$1:$AC$129 , $AT361 + 1, MATCH("Magnitude_Max", Tabula!$A$1:$AAB$1 , 0)), "+00.0;-00.0"), "ᵐ"), " ")</f>
        <v> </v>
      </c>
      <c r="AE366" s="109"/>
      <c r="AF366" s="109"/>
      <c r="AG366" s="109"/>
      <c r="AH366" s="109"/>
      <c r="AI366" s="109"/>
      <c r="AJ366" s="109"/>
      <c r="AK366" s="109"/>
      <c r="AL366" s="109"/>
      <c r="AM366" s="116"/>
      <c r="AN366" s="124"/>
      <c r="AO366" s="124"/>
      <c r="AP366" s="124"/>
      <c r="AQ366" s="124"/>
      <c r="AR366" s="124"/>
      <c r="AS366" s="124"/>
    </row>
    <row r="367" ht="17.25" customHeight="1">
      <c r="A367" s="134" t="str">
        <f t="array" ref="A367">CONCATENATE("", INDEX(Tabula!$A$1:$AC$129 ,$AT361  + 1, MATCH("Info", Tabula!$A$1:$AAB$1 , 0)))</f>
        <v>Зимний треугольник — астеризм в экваториальной части неба. В Северном полушарии лучше всего виден зимой (также практически виден всю осень под утро и ранней весной). Состоит из ярких звёзд — Сириус (α Большого Пса), Процион (α Малого Пса), Бетельгейзе (α Ориона). Иногда к астеризму добавляют ещё две звезды — Наос (ζ Кормы) и Факт (α Голубя), в этом случае получается астеризм Египетский крест.</v>
      </c>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139" t="s">
        <v>765</v>
      </c>
    </row>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row>
    <row r="382" ht="17.25" customHeight="1">
      <c r="A382" s="138" t="str">
        <f t="array" ref="A382">IMAGE(INDEX(Tabula!$A$1:$AC$129 , $AT361 + 1,  MATCH("Img_Form_Gray", Tabula!$A$1:$AAB$1 , 0)))</f>
        <v/>
      </c>
      <c r="B382" s="94"/>
      <c r="C382" s="94"/>
      <c r="D382" s="94"/>
      <c r="E382" s="94"/>
      <c r="F382" s="94"/>
      <c r="G382" s="94"/>
      <c r="H382" s="94"/>
      <c r="I382" s="94"/>
      <c r="J382" s="94"/>
      <c r="K382" s="94"/>
      <c r="L382" s="94"/>
      <c r="M382" s="94"/>
      <c r="N382" s="94"/>
      <c r="O382" s="94"/>
      <c r="P382" s="94"/>
      <c r="Q382" s="94"/>
      <c r="R382" s="94"/>
      <c r="S382" s="94"/>
      <c r="T382" s="94"/>
      <c r="U382" s="140" t="s">
        <v>767</v>
      </c>
      <c r="V382" s="136" t="str">
        <f t="array" ref="V382">IMAGE(INDEX(Tabula!$A$1:$AC$129 , $AT361 + 1, MATCH("Img_Look_Gray", Tabula!$A$1:$AAB$1 , 0)))</f>
        <v/>
      </c>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141" t="s">
        <v>766</v>
      </c>
    </row>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row>
    <row r="397" ht="17.25" customHeight="1">
      <c r="A397" s="115" t="s">
        <v>757</v>
      </c>
      <c r="B397" s="109"/>
      <c r="C397" s="109"/>
      <c r="D397" s="109"/>
      <c r="E397" s="109"/>
      <c r="F397" s="116"/>
      <c r="G397" s="117" t="s">
        <v>634</v>
      </c>
      <c r="H397" s="109"/>
      <c r="I397" s="109"/>
      <c r="J397" s="109"/>
      <c r="K397" s="109"/>
      <c r="L397" s="109"/>
      <c r="M397" s="109"/>
      <c r="N397" s="109"/>
      <c r="O397" s="116"/>
      <c r="P397" s="118" t="str">
        <f t="array" ref="P397">CONCATENATE("", INDEX(Tabula!$A$1:$AC$129 ,$AT397  + 1, MATCH("Name", Tabula!$A$1:$AAB$1 , 0)))</f>
        <v>Египетский Крест</v>
      </c>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19">
        <v>3.0</v>
      </c>
    </row>
    <row r="398" ht="17.25" customHeight="1">
      <c r="A398" s="120" t="str">
        <f t="array" ref="A398">CONCATENATE("№ ", TEXT(INDEX(Tabula!$A$1:$AC$129, $AT397 + 1, MATCH("Order", Tabula!$A$1:$AAB$1 , 0)), "000"))</f>
        <v>№ 003</v>
      </c>
      <c r="B398" s="94"/>
      <c r="C398" s="94"/>
      <c r="D398" s="94"/>
      <c r="E398" s="94"/>
      <c r="F398" s="121"/>
      <c r="G398" s="122" t="str">
        <f t="array" ref="G398">CONCATENATE("Включает ", INDEX(Tabula!$A$1:$AC$129 ,$AT397  + 1, MATCH("Count", Tabula!$A$1:$AAB$1 , 0)), " объекта")</f>
        <v>Включает 5 объекта</v>
      </c>
      <c r="H398" s="94"/>
      <c r="I398" s="94"/>
      <c r="J398" s="94"/>
      <c r="K398" s="94"/>
      <c r="L398" s="94"/>
      <c r="M398" s="94"/>
      <c r="N398" s="94"/>
      <c r="O398" s="121"/>
      <c r="P398" s="123" t="str">
        <f t="array" ref="P398">INDEX(Tabula!$A$1:$AC$129 , $AT397 + 1, MATCH("Stars", Tabula!$A$1:$AAB$1 , 0))</f>
        <v>α CMa, α CMi, α Ori, ζ Pup, α Col</v>
      </c>
      <c r="Q398" s="109"/>
      <c r="R398" s="109"/>
      <c r="S398" s="109"/>
      <c r="T398" s="109"/>
      <c r="U398" s="109"/>
      <c r="V398" s="109"/>
      <c r="W398" s="109"/>
      <c r="X398" s="109"/>
      <c r="Y398" s="109"/>
      <c r="Z398" s="109"/>
      <c r="AA398" s="109"/>
      <c r="AB398" s="109"/>
      <c r="AC398" s="109"/>
      <c r="AD398" s="109"/>
      <c r="AE398" s="109"/>
      <c r="AF398" s="109"/>
      <c r="AG398" s="109"/>
      <c r="AH398" s="109"/>
      <c r="AI398" s="109"/>
      <c r="AJ398" s="109"/>
      <c r="AK398" s="109"/>
      <c r="AL398" s="109"/>
      <c r="AM398" s="109"/>
      <c r="AN398" s="109"/>
      <c r="AO398" s="109"/>
      <c r="AP398" s="109"/>
      <c r="AQ398" s="109"/>
      <c r="AR398" s="109"/>
      <c r="AS398" s="109"/>
    </row>
    <row r="399" ht="17.25" customHeight="1">
      <c r="A399" s="124"/>
      <c r="B399" s="124"/>
      <c r="C399" s="124"/>
      <c r="D399" s="124"/>
      <c r="E399" s="124"/>
      <c r="F399" s="125"/>
      <c r="G399" s="126" t="s">
        <v>656</v>
      </c>
      <c r="H399" s="109"/>
      <c r="I399" s="109"/>
      <c r="J399" s="109"/>
      <c r="K399" s="109"/>
      <c r="L399" s="109"/>
      <c r="M399" s="109"/>
      <c r="N399" s="109"/>
      <c r="O399" s="116"/>
      <c r="P399" s="127" t="str">
        <f t="array" ref="P399">INDEX(Tabula!$A$1:$AC$129 , $AT397 + 1, MATCH("Origin", Tabula!$A$1:$AAB$1 , 0))</f>
        <v>Древнее</v>
      </c>
      <c r="Q399" s="109"/>
      <c r="R399" s="109"/>
      <c r="S399" s="109"/>
      <c r="T399" s="109"/>
      <c r="U399" s="109"/>
      <c r="V399" s="109"/>
      <c r="W399" s="109"/>
      <c r="X399" s="109"/>
      <c r="Y399" s="109"/>
      <c r="Z399" s="109"/>
      <c r="AA399" s="116"/>
      <c r="AB399" s="126" t="s">
        <v>636</v>
      </c>
      <c r="AC399" s="109"/>
      <c r="AD399" s="109"/>
      <c r="AE399" s="109"/>
      <c r="AF399" s="109"/>
      <c r="AG399" s="109"/>
      <c r="AH399" s="109"/>
      <c r="AI399" s="109"/>
      <c r="AJ399" s="127" t="str">
        <f t="array" ref="AJ399">INDEX(Tabula!$A$1:$AC$129 , $AT397 + 1, MATCH("Type", Tabula!$A$1:$AAB$1 , 0))</f>
        <v>Сезонный</v>
      </c>
      <c r="AK399" s="109"/>
      <c r="AL399" s="109"/>
      <c r="AM399" s="109"/>
      <c r="AN399" s="109"/>
      <c r="AO399" s="109"/>
      <c r="AP399" s="109"/>
      <c r="AQ399" s="109"/>
      <c r="AR399" s="109"/>
      <c r="AS399" s="109"/>
    </row>
    <row r="400" ht="17.25" customHeight="1">
      <c r="A400" s="128" t="s">
        <v>758</v>
      </c>
      <c r="B400" s="109"/>
      <c r="C400" s="109"/>
      <c r="D400" s="109"/>
      <c r="E400" s="109"/>
      <c r="F400" s="116"/>
      <c r="G400" s="126" t="s">
        <v>759</v>
      </c>
      <c r="H400" s="109"/>
      <c r="I400" s="109"/>
      <c r="J400" s="109"/>
      <c r="K400" s="109"/>
      <c r="L400" s="109"/>
      <c r="M400" s="109"/>
      <c r="N400" s="109"/>
      <c r="O400" s="116"/>
      <c r="P400" s="129" t="str">
        <f t="array" ref="P400">IF(INDEX(Tabula!$A$1:$AC$129 , $AT397 + 1, MATCH("Coord_RAJ2000_Beg", Tabula!$A$1:$AAB$1 , 0)), CONCATENATE(INDEX(Tabula!$A$1:$AC$129 , $AT397 + 1, MATCH("Coord_RAJ2000_Beg", Tabula!$A$1:$AAB$1 , 0)), " | ", INDEX(Tabula!$A$1:$AC$129 , $AT397 + 1, MATCH("Coord_DEJ2000_Beg", Tabula!$A$1:$AAB$1 , 0))), " ")</f>
        <v> </v>
      </c>
      <c r="Q400" s="109"/>
      <c r="R400" s="109"/>
      <c r="S400" s="109"/>
      <c r="T400" s="109"/>
      <c r="U400" s="109"/>
      <c r="V400" s="109"/>
      <c r="W400" s="109"/>
      <c r="X400" s="109"/>
      <c r="Y400" s="109"/>
      <c r="Z400" s="109"/>
      <c r="AA400" s="116"/>
      <c r="AB400" s="126" t="s">
        <v>760</v>
      </c>
      <c r="AC400" s="109"/>
      <c r="AD400" s="109"/>
      <c r="AE400" s="109"/>
      <c r="AF400" s="109"/>
      <c r="AG400" s="109"/>
      <c r="AH400" s="109"/>
      <c r="AI400" s="109"/>
      <c r="AJ400" s="127" t="str">
        <f t="array" ref="AJ400">if(INDEX(Tabula!$A$1:$AC$129 , $AT397 + 1, MATCH("Latitude_Full_Beg", Tabula!$A$1:$AAB$1 , 0)),  CONCATENATE(TEXT(INDEX(Tabula!$A$1:$AC$129 , $AT397 + 1, MATCH("Latitude_Full_Beg", Tabula!$A$1:$AAB$1 , 0)), "+00.0;-00.0" ), "° — ", TEXT(INDEX(Tabula!$A$1:$AC$129 , $AT397 + 1, MATCH("Latitude_Full_End", Tabula!$A$1:$AAB$1 , 0)), "+00.0;-00.0" ), "°"), " ")</f>
        <v> </v>
      </c>
      <c r="AK400" s="109"/>
      <c r="AL400" s="109"/>
      <c r="AM400" s="109"/>
      <c r="AN400" s="109"/>
      <c r="AO400" s="109"/>
      <c r="AP400" s="109"/>
      <c r="AQ400" s="109"/>
      <c r="AR400" s="109"/>
      <c r="AS400" s="109"/>
    </row>
    <row r="401" ht="17.25" customHeight="1">
      <c r="A401" s="130" t="str">
        <f t="array" ref="A401">CONCATENATE("@ ", INDEX(Tabula!$A$1:$AC$129, $AT397 + 1, MATCH("Group", Tabula!$A$1:$AAB$1 , 0)), " ")</f>
        <v>@ 002-b </v>
      </c>
      <c r="B401" s="94"/>
      <c r="C401" s="94"/>
      <c r="D401" s="94"/>
      <c r="E401" s="94"/>
      <c r="F401" s="121"/>
      <c r="G401" s="131" t="s">
        <v>761</v>
      </c>
      <c r="H401" s="109"/>
      <c r="I401" s="109"/>
      <c r="J401" s="109"/>
      <c r="K401" s="109"/>
      <c r="L401" s="109"/>
      <c r="M401" s="109"/>
      <c r="N401" s="109"/>
      <c r="O401" s="116"/>
      <c r="P401" s="129" t="str">
        <f t="array" ref="P401">IF(INDEX(Tabula!$A$1:$AC$129 , $AT397 + 1, MATCH("Coord_RAJ2000_End", Tabula!$A$1:$AAB$1 , 0)), CONCATENATE(INDEX(Tabula!$A$1:$AC$129 , $AT397 + 1, MATCH("Coord_RAJ2000_End", Tabula!$A$1:$AAB$1 , 0)), " | ", INDEX(Tabula!$A$1:$AC$129 , $AT397 + 1, MATCH("Coord_DEJ2000_End", Tabula!$A$1:$AAB$1 , 0))), " ")</f>
        <v> </v>
      </c>
      <c r="Q401" s="109"/>
      <c r="R401" s="109"/>
      <c r="S401" s="109"/>
      <c r="T401" s="109"/>
      <c r="U401" s="109"/>
      <c r="V401" s="109"/>
      <c r="W401" s="109"/>
      <c r="X401" s="109"/>
      <c r="Y401" s="109"/>
      <c r="Z401" s="109"/>
      <c r="AA401" s="116"/>
      <c r="AB401" s="126" t="s">
        <v>762</v>
      </c>
      <c r="AC401" s="109"/>
      <c r="AD401" s="109"/>
      <c r="AE401" s="109"/>
      <c r="AF401" s="109"/>
      <c r="AG401" s="109"/>
      <c r="AH401" s="109"/>
      <c r="AI401" s="109"/>
      <c r="AJ401" s="127" t="str">
        <f t="array" ref="AJ401">IF(INDEX(Tabula!$A$1:$AC$129 , $AT397 + 1, MATCH("Latitude_Part_Beg", Tabula!$A$1:$AAB$1 , 0)), CONCATENATE(TEXT(INDEX(Tabula!$A$1:$AC$129 , $AT397 + 1, MATCH("Latitude_Part_Beg", Tabula!$A$1:$AAB$1 , 0)), "+00.0;-00.0" ), "° — ", TEXT(INDEX(Tabula!$A$1:$AC$129 , $AT397 + 1, MATCH("Latitude_Part_End", Tabula!$A$1:$AAB$1 , 0)), "+00.0;-00.0" ), "°"), " ")</f>
        <v> </v>
      </c>
      <c r="AK401" s="109"/>
      <c r="AL401" s="109"/>
      <c r="AM401" s="109"/>
      <c r="AN401" s="109"/>
      <c r="AO401" s="109"/>
      <c r="AP401" s="109"/>
      <c r="AQ401" s="109"/>
      <c r="AR401" s="109"/>
      <c r="AS401" s="109"/>
    </row>
    <row r="402" ht="17.25" customHeight="1">
      <c r="A402" s="124"/>
      <c r="B402" s="124"/>
      <c r="C402" s="124"/>
      <c r="D402" s="124"/>
      <c r="E402" s="124"/>
      <c r="F402" s="125"/>
      <c r="G402" s="126" t="s">
        <v>763</v>
      </c>
      <c r="H402" s="109"/>
      <c r="I402" s="109"/>
      <c r="J402" s="109"/>
      <c r="K402" s="109"/>
      <c r="L402" s="109"/>
      <c r="M402" s="109"/>
      <c r="N402" s="109"/>
      <c r="O402" s="116"/>
      <c r="P402" s="132" t="str">
        <f t="array" ref="P402">if(INDEX(Tabula!$A$1:$AC$129 , $AT397 + 1, MATCH("Size_RA", Tabula!$A$1:$AAB$1 , 0)), CONCATENATE(INDEX(Tabula!$A$1:$AC$129 , $AT397 + 1, MATCH("Size_RA", Tabula!$A$1:$AAB$1 , 0)), " | ", INDEX(Tabula!$A$1:$AC$129 , $AT397 + 1, MATCH("Size_DE", Tabula!$A$1:$AAB$1 , 0))), " ")</f>
        <v> </v>
      </c>
      <c r="Q402" s="109"/>
      <c r="R402" s="109"/>
      <c r="S402" s="109"/>
      <c r="T402" s="109"/>
      <c r="U402" s="109"/>
      <c r="V402" s="109"/>
      <c r="W402" s="109"/>
      <c r="X402" s="109"/>
      <c r="Y402" s="109"/>
      <c r="Z402" s="109"/>
      <c r="AA402" s="116"/>
      <c r="AB402" s="126" t="s">
        <v>764</v>
      </c>
      <c r="AC402" s="109"/>
      <c r="AD402" s="109"/>
      <c r="AE402" s="109"/>
      <c r="AF402" s="109"/>
      <c r="AG402" s="109"/>
      <c r="AH402" s="109"/>
      <c r="AI402" s="109"/>
      <c r="AJ402" s="127" t="str">
        <f t="array" ref="AJ402">IF(INDEX(Tabula!$A$1:$AC$129 , $AT397 + 1, MATCH("Magnitude_Min", Tabula!$A$1:$AAB$1 , 0)), CONCATENATE(TEXT(INDEX(Tabula!$A$1:$AC$129 , $AT397 + 1, MATCH("Magnitude_Min", Tabula!$A$1:$AAB$1 , 0)), "+00.0;-00.0"),  "ᵐ — ", TEXT(INDEX(Tabula!$A$1:$AC$129 , $AT397 + 1, MATCH("Magnitude_Max", Tabula!$A$1:$AAB$1 , 0)), "+00.0;-00.0"), "ᵐ"), " ")</f>
        <v> </v>
      </c>
      <c r="AK402" s="109"/>
      <c r="AL402" s="109"/>
      <c r="AM402" s="109"/>
      <c r="AN402" s="109"/>
      <c r="AO402" s="109"/>
      <c r="AP402" s="109"/>
      <c r="AQ402" s="109"/>
      <c r="AR402" s="109"/>
      <c r="AS402" s="109"/>
    </row>
    <row r="403" ht="17.25" customHeight="1">
      <c r="A403" s="133" t="s">
        <v>765</v>
      </c>
      <c r="B403" s="134" t="str">
        <f t="array" ref="B403">CONCATENATE("", INDEX(Tabula!$A$1:$AC$129 ,$AT397  + 1, MATCH("Info", Tabula!$A$1:$AAB$1 , 0)))</f>
        <v>Сириус (α Большого Пса), Процион (α Малого Пса), Бетельгейзе (α Ориона), Наос (ζ Кормы) и Факт (α Голубя). Большой южный астеризм, образующий букву «X»: толком его видно только в низких широтах. Вероятно, поэтому назван Египетским Крестом. Похоже, из южного полушария Земли он выглядит еще лучше. Формально, астеризм можно назвать «бриллиантом», поскольку он составлен из двух равносторонних треугольников, но они соприкасаются вершинами и поэтому не составляют обычный для «бриллиантов» ромб. Кроме того, Крест слишком большой для «бриллианта».</v>
      </c>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row>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row>
    <row r="418" ht="17.25" customHeight="1">
      <c r="A418" s="135" t="s">
        <v>766</v>
      </c>
      <c r="B418" s="136" t="str">
        <f t="array" ref="B418">IMAGE(INDEX(Tabula!$A$1:$AC$129 , $AT397 + 1, MATCH("Img_Look_Gray", Tabula!$A$1:$AAB$1 , 0)))</f>
        <v/>
      </c>
      <c r="C418" s="94"/>
      <c r="D418" s="94"/>
      <c r="E418" s="94"/>
      <c r="F418" s="94"/>
      <c r="G418" s="94"/>
      <c r="H418" s="94"/>
      <c r="I418" s="94"/>
      <c r="J418" s="94"/>
      <c r="K418" s="94"/>
      <c r="L418" s="94"/>
      <c r="M418" s="94"/>
      <c r="N418" s="94"/>
      <c r="O418" s="94"/>
      <c r="P418" s="94"/>
      <c r="Q418" s="94"/>
      <c r="R418" s="94"/>
      <c r="S418" s="94"/>
      <c r="T418" s="94"/>
      <c r="U418" s="94"/>
      <c r="V418" s="94"/>
      <c r="W418" s="94"/>
      <c r="X418" s="94"/>
      <c r="Y418" s="137" t="s">
        <v>767</v>
      </c>
      <c r="Z418" s="138" t="str">
        <f t="array" ref="Z418">IMAGE(INDEX(Tabula!$A$1:$AC$129 , $AT397 + 1,  MATCH("Img_Form_Gray", Tabula!$A$1:$AAB$1 , 0)))</f>
        <v/>
      </c>
      <c r="AA418" s="94"/>
      <c r="AB418" s="94"/>
      <c r="AC418" s="94"/>
      <c r="AD418" s="94"/>
      <c r="AE418" s="94"/>
      <c r="AF418" s="94"/>
      <c r="AG418" s="94"/>
      <c r="AH418" s="94"/>
      <c r="AI418" s="94"/>
      <c r="AJ418" s="94"/>
      <c r="AK418" s="94"/>
      <c r="AL418" s="94"/>
      <c r="AM418" s="94"/>
      <c r="AN418" s="94"/>
      <c r="AO418" s="94"/>
      <c r="AP418" s="94"/>
      <c r="AQ418" s="94"/>
      <c r="AR418" s="94"/>
      <c r="AS418" s="94"/>
    </row>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row>
    <row r="433" ht="17.25" customHeight="1">
      <c r="A433" s="117" t="s">
        <v>634</v>
      </c>
      <c r="B433" s="109"/>
      <c r="C433" s="109"/>
      <c r="D433" s="109"/>
      <c r="E433" s="109"/>
      <c r="F433" s="109"/>
      <c r="G433" s="109"/>
      <c r="H433" s="109"/>
      <c r="I433" s="116"/>
      <c r="J433" s="118" t="str">
        <f t="array" ref="J433">CONCATENATE("", INDEX(Tabula!$A$1:$AC$129 ,$AT433  + 1, MATCH("Name", Tabula!$A$1:$AAB$1 , 0)))</f>
        <v>Зимний круг</v>
      </c>
      <c r="K433" s="109"/>
      <c r="L433" s="109"/>
      <c r="M433" s="109"/>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09"/>
      <c r="AL433" s="109"/>
      <c r="AM433" s="116"/>
      <c r="AN433" s="115" t="s">
        <v>757</v>
      </c>
      <c r="AO433" s="109"/>
      <c r="AP433" s="109"/>
      <c r="AQ433" s="109"/>
      <c r="AR433" s="109"/>
      <c r="AS433" s="109"/>
      <c r="AT433" s="119">
        <v>4.0</v>
      </c>
    </row>
    <row r="434" ht="17.25" customHeight="1">
      <c r="A434" s="122" t="str">
        <f t="array" ref="A434">CONCATENATE("Включает ", INDEX(Tabula!$A$1:$AC$129 ,$AT433  + 1, MATCH("Count", Tabula!$A$1:$AAB$1 , 0)), " объекта")</f>
        <v>Включает 8 объекта</v>
      </c>
      <c r="B434" s="94"/>
      <c r="C434" s="94"/>
      <c r="D434" s="94"/>
      <c r="E434" s="94"/>
      <c r="F434" s="94"/>
      <c r="G434" s="94"/>
      <c r="H434" s="94"/>
      <c r="I434" s="121"/>
      <c r="J434" s="123" t="str">
        <f t="array" ref="J434">INDEX(Tabula!$A$1:$AC$129 , $AT433 + 1, MATCH("Stars", Tabula!$A$1:$AAB$1 , 0))</f>
        <v>α CMa, α CMi, β Gem, α Gem, α Aur, α Tau, β Ori | α Ori</v>
      </c>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09"/>
      <c r="AL434" s="109"/>
      <c r="AM434" s="116"/>
      <c r="AN434" s="120" t="str">
        <f t="array" ref="AN434">CONCATENATE("№ ", TEXT(INDEX(Tabula!$A$1:$AC$129, $AT433 + 1, MATCH("Order", Tabula!$A$1:$AAB$1 , 0)), "000"))</f>
        <v>№ 004</v>
      </c>
      <c r="AO434" s="94"/>
      <c r="AP434" s="94"/>
      <c r="AQ434" s="94"/>
      <c r="AR434" s="94"/>
      <c r="AS434" s="94"/>
    </row>
    <row r="435" ht="17.25" customHeight="1">
      <c r="A435" s="126" t="s">
        <v>656</v>
      </c>
      <c r="B435" s="109"/>
      <c r="C435" s="109"/>
      <c r="D435" s="109"/>
      <c r="E435" s="109"/>
      <c r="F435" s="109"/>
      <c r="G435" s="109"/>
      <c r="H435" s="109"/>
      <c r="I435" s="116"/>
      <c r="J435" s="127" t="str">
        <f t="array" ref="J435">INDEX(Tabula!$A$1:$AC$129 , $AT433 + 1, MATCH("Origin", Tabula!$A$1:$AAB$1 , 0))</f>
        <v>Древнее</v>
      </c>
      <c r="K435" s="109"/>
      <c r="L435" s="109"/>
      <c r="M435" s="109"/>
      <c r="N435" s="109"/>
      <c r="O435" s="109"/>
      <c r="P435" s="109"/>
      <c r="Q435" s="109"/>
      <c r="R435" s="109"/>
      <c r="S435" s="109"/>
      <c r="T435" s="109"/>
      <c r="U435" s="116"/>
      <c r="V435" s="126" t="s">
        <v>636</v>
      </c>
      <c r="W435" s="109"/>
      <c r="X435" s="109"/>
      <c r="Y435" s="109"/>
      <c r="Z435" s="109"/>
      <c r="AA435" s="109"/>
      <c r="AB435" s="109"/>
      <c r="AC435" s="109"/>
      <c r="AD435" s="127" t="str">
        <f t="array" ref="AD435">INDEX(Tabula!$A$1:$AC$129 , $AT433 + 1, MATCH("Type", Tabula!$A$1:$AAB$1 , 0))</f>
        <v>Сезонный</v>
      </c>
      <c r="AE435" s="109"/>
      <c r="AF435" s="109"/>
      <c r="AG435" s="109"/>
      <c r="AH435" s="109"/>
      <c r="AI435" s="109"/>
      <c r="AJ435" s="109"/>
      <c r="AK435" s="109"/>
      <c r="AL435" s="109"/>
      <c r="AM435" s="116"/>
      <c r="AN435" s="124"/>
      <c r="AO435" s="124"/>
      <c r="AP435" s="124"/>
      <c r="AQ435" s="124"/>
      <c r="AR435" s="124"/>
      <c r="AS435" s="124"/>
    </row>
    <row r="436" ht="17.25" customHeight="1">
      <c r="A436" s="126" t="s">
        <v>759</v>
      </c>
      <c r="B436" s="109"/>
      <c r="C436" s="109"/>
      <c r="D436" s="109"/>
      <c r="E436" s="109"/>
      <c r="F436" s="109"/>
      <c r="G436" s="109"/>
      <c r="H436" s="109"/>
      <c r="I436" s="116"/>
      <c r="J436" s="129" t="str">
        <f t="array" ref="J436">IF(INDEX(Tabula!$A$1:$AC$129 , $AT433 + 1, MATCH("Coord_RAJ2000_Beg", Tabula!$A$1:$AAB$1 , 0)), CONCATENATE(INDEX(Tabula!$A$1:$AC$129 , $AT433 + 1, MATCH("Coord_RAJ2000_Beg", Tabula!$A$1:$AAB$1 , 0)), " | ", INDEX(Tabula!$A$1:$AC$129 , $AT433 + 1, MATCH("Coord_DEJ2000_Beg", Tabula!$A$1:$AAB$1 , 0))), " ")</f>
        <v> </v>
      </c>
      <c r="K436" s="109"/>
      <c r="L436" s="109"/>
      <c r="M436" s="109"/>
      <c r="N436" s="109"/>
      <c r="O436" s="109"/>
      <c r="P436" s="109"/>
      <c r="Q436" s="109"/>
      <c r="R436" s="109"/>
      <c r="S436" s="109"/>
      <c r="T436" s="109"/>
      <c r="U436" s="116"/>
      <c r="V436" s="126" t="s">
        <v>760</v>
      </c>
      <c r="W436" s="109"/>
      <c r="X436" s="109"/>
      <c r="Y436" s="109"/>
      <c r="Z436" s="109"/>
      <c r="AA436" s="109"/>
      <c r="AB436" s="109"/>
      <c r="AC436" s="109"/>
      <c r="AD436" s="127" t="str">
        <f t="array" ref="AD436">if(INDEX(Tabula!$A$1:$AC$129 , $AT433 + 1, MATCH("Latitude_Full_Beg", Tabula!$A$1:$AAB$1 , 0)),  CONCATENATE(TEXT(INDEX(Tabula!$A$1:$AC$129 , $AT433 + 1, MATCH("Latitude_Full_Beg", Tabula!$A$1:$AAB$1 , 0)), "+00.0;-00.0" ), "° — ", TEXT(INDEX(Tabula!$A$1:$AC$129 , $AT433 + 1, MATCH("Latitude_Full_End", Tabula!$A$1:$AAB$1 , 0)), "+00.0;-00.0" ), "°"), " ")</f>
        <v> </v>
      </c>
      <c r="AE436" s="109"/>
      <c r="AF436" s="109"/>
      <c r="AG436" s="109"/>
      <c r="AH436" s="109"/>
      <c r="AI436" s="109"/>
      <c r="AJ436" s="109"/>
      <c r="AK436" s="109"/>
      <c r="AL436" s="109"/>
      <c r="AM436" s="116"/>
      <c r="AN436" s="128" t="s">
        <v>758</v>
      </c>
      <c r="AO436" s="109"/>
      <c r="AP436" s="109"/>
      <c r="AQ436" s="109"/>
      <c r="AR436" s="109"/>
      <c r="AS436" s="109"/>
    </row>
    <row r="437" ht="17.25" customHeight="1">
      <c r="A437" s="131" t="s">
        <v>761</v>
      </c>
      <c r="B437" s="109"/>
      <c r="C437" s="109"/>
      <c r="D437" s="109"/>
      <c r="E437" s="109"/>
      <c r="F437" s="109"/>
      <c r="G437" s="109"/>
      <c r="H437" s="109"/>
      <c r="I437" s="116"/>
      <c r="J437" s="129" t="str">
        <f t="array" ref="J437">IF(INDEX(Tabula!$A$1:$AC$129 , $AT433 + 1, MATCH("Coord_RAJ2000_End", Tabula!$A$1:$AAB$1 , 0)), CONCATENATE(INDEX(Tabula!$A$1:$AC$129 , $AT433 + 1, MATCH("Coord_RAJ2000_End", Tabula!$A$1:$AAB$1 , 0)), " | ", INDEX(Tabula!$A$1:$AC$129 , $AT433 + 1, MATCH("Coord_DEJ2000_End", Tabula!$A$1:$AAB$1 , 0))), " ")</f>
        <v> </v>
      </c>
      <c r="K437" s="109"/>
      <c r="L437" s="109"/>
      <c r="M437" s="109"/>
      <c r="N437" s="109"/>
      <c r="O437" s="109"/>
      <c r="P437" s="109"/>
      <c r="Q437" s="109"/>
      <c r="R437" s="109"/>
      <c r="S437" s="109"/>
      <c r="T437" s="109"/>
      <c r="U437" s="116"/>
      <c r="V437" s="126" t="s">
        <v>762</v>
      </c>
      <c r="W437" s="109"/>
      <c r="X437" s="109"/>
      <c r="Y437" s="109"/>
      <c r="Z437" s="109"/>
      <c r="AA437" s="109"/>
      <c r="AB437" s="109"/>
      <c r="AC437" s="109"/>
      <c r="AD437" s="127" t="str">
        <f t="array" ref="AD437">IF(INDEX(Tabula!$A$1:$AC$129 , $AT433 + 1, MATCH("Latitude_Part_Beg", Tabula!$A$1:$AAB$1 , 0)), CONCATENATE(TEXT(INDEX(Tabula!$A$1:$AC$129 , $AT433 + 1, MATCH("Latitude_Part_Beg", Tabula!$A$1:$AAB$1 , 0)), "+00.0;-00.0" ), "° — ", TEXT(INDEX(Tabula!$A$1:$AC$129 , $AT433 + 1, MATCH("Latitude_Part_End", Tabula!$A$1:$AAB$1 , 0)), "+00.0;-00.0" ), "°"), " ")</f>
        <v> </v>
      </c>
      <c r="AE437" s="109"/>
      <c r="AF437" s="109"/>
      <c r="AG437" s="109"/>
      <c r="AH437" s="109"/>
      <c r="AI437" s="109"/>
      <c r="AJ437" s="109"/>
      <c r="AK437" s="109"/>
      <c r="AL437" s="109"/>
      <c r="AM437" s="116"/>
      <c r="AN437" s="130" t="str">
        <f t="array" ref="AN437">CONCATENATE("@ ", INDEX(Tabula!$A$1:$AC$129, $AT433 + 1, MATCH("Group", Tabula!$A$1:$AAB$1 , 0)), " ")</f>
        <v>@ 003-a </v>
      </c>
      <c r="AO437" s="94"/>
      <c r="AP437" s="94"/>
      <c r="AQ437" s="94"/>
      <c r="AR437" s="94"/>
      <c r="AS437" s="94"/>
    </row>
    <row r="438" ht="17.25" customHeight="1">
      <c r="A438" s="126" t="s">
        <v>763</v>
      </c>
      <c r="B438" s="109"/>
      <c r="C438" s="109"/>
      <c r="D438" s="109"/>
      <c r="E438" s="109"/>
      <c r="F438" s="109"/>
      <c r="G438" s="109"/>
      <c r="H438" s="109"/>
      <c r="I438" s="116"/>
      <c r="J438" s="132" t="str">
        <f t="array" ref="J438">if(INDEX(Tabula!$A$1:$AC$129 , $AT433 + 1, MATCH("Size_RA", Tabula!$A$1:$AAB$1 , 0)), CONCATENATE(INDEX(Tabula!$A$1:$AC$129 , $AT433 + 1, MATCH("Size_RA", Tabula!$A$1:$AAB$1 , 0)), " | ", INDEX(Tabula!$A$1:$AC$129 , $AT433 + 1, MATCH("Size_DE", Tabula!$A$1:$AAB$1 , 0))), " ")</f>
        <v> </v>
      </c>
      <c r="K438" s="109"/>
      <c r="L438" s="109"/>
      <c r="M438" s="109"/>
      <c r="N438" s="109"/>
      <c r="O438" s="109"/>
      <c r="P438" s="109"/>
      <c r="Q438" s="109"/>
      <c r="R438" s="109"/>
      <c r="S438" s="109"/>
      <c r="T438" s="109"/>
      <c r="U438" s="116"/>
      <c r="V438" s="126" t="s">
        <v>764</v>
      </c>
      <c r="W438" s="109"/>
      <c r="X438" s="109"/>
      <c r="Y438" s="109"/>
      <c r="Z438" s="109"/>
      <c r="AA438" s="109"/>
      <c r="AB438" s="109"/>
      <c r="AC438" s="109"/>
      <c r="AD438" s="127" t="str">
        <f t="array" ref="AD438">IF(INDEX(Tabula!$A$1:$AC$129 , $AT433 + 1, MATCH("Magnitude_Min", Tabula!$A$1:$AAB$1 , 0)), CONCATENATE(TEXT(INDEX(Tabula!$A$1:$AC$129 , $AT433 + 1, MATCH("Magnitude_Min", Tabula!$A$1:$AAB$1 , 0)), "+00.0;-00.0"),  "ᵐ — ", TEXT(INDEX(Tabula!$A$1:$AC$129 , $AT433 + 1, MATCH("Magnitude_Max", Tabula!$A$1:$AAB$1 , 0)), "+00.0;-00.0"), "ᵐ"), " ")</f>
        <v> </v>
      </c>
      <c r="AE438" s="109"/>
      <c r="AF438" s="109"/>
      <c r="AG438" s="109"/>
      <c r="AH438" s="109"/>
      <c r="AI438" s="109"/>
      <c r="AJ438" s="109"/>
      <c r="AK438" s="109"/>
      <c r="AL438" s="109"/>
      <c r="AM438" s="116"/>
      <c r="AN438" s="124"/>
      <c r="AO438" s="124"/>
      <c r="AP438" s="124"/>
      <c r="AQ438" s="124"/>
      <c r="AR438" s="124"/>
      <c r="AS438" s="124"/>
    </row>
    <row r="439" ht="17.25" customHeight="1">
      <c r="A439" s="134" t="str">
        <f t="array" ref="A439">CONCATENATE("", INDEX(Tabula!$A$1:$AC$129 ,$AT433  + 1, MATCH("Info", Tabula!$A$1:$AAB$1 , 0)))</f>
        <v>Включает яркие звезды зимнего неба, расположенные дугой: Сириус (Большой Пес), Процион (Малый Пес), Поллукс и Кастор (β и α Близнецы), Капелла (α Возничего), Альдебаран (α Телеца), Ригель (β Ориона) и Бетельгейзе (α Ориона) в центре. Частично совпадает с Зимним треугольником.</v>
      </c>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139" t="s">
        <v>765</v>
      </c>
    </row>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row>
    <row r="454" ht="17.25" customHeight="1">
      <c r="A454" s="138" t="str">
        <f t="array" ref="A454">IMAGE(INDEX(Tabula!$A$1:$AC$129 , $AT433 + 1,  MATCH("Img_Form_Gray", Tabula!$A$1:$AAB$1 , 0)))</f>
        <v/>
      </c>
      <c r="B454" s="94"/>
      <c r="C454" s="94"/>
      <c r="D454" s="94"/>
      <c r="E454" s="94"/>
      <c r="F454" s="94"/>
      <c r="G454" s="94"/>
      <c r="H454" s="94"/>
      <c r="I454" s="94"/>
      <c r="J454" s="94"/>
      <c r="K454" s="94"/>
      <c r="L454" s="94"/>
      <c r="M454" s="94"/>
      <c r="N454" s="94"/>
      <c r="O454" s="94"/>
      <c r="P454" s="94"/>
      <c r="Q454" s="94"/>
      <c r="R454" s="94"/>
      <c r="S454" s="94"/>
      <c r="T454" s="94"/>
      <c r="U454" s="140" t="s">
        <v>767</v>
      </c>
      <c r="V454" s="136" t="str">
        <f t="array" ref="V454">IMAGE(INDEX(Tabula!$A$1:$AC$129 , $AT433 + 1, MATCH("Img_Look_Gray", Tabula!$A$1:$AAB$1 , 0)))</f>
        <v/>
      </c>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141" t="s">
        <v>766</v>
      </c>
    </row>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row>
    <row r="469" ht="17.25" customHeight="1">
      <c r="A469" s="115" t="s">
        <v>757</v>
      </c>
      <c r="B469" s="109"/>
      <c r="C469" s="109"/>
      <c r="D469" s="109"/>
      <c r="E469" s="109"/>
      <c r="F469" s="116"/>
      <c r="G469" s="117" t="s">
        <v>634</v>
      </c>
      <c r="H469" s="109"/>
      <c r="I469" s="109"/>
      <c r="J469" s="109"/>
      <c r="K469" s="109"/>
      <c r="L469" s="109"/>
      <c r="M469" s="109"/>
      <c r="N469" s="109"/>
      <c r="O469" s="116"/>
      <c r="P469" s="118" t="str">
        <f t="array" ref="P469">CONCATENATE("", INDEX(Tabula!$A$1:$AC$129 ,$AT469  + 1, MATCH("Name", Tabula!$A$1:$AAB$1 , 0)))</f>
        <v>G-астеризм</v>
      </c>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09"/>
      <c r="AL469" s="109"/>
      <c r="AM469" s="109"/>
      <c r="AN469" s="109"/>
      <c r="AO469" s="109"/>
      <c r="AP469" s="109"/>
      <c r="AQ469" s="109"/>
      <c r="AR469" s="109"/>
      <c r="AS469" s="109"/>
      <c r="AT469" s="119">
        <v>5.0</v>
      </c>
    </row>
    <row r="470" ht="17.25" customHeight="1">
      <c r="A470" s="120" t="str">
        <f t="array" ref="A470">CONCATENATE("№ ", TEXT(INDEX(Tabula!$A$1:$AC$129, $AT469 + 1, MATCH("Order", Tabula!$A$1:$AAB$1 , 0)), "000"))</f>
        <v>№ 005</v>
      </c>
      <c r="B470" s="94"/>
      <c r="C470" s="94"/>
      <c r="D470" s="94"/>
      <c r="E470" s="94"/>
      <c r="F470" s="121"/>
      <c r="G470" s="122" t="str">
        <f t="array" ref="G470">CONCATENATE("Включает ", INDEX(Tabula!$A$1:$AC$129 ,$AT469  + 1, MATCH("Count", Tabula!$A$1:$AAB$1 , 0)), " объекта")</f>
        <v>Включает 9 объекта</v>
      </c>
      <c r="H470" s="94"/>
      <c r="I470" s="94"/>
      <c r="J470" s="94"/>
      <c r="K470" s="94"/>
      <c r="L470" s="94"/>
      <c r="M470" s="94"/>
      <c r="N470" s="94"/>
      <c r="O470" s="121"/>
      <c r="P470" s="123" t="str">
        <f t="array" ref="P470">INDEX(Tabula!$A$1:$AC$129 , $AT469 + 1, MATCH("Stars", Tabula!$A$1:$AAB$1 , 0))</f>
        <v>α Tau, α Aur, α Gem, β Gem, α CMi, α CMa, β Ori, γ Ori, α Ori</v>
      </c>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row>
    <row r="471" ht="17.25" customHeight="1">
      <c r="A471" s="124"/>
      <c r="B471" s="124"/>
      <c r="C471" s="124"/>
      <c r="D471" s="124"/>
      <c r="E471" s="124"/>
      <c r="F471" s="125"/>
      <c r="G471" s="126" t="s">
        <v>656</v>
      </c>
      <c r="H471" s="109"/>
      <c r="I471" s="109"/>
      <c r="J471" s="109"/>
      <c r="K471" s="109"/>
      <c r="L471" s="109"/>
      <c r="M471" s="109"/>
      <c r="N471" s="109"/>
      <c r="O471" s="116"/>
      <c r="P471" s="127" t="str">
        <f t="array" ref="P471">INDEX(Tabula!$A$1:$AC$129 , $AT469 + 1, MATCH("Origin", Tabula!$A$1:$AAB$1 , 0))</f>
        <v>Древнее</v>
      </c>
      <c r="Q471" s="109"/>
      <c r="R471" s="109"/>
      <c r="S471" s="109"/>
      <c r="T471" s="109"/>
      <c r="U471" s="109"/>
      <c r="V471" s="109"/>
      <c r="W471" s="109"/>
      <c r="X471" s="109"/>
      <c r="Y471" s="109"/>
      <c r="Z471" s="109"/>
      <c r="AA471" s="116"/>
      <c r="AB471" s="126" t="s">
        <v>636</v>
      </c>
      <c r="AC471" s="109"/>
      <c r="AD471" s="109"/>
      <c r="AE471" s="109"/>
      <c r="AF471" s="109"/>
      <c r="AG471" s="109"/>
      <c r="AH471" s="109"/>
      <c r="AI471" s="109"/>
      <c r="AJ471" s="127" t="str">
        <f t="array" ref="AJ471">INDEX(Tabula!$A$1:$AC$129 , $AT469 + 1, MATCH("Type", Tabula!$A$1:$AAB$1 , 0))</f>
        <v>Сезонный</v>
      </c>
      <c r="AK471" s="109"/>
      <c r="AL471" s="109"/>
      <c r="AM471" s="109"/>
      <c r="AN471" s="109"/>
      <c r="AO471" s="109"/>
      <c r="AP471" s="109"/>
      <c r="AQ471" s="109"/>
      <c r="AR471" s="109"/>
      <c r="AS471" s="109"/>
    </row>
    <row r="472" ht="17.25" customHeight="1">
      <c r="A472" s="128" t="s">
        <v>758</v>
      </c>
      <c r="B472" s="109"/>
      <c r="C472" s="109"/>
      <c r="D472" s="109"/>
      <c r="E472" s="109"/>
      <c r="F472" s="116"/>
      <c r="G472" s="126" t="s">
        <v>759</v>
      </c>
      <c r="H472" s="109"/>
      <c r="I472" s="109"/>
      <c r="J472" s="109"/>
      <c r="K472" s="109"/>
      <c r="L472" s="109"/>
      <c r="M472" s="109"/>
      <c r="N472" s="109"/>
      <c r="O472" s="116"/>
      <c r="P472" s="129" t="str">
        <f t="array" ref="P472">IF(INDEX(Tabula!$A$1:$AC$129 , $AT469 + 1, MATCH("Coord_RAJ2000_Beg", Tabula!$A$1:$AAB$1 , 0)), CONCATENATE(INDEX(Tabula!$A$1:$AC$129 , $AT469 + 1, MATCH("Coord_RAJ2000_Beg", Tabula!$A$1:$AAB$1 , 0)), " | ", INDEX(Tabula!$A$1:$AC$129 , $AT469 + 1, MATCH("Coord_DEJ2000_Beg", Tabula!$A$1:$AAB$1 , 0))), " ")</f>
        <v> </v>
      </c>
      <c r="Q472" s="109"/>
      <c r="R472" s="109"/>
      <c r="S472" s="109"/>
      <c r="T472" s="109"/>
      <c r="U472" s="109"/>
      <c r="V472" s="109"/>
      <c r="W472" s="109"/>
      <c r="X472" s="109"/>
      <c r="Y472" s="109"/>
      <c r="Z472" s="109"/>
      <c r="AA472" s="116"/>
      <c r="AB472" s="126" t="s">
        <v>760</v>
      </c>
      <c r="AC472" s="109"/>
      <c r="AD472" s="109"/>
      <c r="AE472" s="109"/>
      <c r="AF472" s="109"/>
      <c r="AG472" s="109"/>
      <c r="AH472" s="109"/>
      <c r="AI472" s="109"/>
      <c r="AJ472" s="127" t="str">
        <f t="array" ref="AJ472">if(INDEX(Tabula!$A$1:$AC$129 , $AT469 + 1, MATCH("Latitude_Full_Beg", Tabula!$A$1:$AAB$1 , 0)),  CONCATENATE(TEXT(INDEX(Tabula!$A$1:$AC$129 , $AT469 + 1, MATCH("Latitude_Full_Beg", Tabula!$A$1:$AAB$1 , 0)), "+00.0;-00.0" ), "° — ", TEXT(INDEX(Tabula!$A$1:$AC$129 , $AT469 + 1, MATCH("Latitude_Full_End", Tabula!$A$1:$AAB$1 , 0)), "+00.0;-00.0" ), "°"), " ")</f>
        <v> </v>
      </c>
      <c r="AK472" s="109"/>
      <c r="AL472" s="109"/>
      <c r="AM472" s="109"/>
      <c r="AN472" s="109"/>
      <c r="AO472" s="109"/>
      <c r="AP472" s="109"/>
      <c r="AQ472" s="109"/>
      <c r="AR472" s="109"/>
      <c r="AS472" s="109"/>
    </row>
    <row r="473" ht="17.25" customHeight="1">
      <c r="A473" s="130" t="str">
        <f t="array" ref="A473">CONCATENATE("@ ", INDEX(Tabula!$A$1:$AC$129, $AT469 + 1, MATCH("Group", Tabula!$A$1:$AAB$1 , 0)), " ")</f>
        <v>@ 003-b </v>
      </c>
      <c r="B473" s="94"/>
      <c r="C473" s="94"/>
      <c r="D473" s="94"/>
      <c r="E473" s="94"/>
      <c r="F473" s="121"/>
      <c r="G473" s="131" t="s">
        <v>761</v>
      </c>
      <c r="H473" s="109"/>
      <c r="I473" s="109"/>
      <c r="J473" s="109"/>
      <c r="K473" s="109"/>
      <c r="L473" s="109"/>
      <c r="M473" s="109"/>
      <c r="N473" s="109"/>
      <c r="O473" s="116"/>
      <c r="P473" s="129" t="str">
        <f t="array" ref="P473">IF(INDEX(Tabula!$A$1:$AC$129 , $AT469 + 1, MATCH("Coord_RAJ2000_End", Tabula!$A$1:$AAB$1 , 0)), CONCATENATE(INDEX(Tabula!$A$1:$AC$129 , $AT469 + 1, MATCH("Coord_RAJ2000_End", Tabula!$A$1:$AAB$1 , 0)), " | ", INDEX(Tabula!$A$1:$AC$129 , $AT469 + 1, MATCH("Coord_DEJ2000_End", Tabula!$A$1:$AAB$1 , 0))), " ")</f>
        <v> </v>
      </c>
      <c r="Q473" s="109"/>
      <c r="R473" s="109"/>
      <c r="S473" s="109"/>
      <c r="T473" s="109"/>
      <c r="U473" s="109"/>
      <c r="V473" s="109"/>
      <c r="W473" s="109"/>
      <c r="X473" s="109"/>
      <c r="Y473" s="109"/>
      <c r="Z473" s="109"/>
      <c r="AA473" s="116"/>
      <c r="AB473" s="126" t="s">
        <v>762</v>
      </c>
      <c r="AC473" s="109"/>
      <c r="AD473" s="109"/>
      <c r="AE473" s="109"/>
      <c r="AF473" s="109"/>
      <c r="AG473" s="109"/>
      <c r="AH473" s="109"/>
      <c r="AI473" s="109"/>
      <c r="AJ473" s="127" t="str">
        <f t="array" ref="AJ473">IF(INDEX(Tabula!$A$1:$AC$129 , $AT469 + 1, MATCH("Latitude_Part_Beg", Tabula!$A$1:$AAB$1 , 0)), CONCATENATE(TEXT(INDEX(Tabula!$A$1:$AC$129 , $AT469 + 1, MATCH("Latitude_Part_Beg", Tabula!$A$1:$AAB$1 , 0)), "+00.0;-00.0" ), "° — ", TEXT(INDEX(Tabula!$A$1:$AC$129 , $AT469 + 1, MATCH("Latitude_Part_End", Tabula!$A$1:$AAB$1 , 0)), "+00.0;-00.0" ), "°"), " ")</f>
        <v> </v>
      </c>
      <c r="AK473" s="109"/>
      <c r="AL473" s="109"/>
      <c r="AM473" s="109"/>
      <c r="AN473" s="109"/>
      <c r="AO473" s="109"/>
      <c r="AP473" s="109"/>
      <c r="AQ473" s="109"/>
      <c r="AR473" s="109"/>
      <c r="AS473" s="109"/>
    </row>
    <row r="474" ht="17.25" customHeight="1">
      <c r="A474" s="124"/>
      <c r="B474" s="124"/>
      <c r="C474" s="124"/>
      <c r="D474" s="124"/>
      <c r="E474" s="124"/>
      <c r="F474" s="125"/>
      <c r="G474" s="126" t="s">
        <v>763</v>
      </c>
      <c r="H474" s="109"/>
      <c r="I474" s="109"/>
      <c r="J474" s="109"/>
      <c r="K474" s="109"/>
      <c r="L474" s="109"/>
      <c r="M474" s="109"/>
      <c r="N474" s="109"/>
      <c r="O474" s="116"/>
      <c r="P474" s="132" t="str">
        <f t="array" ref="P474">if(INDEX(Tabula!$A$1:$AC$129 , $AT469 + 1, MATCH("Size_RA", Tabula!$A$1:$AAB$1 , 0)), CONCATENATE(INDEX(Tabula!$A$1:$AC$129 , $AT469 + 1, MATCH("Size_RA", Tabula!$A$1:$AAB$1 , 0)), " | ", INDEX(Tabula!$A$1:$AC$129 , $AT469 + 1, MATCH("Size_DE", Tabula!$A$1:$AAB$1 , 0))), " ")</f>
        <v> </v>
      </c>
      <c r="Q474" s="109"/>
      <c r="R474" s="109"/>
      <c r="S474" s="109"/>
      <c r="T474" s="109"/>
      <c r="U474" s="109"/>
      <c r="V474" s="109"/>
      <c r="W474" s="109"/>
      <c r="X474" s="109"/>
      <c r="Y474" s="109"/>
      <c r="Z474" s="109"/>
      <c r="AA474" s="116"/>
      <c r="AB474" s="126" t="s">
        <v>764</v>
      </c>
      <c r="AC474" s="109"/>
      <c r="AD474" s="109"/>
      <c r="AE474" s="109"/>
      <c r="AF474" s="109"/>
      <c r="AG474" s="109"/>
      <c r="AH474" s="109"/>
      <c r="AI474" s="109"/>
      <c r="AJ474" s="127" t="str">
        <f t="array" ref="AJ474">IF(INDEX(Tabula!$A$1:$AC$129 , $AT469 + 1, MATCH("Magnitude_Min", Tabula!$A$1:$AAB$1 , 0)), CONCATENATE(TEXT(INDEX(Tabula!$A$1:$AC$129 , $AT469 + 1, MATCH("Magnitude_Min", Tabula!$A$1:$AAB$1 , 0)), "+00.0;-00.0"),  "ᵐ — ", TEXT(INDEX(Tabula!$A$1:$AC$129 , $AT469 + 1, MATCH("Magnitude_Max", Tabula!$A$1:$AAB$1 , 0)), "+00.0;-00.0"), "ᵐ"), " ")</f>
        <v> </v>
      </c>
      <c r="AK474" s="109"/>
      <c r="AL474" s="109"/>
      <c r="AM474" s="109"/>
      <c r="AN474" s="109"/>
      <c r="AO474" s="109"/>
      <c r="AP474" s="109"/>
      <c r="AQ474" s="109"/>
      <c r="AR474" s="109"/>
      <c r="AS474" s="109"/>
    </row>
    <row r="475" ht="17.25" customHeight="1">
      <c r="A475" s="133" t="s">
        <v>765</v>
      </c>
      <c r="B475" s="134" t="str">
        <f t="array" ref="B475">CONCATENATE("", INDEX(Tabula!$A$1:$AC$129 ,$AT469  + 1, MATCH("Info", Tabula!$A$1:$AAB$1 , 0)))</f>
        <v>Вариант Зимнего круга: вместо замыкания кольца от Ригеля (β Ориона) к Альдебарану (α Телеца), в него включается Беллакрикс (γ Ориона) и Бетельгейзе (α Ориона) завершает спираль.</v>
      </c>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row>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row>
    <row r="490" ht="17.25" customHeight="1">
      <c r="A490" s="135" t="s">
        <v>766</v>
      </c>
      <c r="B490" s="136" t="str">
        <f t="array" ref="B490">IMAGE(INDEX(Tabula!$A$1:$AC$129 , $AT469 + 1, MATCH("Img_Look_Gray", Tabula!$A$1:$AAB$1 , 0)))</f>
        <v/>
      </c>
      <c r="C490" s="94"/>
      <c r="D490" s="94"/>
      <c r="E490" s="94"/>
      <c r="F490" s="94"/>
      <c r="G490" s="94"/>
      <c r="H490" s="94"/>
      <c r="I490" s="94"/>
      <c r="J490" s="94"/>
      <c r="K490" s="94"/>
      <c r="L490" s="94"/>
      <c r="M490" s="94"/>
      <c r="N490" s="94"/>
      <c r="O490" s="94"/>
      <c r="P490" s="94"/>
      <c r="Q490" s="94"/>
      <c r="R490" s="94"/>
      <c r="S490" s="94"/>
      <c r="T490" s="94"/>
      <c r="U490" s="94"/>
      <c r="V490" s="94"/>
      <c r="W490" s="94"/>
      <c r="X490" s="94"/>
      <c r="Y490" s="137" t="s">
        <v>767</v>
      </c>
      <c r="Z490" s="138" t="str">
        <f t="array" ref="Z490">IMAGE(INDEX(Tabula!$A$1:$AC$129 , $AT469 + 1,  MATCH("Img_Form_Gray", Tabula!$A$1:$AAB$1 , 0)))</f>
        <v/>
      </c>
      <c r="AA490" s="94"/>
      <c r="AB490" s="94"/>
      <c r="AC490" s="94"/>
      <c r="AD490" s="94"/>
      <c r="AE490" s="94"/>
      <c r="AF490" s="94"/>
      <c r="AG490" s="94"/>
      <c r="AH490" s="94"/>
      <c r="AI490" s="94"/>
      <c r="AJ490" s="94"/>
      <c r="AK490" s="94"/>
      <c r="AL490" s="94"/>
      <c r="AM490" s="94"/>
      <c r="AN490" s="94"/>
      <c r="AO490" s="94"/>
      <c r="AP490" s="94"/>
      <c r="AQ490" s="94"/>
      <c r="AR490" s="94"/>
      <c r="AS490" s="94"/>
    </row>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row>
    <row r="505" ht="17.25" customHeight="1">
      <c r="A505" s="117" t="s">
        <v>634</v>
      </c>
      <c r="B505" s="109"/>
      <c r="C505" s="109"/>
      <c r="D505" s="109"/>
      <c r="E505" s="109"/>
      <c r="F505" s="109"/>
      <c r="G505" s="109"/>
      <c r="H505" s="109"/>
      <c r="I505" s="116"/>
      <c r="J505" s="118" t="str">
        <f t="array" ref="J505">CONCATENATE("", INDEX(Tabula!$A$1:$AC$129 ,$AT505  + 1, MATCH("Name", Tabula!$A$1:$AAB$1 , 0)))</f>
        <v>Весенний треугольник</v>
      </c>
      <c r="K505" s="109"/>
      <c r="L505" s="109"/>
      <c r="M505" s="109"/>
      <c r="N505" s="109"/>
      <c r="O505" s="109"/>
      <c r="P505" s="109"/>
      <c r="Q505" s="109"/>
      <c r="R505" s="109"/>
      <c r="S505" s="109"/>
      <c r="T505" s="109"/>
      <c r="U505" s="109"/>
      <c r="V505" s="109"/>
      <c r="W505" s="109"/>
      <c r="X505" s="109"/>
      <c r="Y505" s="109"/>
      <c r="Z505" s="109"/>
      <c r="AA505" s="109"/>
      <c r="AB505" s="109"/>
      <c r="AC505" s="109"/>
      <c r="AD505" s="109"/>
      <c r="AE505" s="109"/>
      <c r="AF505" s="109"/>
      <c r="AG505" s="109"/>
      <c r="AH505" s="109"/>
      <c r="AI505" s="109"/>
      <c r="AJ505" s="109"/>
      <c r="AK505" s="109"/>
      <c r="AL505" s="109"/>
      <c r="AM505" s="116"/>
      <c r="AN505" s="115" t="s">
        <v>757</v>
      </c>
      <c r="AO505" s="109"/>
      <c r="AP505" s="109"/>
      <c r="AQ505" s="109"/>
      <c r="AR505" s="109"/>
      <c r="AS505" s="109"/>
      <c r="AT505" s="119">
        <v>6.0</v>
      </c>
    </row>
    <row r="506" ht="17.25" customHeight="1">
      <c r="A506" s="122" t="str">
        <f t="array" ref="A506">CONCATENATE("Включает ", INDEX(Tabula!$A$1:$AC$129 ,$AT505  + 1, MATCH("Count", Tabula!$A$1:$AAB$1 , 0)), " объекта")</f>
        <v>Включает 3 объекта</v>
      </c>
      <c r="B506" s="94"/>
      <c r="C506" s="94"/>
      <c r="D506" s="94"/>
      <c r="E506" s="94"/>
      <c r="F506" s="94"/>
      <c r="G506" s="94"/>
      <c r="H506" s="94"/>
      <c r="I506" s="121"/>
      <c r="J506" s="123" t="str">
        <f t="array" ref="J506">INDEX(Tabula!$A$1:$AC$129 , $AT505 + 1, MATCH("Stars", Tabula!$A$1:$AAB$1 , 0))</f>
        <v>α Boo, α Vir, β Leo</v>
      </c>
      <c r="K506" s="109"/>
      <c r="L506" s="109"/>
      <c r="M506" s="109"/>
      <c r="N506" s="109"/>
      <c r="O506" s="109"/>
      <c r="P506" s="109"/>
      <c r="Q506" s="109"/>
      <c r="R506" s="109"/>
      <c r="S506" s="109"/>
      <c r="T506" s="109"/>
      <c r="U506" s="109"/>
      <c r="V506" s="109"/>
      <c r="W506" s="109"/>
      <c r="X506" s="109"/>
      <c r="Y506" s="109"/>
      <c r="Z506" s="109"/>
      <c r="AA506" s="109"/>
      <c r="AB506" s="109"/>
      <c r="AC506" s="109"/>
      <c r="AD506" s="109"/>
      <c r="AE506" s="109"/>
      <c r="AF506" s="109"/>
      <c r="AG506" s="109"/>
      <c r="AH506" s="109"/>
      <c r="AI506" s="109"/>
      <c r="AJ506" s="109"/>
      <c r="AK506" s="109"/>
      <c r="AL506" s="109"/>
      <c r="AM506" s="116"/>
      <c r="AN506" s="120" t="str">
        <f t="array" ref="AN506">CONCATENATE("№ ", TEXT(INDEX(Tabula!$A$1:$AC$129, $AT505 + 1, MATCH("Order", Tabula!$A$1:$AAB$1 , 0)), "000"))</f>
        <v>№ 006</v>
      </c>
      <c r="AO506" s="94"/>
      <c r="AP506" s="94"/>
      <c r="AQ506" s="94"/>
      <c r="AR506" s="94"/>
      <c r="AS506" s="94"/>
    </row>
    <row r="507" ht="17.25" customHeight="1">
      <c r="A507" s="126" t="s">
        <v>656</v>
      </c>
      <c r="B507" s="109"/>
      <c r="C507" s="109"/>
      <c r="D507" s="109"/>
      <c r="E507" s="109"/>
      <c r="F507" s="109"/>
      <c r="G507" s="109"/>
      <c r="H507" s="109"/>
      <c r="I507" s="116"/>
      <c r="J507" s="127" t="str">
        <f t="array" ref="J507">INDEX(Tabula!$A$1:$AC$129 , $AT505 + 1, MATCH("Origin", Tabula!$A$1:$AAB$1 , 0))</f>
        <v>Древнее</v>
      </c>
      <c r="K507" s="109"/>
      <c r="L507" s="109"/>
      <c r="M507" s="109"/>
      <c r="N507" s="109"/>
      <c r="O507" s="109"/>
      <c r="P507" s="109"/>
      <c r="Q507" s="109"/>
      <c r="R507" s="109"/>
      <c r="S507" s="109"/>
      <c r="T507" s="109"/>
      <c r="U507" s="116"/>
      <c r="V507" s="126" t="s">
        <v>636</v>
      </c>
      <c r="W507" s="109"/>
      <c r="X507" s="109"/>
      <c r="Y507" s="109"/>
      <c r="Z507" s="109"/>
      <c r="AA507" s="109"/>
      <c r="AB507" s="109"/>
      <c r="AC507" s="109"/>
      <c r="AD507" s="127" t="str">
        <f t="array" ref="AD507">INDEX(Tabula!$A$1:$AC$129 , $AT505 + 1, MATCH("Type", Tabula!$A$1:$AAB$1 , 0))</f>
        <v>Сезонный</v>
      </c>
      <c r="AE507" s="109"/>
      <c r="AF507" s="109"/>
      <c r="AG507" s="109"/>
      <c r="AH507" s="109"/>
      <c r="AI507" s="109"/>
      <c r="AJ507" s="109"/>
      <c r="AK507" s="109"/>
      <c r="AL507" s="109"/>
      <c r="AM507" s="116"/>
      <c r="AN507" s="124"/>
      <c r="AO507" s="124"/>
      <c r="AP507" s="124"/>
      <c r="AQ507" s="124"/>
      <c r="AR507" s="124"/>
      <c r="AS507" s="124"/>
    </row>
    <row r="508" ht="17.25" customHeight="1">
      <c r="A508" s="126" t="s">
        <v>759</v>
      </c>
      <c r="B508" s="109"/>
      <c r="C508" s="109"/>
      <c r="D508" s="109"/>
      <c r="E508" s="109"/>
      <c r="F508" s="109"/>
      <c r="G508" s="109"/>
      <c r="H508" s="109"/>
      <c r="I508" s="116"/>
      <c r="J508" s="129" t="str">
        <f t="array" ref="J508">IF(INDEX(Tabula!$A$1:$AC$129 , $AT505 + 1, MATCH("Coord_RAJ2000_Beg", Tabula!$A$1:$AAB$1 , 0)), CONCATENATE(INDEX(Tabula!$A$1:$AC$129 , $AT505 + 1, MATCH("Coord_RAJ2000_Beg", Tabula!$A$1:$AAB$1 , 0)), " | ", INDEX(Tabula!$A$1:$AC$129 , $AT505 + 1, MATCH("Coord_DEJ2000_Beg", Tabula!$A$1:$AAB$1 , 0))), " ")</f>
        <v> </v>
      </c>
      <c r="K508" s="109"/>
      <c r="L508" s="109"/>
      <c r="M508" s="109"/>
      <c r="N508" s="109"/>
      <c r="O508" s="109"/>
      <c r="P508" s="109"/>
      <c r="Q508" s="109"/>
      <c r="R508" s="109"/>
      <c r="S508" s="109"/>
      <c r="T508" s="109"/>
      <c r="U508" s="116"/>
      <c r="V508" s="126" t="s">
        <v>760</v>
      </c>
      <c r="W508" s="109"/>
      <c r="X508" s="109"/>
      <c r="Y508" s="109"/>
      <c r="Z508" s="109"/>
      <c r="AA508" s="109"/>
      <c r="AB508" s="109"/>
      <c r="AC508" s="109"/>
      <c r="AD508" s="127" t="str">
        <f t="array" ref="AD508">if(INDEX(Tabula!$A$1:$AC$129 , $AT505 + 1, MATCH("Latitude_Full_Beg", Tabula!$A$1:$AAB$1 , 0)),  CONCATENATE(TEXT(INDEX(Tabula!$A$1:$AC$129 , $AT505 + 1, MATCH("Latitude_Full_Beg", Tabula!$A$1:$AAB$1 , 0)), "+00.0;-00.0" ), "° — ", TEXT(INDEX(Tabula!$A$1:$AC$129 , $AT505 + 1, MATCH("Latitude_Full_End", Tabula!$A$1:$AAB$1 , 0)), "+00.0;-00.0" ), "°"), " ")</f>
        <v> </v>
      </c>
      <c r="AE508" s="109"/>
      <c r="AF508" s="109"/>
      <c r="AG508" s="109"/>
      <c r="AH508" s="109"/>
      <c r="AI508" s="109"/>
      <c r="AJ508" s="109"/>
      <c r="AK508" s="109"/>
      <c r="AL508" s="109"/>
      <c r="AM508" s="116"/>
      <c r="AN508" s="128" t="s">
        <v>758</v>
      </c>
      <c r="AO508" s="109"/>
      <c r="AP508" s="109"/>
      <c r="AQ508" s="109"/>
      <c r="AR508" s="109"/>
      <c r="AS508" s="109"/>
    </row>
    <row r="509" ht="17.25" customHeight="1">
      <c r="A509" s="131" t="s">
        <v>761</v>
      </c>
      <c r="B509" s="109"/>
      <c r="C509" s="109"/>
      <c r="D509" s="109"/>
      <c r="E509" s="109"/>
      <c r="F509" s="109"/>
      <c r="G509" s="109"/>
      <c r="H509" s="109"/>
      <c r="I509" s="116"/>
      <c r="J509" s="129" t="str">
        <f t="array" ref="J509">IF(INDEX(Tabula!$A$1:$AC$129 , $AT505 + 1, MATCH("Coord_RAJ2000_End", Tabula!$A$1:$AAB$1 , 0)), CONCATENATE(INDEX(Tabula!$A$1:$AC$129 , $AT505 + 1, MATCH("Coord_RAJ2000_End", Tabula!$A$1:$AAB$1 , 0)), " | ", INDEX(Tabula!$A$1:$AC$129 , $AT505 + 1, MATCH("Coord_DEJ2000_End", Tabula!$A$1:$AAB$1 , 0))), " ")</f>
        <v> </v>
      </c>
      <c r="K509" s="109"/>
      <c r="L509" s="109"/>
      <c r="M509" s="109"/>
      <c r="N509" s="109"/>
      <c r="O509" s="109"/>
      <c r="P509" s="109"/>
      <c r="Q509" s="109"/>
      <c r="R509" s="109"/>
      <c r="S509" s="109"/>
      <c r="T509" s="109"/>
      <c r="U509" s="116"/>
      <c r="V509" s="126" t="s">
        <v>762</v>
      </c>
      <c r="W509" s="109"/>
      <c r="X509" s="109"/>
      <c r="Y509" s="109"/>
      <c r="Z509" s="109"/>
      <c r="AA509" s="109"/>
      <c r="AB509" s="109"/>
      <c r="AC509" s="109"/>
      <c r="AD509" s="127" t="str">
        <f t="array" ref="AD509">IF(INDEX(Tabula!$A$1:$AC$129 , $AT505 + 1, MATCH("Latitude_Part_Beg", Tabula!$A$1:$AAB$1 , 0)), CONCATENATE(TEXT(INDEX(Tabula!$A$1:$AC$129 , $AT505 + 1, MATCH("Latitude_Part_Beg", Tabula!$A$1:$AAB$1 , 0)), "+00.0;-00.0" ), "° — ", TEXT(INDEX(Tabula!$A$1:$AC$129 , $AT505 + 1, MATCH("Latitude_Part_End", Tabula!$A$1:$AAB$1 , 0)), "+00.0;-00.0" ), "°"), " ")</f>
        <v> </v>
      </c>
      <c r="AE509" s="109"/>
      <c r="AF509" s="109"/>
      <c r="AG509" s="109"/>
      <c r="AH509" s="109"/>
      <c r="AI509" s="109"/>
      <c r="AJ509" s="109"/>
      <c r="AK509" s="109"/>
      <c r="AL509" s="109"/>
      <c r="AM509" s="116"/>
      <c r="AN509" s="130" t="str">
        <f t="array" ref="AN509">CONCATENATE("@ ", INDEX(Tabula!$A$1:$AC$129, $AT505 + 1, MATCH("Group", Tabula!$A$1:$AAB$1 , 0)), " ")</f>
        <v>@ 004-a </v>
      </c>
      <c r="AO509" s="94"/>
      <c r="AP509" s="94"/>
      <c r="AQ509" s="94"/>
      <c r="AR509" s="94"/>
      <c r="AS509" s="94"/>
    </row>
    <row r="510" ht="17.25" customHeight="1">
      <c r="A510" s="126" t="s">
        <v>763</v>
      </c>
      <c r="B510" s="109"/>
      <c r="C510" s="109"/>
      <c r="D510" s="109"/>
      <c r="E510" s="109"/>
      <c r="F510" s="109"/>
      <c r="G510" s="109"/>
      <c r="H510" s="109"/>
      <c r="I510" s="116"/>
      <c r="J510" s="132" t="str">
        <f t="array" ref="J510">if(INDEX(Tabula!$A$1:$AC$129 , $AT505 + 1, MATCH("Size_RA", Tabula!$A$1:$AAB$1 , 0)), CONCATENATE(INDEX(Tabula!$A$1:$AC$129 , $AT505 + 1, MATCH("Size_RA", Tabula!$A$1:$AAB$1 , 0)), " | ", INDEX(Tabula!$A$1:$AC$129 , $AT505 + 1, MATCH("Size_DE", Tabula!$A$1:$AAB$1 , 0))), " ")</f>
        <v> </v>
      </c>
      <c r="K510" s="109"/>
      <c r="L510" s="109"/>
      <c r="M510" s="109"/>
      <c r="N510" s="109"/>
      <c r="O510" s="109"/>
      <c r="P510" s="109"/>
      <c r="Q510" s="109"/>
      <c r="R510" s="109"/>
      <c r="S510" s="109"/>
      <c r="T510" s="109"/>
      <c r="U510" s="116"/>
      <c r="V510" s="126" t="s">
        <v>764</v>
      </c>
      <c r="W510" s="109"/>
      <c r="X510" s="109"/>
      <c r="Y510" s="109"/>
      <c r="Z510" s="109"/>
      <c r="AA510" s="109"/>
      <c r="AB510" s="109"/>
      <c r="AC510" s="109"/>
      <c r="AD510" s="127" t="str">
        <f t="array" ref="AD510">IF(INDEX(Tabula!$A$1:$AC$129 , $AT505 + 1, MATCH("Magnitude_Min", Tabula!$A$1:$AAB$1 , 0)), CONCATENATE(TEXT(INDEX(Tabula!$A$1:$AC$129 , $AT505 + 1, MATCH("Magnitude_Min", Tabula!$A$1:$AAB$1 , 0)), "+00.0;-00.0"),  "ᵐ — ", TEXT(INDEX(Tabula!$A$1:$AC$129 , $AT505 + 1, MATCH("Magnitude_Max", Tabula!$A$1:$AAB$1 , 0)), "+00.0;-00.0"), "ᵐ"), " ")</f>
        <v> </v>
      </c>
      <c r="AE510" s="109"/>
      <c r="AF510" s="109"/>
      <c r="AG510" s="109"/>
      <c r="AH510" s="109"/>
      <c r="AI510" s="109"/>
      <c r="AJ510" s="109"/>
      <c r="AK510" s="109"/>
      <c r="AL510" s="109"/>
      <c r="AM510" s="116"/>
      <c r="AN510" s="124"/>
      <c r="AO510" s="124"/>
      <c r="AP510" s="124"/>
      <c r="AQ510" s="124"/>
      <c r="AR510" s="124"/>
      <c r="AS510" s="124"/>
    </row>
    <row r="511" ht="17.25" customHeight="1">
      <c r="A511" s="134" t="str">
        <f t="array" ref="A511">CONCATENATE("", INDEX(Tabula!$A$1:$AC$129 ,$AT505  + 1, MATCH("Info", Tabula!$A$1:$AAB$1 , 0)))</f>
        <v>Включает яркие звезды весеннего неба: Арктур (α Волопаса), Спика (α Девы), Денебола (β Льва). Астериз, скорее всего существует для равновесия и противопоставляется зимнему и летне-осениему треугольнику. </v>
      </c>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139" t="s">
        <v>765</v>
      </c>
    </row>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row>
    <row r="526" ht="17.25" customHeight="1">
      <c r="A526" s="138" t="str">
        <f t="array" ref="A526">IMAGE(INDEX(Tabula!$A$1:$AC$129 , $AT505 + 1,  MATCH("Img_Form_Gray", Tabula!$A$1:$AAB$1 , 0)))</f>
        <v/>
      </c>
      <c r="B526" s="94"/>
      <c r="C526" s="94"/>
      <c r="D526" s="94"/>
      <c r="E526" s="94"/>
      <c r="F526" s="94"/>
      <c r="G526" s="94"/>
      <c r="H526" s="94"/>
      <c r="I526" s="94"/>
      <c r="J526" s="94"/>
      <c r="K526" s="94"/>
      <c r="L526" s="94"/>
      <c r="M526" s="94"/>
      <c r="N526" s="94"/>
      <c r="O526" s="94"/>
      <c r="P526" s="94"/>
      <c r="Q526" s="94"/>
      <c r="R526" s="94"/>
      <c r="S526" s="94"/>
      <c r="T526" s="94"/>
      <c r="U526" s="140" t="s">
        <v>767</v>
      </c>
      <c r="V526" s="136" t="str">
        <f t="array" ref="V526">IMAGE(INDEX(Tabula!$A$1:$AC$129 , $AT505 + 1, MATCH("Img_Look_Gray", Tabula!$A$1:$AAB$1 , 0)))</f>
        <v/>
      </c>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141" t="s">
        <v>766</v>
      </c>
    </row>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row>
    <row r="541" ht="17.25" customHeight="1">
      <c r="A541" s="115" t="s">
        <v>757</v>
      </c>
      <c r="B541" s="109"/>
      <c r="C541" s="109"/>
      <c r="D541" s="109"/>
      <c r="E541" s="109"/>
      <c r="F541" s="116"/>
      <c r="G541" s="117" t="s">
        <v>634</v>
      </c>
      <c r="H541" s="109"/>
      <c r="I541" s="109"/>
      <c r="J541" s="109"/>
      <c r="K541" s="109"/>
      <c r="L541" s="109"/>
      <c r="M541" s="109"/>
      <c r="N541" s="109"/>
      <c r="O541" s="116"/>
      <c r="P541" s="118" t="str">
        <f t="array" ref="P541">CONCATENATE("", INDEX(Tabula!$A$1:$AC$129 ,$AT541  + 1, MATCH("Name", Tabula!$A$1:$AAB$1 , 0)))</f>
        <v>Бриллиант Девы, Большой Бриллиант</v>
      </c>
      <c r="Q541" s="109"/>
      <c r="R541" s="109"/>
      <c r="S541" s="109"/>
      <c r="T541" s="109"/>
      <c r="U541" s="109"/>
      <c r="V541" s="109"/>
      <c r="W541" s="109"/>
      <c r="X541" s="109"/>
      <c r="Y541" s="109"/>
      <c r="Z541" s="109"/>
      <c r="AA541" s="109"/>
      <c r="AB541" s="109"/>
      <c r="AC541" s="109"/>
      <c r="AD541" s="109"/>
      <c r="AE541" s="109"/>
      <c r="AF541" s="109"/>
      <c r="AG541" s="109"/>
      <c r="AH541" s="109"/>
      <c r="AI541" s="109"/>
      <c r="AJ541" s="109"/>
      <c r="AK541" s="109"/>
      <c r="AL541" s="109"/>
      <c r="AM541" s="109"/>
      <c r="AN541" s="109"/>
      <c r="AO541" s="109"/>
      <c r="AP541" s="109"/>
      <c r="AQ541" s="109"/>
      <c r="AR541" s="109"/>
      <c r="AS541" s="109"/>
      <c r="AT541" s="119">
        <v>7.0</v>
      </c>
    </row>
    <row r="542" ht="17.25" customHeight="1">
      <c r="A542" s="120" t="str">
        <f t="array" ref="A542">CONCATENATE("№ ", TEXT(INDEX(Tabula!$A$1:$AC$129, $AT541 + 1, MATCH("Order", Tabula!$A$1:$AAB$1 , 0)), "000"))</f>
        <v>№ 007</v>
      </c>
      <c r="B542" s="94"/>
      <c r="C542" s="94"/>
      <c r="D542" s="94"/>
      <c r="E542" s="94"/>
      <c r="F542" s="121"/>
      <c r="G542" s="122" t="str">
        <f t="array" ref="G542">CONCATENATE("Включает ", INDEX(Tabula!$A$1:$AC$129 ,$AT541  + 1, MATCH("Count", Tabula!$A$1:$AAB$1 , 0)), " объекта")</f>
        <v>Включает 4 объекта</v>
      </c>
      <c r="H542" s="94"/>
      <c r="I542" s="94"/>
      <c r="J542" s="94"/>
      <c r="K542" s="94"/>
      <c r="L542" s="94"/>
      <c r="M542" s="94"/>
      <c r="N542" s="94"/>
      <c r="O542" s="121"/>
      <c r="P542" s="123" t="str">
        <f t="array" ref="P542">INDEX(Tabula!$A$1:$AC$129 , $AT541 + 1, MATCH("Stars", Tabula!$A$1:$AAB$1 , 0))</f>
        <v>α Boo, α Vir, β Leo, α CVn</v>
      </c>
      <c r="Q542" s="109"/>
      <c r="R542" s="109"/>
      <c r="S542" s="109"/>
      <c r="T542" s="109"/>
      <c r="U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row>
    <row r="543" ht="17.25" customHeight="1">
      <c r="A543" s="124"/>
      <c r="B543" s="124"/>
      <c r="C543" s="124"/>
      <c r="D543" s="124"/>
      <c r="E543" s="124"/>
      <c r="F543" s="125"/>
      <c r="G543" s="126" t="s">
        <v>656</v>
      </c>
      <c r="H543" s="109"/>
      <c r="I543" s="109"/>
      <c r="J543" s="109"/>
      <c r="K543" s="109"/>
      <c r="L543" s="109"/>
      <c r="M543" s="109"/>
      <c r="N543" s="109"/>
      <c r="O543" s="116"/>
      <c r="P543" s="127" t="str">
        <f t="array" ref="P543">INDEX(Tabula!$A$1:$AC$129 , $AT541 + 1, MATCH("Origin", Tabula!$A$1:$AAB$1 , 0))</f>
        <v>Древнее</v>
      </c>
      <c r="Q543" s="109"/>
      <c r="R543" s="109"/>
      <c r="S543" s="109"/>
      <c r="T543" s="109"/>
      <c r="U543" s="109"/>
      <c r="V543" s="109"/>
      <c r="W543" s="109"/>
      <c r="X543" s="109"/>
      <c r="Y543" s="109"/>
      <c r="Z543" s="109"/>
      <c r="AA543" s="116"/>
      <c r="AB543" s="126" t="s">
        <v>636</v>
      </c>
      <c r="AC543" s="109"/>
      <c r="AD543" s="109"/>
      <c r="AE543" s="109"/>
      <c r="AF543" s="109"/>
      <c r="AG543" s="109"/>
      <c r="AH543" s="109"/>
      <c r="AI543" s="109"/>
      <c r="AJ543" s="127" t="str">
        <f t="array" ref="AJ543">INDEX(Tabula!$A$1:$AC$129 , $AT541 + 1, MATCH("Type", Tabula!$A$1:$AAB$1 , 0))</f>
        <v>Сезонный</v>
      </c>
      <c r="AK543" s="109"/>
      <c r="AL543" s="109"/>
      <c r="AM543" s="109"/>
      <c r="AN543" s="109"/>
      <c r="AO543" s="109"/>
      <c r="AP543" s="109"/>
      <c r="AQ543" s="109"/>
      <c r="AR543" s="109"/>
      <c r="AS543" s="109"/>
    </row>
    <row r="544" ht="17.25" customHeight="1">
      <c r="A544" s="128" t="s">
        <v>758</v>
      </c>
      <c r="B544" s="109"/>
      <c r="C544" s="109"/>
      <c r="D544" s="109"/>
      <c r="E544" s="109"/>
      <c r="F544" s="116"/>
      <c r="G544" s="126" t="s">
        <v>759</v>
      </c>
      <c r="H544" s="109"/>
      <c r="I544" s="109"/>
      <c r="J544" s="109"/>
      <c r="K544" s="109"/>
      <c r="L544" s="109"/>
      <c r="M544" s="109"/>
      <c r="N544" s="109"/>
      <c r="O544" s="116"/>
      <c r="P544" s="129" t="str">
        <f t="array" ref="P544">IF(INDEX(Tabula!$A$1:$AC$129 , $AT541 + 1, MATCH("Coord_RAJ2000_Beg", Tabula!$A$1:$AAB$1 , 0)), CONCATENATE(INDEX(Tabula!$A$1:$AC$129 , $AT541 + 1, MATCH("Coord_RAJ2000_Beg", Tabula!$A$1:$AAB$1 , 0)), " | ", INDEX(Tabula!$A$1:$AC$129 , $AT541 + 1, MATCH("Coord_DEJ2000_Beg", Tabula!$A$1:$AAB$1 , 0))), " ")</f>
        <v> </v>
      </c>
      <c r="Q544" s="109"/>
      <c r="R544" s="109"/>
      <c r="S544" s="109"/>
      <c r="T544" s="109"/>
      <c r="U544" s="109"/>
      <c r="V544" s="109"/>
      <c r="W544" s="109"/>
      <c r="X544" s="109"/>
      <c r="Y544" s="109"/>
      <c r="Z544" s="109"/>
      <c r="AA544" s="116"/>
      <c r="AB544" s="126" t="s">
        <v>760</v>
      </c>
      <c r="AC544" s="109"/>
      <c r="AD544" s="109"/>
      <c r="AE544" s="109"/>
      <c r="AF544" s="109"/>
      <c r="AG544" s="109"/>
      <c r="AH544" s="109"/>
      <c r="AI544" s="109"/>
      <c r="AJ544" s="127" t="str">
        <f t="array" ref="AJ544">if(INDEX(Tabula!$A$1:$AC$129 , $AT541 + 1, MATCH("Latitude_Full_Beg", Tabula!$A$1:$AAB$1 , 0)),  CONCATENATE(TEXT(INDEX(Tabula!$A$1:$AC$129 , $AT541 + 1, MATCH("Latitude_Full_Beg", Tabula!$A$1:$AAB$1 , 0)), "+00.0;-00.0" ), "° — ", TEXT(INDEX(Tabula!$A$1:$AC$129 , $AT541 + 1, MATCH("Latitude_Full_End", Tabula!$A$1:$AAB$1 , 0)), "+00.0;-00.0" ), "°"), " ")</f>
        <v> </v>
      </c>
      <c r="AK544" s="109"/>
      <c r="AL544" s="109"/>
      <c r="AM544" s="109"/>
      <c r="AN544" s="109"/>
      <c r="AO544" s="109"/>
      <c r="AP544" s="109"/>
      <c r="AQ544" s="109"/>
      <c r="AR544" s="109"/>
      <c r="AS544" s="109"/>
    </row>
    <row r="545" ht="17.25" customHeight="1">
      <c r="A545" s="130" t="str">
        <f t="array" ref="A545">CONCATENATE("@ ", INDEX(Tabula!$A$1:$AC$129, $AT541 + 1, MATCH("Group", Tabula!$A$1:$AAB$1 , 0)), " ")</f>
        <v>@ 004-b </v>
      </c>
      <c r="B545" s="94"/>
      <c r="C545" s="94"/>
      <c r="D545" s="94"/>
      <c r="E545" s="94"/>
      <c r="F545" s="121"/>
      <c r="G545" s="131" t="s">
        <v>761</v>
      </c>
      <c r="H545" s="109"/>
      <c r="I545" s="109"/>
      <c r="J545" s="109"/>
      <c r="K545" s="109"/>
      <c r="L545" s="109"/>
      <c r="M545" s="109"/>
      <c r="N545" s="109"/>
      <c r="O545" s="116"/>
      <c r="P545" s="129" t="str">
        <f t="array" ref="P545">IF(INDEX(Tabula!$A$1:$AC$129 , $AT541 + 1, MATCH("Coord_RAJ2000_End", Tabula!$A$1:$AAB$1 , 0)), CONCATENATE(INDEX(Tabula!$A$1:$AC$129 , $AT541 + 1, MATCH("Coord_RAJ2000_End", Tabula!$A$1:$AAB$1 , 0)), " | ", INDEX(Tabula!$A$1:$AC$129 , $AT541 + 1, MATCH("Coord_DEJ2000_End", Tabula!$A$1:$AAB$1 , 0))), " ")</f>
        <v> </v>
      </c>
      <c r="Q545" s="109"/>
      <c r="R545" s="109"/>
      <c r="S545" s="109"/>
      <c r="T545" s="109"/>
      <c r="U545" s="109"/>
      <c r="V545" s="109"/>
      <c r="W545" s="109"/>
      <c r="X545" s="109"/>
      <c r="Y545" s="109"/>
      <c r="Z545" s="109"/>
      <c r="AA545" s="116"/>
      <c r="AB545" s="126" t="s">
        <v>762</v>
      </c>
      <c r="AC545" s="109"/>
      <c r="AD545" s="109"/>
      <c r="AE545" s="109"/>
      <c r="AF545" s="109"/>
      <c r="AG545" s="109"/>
      <c r="AH545" s="109"/>
      <c r="AI545" s="109"/>
      <c r="AJ545" s="127" t="str">
        <f t="array" ref="AJ545">IF(INDEX(Tabula!$A$1:$AC$129 , $AT541 + 1, MATCH("Latitude_Part_Beg", Tabula!$A$1:$AAB$1 , 0)), CONCATENATE(TEXT(INDEX(Tabula!$A$1:$AC$129 , $AT541 + 1, MATCH("Latitude_Part_Beg", Tabula!$A$1:$AAB$1 , 0)), "+00.0;-00.0" ), "° — ", TEXT(INDEX(Tabula!$A$1:$AC$129 , $AT541 + 1, MATCH("Latitude_Part_End", Tabula!$A$1:$AAB$1 , 0)), "+00.0;-00.0" ), "°"), " ")</f>
        <v> </v>
      </c>
      <c r="AK545" s="109"/>
      <c r="AL545" s="109"/>
      <c r="AM545" s="109"/>
      <c r="AN545" s="109"/>
      <c r="AO545" s="109"/>
      <c r="AP545" s="109"/>
      <c r="AQ545" s="109"/>
      <c r="AR545" s="109"/>
      <c r="AS545" s="109"/>
    </row>
    <row r="546" ht="17.25" customHeight="1">
      <c r="A546" s="124"/>
      <c r="B546" s="124"/>
      <c r="C546" s="124"/>
      <c r="D546" s="124"/>
      <c r="E546" s="124"/>
      <c r="F546" s="125"/>
      <c r="G546" s="126" t="s">
        <v>763</v>
      </c>
      <c r="H546" s="109"/>
      <c r="I546" s="109"/>
      <c r="J546" s="109"/>
      <c r="K546" s="109"/>
      <c r="L546" s="109"/>
      <c r="M546" s="109"/>
      <c r="N546" s="109"/>
      <c r="O546" s="116"/>
      <c r="P546" s="132" t="str">
        <f t="array" ref="P546">if(INDEX(Tabula!$A$1:$AC$129 , $AT541 + 1, MATCH("Size_RA", Tabula!$A$1:$AAB$1 , 0)), CONCATENATE(INDEX(Tabula!$A$1:$AC$129 , $AT541 + 1, MATCH("Size_RA", Tabula!$A$1:$AAB$1 , 0)), " | ", INDEX(Tabula!$A$1:$AC$129 , $AT541 + 1, MATCH("Size_DE", Tabula!$A$1:$AAB$1 , 0))), " ")</f>
        <v> </v>
      </c>
      <c r="Q546" s="109"/>
      <c r="R546" s="109"/>
      <c r="S546" s="109"/>
      <c r="T546" s="109"/>
      <c r="U546" s="109"/>
      <c r="V546" s="109"/>
      <c r="W546" s="109"/>
      <c r="X546" s="109"/>
      <c r="Y546" s="109"/>
      <c r="Z546" s="109"/>
      <c r="AA546" s="116"/>
      <c r="AB546" s="126" t="s">
        <v>764</v>
      </c>
      <c r="AC546" s="109"/>
      <c r="AD546" s="109"/>
      <c r="AE546" s="109"/>
      <c r="AF546" s="109"/>
      <c r="AG546" s="109"/>
      <c r="AH546" s="109"/>
      <c r="AI546" s="109"/>
      <c r="AJ546" s="127" t="str">
        <f t="array" ref="AJ546">IF(INDEX(Tabula!$A$1:$AC$129 , $AT541 + 1, MATCH("Magnitude_Min", Tabula!$A$1:$AAB$1 , 0)), CONCATENATE(TEXT(INDEX(Tabula!$A$1:$AC$129 , $AT541 + 1, MATCH("Magnitude_Min", Tabula!$A$1:$AAB$1 , 0)), "+00.0;-00.0"),  "ᵐ — ", TEXT(INDEX(Tabula!$A$1:$AC$129 , $AT541 + 1, MATCH("Magnitude_Max", Tabula!$A$1:$AAB$1 , 0)), "+00.0;-00.0"), "ᵐ"), " ")</f>
        <v> </v>
      </c>
      <c r="AK546" s="109"/>
      <c r="AL546" s="109"/>
      <c r="AM546" s="109"/>
      <c r="AN546" s="109"/>
      <c r="AO546" s="109"/>
      <c r="AP546" s="109"/>
      <c r="AQ546" s="109"/>
      <c r="AR546" s="109"/>
      <c r="AS546" s="109"/>
    </row>
    <row r="547" ht="17.25" customHeight="1">
      <c r="A547" s="133" t="s">
        <v>765</v>
      </c>
      <c r="B547" s="134" t="str">
        <f t="array" ref="B547">CONCATENATE("", INDEX(Tabula!$A$1:$AC$129 ,$AT541  + 1, MATCH("Info", Tabula!$A$1:$AAB$1 , 0)))</f>
        <v>Добавив в Весенний треугольник звезду Сердце Карла (α Гончих Псов), дополняющую треугольник до ромба получаем Бриллиант Девы.</v>
      </c>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row>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row>
    <row r="562" ht="17.25" customHeight="1">
      <c r="A562" s="135" t="s">
        <v>766</v>
      </c>
      <c r="B562" s="136" t="str">
        <f t="array" ref="B562">IMAGE(INDEX(Tabula!$A$1:$AC$129 , $AT541 + 1, MATCH("Img_Look_Gray", Tabula!$A$1:$AAB$1 , 0)))</f>
        <v/>
      </c>
      <c r="C562" s="94"/>
      <c r="D562" s="94"/>
      <c r="E562" s="94"/>
      <c r="F562" s="94"/>
      <c r="G562" s="94"/>
      <c r="H562" s="94"/>
      <c r="I562" s="94"/>
      <c r="J562" s="94"/>
      <c r="K562" s="94"/>
      <c r="L562" s="94"/>
      <c r="M562" s="94"/>
      <c r="N562" s="94"/>
      <c r="O562" s="94"/>
      <c r="P562" s="94"/>
      <c r="Q562" s="94"/>
      <c r="R562" s="94"/>
      <c r="S562" s="94"/>
      <c r="T562" s="94"/>
      <c r="U562" s="94"/>
      <c r="V562" s="94"/>
      <c r="W562" s="94"/>
      <c r="X562" s="94"/>
      <c r="Y562" s="137" t="s">
        <v>767</v>
      </c>
      <c r="Z562" s="138" t="str">
        <f t="array" ref="Z562">IMAGE(INDEX(Tabula!$A$1:$AC$129 , $AT541 + 1,  MATCH("Img_Form_Gray", Tabula!$A$1:$AAB$1 , 0)))</f>
        <v/>
      </c>
      <c r="AA562" s="94"/>
      <c r="AB562" s="94"/>
      <c r="AC562" s="94"/>
      <c r="AD562" s="94"/>
      <c r="AE562" s="94"/>
      <c r="AF562" s="94"/>
      <c r="AG562" s="94"/>
      <c r="AH562" s="94"/>
      <c r="AI562" s="94"/>
      <c r="AJ562" s="94"/>
      <c r="AK562" s="94"/>
      <c r="AL562" s="94"/>
      <c r="AM562" s="94"/>
      <c r="AN562" s="94"/>
      <c r="AO562" s="94"/>
      <c r="AP562" s="94"/>
      <c r="AQ562" s="94"/>
      <c r="AR562" s="94"/>
      <c r="AS562" s="94"/>
    </row>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row>
    <row r="577" ht="17.25" customHeight="1">
      <c r="A577" s="117" t="s">
        <v>634</v>
      </c>
      <c r="B577" s="109"/>
      <c r="C577" s="109"/>
      <c r="D577" s="109"/>
      <c r="E577" s="109"/>
      <c r="F577" s="109"/>
      <c r="G577" s="109"/>
      <c r="H577" s="109"/>
      <c r="I577" s="116"/>
      <c r="J577" s="118" t="str">
        <f t="array" ref="J577">CONCATENATE("", INDEX(Tabula!$A$1:$AC$129 ,$AT577  + 1, MATCH("Name", Tabula!$A$1:$AAB$1 , 0)))</f>
        <v>Большой Квадрат, Большой квадрат Пегаса</v>
      </c>
      <c r="K577" s="109"/>
      <c r="L577" s="109"/>
      <c r="M577" s="109"/>
      <c r="N577" s="109"/>
      <c r="O577" s="109"/>
      <c r="P577" s="109"/>
      <c r="Q577" s="109"/>
      <c r="R577" s="109"/>
      <c r="S577" s="109"/>
      <c r="T577" s="109"/>
      <c r="U577" s="109"/>
      <c r="V577" s="109"/>
      <c r="W577" s="109"/>
      <c r="X577" s="109"/>
      <c r="Y577" s="109"/>
      <c r="Z577" s="109"/>
      <c r="AA577" s="109"/>
      <c r="AB577" s="109"/>
      <c r="AC577" s="109"/>
      <c r="AD577" s="109"/>
      <c r="AE577" s="109"/>
      <c r="AF577" s="109"/>
      <c r="AG577" s="109"/>
      <c r="AH577" s="109"/>
      <c r="AI577" s="109"/>
      <c r="AJ577" s="109"/>
      <c r="AK577" s="109"/>
      <c r="AL577" s="109"/>
      <c r="AM577" s="116"/>
      <c r="AN577" s="115" t="s">
        <v>757</v>
      </c>
      <c r="AO577" s="109"/>
      <c r="AP577" s="109"/>
      <c r="AQ577" s="109"/>
      <c r="AR577" s="109"/>
      <c r="AS577" s="109"/>
      <c r="AT577" s="119">
        <v>8.0</v>
      </c>
    </row>
    <row r="578" ht="17.25" customHeight="1">
      <c r="A578" s="122" t="str">
        <f t="array" ref="A578">CONCATENATE("Включает ", INDEX(Tabula!$A$1:$AC$129 ,$AT577  + 1, MATCH("Count", Tabula!$A$1:$AAB$1 , 0)), " объекта")</f>
        <v>Включает 4 объекта</v>
      </c>
      <c r="B578" s="94"/>
      <c r="C578" s="94"/>
      <c r="D578" s="94"/>
      <c r="E578" s="94"/>
      <c r="F578" s="94"/>
      <c r="G578" s="94"/>
      <c r="H578" s="94"/>
      <c r="I578" s="121"/>
      <c r="J578" s="123" t="str">
        <f t="array" ref="J578">INDEX(Tabula!$A$1:$AC$129 , $AT577 + 1, MATCH("Stars", Tabula!$A$1:$AAB$1 , 0))</f>
        <v>α Peg, β Peg, γ Peg, α And</v>
      </c>
      <c r="K578" s="109"/>
      <c r="L578" s="109"/>
      <c r="M578" s="109"/>
      <c r="N578" s="109"/>
      <c r="O578" s="109"/>
      <c r="P578" s="109"/>
      <c r="Q578" s="109"/>
      <c r="R578" s="109"/>
      <c r="S578" s="109"/>
      <c r="T578" s="109"/>
      <c r="U578" s="109"/>
      <c r="V578" s="109"/>
      <c r="W578" s="109"/>
      <c r="X578" s="109"/>
      <c r="Y578" s="109"/>
      <c r="Z578" s="109"/>
      <c r="AA578" s="109"/>
      <c r="AB578" s="109"/>
      <c r="AC578" s="109"/>
      <c r="AD578" s="109"/>
      <c r="AE578" s="109"/>
      <c r="AF578" s="109"/>
      <c r="AG578" s="109"/>
      <c r="AH578" s="109"/>
      <c r="AI578" s="109"/>
      <c r="AJ578" s="109"/>
      <c r="AK578" s="109"/>
      <c r="AL578" s="109"/>
      <c r="AM578" s="116"/>
      <c r="AN578" s="120" t="str">
        <f t="array" ref="AN578">CONCATENATE("№ ", TEXT(INDEX(Tabula!$A$1:$AC$129, $AT577 + 1, MATCH("Order", Tabula!$A$1:$AAB$1 , 0)), "000"))</f>
        <v>№ 008</v>
      </c>
      <c r="AO578" s="94"/>
      <c r="AP578" s="94"/>
      <c r="AQ578" s="94"/>
      <c r="AR578" s="94"/>
      <c r="AS578" s="94"/>
    </row>
    <row r="579" ht="17.25" customHeight="1">
      <c r="A579" s="126" t="s">
        <v>656</v>
      </c>
      <c r="B579" s="109"/>
      <c r="C579" s="109"/>
      <c r="D579" s="109"/>
      <c r="E579" s="109"/>
      <c r="F579" s="109"/>
      <c r="G579" s="109"/>
      <c r="H579" s="109"/>
      <c r="I579" s="116"/>
      <c r="J579" s="127" t="str">
        <f t="array" ref="J579">INDEX(Tabula!$A$1:$AC$129 , $AT577 + 1, MATCH("Origin", Tabula!$A$1:$AAB$1 , 0))</f>
        <v>Древнее</v>
      </c>
      <c r="K579" s="109"/>
      <c r="L579" s="109"/>
      <c r="M579" s="109"/>
      <c r="N579" s="109"/>
      <c r="O579" s="109"/>
      <c r="P579" s="109"/>
      <c r="Q579" s="109"/>
      <c r="R579" s="109"/>
      <c r="S579" s="109"/>
      <c r="T579" s="109"/>
      <c r="U579" s="116"/>
      <c r="V579" s="126" t="s">
        <v>636</v>
      </c>
      <c r="W579" s="109"/>
      <c r="X579" s="109"/>
      <c r="Y579" s="109"/>
      <c r="Z579" s="109"/>
      <c r="AA579" s="109"/>
      <c r="AB579" s="109"/>
      <c r="AC579" s="109"/>
      <c r="AD579" s="127" t="str">
        <f t="array" ref="AD579">INDEX(Tabula!$A$1:$AC$129 , $AT577 + 1, MATCH("Type", Tabula!$A$1:$AAB$1 , 0))</f>
        <v>Сезонный</v>
      </c>
      <c r="AE579" s="109"/>
      <c r="AF579" s="109"/>
      <c r="AG579" s="109"/>
      <c r="AH579" s="109"/>
      <c r="AI579" s="109"/>
      <c r="AJ579" s="109"/>
      <c r="AK579" s="109"/>
      <c r="AL579" s="109"/>
      <c r="AM579" s="116"/>
      <c r="AN579" s="124"/>
      <c r="AO579" s="124"/>
      <c r="AP579" s="124"/>
      <c r="AQ579" s="124"/>
      <c r="AR579" s="124"/>
      <c r="AS579" s="124"/>
    </row>
    <row r="580" ht="17.25" customHeight="1">
      <c r="A580" s="126" t="s">
        <v>759</v>
      </c>
      <c r="B580" s="109"/>
      <c r="C580" s="109"/>
      <c r="D580" s="109"/>
      <c r="E580" s="109"/>
      <c r="F580" s="109"/>
      <c r="G580" s="109"/>
      <c r="H580" s="109"/>
      <c r="I580" s="116"/>
      <c r="J580" s="129" t="str">
        <f t="array" ref="J580">IF(INDEX(Tabula!$A$1:$AC$129 , $AT577 + 1, MATCH("Coord_RAJ2000_Beg", Tabula!$A$1:$AAB$1 , 0)), CONCATENATE(INDEX(Tabula!$A$1:$AC$129 , $AT577 + 1, MATCH("Coord_RAJ2000_Beg", Tabula!$A$1:$AAB$1 , 0)), " | ", INDEX(Tabula!$A$1:$AC$129 , $AT577 + 1, MATCH("Coord_DEJ2000_Beg", Tabula!$A$1:$AAB$1 , 0))), " ")</f>
        <v> </v>
      </c>
      <c r="K580" s="109"/>
      <c r="L580" s="109"/>
      <c r="M580" s="109"/>
      <c r="N580" s="109"/>
      <c r="O580" s="109"/>
      <c r="P580" s="109"/>
      <c r="Q580" s="109"/>
      <c r="R580" s="109"/>
      <c r="S580" s="109"/>
      <c r="T580" s="109"/>
      <c r="U580" s="116"/>
      <c r="V580" s="126" t="s">
        <v>760</v>
      </c>
      <c r="W580" s="109"/>
      <c r="X580" s="109"/>
      <c r="Y580" s="109"/>
      <c r="Z580" s="109"/>
      <c r="AA580" s="109"/>
      <c r="AB580" s="109"/>
      <c r="AC580" s="109"/>
      <c r="AD580" s="127" t="str">
        <f t="array" ref="AD580">if(INDEX(Tabula!$A$1:$AC$129 , $AT577 + 1, MATCH("Latitude_Full_Beg", Tabula!$A$1:$AAB$1 , 0)),  CONCATENATE(TEXT(INDEX(Tabula!$A$1:$AC$129 , $AT577 + 1, MATCH("Latitude_Full_Beg", Tabula!$A$1:$AAB$1 , 0)), "+00.0;-00.0" ), "° — ", TEXT(INDEX(Tabula!$A$1:$AC$129 , $AT577 + 1, MATCH("Latitude_Full_End", Tabula!$A$1:$AAB$1 , 0)), "+00.0;-00.0" ), "°"), " ")</f>
        <v> </v>
      </c>
      <c r="AE580" s="109"/>
      <c r="AF580" s="109"/>
      <c r="AG580" s="109"/>
      <c r="AH580" s="109"/>
      <c r="AI580" s="109"/>
      <c r="AJ580" s="109"/>
      <c r="AK580" s="109"/>
      <c r="AL580" s="109"/>
      <c r="AM580" s="116"/>
      <c r="AN580" s="128" t="s">
        <v>758</v>
      </c>
      <c r="AO580" s="109"/>
      <c r="AP580" s="109"/>
      <c r="AQ580" s="109"/>
      <c r="AR580" s="109"/>
      <c r="AS580" s="109"/>
    </row>
    <row r="581" ht="17.25" customHeight="1">
      <c r="A581" s="131" t="s">
        <v>761</v>
      </c>
      <c r="B581" s="109"/>
      <c r="C581" s="109"/>
      <c r="D581" s="109"/>
      <c r="E581" s="109"/>
      <c r="F581" s="109"/>
      <c r="G581" s="109"/>
      <c r="H581" s="109"/>
      <c r="I581" s="116"/>
      <c r="J581" s="129" t="str">
        <f t="array" ref="J581">IF(INDEX(Tabula!$A$1:$AC$129 , $AT577 + 1, MATCH("Coord_RAJ2000_End", Tabula!$A$1:$AAB$1 , 0)), CONCATENATE(INDEX(Tabula!$A$1:$AC$129 , $AT577 + 1, MATCH("Coord_RAJ2000_End", Tabula!$A$1:$AAB$1 , 0)), " | ", INDEX(Tabula!$A$1:$AC$129 , $AT577 + 1, MATCH("Coord_DEJ2000_End", Tabula!$A$1:$AAB$1 , 0))), " ")</f>
        <v> </v>
      </c>
      <c r="K581" s="109"/>
      <c r="L581" s="109"/>
      <c r="M581" s="109"/>
      <c r="N581" s="109"/>
      <c r="O581" s="109"/>
      <c r="P581" s="109"/>
      <c r="Q581" s="109"/>
      <c r="R581" s="109"/>
      <c r="S581" s="109"/>
      <c r="T581" s="109"/>
      <c r="U581" s="116"/>
      <c r="V581" s="126" t="s">
        <v>762</v>
      </c>
      <c r="W581" s="109"/>
      <c r="X581" s="109"/>
      <c r="Y581" s="109"/>
      <c r="Z581" s="109"/>
      <c r="AA581" s="109"/>
      <c r="AB581" s="109"/>
      <c r="AC581" s="109"/>
      <c r="AD581" s="127" t="str">
        <f t="array" ref="AD581">IF(INDEX(Tabula!$A$1:$AC$129 , $AT577 + 1, MATCH("Latitude_Part_Beg", Tabula!$A$1:$AAB$1 , 0)), CONCATENATE(TEXT(INDEX(Tabula!$A$1:$AC$129 , $AT577 + 1, MATCH("Latitude_Part_Beg", Tabula!$A$1:$AAB$1 , 0)), "+00.0;-00.0" ), "° — ", TEXT(INDEX(Tabula!$A$1:$AC$129 , $AT577 + 1, MATCH("Latitude_Part_End", Tabula!$A$1:$AAB$1 , 0)), "+00.0;-00.0" ), "°"), " ")</f>
        <v> </v>
      </c>
      <c r="AE581" s="109"/>
      <c r="AF581" s="109"/>
      <c r="AG581" s="109"/>
      <c r="AH581" s="109"/>
      <c r="AI581" s="109"/>
      <c r="AJ581" s="109"/>
      <c r="AK581" s="109"/>
      <c r="AL581" s="109"/>
      <c r="AM581" s="116"/>
      <c r="AN581" s="130" t="str">
        <f t="array" ref="AN581">CONCATENATE("@ ", INDEX(Tabula!$A$1:$AC$129, $AT577 + 1, MATCH("Group", Tabula!$A$1:$AAB$1 , 0)), " ")</f>
        <v>@ 005-_ </v>
      </c>
      <c r="AO581" s="94"/>
      <c r="AP581" s="94"/>
      <c r="AQ581" s="94"/>
      <c r="AR581" s="94"/>
      <c r="AS581" s="94"/>
    </row>
    <row r="582" ht="17.25" customHeight="1">
      <c r="A582" s="126" t="s">
        <v>763</v>
      </c>
      <c r="B582" s="109"/>
      <c r="C582" s="109"/>
      <c r="D582" s="109"/>
      <c r="E582" s="109"/>
      <c r="F582" s="109"/>
      <c r="G582" s="109"/>
      <c r="H582" s="109"/>
      <c r="I582" s="116"/>
      <c r="J582" s="132" t="str">
        <f t="array" ref="J582">if(INDEX(Tabula!$A$1:$AC$129 , $AT577 + 1, MATCH("Size_RA", Tabula!$A$1:$AAB$1 , 0)), CONCATENATE(INDEX(Tabula!$A$1:$AC$129 , $AT577 + 1, MATCH("Size_RA", Tabula!$A$1:$AAB$1 , 0)), " | ", INDEX(Tabula!$A$1:$AC$129 , $AT577 + 1, MATCH("Size_DE", Tabula!$A$1:$AAB$1 , 0))), " ")</f>
        <v> </v>
      </c>
      <c r="K582" s="109"/>
      <c r="L582" s="109"/>
      <c r="M582" s="109"/>
      <c r="N582" s="109"/>
      <c r="O582" s="109"/>
      <c r="P582" s="109"/>
      <c r="Q582" s="109"/>
      <c r="R582" s="109"/>
      <c r="S582" s="109"/>
      <c r="T582" s="109"/>
      <c r="U582" s="116"/>
      <c r="V582" s="126" t="s">
        <v>764</v>
      </c>
      <c r="W582" s="109"/>
      <c r="X582" s="109"/>
      <c r="Y582" s="109"/>
      <c r="Z582" s="109"/>
      <c r="AA582" s="109"/>
      <c r="AB582" s="109"/>
      <c r="AC582" s="109"/>
      <c r="AD582" s="127" t="str">
        <f t="array" ref="AD582">IF(INDEX(Tabula!$A$1:$AC$129 , $AT577 + 1, MATCH("Magnitude_Min", Tabula!$A$1:$AAB$1 , 0)), CONCATENATE(TEXT(INDEX(Tabula!$A$1:$AC$129 , $AT577 + 1, MATCH("Magnitude_Min", Tabula!$A$1:$AAB$1 , 0)), "+00.0;-00.0"),  "ᵐ — ", TEXT(INDEX(Tabula!$A$1:$AC$129 , $AT577 + 1, MATCH("Magnitude_Max", Tabula!$A$1:$AAB$1 , 0)), "+00.0;-00.0"), "ᵐ"), " ")</f>
        <v> </v>
      </c>
      <c r="AE582" s="109"/>
      <c r="AF582" s="109"/>
      <c r="AG582" s="109"/>
      <c r="AH582" s="109"/>
      <c r="AI582" s="109"/>
      <c r="AJ582" s="109"/>
      <c r="AK582" s="109"/>
      <c r="AL582" s="109"/>
      <c r="AM582" s="116"/>
      <c r="AN582" s="124"/>
      <c r="AO582" s="124"/>
      <c r="AP582" s="124"/>
      <c r="AQ582" s="124"/>
      <c r="AR582" s="124"/>
      <c r="AS582" s="124"/>
    </row>
    <row r="583" ht="17.25" customHeight="1">
      <c r="A583" s="134" t="str">
        <f t="array" ref="A583">CONCATENATE("", INDEX(Tabula!$A$1:$AC$129 ,$AT577  + 1, MATCH("Info", Tabula!$A$1:$AAB$1 , 0)))</f>
        <v>4 звезды, расположенные по углам воображаемого квадрата. Три звезды Пегаса и одна Андромеды, формирующие квадрат. Интересно, что Альферац (α Andromedae) раньше считалась принадлежащей одновременно двум созвездиям: Пегасу (даже обозначалась δ Peg) и Андромеде; ныне относится только к созвездию Андромеда. Навигационный астеризм: линия, соединяющая α и β Пегаса указывает на полюс Мира - Полярную звезду. Синоним Большой квадрат Пегаса — связан с тем, что в прошлом звезда Альферац считалась принадлежащей созвездию Пегас (δ Пегаса).</v>
      </c>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139" t="s">
        <v>765</v>
      </c>
    </row>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row>
    <row r="598" ht="17.25" customHeight="1">
      <c r="A598" s="138" t="str">
        <f t="array" ref="A598">IMAGE(INDEX(Tabula!$A$1:$AC$129 , $AT577 + 1,  MATCH("Img_Form_Gray", Tabula!$A$1:$AAB$1 , 0)))</f>
        <v/>
      </c>
      <c r="B598" s="94"/>
      <c r="C598" s="94"/>
      <c r="D598" s="94"/>
      <c r="E598" s="94"/>
      <c r="F598" s="94"/>
      <c r="G598" s="94"/>
      <c r="H598" s="94"/>
      <c r="I598" s="94"/>
      <c r="J598" s="94"/>
      <c r="K598" s="94"/>
      <c r="L598" s="94"/>
      <c r="M598" s="94"/>
      <c r="N598" s="94"/>
      <c r="O598" s="94"/>
      <c r="P598" s="94"/>
      <c r="Q598" s="94"/>
      <c r="R598" s="94"/>
      <c r="S598" s="94"/>
      <c r="T598" s="94"/>
      <c r="U598" s="140" t="s">
        <v>767</v>
      </c>
      <c r="V598" s="136" t="str">
        <f t="array" ref="V598">IMAGE(INDEX(Tabula!$A$1:$AC$129 , $AT577 + 1, MATCH("Img_Look_Gray", Tabula!$A$1:$AAB$1 , 0)))</f>
        <v/>
      </c>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141" t="s">
        <v>766</v>
      </c>
    </row>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row>
    <row r="613" ht="17.25" customHeight="1">
      <c r="A613" s="115" t="s">
        <v>757</v>
      </c>
      <c r="B613" s="109"/>
      <c r="C613" s="109"/>
      <c r="D613" s="109"/>
      <c r="E613" s="109"/>
      <c r="F613" s="116"/>
      <c r="G613" s="117" t="s">
        <v>634</v>
      </c>
      <c r="H613" s="109"/>
      <c r="I613" s="109"/>
      <c r="J613" s="109"/>
      <c r="K613" s="109"/>
      <c r="L613" s="109"/>
      <c r="M613" s="109"/>
      <c r="N613" s="109"/>
      <c r="O613" s="116"/>
      <c r="P613" s="118" t="str">
        <f t="array" ref="P613">CONCATENATE("", INDEX(Tabula!$A$1:$AC$129 ,$AT613  + 1, MATCH("Name", Tabula!$A$1:$AAB$1 , 0)))</f>
        <v>W-астеризм, М-астеризм, Трон</v>
      </c>
      <c r="Q613" s="109"/>
      <c r="R613" s="109"/>
      <c r="S613" s="109"/>
      <c r="T613" s="109"/>
      <c r="U613" s="109"/>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09"/>
      <c r="AR613" s="109"/>
      <c r="AS613" s="109"/>
      <c r="AT613" s="119">
        <v>9.0</v>
      </c>
    </row>
    <row r="614" ht="17.25" customHeight="1">
      <c r="A614" s="120" t="str">
        <f t="array" ref="A614">CONCATENATE("№ ", TEXT(INDEX(Tabula!$A$1:$AC$129, $AT613 + 1, MATCH("Order", Tabula!$A$1:$AAB$1 , 0)), "000"))</f>
        <v>№ 009</v>
      </c>
      <c r="B614" s="94"/>
      <c r="C614" s="94"/>
      <c r="D614" s="94"/>
      <c r="E614" s="94"/>
      <c r="F614" s="121"/>
      <c r="G614" s="122" t="str">
        <f t="array" ref="G614">CONCATENATE("Включает ", INDEX(Tabula!$A$1:$AC$129 ,$AT613  + 1, MATCH("Count", Tabula!$A$1:$AAB$1 , 0)), " объекта")</f>
        <v>Включает 6 объекта</v>
      </c>
      <c r="H614" s="94"/>
      <c r="I614" s="94"/>
      <c r="J614" s="94"/>
      <c r="K614" s="94"/>
      <c r="L614" s="94"/>
      <c r="M614" s="94"/>
      <c r="N614" s="94"/>
      <c r="O614" s="121"/>
      <c r="P614" s="123" t="str">
        <f t="array" ref="P614">INDEX(Tabula!$A$1:$AC$129 , $AT613 + 1, MATCH("Stars", Tabula!$A$1:$AAB$1 , 0))</f>
        <v>α Cas, α Cas, β Cas, γ Cas, δ Cas, ε Cas</v>
      </c>
      <c r="Q614" s="109"/>
      <c r="R614" s="109"/>
      <c r="S614" s="109"/>
      <c r="T614" s="109"/>
      <c r="U614" s="109"/>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09"/>
      <c r="AR614" s="109"/>
      <c r="AS614" s="109"/>
    </row>
    <row r="615" ht="17.25" customHeight="1">
      <c r="A615" s="124"/>
      <c r="B615" s="124"/>
      <c r="C615" s="124"/>
      <c r="D615" s="124"/>
      <c r="E615" s="124"/>
      <c r="F615" s="125"/>
      <c r="G615" s="126" t="s">
        <v>656</v>
      </c>
      <c r="H615" s="109"/>
      <c r="I615" s="109"/>
      <c r="J615" s="109"/>
      <c r="K615" s="109"/>
      <c r="L615" s="109"/>
      <c r="M615" s="109"/>
      <c r="N615" s="109"/>
      <c r="O615" s="116"/>
      <c r="P615" s="127" t="str">
        <f t="array" ref="P615">INDEX(Tabula!$A$1:$AC$129 , $AT613 + 1, MATCH("Origin", Tabula!$A$1:$AAB$1 , 0))</f>
        <v>Античное</v>
      </c>
      <c r="Q615" s="109"/>
      <c r="R615" s="109"/>
      <c r="S615" s="109"/>
      <c r="T615" s="109"/>
      <c r="U615" s="109"/>
      <c r="V615" s="109"/>
      <c r="W615" s="109"/>
      <c r="X615" s="109"/>
      <c r="Y615" s="109"/>
      <c r="Z615" s="109"/>
      <c r="AA615" s="116"/>
      <c r="AB615" s="126" t="s">
        <v>636</v>
      </c>
      <c r="AC615" s="109"/>
      <c r="AD615" s="109"/>
      <c r="AE615" s="109"/>
      <c r="AF615" s="109"/>
      <c r="AG615" s="109"/>
      <c r="AH615" s="109"/>
      <c r="AI615" s="109"/>
      <c r="AJ615" s="127" t="str">
        <f t="array" ref="AJ615">INDEX(Tabula!$A$1:$AC$129 , $AT613 + 1, MATCH("Type", Tabula!$A$1:$AAB$1 , 0))</f>
        <v>Формообразующий</v>
      </c>
      <c r="AK615" s="109"/>
      <c r="AL615" s="109"/>
      <c r="AM615" s="109"/>
      <c r="AN615" s="109"/>
      <c r="AO615" s="109"/>
      <c r="AP615" s="109"/>
      <c r="AQ615" s="109"/>
      <c r="AR615" s="109"/>
      <c r="AS615" s="109"/>
    </row>
    <row r="616" ht="17.25" customHeight="1">
      <c r="A616" s="128" t="s">
        <v>758</v>
      </c>
      <c r="B616" s="109"/>
      <c r="C616" s="109"/>
      <c r="D616" s="109"/>
      <c r="E616" s="109"/>
      <c r="F616" s="116"/>
      <c r="G616" s="126" t="s">
        <v>759</v>
      </c>
      <c r="H616" s="109"/>
      <c r="I616" s="109"/>
      <c r="J616" s="109"/>
      <c r="K616" s="109"/>
      <c r="L616" s="109"/>
      <c r="M616" s="109"/>
      <c r="N616" s="109"/>
      <c r="O616" s="116"/>
      <c r="P616" s="129" t="str">
        <f t="array" ref="P616">IF(INDEX(Tabula!$A$1:$AC$129 , $AT613 + 1, MATCH("Coord_RAJ2000_Beg", Tabula!$A$1:$AAB$1 , 0)), CONCATENATE(INDEX(Tabula!$A$1:$AC$129 , $AT613 + 1, MATCH("Coord_RAJ2000_Beg", Tabula!$A$1:$AAB$1 , 0)), " | ", INDEX(Tabula!$A$1:$AC$129 , $AT613 + 1, MATCH("Coord_DEJ2000_Beg", Tabula!$A$1:$AAB$1 , 0))), " ")</f>
        <v> </v>
      </c>
      <c r="Q616" s="109"/>
      <c r="R616" s="109"/>
      <c r="S616" s="109"/>
      <c r="T616" s="109"/>
      <c r="U616" s="109"/>
      <c r="V616" s="109"/>
      <c r="W616" s="109"/>
      <c r="X616" s="109"/>
      <c r="Y616" s="109"/>
      <c r="Z616" s="109"/>
      <c r="AA616" s="116"/>
      <c r="AB616" s="126" t="s">
        <v>760</v>
      </c>
      <c r="AC616" s="109"/>
      <c r="AD616" s="109"/>
      <c r="AE616" s="109"/>
      <c r="AF616" s="109"/>
      <c r="AG616" s="109"/>
      <c r="AH616" s="109"/>
      <c r="AI616" s="109"/>
      <c r="AJ616" s="127" t="str">
        <f t="array" ref="AJ616">if(INDEX(Tabula!$A$1:$AC$129 , $AT613 + 1, MATCH("Latitude_Full_Beg", Tabula!$A$1:$AAB$1 , 0)),  CONCATENATE(TEXT(INDEX(Tabula!$A$1:$AC$129 , $AT613 + 1, MATCH("Latitude_Full_Beg", Tabula!$A$1:$AAB$1 , 0)), "+00.0;-00.0" ), "° — ", TEXT(INDEX(Tabula!$A$1:$AC$129 , $AT613 + 1, MATCH("Latitude_Full_End", Tabula!$A$1:$AAB$1 , 0)), "+00.0;-00.0" ), "°"), " ")</f>
        <v> </v>
      </c>
      <c r="AK616" s="109"/>
      <c r="AL616" s="109"/>
      <c r="AM616" s="109"/>
      <c r="AN616" s="109"/>
      <c r="AO616" s="109"/>
      <c r="AP616" s="109"/>
      <c r="AQ616" s="109"/>
      <c r="AR616" s="109"/>
      <c r="AS616" s="109"/>
    </row>
    <row r="617" ht="17.25" customHeight="1">
      <c r="A617" s="130" t="str">
        <f t="array" ref="A617">CONCATENATE("@ ", INDEX(Tabula!$A$1:$AC$129, $AT613 + 1, MATCH("Group", Tabula!$A$1:$AAB$1 , 0)), " ")</f>
        <v>@ 006-_ </v>
      </c>
      <c r="B617" s="94"/>
      <c r="C617" s="94"/>
      <c r="D617" s="94"/>
      <c r="E617" s="94"/>
      <c r="F617" s="121"/>
      <c r="G617" s="131" t="s">
        <v>761</v>
      </c>
      <c r="H617" s="109"/>
      <c r="I617" s="109"/>
      <c r="J617" s="109"/>
      <c r="K617" s="109"/>
      <c r="L617" s="109"/>
      <c r="M617" s="109"/>
      <c r="N617" s="109"/>
      <c r="O617" s="116"/>
      <c r="P617" s="129" t="str">
        <f t="array" ref="P617">IF(INDEX(Tabula!$A$1:$AC$129 , $AT613 + 1, MATCH("Coord_RAJ2000_End", Tabula!$A$1:$AAB$1 , 0)), CONCATENATE(INDEX(Tabula!$A$1:$AC$129 , $AT613 + 1, MATCH("Coord_RAJ2000_End", Tabula!$A$1:$AAB$1 , 0)), " | ", INDEX(Tabula!$A$1:$AC$129 , $AT613 + 1, MATCH("Coord_DEJ2000_End", Tabula!$A$1:$AAB$1 , 0))), " ")</f>
        <v> </v>
      </c>
      <c r="Q617" s="109"/>
      <c r="R617" s="109"/>
      <c r="S617" s="109"/>
      <c r="T617" s="109"/>
      <c r="U617" s="109"/>
      <c r="V617" s="109"/>
      <c r="W617" s="109"/>
      <c r="X617" s="109"/>
      <c r="Y617" s="109"/>
      <c r="Z617" s="109"/>
      <c r="AA617" s="116"/>
      <c r="AB617" s="126" t="s">
        <v>762</v>
      </c>
      <c r="AC617" s="109"/>
      <c r="AD617" s="109"/>
      <c r="AE617" s="109"/>
      <c r="AF617" s="109"/>
      <c r="AG617" s="109"/>
      <c r="AH617" s="109"/>
      <c r="AI617" s="109"/>
      <c r="AJ617" s="127" t="str">
        <f t="array" ref="AJ617">IF(INDEX(Tabula!$A$1:$AC$129 , $AT613 + 1, MATCH("Latitude_Part_Beg", Tabula!$A$1:$AAB$1 , 0)), CONCATENATE(TEXT(INDEX(Tabula!$A$1:$AC$129 , $AT613 + 1, MATCH("Latitude_Part_Beg", Tabula!$A$1:$AAB$1 , 0)), "+00.0;-00.0" ), "° — ", TEXT(INDEX(Tabula!$A$1:$AC$129 , $AT613 + 1, MATCH("Latitude_Part_End", Tabula!$A$1:$AAB$1 , 0)), "+00.0;-00.0" ), "°"), " ")</f>
        <v> </v>
      </c>
      <c r="AK617" s="109"/>
      <c r="AL617" s="109"/>
      <c r="AM617" s="109"/>
      <c r="AN617" s="109"/>
      <c r="AO617" s="109"/>
      <c r="AP617" s="109"/>
      <c r="AQ617" s="109"/>
      <c r="AR617" s="109"/>
      <c r="AS617" s="109"/>
    </row>
    <row r="618" ht="17.25" customHeight="1">
      <c r="A618" s="124"/>
      <c r="B618" s="124"/>
      <c r="C618" s="124"/>
      <c r="D618" s="124"/>
      <c r="E618" s="124"/>
      <c r="F618" s="125"/>
      <c r="G618" s="126" t="s">
        <v>763</v>
      </c>
      <c r="H618" s="109"/>
      <c r="I618" s="109"/>
      <c r="J618" s="109"/>
      <c r="K618" s="109"/>
      <c r="L618" s="109"/>
      <c r="M618" s="109"/>
      <c r="N618" s="109"/>
      <c r="O618" s="116"/>
      <c r="P618" s="132" t="str">
        <f t="array" ref="P618">if(INDEX(Tabula!$A$1:$AC$129 , $AT613 + 1, MATCH("Size_RA", Tabula!$A$1:$AAB$1 , 0)), CONCATENATE(INDEX(Tabula!$A$1:$AC$129 , $AT613 + 1, MATCH("Size_RA", Tabula!$A$1:$AAB$1 , 0)), " | ", INDEX(Tabula!$A$1:$AC$129 , $AT613 + 1, MATCH("Size_DE", Tabula!$A$1:$AAB$1 , 0))), " ")</f>
        <v> </v>
      </c>
      <c r="Q618" s="109"/>
      <c r="R618" s="109"/>
      <c r="S618" s="109"/>
      <c r="T618" s="109"/>
      <c r="U618" s="109"/>
      <c r="V618" s="109"/>
      <c r="W618" s="109"/>
      <c r="X618" s="109"/>
      <c r="Y618" s="109"/>
      <c r="Z618" s="109"/>
      <c r="AA618" s="116"/>
      <c r="AB618" s="126" t="s">
        <v>764</v>
      </c>
      <c r="AC618" s="109"/>
      <c r="AD618" s="109"/>
      <c r="AE618" s="109"/>
      <c r="AF618" s="109"/>
      <c r="AG618" s="109"/>
      <c r="AH618" s="109"/>
      <c r="AI618" s="109"/>
      <c r="AJ618" s="127" t="str">
        <f t="array" ref="AJ618">IF(INDEX(Tabula!$A$1:$AC$129 , $AT613 + 1, MATCH("Magnitude_Min", Tabula!$A$1:$AAB$1 , 0)), CONCATENATE(TEXT(INDEX(Tabula!$A$1:$AC$129 , $AT613 + 1, MATCH("Magnitude_Min", Tabula!$A$1:$AAB$1 , 0)), "+00.0;-00.0"),  "ᵐ — ", TEXT(INDEX(Tabula!$A$1:$AC$129 , $AT613 + 1, MATCH("Magnitude_Max", Tabula!$A$1:$AAB$1 , 0)), "+00.0;-00.0"), "ᵐ"), " ")</f>
        <v> </v>
      </c>
      <c r="AK618" s="109"/>
      <c r="AL618" s="109"/>
      <c r="AM618" s="109"/>
      <c r="AN618" s="109"/>
      <c r="AO618" s="109"/>
      <c r="AP618" s="109"/>
      <c r="AQ618" s="109"/>
      <c r="AR618" s="109"/>
      <c r="AS618" s="109"/>
    </row>
    <row r="619" ht="17.25" customHeight="1">
      <c r="A619" s="133" t="s">
        <v>765</v>
      </c>
      <c r="B619" s="134" t="str">
        <f t="array" ref="B619">CONCATENATE("", INDEX(Tabula!$A$1:$AC$129 ,$AT613  + 1, MATCH("Info", Tabula!$A$1:$AAB$1 , 0)))</f>
        <v>Яркий астеризм северной приполярной области, формирующий созвездие Кассиопея характерной формы W. Если вы принципиально не признаете латиницу, то в перевернутом виде это будет М-астеризм, хотя «М» получается несколько раскоряченная. Можно любую из этих букв повернуть на 90 градусов, и получится астеризм Трон (потренируйте геометрическое воображение).</v>
      </c>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row>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row>
    <row r="634" ht="17.25" customHeight="1">
      <c r="A634" s="135" t="s">
        <v>766</v>
      </c>
      <c r="B634" s="136" t="str">
        <f t="array" ref="B634">IMAGE(INDEX(Tabula!$A$1:$AC$129 , $AT613 + 1, MATCH("Img_Look_Gray", Tabula!$A$1:$AAB$1 , 0)))</f>
        <v/>
      </c>
      <c r="C634" s="94"/>
      <c r="D634" s="94"/>
      <c r="E634" s="94"/>
      <c r="F634" s="94"/>
      <c r="G634" s="94"/>
      <c r="H634" s="94"/>
      <c r="I634" s="94"/>
      <c r="J634" s="94"/>
      <c r="K634" s="94"/>
      <c r="L634" s="94"/>
      <c r="M634" s="94"/>
      <c r="N634" s="94"/>
      <c r="O634" s="94"/>
      <c r="P634" s="94"/>
      <c r="Q634" s="94"/>
      <c r="R634" s="94"/>
      <c r="S634" s="94"/>
      <c r="T634" s="94"/>
      <c r="U634" s="94"/>
      <c r="V634" s="94"/>
      <c r="W634" s="94"/>
      <c r="X634" s="94"/>
      <c r="Y634" s="137" t="s">
        <v>767</v>
      </c>
      <c r="Z634" s="138" t="str">
        <f t="array" ref="Z634">IMAGE(INDEX(Tabula!$A$1:$AC$129 , $AT613 + 1,  MATCH("Img_Form_Gray", Tabula!$A$1:$AAB$1 , 0)))</f>
        <v/>
      </c>
      <c r="AA634" s="94"/>
      <c r="AB634" s="94"/>
      <c r="AC634" s="94"/>
      <c r="AD634" s="94"/>
      <c r="AE634" s="94"/>
      <c r="AF634" s="94"/>
      <c r="AG634" s="94"/>
      <c r="AH634" s="94"/>
      <c r="AI634" s="94"/>
      <c r="AJ634" s="94"/>
      <c r="AK634" s="94"/>
      <c r="AL634" s="94"/>
      <c r="AM634" s="94"/>
      <c r="AN634" s="94"/>
      <c r="AO634" s="94"/>
      <c r="AP634" s="94"/>
      <c r="AQ634" s="94"/>
      <c r="AR634" s="94"/>
      <c r="AS634" s="94"/>
    </row>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row>
    <row r="649" ht="17.25" customHeight="1">
      <c r="A649" s="117" t="s">
        <v>634</v>
      </c>
      <c r="B649" s="109"/>
      <c r="C649" s="109"/>
      <c r="D649" s="109"/>
      <c r="E649" s="109"/>
      <c r="F649" s="109"/>
      <c r="G649" s="109"/>
      <c r="H649" s="109"/>
      <c r="I649" s="116"/>
      <c r="J649" s="118" t="str">
        <f t="array" ref="J649">CONCATENATE("", INDEX(Tabula!$A$1:$AC$129 ,$AT649  + 1, MATCH("Name", Tabula!$A$1:$AAB$1 , 0)))</f>
        <v>Эскимо, Воздушный Змей, Парашют</v>
      </c>
      <c r="K649" s="109"/>
      <c r="L649" s="109"/>
      <c r="M649" s="109"/>
      <c r="N649" s="109"/>
      <c r="O649" s="109"/>
      <c r="P649" s="109"/>
      <c r="Q649" s="109"/>
      <c r="R649" s="109"/>
      <c r="S649" s="109"/>
      <c r="T649" s="109"/>
      <c r="U649" s="109"/>
      <c r="V649" s="109"/>
      <c r="W649" s="109"/>
      <c r="X649" s="109"/>
      <c r="Y649" s="109"/>
      <c r="Z649" s="109"/>
      <c r="AA649" s="109"/>
      <c r="AB649" s="109"/>
      <c r="AC649" s="109"/>
      <c r="AD649" s="109"/>
      <c r="AE649" s="109"/>
      <c r="AF649" s="109"/>
      <c r="AG649" s="109"/>
      <c r="AH649" s="109"/>
      <c r="AI649" s="109"/>
      <c r="AJ649" s="109"/>
      <c r="AK649" s="109"/>
      <c r="AL649" s="109"/>
      <c r="AM649" s="116"/>
      <c r="AN649" s="115" t="s">
        <v>757</v>
      </c>
      <c r="AO649" s="109"/>
      <c r="AP649" s="109"/>
      <c r="AQ649" s="109"/>
      <c r="AR649" s="109"/>
      <c r="AS649" s="109"/>
      <c r="AT649" s="119">
        <v>10.0</v>
      </c>
    </row>
    <row r="650" ht="17.25" customHeight="1">
      <c r="A650" s="122" t="str">
        <f t="array" ref="A650">CONCATENATE("Включает ", INDEX(Tabula!$A$1:$AC$129 ,$AT649  + 1, MATCH("Count", Tabula!$A$1:$AAB$1 , 0)), " объекта")</f>
        <v>Включает 6 объекта</v>
      </c>
      <c r="B650" s="94"/>
      <c r="C650" s="94"/>
      <c r="D650" s="94"/>
      <c r="E650" s="94"/>
      <c r="F650" s="94"/>
      <c r="G650" s="94"/>
      <c r="H650" s="94"/>
      <c r="I650" s="121"/>
      <c r="J650" s="123" t="str">
        <f t="array" ref="J650">INDEX(Tabula!$A$1:$AC$129 , $AT649 + 1, MATCH("Stars", Tabula!$A$1:$AAB$1 , 0))</f>
        <v>α Boo, ε Boo, δ Boo, β Boo, γ Boo, ρ Boo</v>
      </c>
      <c r="K650" s="109"/>
      <c r="L650" s="109"/>
      <c r="M650" s="109"/>
      <c r="N650" s="109"/>
      <c r="O650" s="109"/>
      <c r="P650" s="109"/>
      <c r="Q650" s="109"/>
      <c r="R650" s="109"/>
      <c r="S650" s="109"/>
      <c r="T650" s="109"/>
      <c r="U650" s="109"/>
      <c r="V650" s="109"/>
      <c r="W650" s="109"/>
      <c r="X650" s="109"/>
      <c r="Y650" s="109"/>
      <c r="Z650" s="109"/>
      <c r="AA650" s="109"/>
      <c r="AB650" s="109"/>
      <c r="AC650" s="109"/>
      <c r="AD650" s="109"/>
      <c r="AE650" s="109"/>
      <c r="AF650" s="109"/>
      <c r="AG650" s="109"/>
      <c r="AH650" s="109"/>
      <c r="AI650" s="109"/>
      <c r="AJ650" s="109"/>
      <c r="AK650" s="109"/>
      <c r="AL650" s="109"/>
      <c r="AM650" s="116"/>
      <c r="AN650" s="120" t="str">
        <f t="array" ref="AN650">CONCATENATE("№ ", TEXT(INDEX(Tabula!$A$1:$AC$129, $AT649 + 1, MATCH("Order", Tabula!$A$1:$AAB$1 , 0)), "000"))</f>
        <v>№ 010</v>
      </c>
      <c r="AO650" s="94"/>
      <c r="AP650" s="94"/>
      <c r="AQ650" s="94"/>
      <c r="AR650" s="94"/>
      <c r="AS650" s="94"/>
    </row>
    <row r="651" ht="17.25" customHeight="1">
      <c r="A651" s="126" t="s">
        <v>656</v>
      </c>
      <c r="B651" s="109"/>
      <c r="C651" s="109"/>
      <c r="D651" s="109"/>
      <c r="E651" s="109"/>
      <c r="F651" s="109"/>
      <c r="G651" s="109"/>
      <c r="H651" s="109"/>
      <c r="I651" s="116"/>
      <c r="J651" s="127" t="str">
        <f t="array" ref="J651">INDEX(Tabula!$A$1:$AC$129 , $AT649 + 1, MATCH("Origin", Tabula!$A$1:$AAB$1 , 0))</f>
        <v>Античное</v>
      </c>
      <c r="K651" s="109"/>
      <c r="L651" s="109"/>
      <c r="M651" s="109"/>
      <c r="N651" s="109"/>
      <c r="O651" s="109"/>
      <c r="P651" s="109"/>
      <c r="Q651" s="109"/>
      <c r="R651" s="109"/>
      <c r="S651" s="109"/>
      <c r="T651" s="109"/>
      <c r="U651" s="116"/>
      <c r="V651" s="126" t="s">
        <v>636</v>
      </c>
      <c r="W651" s="109"/>
      <c r="X651" s="109"/>
      <c r="Y651" s="109"/>
      <c r="Z651" s="109"/>
      <c r="AA651" s="109"/>
      <c r="AB651" s="109"/>
      <c r="AC651" s="109"/>
      <c r="AD651" s="127" t="str">
        <f t="array" ref="AD651">INDEX(Tabula!$A$1:$AC$129 , $AT649 + 1, MATCH("Type", Tabula!$A$1:$AAB$1 , 0))</f>
        <v>Формообразующий</v>
      </c>
      <c r="AE651" s="109"/>
      <c r="AF651" s="109"/>
      <c r="AG651" s="109"/>
      <c r="AH651" s="109"/>
      <c r="AI651" s="109"/>
      <c r="AJ651" s="109"/>
      <c r="AK651" s="109"/>
      <c r="AL651" s="109"/>
      <c r="AM651" s="116"/>
      <c r="AN651" s="124"/>
      <c r="AO651" s="124"/>
      <c r="AP651" s="124"/>
      <c r="AQ651" s="124"/>
      <c r="AR651" s="124"/>
      <c r="AS651" s="124"/>
    </row>
    <row r="652" ht="17.25" customHeight="1">
      <c r="A652" s="126" t="s">
        <v>759</v>
      </c>
      <c r="B652" s="109"/>
      <c r="C652" s="109"/>
      <c r="D652" s="109"/>
      <c r="E652" s="109"/>
      <c r="F652" s="109"/>
      <c r="G652" s="109"/>
      <c r="H652" s="109"/>
      <c r="I652" s="116"/>
      <c r="J652" s="129" t="str">
        <f t="array" ref="J652">IF(INDEX(Tabula!$A$1:$AC$129 , $AT649 + 1, MATCH("Coord_RAJ2000_Beg", Tabula!$A$1:$AAB$1 , 0)), CONCATENATE(INDEX(Tabula!$A$1:$AC$129 , $AT649 + 1, MATCH("Coord_RAJ2000_Beg", Tabula!$A$1:$AAB$1 , 0)), " | ", INDEX(Tabula!$A$1:$AC$129 , $AT649 + 1, MATCH("Coord_DEJ2000_Beg", Tabula!$A$1:$AAB$1 , 0))), " ")</f>
        <v> </v>
      </c>
      <c r="K652" s="109"/>
      <c r="L652" s="109"/>
      <c r="M652" s="109"/>
      <c r="N652" s="109"/>
      <c r="O652" s="109"/>
      <c r="P652" s="109"/>
      <c r="Q652" s="109"/>
      <c r="R652" s="109"/>
      <c r="S652" s="109"/>
      <c r="T652" s="109"/>
      <c r="U652" s="116"/>
      <c r="V652" s="126" t="s">
        <v>760</v>
      </c>
      <c r="W652" s="109"/>
      <c r="X652" s="109"/>
      <c r="Y652" s="109"/>
      <c r="Z652" s="109"/>
      <c r="AA652" s="109"/>
      <c r="AB652" s="109"/>
      <c r="AC652" s="109"/>
      <c r="AD652" s="127" t="str">
        <f t="array" ref="AD652">if(INDEX(Tabula!$A$1:$AC$129 , $AT649 + 1, MATCH("Latitude_Full_Beg", Tabula!$A$1:$AAB$1 , 0)),  CONCATENATE(TEXT(INDEX(Tabula!$A$1:$AC$129 , $AT649 + 1, MATCH("Latitude_Full_Beg", Tabula!$A$1:$AAB$1 , 0)), "+00.0;-00.0" ), "° — ", TEXT(INDEX(Tabula!$A$1:$AC$129 , $AT649 + 1, MATCH("Latitude_Full_End", Tabula!$A$1:$AAB$1 , 0)), "+00.0;-00.0" ), "°"), " ")</f>
        <v> </v>
      </c>
      <c r="AE652" s="109"/>
      <c r="AF652" s="109"/>
      <c r="AG652" s="109"/>
      <c r="AH652" s="109"/>
      <c r="AI652" s="109"/>
      <c r="AJ652" s="109"/>
      <c r="AK652" s="109"/>
      <c r="AL652" s="109"/>
      <c r="AM652" s="116"/>
      <c r="AN652" s="128" t="s">
        <v>758</v>
      </c>
      <c r="AO652" s="109"/>
      <c r="AP652" s="109"/>
      <c r="AQ652" s="109"/>
      <c r="AR652" s="109"/>
      <c r="AS652" s="109"/>
    </row>
    <row r="653" ht="17.25" customHeight="1">
      <c r="A653" s="131" t="s">
        <v>761</v>
      </c>
      <c r="B653" s="109"/>
      <c r="C653" s="109"/>
      <c r="D653" s="109"/>
      <c r="E653" s="109"/>
      <c r="F653" s="109"/>
      <c r="G653" s="109"/>
      <c r="H653" s="109"/>
      <c r="I653" s="116"/>
      <c r="J653" s="129" t="str">
        <f t="array" ref="J653">IF(INDEX(Tabula!$A$1:$AC$129 , $AT649 + 1, MATCH("Coord_RAJ2000_End", Tabula!$A$1:$AAB$1 , 0)), CONCATENATE(INDEX(Tabula!$A$1:$AC$129 , $AT649 + 1, MATCH("Coord_RAJ2000_End", Tabula!$A$1:$AAB$1 , 0)), " | ", INDEX(Tabula!$A$1:$AC$129 , $AT649 + 1, MATCH("Coord_DEJ2000_End", Tabula!$A$1:$AAB$1 , 0))), " ")</f>
        <v> </v>
      </c>
      <c r="K653" s="109"/>
      <c r="L653" s="109"/>
      <c r="M653" s="109"/>
      <c r="N653" s="109"/>
      <c r="O653" s="109"/>
      <c r="P653" s="109"/>
      <c r="Q653" s="109"/>
      <c r="R653" s="109"/>
      <c r="S653" s="109"/>
      <c r="T653" s="109"/>
      <c r="U653" s="116"/>
      <c r="V653" s="126" t="s">
        <v>762</v>
      </c>
      <c r="W653" s="109"/>
      <c r="X653" s="109"/>
      <c r="Y653" s="109"/>
      <c r="Z653" s="109"/>
      <c r="AA653" s="109"/>
      <c r="AB653" s="109"/>
      <c r="AC653" s="109"/>
      <c r="AD653" s="127" t="str">
        <f t="array" ref="AD653">IF(INDEX(Tabula!$A$1:$AC$129 , $AT649 + 1, MATCH("Latitude_Part_Beg", Tabula!$A$1:$AAB$1 , 0)), CONCATENATE(TEXT(INDEX(Tabula!$A$1:$AC$129 , $AT649 + 1, MATCH("Latitude_Part_Beg", Tabula!$A$1:$AAB$1 , 0)), "+00.0;-00.0" ), "° — ", TEXT(INDEX(Tabula!$A$1:$AC$129 , $AT649 + 1, MATCH("Latitude_Part_End", Tabula!$A$1:$AAB$1 , 0)), "+00.0;-00.0" ), "°"), " ")</f>
        <v> </v>
      </c>
      <c r="AE653" s="109"/>
      <c r="AF653" s="109"/>
      <c r="AG653" s="109"/>
      <c r="AH653" s="109"/>
      <c r="AI653" s="109"/>
      <c r="AJ653" s="109"/>
      <c r="AK653" s="109"/>
      <c r="AL653" s="109"/>
      <c r="AM653" s="116"/>
      <c r="AN653" s="130" t="str">
        <f t="array" ref="AN653">CONCATENATE("@ ", INDEX(Tabula!$A$1:$AC$129, $AT649 + 1, MATCH("Group", Tabula!$A$1:$AAB$1 , 0)), " ")</f>
        <v>@ 007-_ </v>
      </c>
      <c r="AO653" s="94"/>
      <c r="AP653" s="94"/>
      <c r="AQ653" s="94"/>
      <c r="AR653" s="94"/>
      <c r="AS653" s="94"/>
    </row>
    <row r="654" ht="17.25" customHeight="1">
      <c r="A654" s="126" t="s">
        <v>763</v>
      </c>
      <c r="B654" s="109"/>
      <c r="C654" s="109"/>
      <c r="D654" s="109"/>
      <c r="E654" s="109"/>
      <c r="F654" s="109"/>
      <c r="G654" s="109"/>
      <c r="H654" s="109"/>
      <c r="I654" s="116"/>
      <c r="J654" s="132" t="str">
        <f t="array" ref="J654">if(INDEX(Tabula!$A$1:$AC$129 , $AT649 + 1, MATCH("Size_RA", Tabula!$A$1:$AAB$1 , 0)), CONCATENATE(INDEX(Tabula!$A$1:$AC$129 , $AT649 + 1, MATCH("Size_RA", Tabula!$A$1:$AAB$1 , 0)), " | ", INDEX(Tabula!$A$1:$AC$129 , $AT649 + 1, MATCH("Size_DE", Tabula!$A$1:$AAB$1 , 0))), " ")</f>
        <v> </v>
      </c>
      <c r="K654" s="109"/>
      <c r="L654" s="109"/>
      <c r="M654" s="109"/>
      <c r="N654" s="109"/>
      <c r="O654" s="109"/>
      <c r="P654" s="109"/>
      <c r="Q654" s="109"/>
      <c r="R654" s="109"/>
      <c r="S654" s="109"/>
      <c r="T654" s="109"/>
      <c r="U654" s="116"/>
      <c r="V654" s="126" t="s">
        <v>764</v>
      </c>
      <c r="W654" s="109"/>
      <c r="X654" s="109"/>
      <c r="Y654" s="109"/>
      <c r="Z654" s="109"/>
      <c r="AA654" s="109"/>
      <c r="AB654" s="109"/>
      <c r="AC654" s="109"/>
      <c r="AD654" s="127" t="str">
        <f t="array" ref="AD654">IF(INDEX(Tabula!$A$1:$AC$129 , $AT649 + 1, MATCH("Magnitude_Min", Tabula!$A$1:$AAB$1 , 0)), CONCATENATE(TEXT(INDEX(Tabula!$A$1:$AC$129 , $AT649 + 1, MATCH("Magnitude_Min", Tabula!$A$1:$AAB$1 , 0)), "+00.0;-00.0"),  "ᵐ — ", TEXT(INDEX(Tabula!$A$1:$AC$129 , $AT649 + 1, MATCH("Magnitude_Max", Tabula!$A$1:$AAB$1 , 0)), "+00.0;-00.0"), "ᵐ"), " ")</f>
        <v> </v>
      </c>
      <c r="AE654" s="109"/>
      <c r="AF654" s="109"/>
      <c r="AG654" s="109"/>
      <c r="AH654" s="109"/>
      <c r="AI654" s="109"/>
      <c r="AJ654" s="109"/>
      <c r="AK654" s="109"/>
      <c r="AL654" s="109"/>
      <c r="AM654" s="116"/>
      <c r="AN654" s="124"/>
      <c r="AO654" s="124"/>
      <c r="AP654" s="124"/>
      <c r="AQ654" s="124"/>
      <c r="AR654" s="124"/>
      <c r="AS654" s="124"/>
    </row>
    <row r="655" ht="17.25" customHeight="1">
      <c r="A655" s="134" t="str">
        <f t="array" ref="A655">CONCATENATE("", INDEX(Tabula!$A$1:$AC$129 ,$AT649  + 1, MATCH("Info", Tabula!$A$1:$AAB$1 , 0)))</f>
        <v>Формирует созвездие Волопас.</v>
      </c>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139" t="s">
        <v>765</v>
      </c>
    </row>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row>
    <row r="670" ht="17.25" customHeight="1">
      <c r="A670" s="138" t="str">
        <f t="array" ref="A670">IMAGE(INDEX(Tabula!$A$1:$AC$129 , $AT649 + 1,  MATCH("Img_Form_Gray", Tabula!$A$1:$AAB$1 , 0)))</f>
        <v/>
      </c>
      <c r="B670" s="94"/>
      <c r="C670" s="94"/>
      <c r="D670" s="94"/>
      <c r="E670" s="94"/>
      <c r="F670" s="94"/>
      <c r="G670" s="94"/>
      <c r="H670" s="94"/>
      <c r="I670" s="94"/>
      <c r="J670" s="94"/>
      <c r="K670" s="94"/>
      <c r="L670" s="94"/>
      <c r="M670" s="94"/>
      <c r="N670" s="94"/>
      <c r="O670" s="94"/>
      <c r="P670" s="94"/>
      <c r="Q670" s="94"/>
      <c r="R670" s="94"/>
      <c r="S670" s="94"/>
      <c r="T670" s="94"/>
      <c r="U670" s="140" t="s">
        <v>767</v>
      </c>
      <c r="V670" s="136" t="str">
        <f t="array" ref="V670">IMAGE(INDEX(Tabula!$A$1:$AC$129 , $AT649 + 1, MATCH("Img_Look_Gray", Tabula!$A$1:$AAB$1 , 0)))</f>
        <v/>
      </c>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141" t="s">
        <v>766</v>
      </c>
    </row>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row>
    <row r="685" ht="17.25" customHeight="1">
      <c r="A685" s="115" t="s">
        <v>757</v>
      </c>
      <c r="B685" s="109"/>
      <c r="C685" s="109"/>
      <c r="D685" s="109"/>
      <c r="E685" s="109"/>
      <c r="F685" s="116"/>
      <c r="G685" s="117" t="s">
        <v>634</v>
      </c>
      <c r="H685" s="109"/>
      <c r="I685" s="109"/>
      <c r="J685" s="109"/>
      <c r="K685" s="109"/>
      <c r="L685" s="109"/>
      <c r="M685" s="109"/>
      <c r="N685" s="109"/>
      <c r="O685" s="116"/>
      <c r="P685" s="118" t="str">
        <f t="array" ref="P685">CONCATENATE("", INDEX(Tabula!$A$1:$AC$129 ,$AT685  + 1, MATCH("Name", Tabula!$A$1:$AAB$1 , 0)))</f>
        <v>Северный крест</v>
      </c>
      <c r="Q685" s="109"/>
      <c r="R685" s="109"/>
      <c r="S685" s="109"/>
      <c r="T685" s="109"/>
      <c r="U685" s="109"/>
      <c r="V685" s="109"/>
      <c r="W685" s="109"/>
      <c r="X685" s="109"/>
      <c r="Y685" s="109"/>
      <c r="Z685" s="109"/>
      <c r="AA685" s="109"/>
      <c r="AB685" s="109"/>
      <c r="AC685" s="109"/>
      <c r="AD685" s="109"/>
      <c r="AE685" s="109"/>
      <c r="AF685" s="109"/>
      <c r="AG685" s="109"/>
      <c r="AH685" s="109"/>
      <c r="AI685" s="109"/>
      <c r="AJ685" s="109"/>
      <c r="AK685" s="109"/>
      <c r="AL685" s="109"/>
      <c r="AM685" s="109"/>
      <c r="AN685" s="109"/>
      <c r="AO685" s="109"/>
      <c r="AP685" s="109"/>
      <c r="AQ685" s="109"/>
      <c r="AR685" s="109"/>
      <c r="AS685" s="109"/>
      <c r="AT685" s="119">
        <v>11.0</v>
      </c>
    </row>
    <row r="686" ht="17.25" customHeight="1">
      <c r="A686" s="120" t="str">
        <f t="array" ref="A686">CONCATENATE("№ ", TEXT(INDEX(Tabula!$A$1:$AC$129, $AT685 + 1, MATCH("Order", Tabula!$A$1:$AAB$1 , 0)), "000"))</f>
        <v>№ 011</v>
      </c>
      <c r="B686" s="94"/>
      <c r="C686" s="94"/>
      <c r="D686" s="94"/>
      <c r="E686" s="94"/>
      <c r="F686" s="121"/>
      <c r="G686" s="122" t="str">
        <f t="array" ref="G686">CONCATENATE("Включает ", INDEX(Tabula!$A$1:$AC$129 ,$AT685  + 1, MATCH("Count", Tabula!$A$1:$AAB$1 , 0)), " объекта")</f>
        <v>Включает 5 объекта</v>
      </c>
      <c r="H686" s="94"/>
      <c r="I686" s="94"/>
      <c r="J686" s="94"/>
      <c r="K686" s="94"/>
      <c r="L686" s="94"/>
      <c r="M686" s="94"/>
      <c r="N686" s="94"/>
      <c r="O686" s="121"/>
      <c r="P686" s="123" t="str">
        <f t="array" ref="P686">INDEX(Tabula!$A$1:$AC$129 , $AT685 + 1, MATCH("Stars", Tabula!$A$1:$AAB$1 , 0))</f>
        <v>α Cyg, β Cyg, γ Cyg, δ Cyg, ε Cyg</v>
      </c>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row>
    <row r="687" ht="17.25" customHeight="1">
      <c r="A687" s="124"/>
      <c r="B687" s="124"/>
      <c r="C687" s="124"/>
      <c r="D687" s="124"/>
      <c r="E687" s="124"/>
      <c r="F687" s="125"/>
      <c r="G687" s="126" t="s">
        <v>656</v>
      </c>
      <c r="H687" s="109"/>
      <c r="I687" s="109"/>
      <c r="J687" s="109"/>
      <c r="K687" s="109"/>
      <c r="L687" s="109"/>
      <c r="M687" s="109"/>
      <c r="N687" s="109"/>
      <c r="O687" s="116"/>
      <c r="P687" s="127" t="str">
        <f t="array" ref="P687">INDEX(Tabula!$A$1:$AC$129 , $AT685 + 1, MATCH("Origin", Tabula!$A$1:$AAB$1 , 0))</f>
        <v>Античное</v>
      </c>
      <c r="Q687" s="109"/>
      <c r="R687" s="109"/>
      <c r="S687" s="109"/>
      <c r="T687" s="109"/>
      <c r="U687" s="109"/>
      <c r="V687" s="109"/>
      <c r="W687" s="109"/>
      <c r="X687" s="109"/>
      <c r="Y687" s="109"/>
      <c r="Z687" s="109"/>
      <c r="AA687" s="116"/>
      <c r="AB687" s="126" t="s">
        <v>636</v>
      </c>
      <c r="AC687" s="109"/>
      <c r="AD687" s="109"/>
      <c r="AE687" s="109"/>
      <c r="AF687" s="109"/>
      <c r="AG687" s="109"/>
      <c r="AH687" s="109"/>
      <c r="AI687" s="109"/>
      <c r="AJ687" s="127" t="str">
        <f t="array" ref="AJ687">INDEX(Tabula!$A$1:$AC$129 , $AT685 + 1, MATCH("Type", Tabula!$A$1:$AAB$1 , 0))</f>
        <v>Формообразующий</v>
      </c>
      <c r="AK687" s="109"/>
      <c r="AL687" s="109"/>
      <c r="AM687" s="109"/>
      <c r="AN687" s="109"/>
      <c r="AO687" s="109"/>
      <c r="AP687" s="109"/>
      <c r="AQ687" s="109"/>
      <c r="AR687" s="109"/>
      <c r="AS687" s="109"/>
    </row>
    <row r="688" ht="17.25" customHeight="1">
      <c r="A688" s="128" t="s">
        <v>758</v>
      </c>
      <c r="B688" s="109"/>
      <c r="C688" s="109"/>
      <c r="D688" s="109"/>
      <c r="E688" s="109"/>
      <c r="F688" s="116"/>
      <c r="G688" s="126" t="s">
        <v>759</v>
      </c>
      <c r="H688" s="109"/>
      <c r="I688" s="109"/>
      <c r="J688" s="109"/>
      <c r="K688" s="109"/>
      <c r="L688" s="109"/>
      <c r="M688" s="109"/>
      <c r="N688" s="109"/>
      <c r="O688" s="116"/>
      <c r="P688" s="129" t="str">
        <f t="array" ref="P688">IF(INDEX(Tabula!$A$1:$AC$129 , $AT685 + 1, MATCH("Coord_RAJ2000_Beg", Tabula!$A$1:$AAB$1 , 0)), CONCATENATE(INDEX(Tabula!$A$1:$AC$129 , $AT685 + 1, MATCH("Coord_RAJ2000_Beg", Tabula!$A$1:$AAB$1 , 0)), " | ", INDEX(Tabula!$A$1:$AC$129 , $AT685 + 1, MATCH("Coord_DEJ2000_Beg", Tabula!$A$1:$AAB$1 , 0))), " ")</f>
        <v> </v>
      </c>
      <c r="Q688" s="109"/>
      <c r="R688" s="109"/>
      <c r="S688" s="109"/>
      <c r="T688" s="109"/>
      <c r="U688" s="109"/>
      <c r="V688" s="109"/>
      <c r="W688" s="109"/>
      <c r="X688" s="109"/>
      <c r="Y688" s="109"/>
      <c r="Z688" s="109"/>
      <c r="AA688" s="116"/>
      <c r="AB688" s="126" t="s">
        <v>760</v>
      </c>
      <c r="AC688" s="109"/>
      <c r="AD688" s="109"/>
      <c r="AE688" s="109"/>
      <c r="AF688" s="109"/>
      <c r="AG688" s="109"/>
      <c r="AH688" s="109"/>
      <c r="AI688" s="109"/>
      <c r="AJ688" s="127" t="str">
        <f t="array" ref="AJ688">if(INDEX(Tabula!$A$1:$AC$129 , $AT685 + 1, MATCH("Latitude_Full_Beg", Tabula!$A$1:$AAB$1 , 0)),  CONCATENATE(TEXT(INDEX(Tabula!$A$1:$AC$129 , $AT685 + 1, MATCH("Latitude_Full_Beg", Tabula!$A$1:$AAB$1 , 0)), "+00.0;-00.0" ), "° — ", TEXT(INDEX(Tabula!$A$1:$AC$129 , $AT685 + 1, MATCH("Latitude_Full_End", Tabula!$A$1:$AAB$1 , 0)), "+00.0;-00.0" ), "°"), " ")</f>
        <v> </v>
      </c>
      <c r="AK688" s="109"/>
      <c r="AL688" s="109"/>
      <c r="AM688" s="109"/>
      <c r="AN688" s="109"/>
      <c r="AO688" s="109"/>
      <c r="AP688" s="109"/>
      <c r="AQ688" s="109"/>
      <c r="AR688" s="109"/>
      <c r="AS688" s="109"/>
    </row>
    <row r="689" ht="17.25" customHeight="1">
      <c r="A689" s="130" t="str">
        <f t="array" ref="A689">CONCATENATE("@ ", INDEX(Tabula!$A$1:$AC$129, $AT685 + 1, MATCH("Group", Tabula!$A$1:$AAB$1 , 0)), " ")</f>
        <v>@ 008-_ </v>
      </c>
      <c r="B689" s="94"/>
      <c r="C689" s="94"/>
      <c r="D689" s="94"/>
      <c r="E689" s="94"/>
      <c r="F689" s="121"/>
      <c r="G689" s="131" t="s">
        <v>761</v>
      </c>
      <c r="H689" s="109"/>
      <c r="I689" s="109"/>
      <c r="J689" s="109"/>
      <c r="K689" s="109"/>
      <c r="L689" s="109"/>
      <c r="M689" s="109"/>
      <c r="N689" s="109"/>
      <c r="O689" s="116"/>
      <c r="P689" s="129" t="str">
        <f t="array" ref="P689">IF(INDEX(Tabula!$A$1:$AC$129 , $AT685 + 1, MATCH("Coord_RAJ2000_End", Tabula!$A$1:$AAB$1 , 0)), CONCATENATE(INDEX(Tabula!$A$1:$AC$129 , $AT685 + 1, MATCH("Coord_RAJ2000_End", Tabula!$A$1:$AAB$1 , 0)), " | ", INDEX(Tabula!$A$1:$AC$129 , $AT685 + 1, MATCH("Coord_DEJ2000_End", Tabula!$A$1:$AAB$1 , 0))), " ")</f>
        <v> </v>
      </c>
      <c r="Q689" s="109"/>
      <c r="R689" s="109"/>
      <c r="S689" s="109"/>
      <c r="T689" s="109"/>
      <c r="U689" s="109"/>
      <c r="V689" s="109"/>
      <c r="W689" s="109"/>
      <c r="X689" s="109"/>
      <c r="Y689" s="109"/>
      <c r="Z689" s="109"/>
      <c r="AA689" s="116"/>
      <c r="AB689" s="126" t="s">
        <v>762</v>
      </c>
      <c r="AC689" s="109"/>
      <c r="AD689" s="109"/>
      <c r="AE689" s="109"/>
      <c r="AF689" s="109"/>
      <c r="AG689" s="109"/>
      <c r="AH689" s="109"/>
      <c r="AI689" s="109"/>
      <c r="AJ689" s="127" t="str">
        <f t="array" ref="AJ689">IF(INDEX(Tabula!$A$1:$AC$129 , $AT685 + 1, MATCH("Latitude_Part_Beg", Tabula!$A$1:$AAB$1 , 0)), CONCATENATE(TEXT(INDEX(Tabula!$A$1:$AC$129 , $AT685 + 1, MATCH("Latitude_Part_Beg", Tabula!$A$1:$AAB$1 , 0)), "+00.0;-00.0" ), "° — ", TEXT(INDEX(Tabula!$A$1:$AC$129 , $AT685 + 1, MATCH("Latitude_Part_End", Tabula!$A$1:$AAB$1 , 0)), "+00.0;-00.0" ), "°"), " ")</f>
        <v> </v>
      </c>
      <c r="AK689" s="109"/>
      <c r="AL689" s="109"/>
      <c r="AM689" s="109"/>
      <c r="AN689" s="109"/>
      <c r="AO689" s="109"/>
      <c r="AP689" s="109"/>
      <c r="AQ689" s="109"/>
      <c r="AR689" s="109"/>
      <c r="AS689" s="109"/>
    </row>
    <row r="690" ht="17.25" customHeight="1">
      <c r="A690" s="124"/>
      <c r="B690" s="124"/>
      <c r="C690" s="124"/>
      <c r="D690" s="124"/>
      <c r="E690" s="124"/>
      <c r="F690" s="125"/>
      <c r="G690" s="126" t="s">
        <v>763</v>
      </c>
      <c r="H690" s="109"/>
      <c r="I690" s="109"/>
      <c r="J690" s="109"/>
      <c r="K690" s="109"/>
      <c r="L690" s="109"/>
      <c r="M690" s="109"/>
      <c r="N690" s="109"/>
      <c r="O690" s="116"/>
      <c r="P690" s="132" t="str">
        <f t="array" ref="P690">if(INDEX(Tabula!$A$1:$AC$129 , $AT685 + 1, MATCH("Size_RA", Tabula!$A$1:$AAB$1 , 0)), CONCATENATE(INDEX(Tabula!$A$1:$AC$129 , $AT685 + 1, MATCH("Size_RA", Tabula!$A$1:$AAB$1 , 0)), " | ", INDEX(Tabula!$A$1:$AC$129 , $AT685 + 1, MATCH("Size_DE", Tabula!$A$1:$AAB$1 , 0))), " ")</f>
        <v> </v>
      </c>
      <c r="Q690" s="109"/>
      <c r="R690" s="109"/>
      <c r="S690" s="109"/>
      <c r="T690" s="109"/>
      <c r="U690" s="109"/>
      <c r="V690" s="109"/>
      <c r="W690" s="109"/>
      <c r="X690" s="109"/>
      <c r="Y690" s="109"/>
      <c r="Z690" s="109"/>
      <c r="AA690" s="116"/>
      <c r="AB690" s="126" t="s">
        <v>764</v>
      </c>
      <c r="AC690" s="109"/>
      <c r="AD690" s="109"/>
      <c r="AE690" s="109"/>
      <c r="AF690" s="109"/>
      <c r="AG690" s="109"/>
      <c r="AH690" s="109"/>
      <c r="AI690" s="109"/>
      <c r="AJ690" s="127" t="str">
        <f t="array" ref="AJ690">IF(INDEX(Tabula!$A$1:$AC$129 , $AT685 + 1, MATCH("Magnitude_Min", Tabula!$A$1:$AAB$1 , 0)), CONCATENATE(TEXT(INDEX(Tabula!$A$1:$AC$129 , $AT685 + 1, MATCH("Magnitude_Min", Tabula!$A$1:$AAB$1 , 0)), "+00.0;-00.0"),  "ᵐ — ", TEXT(INDEX(Tabula!$A$1:$AC$129 , $AT685 + 1, MATCH("Magnitude_Max", Tabula!$A$1:$AAB$1 , 0)), "+00.0;-00.0"), "ᵐ"), " ")</f>
        <v> </v>
      </c>
      <c r="AK690" s="109"/>
      <c r="AL690" s="109"/>
      <c r="AM690" s="109"/>
      <c r="AN690" s="109"/>
      <c r="AO690" s="109"/>
      <c r="AP690" s="109"/>
      <c r="AQ690" s="109"/>
      <c r="AR690" s="109"/>
      <c r="AS690" s="109"/>
    </row>
    <row r="691" ht="17.25" customHeight="1">
      <c r="A691" s="133" t="s">
        <v>765</v>
      </c>
      <c r="B691" s="134" t="str">
        <f t="array" ref="B691">CONCATENATE("", INDEX(Tabula!$A$1:$AC$129 ,$AT685  + 1, MATCH("Info", Tabula!$A$1:$AAB$1 , 0)))</f>
        <v>Северный крест, определяющий характерную форму созвездия Лебедь, включает звёзды Денеб (α), Альбирео (β), Садр (γ), δ и Дженах (ε).</v>
      </c>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row>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row>
    <row r="706" ht="17.25" customHeight="1">
      <c r="A706" s="135" t="s">
        <v>766</v>
      </c>
      <c r="B706" s="136" t="str">
        <f t="array" ref="B706">IMAGE(INDEX(Tabula!$A$1:$AC$129 , $AT685 + 1, MATCH("Img_Look_Gray", Tabula!$A$1:$AAB$1 , 0)))</f>
        <v/>
      </c>
      <c r="C706" s="94"/>
      <c r="D706" s="94"/>
      <c r="E706" s="94"/>
      <c r="F706" s="94"/>
      <c r="G706" s="94"/>
      <c r="H706" s="94"/>
      <c r="I706" s="94"/>
      <c r="J706" s="94"/>
      <c r="K706" s="94"/>
      <c r="L706" s="94"/>
      <c r="M706" s="94"/>
      <c r="N706" s="94"/>
      <c r="O706" s="94"/>
      <c r="P706" s="94"/>
      <c r="Q706" s="94"/>
      <c r="R706" s="94"/>
      <c r="S706" s="94"/>
      <c r="T706" s="94"/>
      <c r="U706" s="94"/>
      <c r="V706" s="94"/>
      <c r="W706" s="94"/>
      <c r="X706" s="94"/>
      <c r="Y706" s="137" t="s">
        <v>767</v>
      </c>
      <c r="Z706" s="138" t="str">
        <f t="array" ref="Z706">IMAGE(INDEX(Tabula!$A$1:$AC$129 , $AT685 + 1,  MATCH("Img_Form_Gray", Tabula!$A$1:$AAB$1 , 0)))</f>
        <v/>
      </c>
      <c r="AA706" s="94"/>
      <c r="AB706" s="94"/>
      <c r="AC706" s="94"/>
      <c r="AD706" s="94"/>
      <c r="AE706" s="94"/>
      <c r="AF706" s="94"/>
      <c r="AG706" s="94"/>
      <c r="AH706" s="94"/>
      <c r="AI706" s="94"/>
      <c r="AJ706" s="94"/>
      <c r="AK706" s="94"/>
      <c r="AL706" s="94"/>
      <c r="AM706" s="94"/>
      <c r="AN706" s="94"/>
      <c r="AO706" s="94"/>
      <c r="AP706" s="94"/>
      <c r="AQ706" s="94"/>
      <c r="AR706" s="94"/>
      <c r="AS706" s="94"/>
    </row>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row>
    <row r="721" ht="17.25" customHeight="1">
      <c r="A721" s="117" t="s">
        <v>634</v>
      </c>
      <c r="B721" s="109"/>
      <c r="C721" s="109"/>
      <c r="D721" s="109"/>
      <c r="E721" s="109"/>
      <c r="F721" s="109"/>
      <c r="G721" s="109"/>
      <c r="H721" s="109"/>
      <c r="I721" s="116"/>
      <c r="J721" s="118" t="str">
        <f t="array" ref="J721">CONCATENATE("", INDEX(Tabula!$A$1:$AC$129 ,$AT721  + 1, MATCH("Name", Tabula!$A$1:$AAB$1 , 0)))</f>
        <v>Бабочка</v>
      </c>
      <c r="K721" s="109"/>
      <c r="L721" s="109"/>
      <c r="M721" s="109"/>
      <c r="N721" s="109"/>
      <c r="O721" s="109"/>
      <c r="P721" s="109"/>
      <c r="Q721" s="109"/>
      <c r="R721" s="109"/>
      <c r="S721" s="109"/>
      <c r="T721" s="109"/>
      <c r="U721" s="109"/>
      <c r="V721" s="109"/>
      <c r="W721" s="109"/>
      <c r="X721" s="109"/>
      <c r="Y721" s="109"/>
      <c r="Z721" s="109"/>
      <c r="AA721" s="109"/>
      <c r="AB721" s="109"/>
      <c r="AC721" s="109"/>
      <c r="AD721" s="109"/>
      <c r="AE721" s="109"/>
      <c r="AF721" s="109"/>
      <c r="AG721" s="109"/>
      <c r="AH721" s="109"/>
      <c r="AI721" s="109"/>
      <c r="AJ721" s="109"/>
      <c r="AK721" s="109"/>
      <c r="AL721" s="109"/>
      <c r="AM721" s="116"/>
      <c r="AN721" s="115" t="s">
        <v>757</v>
      </c>
      <c r="AO721" s="109"/>
      <c r="AP721" s="109"/>
      <c r="AQ721" s="109"/>
      <c r="AR721" s="109"/>
      <c r="AS721" s="109"/>
      <c r="AT721" s="119">
        <v>12.0</v>
      </c>
    </row>
    <row r="722" ht="17.25" customHeight="1">
      <c r="A722" s="122" t="str">
        <f t="array" ref="A722">CONCATENATE("Включает ", INDEX(Tabula!$A$1:$AC$129 ,$AT721  + 1, MATCH("Count", Tabula!$A$1:$AAB$1 , 0)), " объекта")</f>
        <v>Включает 6 объекта</v>
      </c>
      <c r="B722" s="94"/>
      <c r="C722" s="94"/>
      <c r="D722" s="94"/>
      <c r="E722" s="94"/>
      <c r="F722" s="94"/>
      <c r="G722" s="94"/>
      <c r="H722" s="94"/>
      <c r="I722" s="121"/>
      <c r="J722" s="123" t="str">
        <f t="array" ref="J722">INDEX(Tabula!$A$1:$AC$129 , $AT721 + 1, MATCH("Stars", Tabula!$A$1:$AAB$1 , 0))</f>
        <v>ε Her, δ Her, β Her, π Her, η Her, ζ Her</v>
      </c>
      <c r="K722" s="109"/>
      <c r="L722" s="109"/>
      <c r="M722" s="109"/>
      <c r="N722" s="109"/>
      <c r="O722" s="109"/>
      <c r="P722" s="109"/>
      <c r="Q722" s="109"/>
      <c r="R722" s="109"/>
      <c r="S722" s="109"/>
      <c r="T722" s="109"/>
      <c r="U722" s="109"/>
      <c r="V722" s="109"/>
      <c r="W722" s="109"/>
      <c r="X722" s="109"/>
      <c r="Y722" s="109"/>
      <c r="Z722" s="109"/>
      <c r="AA722" s="109"/>
      <c r="AB722" s="109"/>
      <c r="AC722" s="109"/>
      <c r="AD722" s="109"/>
      <c r="AE722" s="109"/>
      <c r="AF722" s="109"/>
      <c r="AG722" s="109"/>
      <c r="AH722" s="109"/>
      <c r="AI722" s="109"/>
      <c r="AJ722" s="109"/>
      <c r="AK722" s="109"/>
      <c r="AL722" s="109"/>
      <c r="AM722" s="116"/>
      <c r="AN722" s="120" t="str">
        <f t="array" ref="AN722">CONCATENATE("№ ", TEXT(INDEX(Tabula!$A$1:$AC$129, $AT721 + 1, MATCH("Order", Tabula!$A$1:$AAB$1 , 0)), "000"))</f>
        <v>№ 012</v>
      </c>
      <c r="AO722" s="94"/>
      <c r="AP722" s="94"/>
      <c r="AQ722" s="94"/>
      <c r="AR722" s="94"/>
      <c r="AS722" s="94"/>
    </row>
    <row r="723" ht="17.25" customHeight="1">
      <c r="A723" s="126" t="s">
        <v>656</v>
      </c>
      <c r="B723" s="109"/>
      <c r="C723" s="109"/>
      <c r="D723" s="109"/>
      <c r="E723" s="109"/>
      <c r="F723" s="109"/>
      <c r="G723" s="109"/>
      <c r="H723" s="109"/>
      <c r="I723" s="116"/>
      <c r="J723" s="127" t="str">
        <f t="array" ref="J723">INDEX(Tabula!$A$1:$AC$129 , $AT721 + 1, MATCH("Origin", Tabula!$A$1:$AAB$1 , 0))</f>
        <v>Античное</v>
      </c>
      <c r="K723" s="109"/>
      <c r="L723" s="109"/>
      <c r="M723" s="109"/>
      <c r="N723" s="109"/>
      <c r="O723" s="109"/>
      <c r="P723" s="109"/>
      <c r="Q723" s="109"/>
      <c r="R723" s="109"/>
      <c r="S723" s="109"/>
      <c r="T723" s="109"/>
      <c r="U723" s="116"/>
      <c r="V723" s="126" t="s">
        <v>636</v>
      </c>
      <c r="W723" s="109"/>
      <c r="X723" s="109"/>
      <c r="Y723" s="109"/>
      <c r="Z723" s="109"/>
      <c r="AA723" s="109"/>
      <c r="AB723" s="109"/>
      <c r="AC723" s="109"/>
      <c r="AD723" s="127" t="str">
        <f t="array" ref="AD723">INDEX(Tabula!$A$1:$AC$129 , $AT721 + 1, MATCH("Type", Tabula!$A$1:$AAB$1 , 0))</f>
        <v>Формообразующий</v>
      </c>
      <c r="AE723" s="109"/>
      <c r="AF723" s="109"/>
      <c r="AG723" s="109"/>
      <c r="AH723" s="109"/>
      <c r="AI723" s="109"/>
      <c r="AJ723" s="109"/>
      <c r="AK723" s="109"/>
      <c r="AL723" s="109"/>
      <c r="AM723" s="116"/>
      <c r="AN723" s="124"/>
      <c r="AO723" s="124"/>
      <c r="AP723" s="124"/>
      <c r="AQ723" s="124"/>
      <c r="AR723" s="124"/>
      <c r="AS723" s="124"/>
    </row>
    <row r="724" ht="17.25" customHeight="1">
      <c r="A724" s="126" t="s">
        <v>759</v>
      </c>
      <c r="B724" s="109"/>
      <c r="C724" s="109"/>
      <c r="D724" s="109"/>
      <c r="E724" s="109"/>
      <c r="F724" s="109"/>
      <c r="G724" s="109"/>
      <c r="H724" s="109"/>
      <c r="I724" s="116"/>
      <c r="J724" s="129" t="str">
        <f t="array" ref="J724">IF(INDEX(Tabula!$A$1:$AC$129 , $AT721 + 1, MATCH("Coord_RAJ2000_Beg", Tabula!$A$1:$AAB$1 , 0)), CONCATENATE(INDEX(Tabula!$A$1:$AC$129 , $AT721 + 1, MATCH("Coord_RAJ2000_Beg", Tabula!$A$1:$AAB$1 , 0)), " | ", INDEX(Tabula!$A$1:$AC$129 , $AT721 + 1, MATCH("Coord_DEJ2000_Beg", Tabula!$A$1:$AAB$1 , 0))), " ")</f>
        <v> </v>
      </c>
      <c r="K724" s="109"/>
      <c r="L724" s="109"/>
      <c r="M724" s="109"/>
      <c r="N724" s="109"/>
      <c r="O724" s="109"/>
      <c r="P724" s="109"/>
      <c r="Q724" s="109"/>
      <c r="R724" s="109"/>
      <c r="S724" s="109"/>
      <c r="T724" s="109"/>
      <c r="U724" s="116"/>
      <c r="V724" s="126" t="s">
        <v>760</v>
      </c>
      <c r="W724" s="109"/>
      <c r="X724" s="109"/>
      <c r="Y724" s="109"/>
      <c r="Z724" s="109"/>
      <c r="AA724" s="109"/>
      <c r="AB724" s="109"/>
      <c r="AC724" s="109"/>
      <c r="AD724" s="127" t="str">
        <f t="array" ref="AD724">if(INDEX(Tabula!$A$1:$AC$129 , $AT721 + 1, MATCH("Latitude_Full_Beg", Tabula!$A$1:$AAB$1 , 0)),  CONCATENATE(TEXT(INDEX(Tabula!$A$1:$AC$129 , $AT721 + 1, MATCH("Latitude_Full_Beg", Tabula!$A$1:$AAB$1 , 0)), "+00.0;-00.0" ), "° — ", TEXT(INDEX(Tabula!$A$1:$AC$129 , $AT721 + 1, MATCH("Latitude_Full_End", Tabula!$A$1:$AAB$1 , 0)), "+00.0;-00.0" ), "°"), " ")</f>
        <v> </v>
      </c>
      <c r="AE724" s="109"/>
      <c r="AF724" s="109"/>
      <c r="AG724" s="109"/>
      <c r="AH724" s="109"/>
      <c r="AI724" s="109"/>
      <c r="AJ724" s="109"/>
      <c r="AK724" s="109"/>
      <c r="AL724" s="109"/>
      <c r="AM724" s="116"/>
      <c r="AN724" s="128" t="s">
        <v>758</v>
      </c>
      <c r="AO724" s="109"/>
      <c r="AP724" s="109"/>
      <c r="AQ724" s="109"/>
      <c r="AR724" s="109"/>
      <c r="AS724" s="109"/>
    </row>
    <row r="725" ht="17.25" customHeight="1">
      <c r="A725" s="131" t="s">
        <v>761</v>
      </c>
      <c r="B725" s="109"/>
      <c r="C725" s="109"/>
      <c r="D725" s="109"/>
      <c r="E725" s="109"/>
      <c r="F725" s="109"/>
      <c r="G725" s="109"/>
      <c r="H725" s="109"/>
      <c r="I725" s="116"/>
      <c r="J725" s="129" t="str">
        <f t="array" ref="J725">IF(INDEX(Tabula!$A$1:$AC$129 , $AT721 + 1, MATCH("Coord_RAJ2000_End", Tabula!$A$1:$AAB$1 , 0)), CONCATENATE(INDEX(Tabula!$A$1:$AC$129 , $AT721 + 1, MATCH("Coord_RAJ2000_End", Tabula!$A$1:$AAB$1 , 0)), " | ", INDEX(Tabula!$A$1:$AC$129 , $AT721 + 1, MATCH("Coord_DEJ2000_End", Tabula!$A$1:$AAB$1 , 0))), " ")</f>
        <v> </v>
      </c>
      <c r="K725" s="109"/>
      <c r="L725" s="109"/>
      <c r="M725" s="109"/>
      <c r="N725" s="109"/>
      <c r="O725" s="109"/>
      <c r="P725" s="109"/>
      <c r="Q725" s="109"/>
      <c r="R725" s="109"/>
      <c r="S725" s="109"/>
      <c r="T725" s="109"/>
      <c r="U725" s="116"/>
      <c r="V725" s="126" t="s">
        <v>762</v>
      </c>
      <c r="W725" s="109"/>
      <c r="X725" s="109"/>
      <c r="Y725" s="109"/>
      <c r="Z725" s="109"/>
      <c r="AA725" s="109"/>
      <c r="AB725" s="109"/>
      <c r="AC725" s="109"/>
      <c r="AD725" s="127" t="str">
        <f t="array" ref="AD725">IF(INDEX(Tabula!$A$1:$AC$129 , $AT721 + 1, MATCH("Latitude_Part_Beg", Tabula!$A$1:$AAB$1 , 0)), CONCATENATE(TEXT(INDEX(Tabula!$A$1:$AC$129 , $AT721 + 1, MATCH("Latitude_Part_Beg", Tabula!$A$1:$AAB$1 , 0)), "+00.0;-00.0" ), "° — ", TEXT(INDEX(Tabula!$A$1:$AC$129 , $AT721 + 1, MATCH("Latitude_Part_End", Tabula!$A$1:$AAB$1 , 0)), "+00.0;-00.0" ), "°"), " ")</f>
        <v> </v>
      </c>
      <c r="AE725" s="109"/>
      <c r="AF725" s="109"/>
      <c r="AG725" s="109"/>
      <c r="AH725" s="109"/>
      <c r="AI725" s="109"/>
      <c r="AJ725" s="109"/>
      <c r="AK725" s="109"/>
      <c r="AL725" s="109"/>
      <c r="AM725" s="116"/>
      <c r="AN725" s="130" t="str">
        <f t="array" ref="AN725">CONCATENATE("@ ", INDEX(Tabula!$A$1:$AC$129, $AT721 + 1, MATCH("Group", Tabula!$A$1:$AAB$1 , 0)), " ")</f>
        <v>@ 009-_ </v>
      </c>
      <c r="AO725" s="94"/>
      <c r="AP725" s="94"/>
      <c r="AQ725" s="94"/>
      <c r="AR725" s="94"/>
      <c r="AS725" s="94"/>
    </row>
    <row r="726" ht="17.25" customHeight="1">
      <c r="A726" s="126" t="s">
        <v>763</v>
      </c>
      <c r="B726" s="109"/>
      <c r="C726" s="109"/>
      <c r="D726" s="109"/>
      <c r="E726" s="109"/>
      <c r="F726" s="109"/>
      <c r="G726" s="109"/>
      <c r="H726" s="109"/>
      <c r="I726" s="116"/>
      <c r="J726" s="132" t="str">
        <f t="array" ref="J726">if(INDEX(Tabula!$A$1:$AC$129 , $AT721 + 1, MATCH("Size_RA", Tabula!$A$1:$AAB$1 , 0)), CONCATENATE(INDEX(Tabula!$A$1:$AC$129 , $AT721 + 1, MATCH("Size_RA", Tabula!$A$1:$AAB$1 , 0)), " | ", INDEX(Tabula!$A$1:$AC$129 , $AT721 + 1, MATCH("Size_DE", Tabula!$A$1:$AAB$1 , 0))), " ")</f>
        <v> </v>
      </c>
      <c r="K726" s="109"/>
      <c r="L726" s="109"/>
      <c r="M726" s="109"/>
      <c r="N726" s="109"/>
      <c r="O726" s="109"/>
      <c r="P726" s="109"/>
      <c r="Q726" s="109"/>
      <c r="R726" s="109"/>
      <c r="S726" s="109"/>
      <c r="T726" s="109"/>
      <c r="U726" s="116"/>
      <c r="V726" s="126" t="s">
        <v>764</v>
      </c>
      <c r="W726" s="109"/>
      <c r="X726" s="109"/>
      <c r="Y726" s="109"/>
      <c r="Z726" s="109"/>
      <c r="AA726" s="109"/>
      <c r="AB726" s="109"/>
      <c r="AC726" s="109"/>
      <c r="AD726" s="127" t="str">
        <f t="array" ref="AD726">IF(INDEX(Tabula!$A$1:$AC$129 , $AT721 + 1, MATCH("Magnitude_Min", Tabula!$A$1:$AAB$1 , 0)), CONCATENATE(TEXT(INDEX(Tabula!$A$1:$AC$129 , $AT721 + 1, MATCH("Magnitude_Min", Tabula!$A$1:$AAB$1 , 0)), "+00.0;-00.0"),  "ᵐ — ", TEXT(INDEX(Tabula!$A$1:$AC$129 , $AT721 + 1, MATCH("Magnitude_Max", Tabula!$A$1:$AAB$1 , 0)), "+00.0;-00.0"), "ᵐ"), " ")</f>
        <v> </v>
      </c>
      <c r="AE726" s="109"/>
      <c r="AF726" s="109"/>
      <c r="AG726" s="109"/>
      <c r="AH726" s="109"/>
      <c r="AI726" s="109"/>
      <c r="AJ726" s="109"/>
      <c r="AK726" s="109"/>
      <c r="AL726" s="109"/>
      <c r="AM726" s="116"/>
      <c r="AN726" s="124"/>
      <c r="AO726" s="124"/>
      <c r="AP726" s="124"/>
      <c r="AQ726" s="124"/>
      <c r="AR726" s="124"/>
      <c r="AS726" s="124"/>
    </row>
    <row r="727" ht="17.25" customHeight="1">
      <c r="A727" s="134" t="str">
        <f t="array" ref="A727">CONCATENATE("", INDEX(Tabula!$A$1:$AC$129 ,$AT721  + 1, MATCH("Info", Tabula!$A$1:$AAB$1 , 0)))</f>
        <v>Астеризм из двух симметричных четырехугольников, формирует главную часть созвездия Геркулес. Действительно, смахивает на бабочку!</v>
      </c>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139" t="s">
        <v>765</v>
      </c>
    </row>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row>
    <row r="742" ht="17.25" customHeight="1">
      <c r="A742" s="138" t="str">
        <f t="array" ref="A742">IMAGE(INDEX(Tabula!$A$1:$AC$129 , $AT721 + 1,  MATCH("Img_Form_Gray", Tabula!$A$1:$AAB$1 , 0)))</f>
        <v/>
      </c>
      <c r="B742" s="94"/>
      <c r="C742" s="94"/>
      <c r="D742" s="94"/>
      <c r="E742" s="94"/>
      <c r="F742" s="94"/>
      <c r="G742" s="94"/>
      <c r="H742" s="94"/>
      <c r="I742" s="94"/>
      <c r="J742" s="94"/>
      <c r="K742" s="94"/>
      <c r="L742" s="94"/>
      <c r="M742" s="94"/>
      <c r="N742" s="94"/>
      <c r="O742" s="94"/>
      <c r="P742" s="94"/>
      <c r="Q742" s="94"/>
      <c r="R742" s="94"/>
      <c r="S742" s="94"/>
      <c r="T742" s="94"/>
      <c r="U742" s="140" t="s">
        <v>767</v>
      </c>
      <c r="V742" s="136" t="str">
        <f t="array" ref="V742">IMAGE(INDEX(Tabula!$A$1:$AC$129 , $AT721 + 1, MATCH("Img_Look_Gray", Tabula!$A$1:$AAB$1 , 0)))</f>
        <v/>
      </c>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141" t="s">
        <v>766</v>
      </c>
    </row>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row>
    <row r="757" ht="17.25" customHeight="1">
      <c r="A757" s="115" t="s">
        <v>757</v>
      </c>
      <c r="B757" s="109"/>
      <c r="C757" s="109"/>
      <c r="D757" s="109"/>
      <c r="E757" s="109"/>
      <c r="F757" s="116"/>
      <c r="G757" s="117" t="s">
        <v>634</v>
      </c>
      <c r="H757" s="109"/>
      <c r="I757" s="109"/>
      <c r="J757" s="109"/>
      <c r="K757" s="109"/>
      <c r="L757" s="109"/>
      <c r="M757" s="109"/>
      <c r="N757" s="109"/>
      <c r="O757" s="116"/>
      <c r="P757" s="118" t="str">
        <f t="array" ref="P757">CONCATENATE("", INDEX(Tabula!$A$1:$AC$129 ,$AT757  + 1, MATCH("Name", Tabula!$A$1:$AAB$1 , 0)))</f>
        <v>Парус</v>
      </c>
      <c r="Q757" s="109"/>
      <c r="R757" s="109"/>
      <c r="S757" s="109"/>
      <c r="T757" s="109"/>
      <c r="U757" s="109"/>
      <c r="V757" s="109"/>
      <c r="W757" s="109"/>
      <c r="X757" s="109"/>
      <c r="Y757" s="109"/>
      <c r="Z757" s="109"/>
      <c r="AA757" s="109"/>
      <c r="AB757" s="109"/>
      <c r="AC757" s="109"/>
      <c r="AD757" s="109"/>
      <c r="AE757" s="109"/>
      <c r="AF757" s="109"/>
      <c r="AG757" s="109"/>
      <c r="AH757" s="109"/>
      <c r="AI757" s="109"/>
      <c r="AJ757" s="109"/>
      <c r="AK757" s="109"/>
      <c r="AL757" s="109"/>
      <c r="AM757" s="109"/>
      <c r="AN757" s="109"/>
      <c r="AO757" s="109"/>
      <c r="AP757" s="109"/>
      <c r="AQ757" s="109"/>
      <c r="AR757" s="109"/>
      <c r="AS757" s="109"/>
      <c r="AT757" s="119">
        <v>13.0</v>
      </c>
    </row>
    <row r="758" ht="17.25" customHeight="1">
      <c r="A758" s="120" t="str">
        <f t="array" ref="A758">CONCATENATE("№ ", TEXT(INDEX(Tabula!$A$1:$AC$129, $AT757 + 1, MATCH("Order", Tabula!$A$1:$AAB$1 , 0)), "000"))</f>
        <v>№ 013</v>
      </c>
      <c r="B758" s="94"/>
      <c r="C758" s="94"/>
      <c r="D758" s="94"/>
      <c r="E758" s="94"/>
      <c r="F758" s="121"/>
      <c r="G758" s="122" t="str">
        <f t="array" ref="G758">CONCATENATE("Включает ", INDEX(Tabula!$A$1:$AC$129 ,$AT757  + 1, MATCH("Count", Tabula!$A$1:$AAB$1 , 0)), " объекта")</f>
        <v>Включает 5 объекта</v>
      </c>
      <c r="H758" s="94"/>
      <c r="I758" s="94"/>
      <c r="J758" s="94"/>
      <c r="K758" s="94"/>
      <c r="L758" s="94"/>
      <c r="M758" s="94"/>
      <c r="N758" s="94"/>
      <c r="O758" s="121"/>
      <c r="P758" s="123" t="str">
        <f t="array" ref="P758">INDEX(Tabula!$A$1:$AC$129 , $AT757 + 1, MATCH("Stars", Tabula!$A$1:$AAB$1 , 0))</f>
        <v>δ Crv, γ Crv, ε Crv, β Crv, α Crv</v>
      </c>
      <c r="Q758" s="109"/>
      <c r="R758" s="109"/>
      <c r="S758" s="109"/>
      <c r="T758" s="109"/>
      <c r="U758" s="109"/>
      <c r="V758" s="109"/>
      <c r="W758" s="109"/>
      <c r="X758" s="109"/>
      <c r="Y758" s="109"/>
      <c r="Z758" s="109"/>
      <c r="AA758" s="109"/>
      <c r="AB758" s="109"/>
      <c r="AC758" s="109"/>
      <c r="AD758" s="109"/>
      <c r="AE758" s="109"/>
      <c r="AF758" s="109"/>
      <c r="AG758" s="109"/>
      <c r="AH758" s="109"/>
      <c r="AI758" s="109"/>
      <c r="AJ758" s="109"/>
      <c r="AK758" s="109"/>
      <c r="AL758" s="109"/>
      <c r="AM758" s="109"/>
      <c r="AN758" s="109"/>
      <c r="AO758" s="109"/>
      <c r="AP758" s="109"/>
      <c r="AQ758" s="109"/>
      <c r="AR758" s="109"/>
      <c r="AS758" s="109"/>
    </row>
    <row r="759" ht="17.25" customHeight="1">
      <c r="A759" s="124"/>
      <c r="B759" s="124"/>
      <c r="C759" s="124"/>
      <c r="D759" s="124"/>
      <c r="E759" s="124"/>
      <c r="F759" s="125"/>
      <c r="G759" s="126" t="s">
        <v>656</v>
      </c>
      <c r="H759" s="109"/>
      <c r="I759" s="109"/>
      <c r="J759" s="109"/>
      <c r="K759" s="109"/>
      <c r="L759" s="109"/>
      <c r="M759" s="109"/>
      <c r="N759" s="109"/>
      <c r="O759" s="116"/>
      <c r="P759" s="127" t="str">
        <f t="array" ref="P759">INDEX(Tabula!$A$1:$AC$129 , $AT757 + 1, MATCH("Origin", Tabula!$A$1:$AAB$1 , 0))</f>
        <v>Античное</v>
      </c>
      <c r="Q759" s="109"/>
      <c r="R759" s="109"/>
      <c r="S759" s="109"/>
      <c r="T759" s="109"/>
      <c r="U759" s="109"/>
      <c r="V759" s="109"/>
      <c r="W759" s="109"/>
      <c r="X759" s="109"/>
      <c r="Y759" s="109"/>
      <c r="Z759" s="109"/>
      <c r="AA759" s="116"/>
      <c r="AB759" s="126" t="s">
        <v>636</v>
      </c>
      <c r="AC759" s="109"/>
      <c r="AD759" s="109"/>
      <c r="AE759" s="109"/>
      <c r="AF759" s="109"/>
      <c r="AG759" s="109"/>
      <c r="AH759" s="109"/>
      <c r="AI759" s="109"/>
      <c r="AJ759" s="127" t="str">
        <f t="array" ref="AJ759">INDEX(Tabula!$A$1:$AC$129 , $AT757 + 1, MATCH("Type", Tabula!$A$1:$AAB$1 , 0))</f>
        <v>Формообразующий</v>
      </c>
      <c r="AK759" s="109"/>
      <c r="AL759" s="109"/>
      <c r="AM759" s="109"/>
      <c r="AN759" s="109"/>
      <c r="AO759" s="109"/>
      <c r="AP759" s="109"/>
      <c r="AQ759" s="109"/>
      <c r="AR759" s="109"/>
      <c r="AS759" s="109"/>
    </row>
    <row r="760" ht="17.25" customHeight="1">
      <c r="A760" s="128" t="s">
        <v>758</v>
      </c>
      <c r="B760" s="109"/>
      <c r="C760" s="109"/>
      <c r="D760" s="109"/>
      <c r="E760" s="109"/>
      <c r="F760" s="116"/>
      <c r="G760" s="126" t="s">
        <v>759</v>
      </c>
      <c r="H760" s="109"/>
      <c r="I760" s="109"/>
      <c r="J760" s="109"/>
      <c r="K760" s="109"/>
      <c r="L760" s="109"/>
      <c r="M760" s="109"/>
      <c r="N760" s="109"/>
      <c r="O760" s="116"/>
      <c r="P760" s="129" t="str">
        <f t="array" ref="P760">IF(INDEX(Tabula!$A$1:$AC$129 , $AT757 + 1, MATCH("Coord_RAJ2000_Beg", Tabula!$A$1:$AAB$1 , 0)), CONCATENATE(INDEX(Tabula!$A$1:$AC$129 , $AT757 + 1, MATCH("Coord_RAJ2000_Beg", Tabula!$A$1:$AAB$1 , 0)), " | ", INDEX(Tabula!$A$1:$AC$129 , $AT757 + 1, MATCH("Coord_DEJ2000_Beg", Tabula!$A$1:$AAB$1 , 0))), " ")</f>
        <v> </v>
      </c>
      <c r="Q760" s="109"/>
      <c r="R760" s="109"/>
      <c r="S760" s="109"/>
      <c r="T760" s="109"/>
      <c r="U760" s="109"/>
      <c r="V760" s="109"/>
      <c r="W760" s="109"/>
      <c r="X760" s="109"/>
      <c r="Y760" s="109"/>
      <c r="Z760" s="109"/>
      <c r="AA760" s="116"/>
      <c r="AB760" s="126" t="s">
        <v>760</v>
      </c>
      <c r="AC760" s="109"/>
      <c r="AD760" s="109"/>
      <c r="AE760" s="109"/>
      <c r="AF760" s="109"/>
      <c r="AG760" s="109"/>
      <c r="AH760" s="109"/>
      <c r="AI760" s="109"/>
      <c r="AJ760" s="127" t="str">
        <f t="array" ref="AJ760">if(INDEX(Tabula!$A$1:$AC$129 , $AT757 + 1, MATCH("Latitude_Full_Beg", Tabula!$A$1:$AAB$1 , 0)),  CONCATENATE(TEXT(INDEX(Tabula!$A$1:$AC$129 , $AT757 + 1, MATCH("Latitude_Full_Beg", Tabula!$A$1:$AAB$1 , 0)), "+00.0;-00.0" ), "° — ", TEXT(INDEX(Tabula!$A$1:$AC$129 , $AT757 + 1, MATCH("Latitude_Full_End", Tabula!$A$1:$AAB$1 , 0)), "+00.0;-00.0" ), "°"), " ")</f>
        <v> </v>
      </c>
      <c r="AK760" s="109"/>
      <c r="AL760" s="109"/>
      <c r="AM760" s="109"/>
      <c r="AN760" s="109"/>
      <c r="AO760" s="109"/>
      <c r="AP760" s="109"/>
      <c r="AQ760" s="109"/>
      <c r="AR760" s="109"/>
      <c r="AS760" s="109"/>
    </row>
    <row r="761" ht="17.25" customHeight="1">
      <c r="A761" s="130" t="str">
        <f t="array" ref="A761">CONCATENATE("@ ", INDEX(Tabula!$A$1:$AC$129, $AT757 + 1, MATCH("Group", Tabula!$A$1:$AAB$1 , 0)), " ")</f>
        <v>@ 010-_ </v>
      </c>
      <c r="B761" s="94"/>
      <c r="C761" s="94"/>
      <c r="D761" s="94"/>
      <c r="E761" s="94"/>
      <c r="F761" s="121"/>
      <c r="G761" s="131" t="s">
        <v>761</v>
      </c>
      <c r="H761" s="109"/>
      <c r="I761" s="109"/>
      <c r="J761" s="109"/>
      <c r="K761" s="109"/>
      <c r="L761" s="109"/>
      <c r="M761" s="109"/>
      <c r="N761" s="109"/>
      <c r="O761" s="116"/>
      <c r="P761" s="129" t="str">
        <f t="array" ref="P761">IF(INDEX(Tabula!$A$1:$AC$129 , $AT757 + 1, MATCH("Coord_RAJ2000_End", Tabula!$A$1:$AAB$1 , 0)), CONCATENATE(INDEX(Tabula!$A$1:$AC$129 , $AT757 + 1, MATCH("Coord_RAJ2000_End", Tabula!$A$1:$AAB$1 , 0)), " | ", INDEX(Tabula!$A$1:$AC$129 , $AT757 + 1, MATCH("Coord_DEJ2000_End", Tabula!$A$1:$AAB$1 , 0))), " ")</f>
        <v> </v>
      </c>
      <c r="Q761" s="109"/>
      <c r="R761" s="109"/>
      <c r="S761" s="109"/>
      <c r="T761" s="109"/>
      <c r="U761" s="109"/>
      <c r="V761" s="109"/>
      <c r="W761" s="109"/>
      <c r="X761" s="109"/>
      <c r="Y761" s="109"/>
      <c r="Z761" s="109"/>
      <c r="AA761" s="116"/>
      <c r="AB761" s="126" t="s">
        <v>762</v>
      </c>
      <c r="AC761" s="109"/>
      <c r="AD761" s="109"/>
      <c r="AE761" s="109"/>
      <c r="AF761" s="109"/>
      <c r="AG761" s="109"/>
      <c r="AH761" s="109"/>
      <c r="AI761" s="109"/>
      <c r="AJ761" s="127" t="str">
        <f t="array" ref="AJ761">IF(INDEX(Tabula!$A$1:$AC$129 , $AT757 + 1, MATCH("Latitude_Part_Beg", Tabula!$A$1:$AAB$1 , 0)), CONCATENATE(TEXT(INDEX(Tabula!$A$1:$AC$129 , $AT757 + 1, MATCH("Latitude_Part_Beg", Tabula!$A$1:$AAB$1 , 0)), "+00.0;-00.0" ), "° — ", TEXT(INDEX(Tabula!$A$1:$AC$129 , $AT757 + 1, MATCH("Latitude_Part_End", Tabula!$A$1:$AAB$1 , 0)), "+00.0;-00.0" ), "°"), " ")</f>
        <v> </v>
      </c>
      <c r="AK761" s="109"/>
      <c r="AL761" s="109"/>
      <c r="AM761" s="109"/>
      <c r="AN761" s="109"/>
      <c r="AO761" s="109"/>
      <c r="AP761" s="109"/>
      <c r="AQ761" s="109"/>
      <c r="AR761" s="109"/>
      <c r="AS761" s="109"/>
    </row>
    <row r="762" ht="17.25" customHeight="1">
      <c r="A762" s="124"/>
      <c r="B762" s="124"/>
      <c r="C762" s="124"/>
      <c r="D762" s="124"/>
      <c r="E762" s="124"/>
      <c r="F762" s="125"/>
      <c r="G762" s="126" t="s">
        <v>763</v>
      </c>
      <c r="H762" s="109"/>
      <c r="I762" s="109"/>
      <c r="J762" s="109"/>
      <c r="K762" s="109"/>
      <c r="L762" s="109"/>
      <c r="M762" s="109"/>
      <c r="N762" s="109"/>
      <c r="O762" s="116"/>
      <c r="P762" s="132" t="str">
        <f t="array" ref="P762">if(INDEX(Tabula!$A$1:$AC$129 , $AT757 + 1, MATCH("Size_RA", Tabula!$A$1:$AAB$1 , 0)), CONCATENATE(INDEX(Tabula!$A$1:$AC$129 , $AT757 + 1, MATCH("Size_RA", Tabula!$A$1:$AAB$1 , 0)), " | ", INDEX(Tabula!$A$1:$AC$129 , $AT757 + 1, MATCH("Size_DE", Tabula!$A$1:$AAB$1 , 0))), " ")</f>
        <v> </v>
      </c>
      <c r="Q762" s="109"/>
      <c r="R762" s="109"/>
      <c r="S762" s="109"/>
      <c r="T762" s="109"/>
      <c r="U762" s="109"/>
      <c r="V762" s="109"/>
      <c r="W762" s="109"/>
      <c r="X762" s="109"/>
      <c r="Y762" s="109"/>
      <c r="Z762" s="109"/>
      <c r="AA762" s="116"/>
      <c r="AB762" s="126" t="s">
        <v>764</v>
      </c>
      <c r="AC762" s="109"/>
      <c r="AD762" s="109"/>
      <c r="AE762" s="109"/>
      <c r="AF762" s="109"/>
      <c r="AG762" s="109"/>
      <c r="AH762" s="109"/>
      <c r="AI762" s="109"/>
      <c r="AJ762" s="127" t="str">
        <f t="array" ref="AJ762">IF(INDEX(Tabula!$A$1:$AC$129 , $AT757 + 1, MATCH("Magnitude_Min", Tabula!$A$1:$AAB$1 , 0)), CONCATENATE(TEXT(INDEX(Tabula!$A$1:$AC$129 , $AT757 + 1, MATCH("Magnitude_Min", Tabula!$A$1:$AAB$1 , 0)), "+00.0;-00.0"),  "ᵐ — ", TEXT(INDEX(Tabula!$A$1:$AC$129 , $AT757 + 1, MATCH("Magnitude_Max", Tabula!$A$1:$AAB$1 , 0)), "+00.0;-00.0"), "ᵐ"), " ")</f>
        <v> </v>
      </c>
      <c r="AK762" s="109"/>
      <c r="AL762" s="109"/>
      <c r="AM762" s="109"/>
      <c r="AN762" s="109"/>
      <c r="AO762" s="109"/>
      <c r="AP762" s="109"/>
      <c r="AQ762" s="109"/>
      <c r="AR762" s="109"/>
      <c r="AS762" s="109"/>
    </row>
    <row r="763" ht="17.25" customHeight="1">
      <c r="A763" s="133" t="s">
        <v>765</v>
      </c>
      <c r="B763" s="134" t="str">
        <f t="array" ref="B763">CONCATENATE("", INDEX(Tabula!$A$1:$AC$129 ,$AT757  + 1, MATCH("Info", Tabula!$A$1:$AAB$1 , 0)))</f>
        <v>Неправильный четырехугольник, формирующий созвездие Ворон. Может быть, даже с мачтой.</v>
      </c>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row>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row>
    <row r="778" ht="17.25" customHeight="1">
      <c r="A778" s="135" t="s">
        <v>766</v>
      </c>
      <c r="B778" s="136" t="str">
        <f t="array" ref="B778">IMAGE(INDEX(Tabula!$A$1:$AC$129 , $AT757 + 1, MATCH("Img_Look_Gray", Tabula!$A$1:$AAB$1 , 0)))</f>
        <v/>
      </c>
      <c r="C778" s="94"/>
      <c r="D778" s="94"/>
      <c r="E778" s="94"/>
      <c r="F778" s="94"/>
      <c r="G778" s="94"/>
      <c r="H778" s="94"/>
      <c r="I778" s="94"/>
      <c r="J778" s="94"/>
      <c r="K778" s="94"/>
      <c r="L778" s="94"/>
      <c r="M778" s="94"/>
      <c r="N778" s="94"/>
      <c r="O778" s="94"/>
      <c r="P778" s="94"/>
      <c r="Q778" s="94"/>
      <c r="R778" s="94"/>
      <c r="S778" s="94"/>
      <c r="T778" s="94"/>
      <c r="U778" s="94"/>
      <c r="V778" s="94"/>
      <c r="W778" s="94"/>
      <c r="X778" s="94"/>
      <c r="Y778" s="137" t="s">
        <v>767</v>
      </c>
      <c r="Z778" s="138" t="str">
        <f t="array" ref="Z778">IMAGE(INDEX(Tabula!$A$1:$AC$129 , $AT757 + 1,  MATCH("Img_Form_Gray", Tabula!$A$1:$AAB$1 , 0)))</f>
        <v/>
      </c>
      <c r="AA778" s="94"/>
      <c r="AB778" s="94"/>
      <c r="AC778" s="94"/>
      <c r="AD778" s="94"/>
      <c r="AE778" s="94"/>
      <c r="AF778" s="94"/>
      <c r="AG778" s="94"/>
      <c r="AH778" s="94"/>
      <c r="AI778" s="94"/>
      <c r="AJ778" s="94"/>
      <c r="AK778" s="94"/>
      <c r="AL778" s="94"/>
      <c r="AM778" s="94"/>
      <c r="AN778" s="94"/>
      <c r="AO778" s="94"/>
      <c r="AP778" s="94"/>
      <c r="AQ778" s="94"/>
      <c r="AR778" s="94"/>
      <c r="AS778" s="94"/>
    </row>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row>
    <row r="793" ht="17.25" customHeight="1">
      <c r="A793" s="117" t="s">
        <v>634</v>
      </c>
      <c r="B793" s="109"/>
      <c r="C793" s="109"/>
      <c r="D793" s="109"/>
      <c r="E793" s="109"/>
      <c r="F793" s="109"/>
      <c r="G793" s="109"/>
      <c r="H793" s="109"/>
      <c r="I793" s="116"/>
      <c r="J793" s="118" t="str">
        <f t="array" ref="J793">CONCATENATE("", INDEX(Tabula!$A$1:$AC$129 ,$AT793  + 1, MATCH("Name", Tabula!$A$1:$AAB$1 , 0)))</f>
        <v>Сноп, Бабочка</v>
      </c>
      <c r="K793" s="109"/>
      <c r="L793" s="109"/>
      <c r="M793" s="109"/>
      <c r="N793" s="109"/>
      <c r="O793" s="109"/>
      <c r="P793" s="109"/>
      <c r="Q793" s="109"/>
      <c r="R793" s="109"/>
      <c r="S793" s="109"/>
      <c r="T793" s="109"/>
      <c r="U793" s="109"/>
      <c r="V793" s="109"/>
      <c r="W793" s="109"/>
      <c r="X793" s="109"/>
      <c r="Y793" s="109"/>
      <c r="Z793" s="109"/>
      <c r="AA793" s="109"/>
      <c r="AB793" s="109"/>
      <c r="AC793" s="109"/>
      <c r="AD793" s="109"/>
      <c r="AE793" s="109"/>
      <c r="AF793" s="109"/>
      <c r="AG793" s="109"/>
      <c r="AH793" s="109"/>
      <c r="AI793" s="109"/>
      <c r="AJ793" s="109"/>
      <c r="AK793" s="109"/>
      <c r="AL793" s="109"/>
      <c r="AM793" s="116"/>
      <c r="AN793" s="115" t="s">
        <v>757</v>
      </c>
      <c r="AO793" s="109"/>
      <c r="AP793" s="109"/>
      <c r="AQ793" s="109"/>
      <c r="AR793" s="109"/>
      <c r="AS793" s="109"/>
      <c r="AT793" s="119">
        <v>14.0</v>
      </c>
    </row>
    <row r="794" ht="17.25" customHeight="1">
      <c r="A794" s="122" t="str">
        <f t="array" ref="A794">CONCATENATE("Включает ", INDEX(Tabula!$A$1:$AC$129 ,$AT793  + 1, MATCH("Count", Tabula!$A$1:$AAB$1 , 0)), " объекта")</f>
        <v>Включает 6 объекта</v>
      </c>
      <c r="B794" s="94"/>
      <c r="C794" s="94"/>
      <c r="D794" s="94"/>
      <c r="E794" s="94"/>
      <c r="F794" s="94"/>
      <c r="G794" s="94"/>
      <c r="H794" s="94"/>
      <c r="I794" s="121"/>
      <c r="J794" s="123" t="str">
        <f t="array" ref="J794">INDEX(Tabula!$A$1:$AC$129 , $AT793 + 1, MATCH("Stars", Tabula!$A$1:$AAB$1 , 0))</f>
        <v>α Ori, β Ori, γ Ori, ζ Ori, η Ori, κ Ori</v>
      </c>
      <c r="K794" s="109"/>
      <c r="L794" s="109"/>
      <c r="M794" s="109"/>
      <c r="N794" s="109"/>
      <c r="O794" s="109"/>
      <c r="P794" s="109"/>
      <c r="Q794" s="109"/>
      <c r="R794" s="109"/>
      <c r="S794" s="109"/>
      <c r="T794" s="109"/>
      <c r="U794" s="109"/>
      <c r="V794" s="109"/>
      <c r="W794" s="109"/>
      <c r="X794" s="109"/>
      <c r="Y794" s="109"/>
      <c r="Z794" s="109"/>
      <c r="AA794" s="109"/>
      <c r="AB794" s="109"/>
      <c r="AC794" s="109"/>
      <c r="AD794" s="109"/>
      <c r="AE794" s="109"/>
      <c r="AF794" s="109"/>
      <c r="AG794" s="109"/>
      <c r="AH794" s="109"/>
      <c r="AI794" s="109"/>
      <c r="AJ794" s="109"/>
      <c r="AK794" s="109"/>
      <c r="AL794" s="109"/>
      <c r="AM794" s="116"/>
      <c r="AN794" s="120" t="str">
        <f t="array" ref="AN794">CONCATENATE("№ ", TEXT(INDEX(Tabula!$A$1:$AC$129, $AT793 + 1, MATCH("Order", Tabula!$A$1:$AAB$1 , 0)), "000"))</f>
        <v>№ 014</v>
      </c>
      <c r="AO794" s="94"/>
      <c r="AP794" s="94"/>
      <c r="AQ794" s="94"/>
      <c r="AR794" s="94"/>
      <c r="AS794" s="94"/>
    </row>
    <row r="795" ht="17.25" customHeight="1">
      <c r="A795" s="126" t="s">
        <v>656</v>
      </c>
      <c r="B795" s="109"/>
      <c r="C795" s="109"/>
      <c r="D795" s="109"/>
      <c r="E795" s="109"/>
      <c r="F795" s="109"/>
      <c r="G795" s="109"/>
      <c r="H795" s="109"/>
      <c r="I795" s="116"/>
      <c r="J795" s="127" t="str">
        <f t="array" ref="J795">INDEX(Tabula!$A$1:$AC$129 , $AT793 + 1, MATCH("Origin", Tabula!$A$1:$AAB$1 , 0))</f>
        <v>Античное</v>
      </c>
      <c r="K795" s="109"/>
      <c r="L795" s="109"/>
      <c r="M795" s="109"/>
      <c r="N795" s="109"/>
      <c r="O795" s="109"/>
      <c r="P795" s="109"/>
      <c r="Q795" s="109"/>
      <c r="R795" s="109"/>
      <c r="S795" s="109"/>
      <c r="T795" s="109"/>
      <c r="U795" s="116"/>
      <c r="V795" s="126" t="s">
        <v>636</v>
      </c>
      <c r="W795" s="109"/>
      <c r="X795" s="109"/>
      <c r="Y795" s="109"/>
      <c r="Z795" s="109"/>
      <c r="AA795" s="109"/>
      <c r="AB795" s="109"/>
      <c r="AC795" s="109"/>
      <c r="AD795" s="127" t="str">
        <f t="array" ref="AD795">INDEX(Tabula!$A$1:$AC$129 , $AT793 + 1, MATCH("Type", Tabula!$A$1:$AAB$1 , 0))</f>
        <v>Формообразующий</v>
      </c>
      <c r="AE795" s="109"/>
      <c r="AF795" s="109"/>
      <c r="AG795" s="109"/>
      <c r="AH795" s="109"/>
      <c r="AI795" s="109"/>
      <c r="AJ795" s="109"/>
      <c r="AK795" s="109"/>
      <c r="AL795" s="109"/>
      <c r="AM795" s="116"/>
      <c r="AN795" s="124"/>
      <c r="AO795" s="124"/>
      <c r="AP795" s="124"/>
      <c r="AQ795" s="124"/>
      <c r="AR795" s="124"/>
      <c r="AS795" s="124"/>
    </row>
    <row r="796" ht="17.25" customHeight="1">
      <c r="A796" s="126" t="s">
        <v>759</v>
      </c>
      <c r="B796" s="109"/>
      <c r="C796" s="109"/>
      <c r="D796" s="109"/>
      <c r="E796" s="109"/>
      <c r="F796" s="109"/>
      <c r="G796" s="109"/>
      <c r="H796" s="109"/>
      <c r="I796" s="116"/>
      <c r="J796" s="129" t="str">
        <f t="array" ref="J796">IF(INDEX(Tabula!$A$1:$AC$129 , $AT793 + 1, MATCH("Coord_RAJ2000_Beg", Tabula!$A$1:$AAB$1 , 0)), CONCATENATE(INDEX(Tabula!$A$1:$AC$129 , $AT793 + 1, MATCH("Coord_RAJ2000_Beg", Tabula!$A$1:$AAB$1 , 0)), " | ", INDEX(Tabula!$A$1:$AC$129 , $AT793 + 1, MATCH("Coord_DEJ2000_Beg", Tabula!$A$1:$AAB$1 , 0))), " ")</f>
        <v> </v>
      </c>
      <c r="K796" s="109"/>
      <c r="L796" s="109"/>
      <c r="M796" s="109"/>
      <c r="N796" s="109"/>
      <c r="O796" s="109"/>
      <c r="P796" s="109"/>
      <c r="Q796" s="109"/>
      <c r="R796" s="109"/>
      <c r="S796" s="109"/>
      <c r="T796" s="109"/>
      <c r="U796" s="116"/>
      <c r="V796" s="126" t="s">
        <v>760</v>
      </c>
      <c r="W796" s="109"/>
      <c r="X796" s="109"/>
      <c r="Y796" s="109"/>
      <c r="Z796" s="109"/>
      <c r="AA796" s="109"/>
      <c r="AB796" s="109"/>
      <c r="AC796" s="109"/>
      <c r="AD796" s="127" t="str">
        <f t="array" ref="AD796">if(INDEX(Tabula!$A$1:$AC$129 , $AT793 + 1, MATCH("Latitude_Full_Beg", Tabula!$A$1:$AAB$1 , 0)),  CONCATENATE(TEXT(INDEX(Tabula!$A$1:$AC$129 , $AT793 + 1, MATCH("Latitude_Full_Beg", Tabula!$A$1:$AAB$1 , 0)), "+00.0;-00.0" ), "° — ", TEXT(INDEX(Tabula!$A$1:$AC$129 , $AT793 + 1, MATCH("Latitude_Full_End", Tabula!$A$1:$AAB$1 , 0)), "+00.0;-00.0" ), "°"), " ")</f>
        <v> </v>
      </c>
      <c r="AE796" s="109"/>
      <c r="AF796" s="109"/>
      <c r="AG796" s="109"/>
      <c r="AH796" s="109"/>
      <c r="AI796" s="109"/>
      <c r="AJ796" s="109"/>
      <c r="AK796" s="109"/>
      <c r="AL796" s="109"/>
      <c r="AM796" s="116"/>
      <c r="AN796" s="128" t="s">
        <v>758</v>
      </c>
      <c r="AO796" s="109"/>
      <c r="AP796" s="109"/>
      <c r="AQ796" s="109"/>
      <c r="AR796" s="109"/>
      <c r="AS796" s="109"/>
    </row>
    <row r="797" ht="17.25" customHeight="1">
      <c r="A797" s="131" t="s">
        <v>761</v>
      </c>
      <c r="B797" s="109"/>
      <c r="C797" s="109"/>
      <c r="D797" s="109"/>
      <c r="E797" s="109"/>
      <c r="F797" s="109"/>
      <c r="G797" s="109"/>
      <c r="H797" s="109"/>
      <c r="I797" s="116"/>
      <c r="J797" s="129" t="str">
        <f t="array" ref="J797">IF(INDEX(Tabula!$A$1:$AC$129 , $AT793 + 1, MATCH("Coord_RAJ2000_End", Tabula!$A$1:$AAB$1 , 0)), CONCATENATE(INDEX(Tabula!$A$1:$AC$129 , $AT793 + 1, MATCH("Coord_RAJ2000_End", Tabula!$A$1:$AAB$1 , 0)), " | ", INDEX(Tabula!$A$1:$AC$129 , $AT793 + 1, MATCH("Coord_DEJ2000_End", Tabula!$A$1:$AAB$1 , 0))), " ")</f>
        <v> </v>
      </c>
      <c r="K797" s="109"/>
      <c r="L797" s="109"/>
      <c r="M797" s="109"/>
      <c r="N797" s="109"/>
      <c r="O797" s="109"/>
      <c r="P797" s="109"/>
      <c r="Q797" s="109"/>
      <c r="R797" s="109"/>
      <c r="S797" s="109"/>
      <c r="T797" s="109"/>
      <c r="U797" s="116"/>
      <c r="V797" s="126" t="s">
        <v>762</v>
      </c>
      <c r="W797" s="109"/>
      <c r="X797" s="109"/>
      <c r="Y797" s="109"/>
      <c r="Z797" s="109"/>
      <c r="AA797" s="109"/>
      <c r="AB797" s="109"/>
      <c r="AC797" s="109"/>
      <c r="AD797" s="127" t="str">
        <f t="array" ref="AD797">IF(INDEX(Tabula!$A$1:$AC$129 , $AT793 + 1, MATCH("Latitude_Part_Beg", Tabula!$A$1:$AAB$1 , 0)), CONCATENATE(TEXT(INDEX(Tabula!$A$1:$AC$129 , $AT793 + 1, MATCH("Latitude_Part_Beg", Tabula!$A$1:$AAB$1 , 0)), "+00.0;-00.0" ), "° — ", TEXT(INDEX(Tabula!$A$1:$AC$129 , $AT793 + 1, MATCH("Latitude_Part_End", Tabula!$A$1:$AAB$1 , 0)), "+00.0;-00.0" ), "°"), " ")</f>
        <v> </v>
      </c>
      <c r="AE797" s="109"/>
      <c r="AF797" s="109"/>
      <c r="AG797" s="109"/>
      <c r="AH797" s="109"/>
      <c r="AI797" s="109"/>
      <c r="AJ797" s="109"/>
      <c r="AK797" s="109"/>
      <c r="AL797" s="109"/>
      <c r="AM797" s="116"/>
      <c r="AN797" s="130" t="str">
        <f t="array" ref="AN797">CONCATENATE("@ ", INDEX(Tabula!$A$1:$AC$129, $AT793 + 1, MATCH("Group", Tabula!$A$1:$AAB$1 , 0)), " ")</f>
        <v>@ 011-_ </v>
      </c>
      <c r="AO797" s="94"/>
      <c r="AP797" s="94"/>
      <c r="AQ797" s="94"/>
      <c r="AR797" s="94"/>
      <c r="AS797" s="94"/>
    </row>
    <row r="798" ht="17.25" customHeight="1">
      <c r="A798" s="126" t="s">
        <v>763</v>
      </c>
      <c r="B798" s="109"/>
      <c r="C798" s="109"/>
      <c r="D798" s="109"/>
      <c r="E798" s="109"/>
      <c r="F798" s="109"/>
      <c r="G798" s="109"/>
      <c r="H798" s="109"/>
      <c r="I798" s="116"/>
      <c r="J798" s="132" t="str">
        <f t="array" ref="J798">if(INDEX(Tabula!$A$1:$AC$129 , $AT793 + 1, MATCH("Size_RA", Tabula!$A$1:$AAB$1 , 0)), CONCATENATE(INDEX(Tabula!$A$1:$AC$129 , $AT793 + 1, MATCH("Size_RA", Tabula!$A$1:$AAB$1 , 0)), " | ", INDEX(Tabula!$A$1:$AC$129 , $AT793 + 1, MATCH("Size_DE", Tabula!$A$1:$AAB$1 , 0))), " ")</f>
        <v> </v>
      </c>
      <c r="K798" s="109"/>
      <c r="L798" s="109"/>
      <c r="M798" s="109"/>
      <c r="N798" s="109"/>
      <c r="O798" s="109"/>
      <c r="P798" s="109"/>
      <c r="Q798" s="109"/>
      <c r="R798" s="109"/>
      <c r="S798" s="109"/>
      <c r="T798" s="109"/>
      <c r="U798" s="116"/>
      <c r="V798" s="126" t="s">
        <v>764</v>
      </c>
      <c r="W798" s="109"/>
      <c r="X798" s="109"/>
      <c r="Y798" s="109"/>
      <c r="Z798" s="109"/>
      <c r="AA798" s="109"/>
      <c r="AB798" s="109"/>
      <c r="AC798" s="109"/>
      <c r="AD798" s="127" t="str">
        <f t="array" ref="AD798">IF(INDEX(Tabula!$A$1:$AC$129 , $AT793 + 1, MATCH("Magnitude_Min", Tabula!$A$1:$AAB$1 , 0)), CONCATENATE(TEXT(INDEX(Tabula!$A$1:$AC$129 , $AT793 + 1, MATCH("Magnitude_Min", Tabula!$A$1:$AAB$1 , 0)), "+00.0;-00.0"),  "ᵐ — ", TEXT(INDEX(Tabula!$A$1:$AC$129 , $AT793 + 1, MATCH("Magnitude_Max", Tabula!$A$1:$AAB$1 , 0)), "+00.0;-00.0"), "ᵐ"), " ")</f>
        <v> </v>
      </c>
      <c r="AE798" s="109"/>
      <c r="AF798" s="109"/>
      <c r="AG798" s="109"/>
      <c r="AH798" s="109"/>
      <c r="AI798" s="109"/>
      <c r="AJ798" s="109"/>
      <c r="AK798" s="109"/>
      <c r="AL798" s="109"/>
      <c r="AM798" s="116"/>
      <c r="AN798" s="124"/>
      <c r="AO798" s="124"/>
      <c r="AP798" s="124"/>
      <c r="AQ798" s="124"/>
      <c r="AR798" s="124"/>
      <c r="AS798" s="124"/>
    </row>
    <row r="799" ht="17.25" customHeight="1">
      <c r="A799" s="134" t="str">
        <f t="array" ref="A799">CONCATENATE("", INDEX(Tabula!$A$1:$AC$129 ,$AT793  + 1, MATCH("Info", Tabula!$A$1:$AAB$1 , 0)))</f>
        <v>Большой четырехугольник Ориона «перевязанный» Поясом Ориона. Считается, что эта фигура походит на сноп. Выше была Бабочка в Геркулесе. Большой астеризм Ориона иногда тоже называют Бабочкой.</v>
      </c>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139" t="s">
        <v>765</v>
      </c>
    </row>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row>
    <row r="814" ht="17.25" customHeight="1">
      <c r="A814" s="138" t="str">
        <f t="array" ref="A814">IMAGE(INDEX(Tabula!$A$1:$AC$129 , $AT793 + 1,  MATCH("Img_Form_Gray", Tabula!$A$1:$AAB$1 , 0)))</f>
        <v/>
      </c>
      <c r="B814" s="94"/>
      <c r="C814" s="94"/>
      <c r="D814" s="94"/>
      <c r="E814" s="94"/>
      <c r="F814" s="94"/>
      <c r="G814" s="94"/>
      <c r="H814" s="94"/>
      <c r="I814" s="94"/>
      <c r="J814" s="94"/>
      <c r="K814" s="94"/>
      <c r="L814" s="94"/>
      <c r="M814" s="94"/>
      <c r="N814" s="94"/>
      <c r="O814" s="94"/>
      <c r="P814" s="94"/>
      <c r="Q814" s="94"/>
      <c r="R814" s="94"/>
      <c r="S814" s="94"/>
      <c r="T814" s="94"/>
      <c r="U814" s="140" t="s">
        <v>767</v>
      </c>
      <c r="V814" s="136" t="str">
        <f t="array" ref="V814">IMAGE(INDEX(Tabula!$A$1:$AC$129 , $AT793 + 1, MATCH("Img_Look_Gray", Tabula!$A$1:$AAB$1 , 0)))</f>
        <v/>
      </c>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141" t="s">
        <v>766</v>
      </c>
    </row>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row>
    <row r="829" ht="17.25" customHeight="1">
      <c r="A829" s="115" t="s">
        <v>757</v>
      </c>
      <c r="B829" s="109"/>
      <c r="C829" s="109"/>
      <c r="D829" s="109"/>
      <c r="E829" s="109"/>
      <c r="F829" s="116"/>
      <c r="G829" s="117" t="s">
        <v>634</v>
      </c>
      <c r="H829" s="109"/>
      <c r="I829" s="109"/>
      <c r="J829" s="109"/>
      <c r="K829" s="109"/>
      <c r="L829" s="109"/>
      <c r="M829" s="109"/>
      <c r="N829" s="109"/>
      <c r="O829" s="116"/>
      <c r="P829" s="118" t="str">
        <f t="array" ref="P829">CONCATENATE("", INDEX(Tabula!$A$1:$AC$129 ,$AT829  + 1, MATCH("Name", Tabula!$A$1:$AAB$1 , 0)))</f>
        <v>Плеяды</v>
      </c>
      <c r="Q829" s="109"/>
      <c r="R829" s="109"/>
      <c r="S829" s="109"/>
      <c r="T829" s="109"/>
      <c r="U829" s="109"/>
      <c r="V829" s="109"/>
      <c r="W829" s="109"/>
      <c r="X829" s="109"/>
      <c r="Y829" s="109"/>
      <c r="Z829" s="109"/>
      <c r="AA829" s="109"/>
      <c r="AB829" s="109"/>
      <c r="AC829" s="109"/>
      <c r="AD829" s="109"/>
      <c r="AE829" s="109"/>
      <c r="AF829" s="109"/>
      <c r="AG829" s="109"/>
      <c r="AH829" s="109"/>
      <c r="AI829" s="109"/>
      <c r="AJ829" s="109"/>
      <c r="AK829" s="109"/>
      <c r="AL829" s="109"/>
      <c r="AM829" s="109"/>
      <c r="AN829" s="109"/>
      <c r="AO829" s="109"/>
      <c r="AP829" s="109"/>
      <c r="AQ829" s="109"/>
      <c r="AR829" s="109"/>
      <c r="AS829" s="109"/>
      <c r="AT829" s="119">
        <v>15.0</v>
      </c>
    </row>
    <row r="830" ht="17.25" customHeight="1">
      <c r="A830" s="120" t="str">
        <f t="array" ref="A830">CONCATENATE("№ ", TEXT(INDEX(Tabula!$A$1:$AC$129, $AT829 + 1, MATCH("Order", Tabula!$A$1:$AAB$1 , 0)), "000"))</f>
        <v>№ 015</v>
      </c>
      <c r="B830" s="94"/>
      <c r="C830" s="94"/>
      <c r="D830" s="94"/>
      <c r="E830" s="94"/>
      <c r="F830" s="121"/>
      <c r="G830" s="122" t="str">
        <f t="array" ref="G830">CONCATENATE("Включает ", INDEX(Tabula!$A$1:$AC$129 ,$AT829  + 1, MATCH("Count", Tabula!$A$1:$AAB$1 , 0)), " объекта")</f>
        <v>Включает 1 объекта</v>
      </c>
      <c r="H830" s="94"/>
      <c r="I830" s="94"/>
      <c r="J830" s="94"/>
      <c r="K830" s="94"/>
      <c r="L830" s="94"/>
      <c r="M830" s="94"/>
      <c r="N830" s="94"/>
      <c r="O830" s="121"/>
      <c r="P830" s="123" t="str">
        <f t="array" ref="P830">INDEX(Tabula!$A$1:$AC$129 , $AT829 + 1, MATCH("Stars", Tabula!$A$1:$AAB$1 , 0))</f>
        <v>M45</v>
      </c>
      <c r="Q830" s="109"/>
      <c r="R830" s="109"/>
      <c r="S830" s="109"/>
      <c r="T830" s="109"/>
      <c r="U830" s="109"/>
      <c r="V830" s="109"/>
      <c r="W830" s="109"/>
      <c r="X830" s="109"/>
      <c r="Y830" s="109"/>
      <c r="Z830" s="109"/>
      <c r="AA830" s="109"/>
      <c r="AB830" s="109"/>
      <c r="AC830" s="109"/>
      <c r="AD830" s="109"/>
      <c r="AE830" s="109"/>
      <c r="AF830" s="109"/>
      <c r="AG830" s="109"/>
      <c r="AH830" s="109"/>
      <c r="AI830" s="109"/>
      <c r="AJ830" s="109"/>
      <c r="AK830" s="109"/>
      <c r="AL830" s="109"/>
      <c r="AM830" s="109"/>
      <c r="AN830" s="109"/>
      <c r="AO830" s="109"/>
      <c r="AP830" s="109"/>
      <c r="AQ830" s="109"/>
      <c r="AR830" s="109"/>
      <c r="AS830" s="109"/>
    </row>
    <row r="831" ht="17.25" customHeight="1">
      <c r="A831" s="124"/>
      <c r="B831" s="124"/>
      <c r="C831" s="124"/>
      <c r="D831" s="124"/>
      <c r="E831" s="124"/>
      <c r="F831" s="125"/>
      <c r="G831" s="126" t="s">
        <v>656</v>
      </c>
      <c r="H831" s="109"/>
      <c r="I831" s="109"/>
      <c r="J831" s="109"/>
      <c r="K831" s="109"/>
      <c r="L831" s="109"/>
      <c r="M831" s="109"/>
      <c r="N831" s="109"/>
      <c r="O831" s="116"/>
      <c r="P831" s="127" t="str">
        <f t="array" ref="P831">INDEX(Tabula!$A$1:$AC$129 , $AT829 + 1, MATCH("Origin", Tabula!$A$1:$AAB$1 , 0))</f>
        <v>Древнее</v>
      </c>
      <c r="Q831" s="109"/>
      <c r="R831" s="109"/>
      <c r="S831" s="109"/>
      <c r="T831" s="109"/>
      <c r="U831" s="109"/>
      <c r="V831" s="109"/>
      <c r="W831" s="109"/>
      <c r="X831" s="109"/>
      <c r="Y831" s="109"/>
      <c r="Z831" s="109"/>
      <c r="AA831" s="116"/>
      <c r="AB831" s="126" t="s">
        <v>636</v>
      </c>
      <c r="AC831" s="109"/>
      <c r="AD831" s="109"/>
      <c r="AE831" s="109"/>
      <c r="AF831" s="109"/>
      <c r="AG831" s="109"/>
      <c r="AH831" s="109"/>
      <c r="AI831" s="109"/>
      <c r="AJ831" s="127" t="str">
        <f t="array" ref="AJ831">INDEX(Tabula!$A$1:$AC$129 , $AT829 + 1, MATCH("Type", Tabula!$A$1:$AAB$1 , 0))</f>
        <v>Квази-созвездия</v>
      </c>
      <c r="AK831" s="109"/>
      <c r="AL831" s="109"/>
      <c r="AM831" s="109"/>
      <c r="AN831" s="109"/>
      <c r="AO831" s="109"/>
      <c r="AP831" s="109"/>
      <c r="AQ831" s="109"/>
      <c r="AR831" s="109"/>
      <c r="AS831" s="109"/>
    </row>
    <row r="832" ht="17.25" customHeight="1">
      <c r="A832" s="128" t="s">
        <v>758</v>
      </c>
      <c r="B832" s="109"/>
      <c r="C832" s="109"/>
      <c r="D832" s="109"/>
      <c r="E832" s="109"/>
      <c r="F832" s="116"/>
      <c r="G832" s="126" t="s">
        <v>759</v>
      </c>
      <c r="H832" s="109"/>
      <c r="I832" s="109"/>
      <c r="J832" s="109"/>
      <c r="K832" s="109"/>
      <c r="L832" s="109"/>
      <c r="M832" s="109"/>
      <c r="N832" s="109"/>
      <c r="O832" s="116"/>
      <c r="P832" s="129" t="str">
        <f t="array" ref="P832">IF(INDEX(Tabula!$A$1:$AC$129 , $AT829 + 1, MATCH("Coord_RAJ2000_Beg", Tabula!$A$1:$AAB$1 , 0)), CONCATENATE(INDEX(Tabula!$A$1:$AC$129 , $AT829 + 1, MATCH("Coord_RAJ2000_Beg", Tabula!$A$1:$AAB$1 , 0)), " | ", INDEX(Tabula!$A$1:$AC$129 , $AT829 + 1, MATCH("Coord_DEJ2000_Beg", Tabula!$A$1:$AAB$1 , 0))), " ")</f>
        <v> </v>
      </c>
      <c r="Q832" s="109"/>
      <c r="R832" s="109"/>
      <c r="S832" s="109"/>
      <c r="T832" s="109"/>
      <c r="U832" s="109"/>
      <c r="V832" s="109"/>
      <c r="W832" s="109"/>
      <c r="X832" s="109"/>
      <c r="Y832" s="109"/>
      <c r="Z832" s="109"/>
      <c r="AA832" s="116"/>
      <c r="AB832" s="126" t="s">
        <v>760</v>
      </c>
      <c r="AC832" s="109"/>
      <c r="AD832" s="109"/>
      <c r="AE832" s="109"/>
      <c r="AF832" s="109"/>
      <c r="AG832" s="109"/>
      <c r="AH832" s="109"/>
      <c r="AI832" s="109"/>
      <c r="AJ832" s="127" t="str">
        <f t="array" ref="AJ832">if(INDEX(Tabula!$A$1:$AC$129 , $AT829 + 1, MATCH("Latitude_Full_Beg", Tabula!$A$1:$AAB$1 , 0)),  CONCATENATE(TEXT(INDEX(Tabula!$A$1:$AC$129 , $AT829 + 1, MATCH("Latitude_Full_Beg", Tabula!$A$1:$AAB$1 , 0)), "+00.0;-00.0" ), "° — ", TEXT(INDEX(Tabula!$A$1:$AC$129 , $AT829 + 1, MATCH("Latitude_Full_End", Tabula!$A$1:$AAB$1 , 0)), "+00.0;-00.0" ), "°"), " ")</f>
        <v> </v>
      </c>
      <c r="AK832" s="109"/>
      <c r="AL832" s="109"/>
      <c r="AM832" s="109"/>
      <c r="AN832" s="109"/>
      <c r="AO832" s="109"/>
      <c r="AP832" s="109"/>
      <c r="AQ832" s="109"/>
      <c r="AR832" s="109"/>
      <c r="AS832" s="109"/>
    </row>
    <row r="833" ht="17.25" customHeight="1">
      <c r="A833" s="130" t="str">
        <f t="array" ref="A833">CONCATENATE("@ ", INDEX(Tabula!$A$1:$AC$129, $AT829 + 1, MATCH("Group", Tabula!$A$1:$AAB$1 , 0)), " ")</f>
        <v>@ 012-a </v>
      </c>
      <c r="B833" s="94"/>
      <c r="C833" s="94"/>
      <c r="D833" s="94"/>
      <c r="E833" s="94"/>
      <c r="F833" s="121"/>
      <c r="G833" s="131" t="s">
        <v>761</v>
      </c>
      <c r="H833" s="109"/>
      <c r="I833" s="109"/>
      <c r="J833" s="109"/>
      <c r="K833" s="109"/>
      <c r="L833" s="109"/>
      <c r="M833" s="109"/>
      <c r="N833" s="109"/>
      <c r="O833" s="116"/>
      <c r="P833" s="129" t="str">
        <f t="array" ref="P833">IF(INDEX(Tabula!$A$1:$AC$129 , $AT829 + 1, MATCH("Coord_RAJ2000_End", Tabula!$A$1:$AAB$1 , 0)), CONCATENATE(INDEX(Tabula!$A$1:$AC$129 , $AT829 + 1, MATCH("Coord_RAJ2000_End", Tabula!$A$1:$AAB$1 , 0)), " | ", INDEX(Tabula!$A$1:$AC$129 , $AT829 + 1, MATCH("Coord_DEJ2000_End", Tabula!$A$1:$AAB$1 , 0))), " ")</f>
        <v> </v>
      </c>
      <c r="Q833" s="109"/>
      <c r="R833" s="109"/>
      <c r="S833" s="109"/>
      <c r="T833" s="109"/>
      <c r="U833" s="109"/>
      <c r="V833" s="109"/>
      <c r="W833" s="109"/>
      <c r="X833" s="109"/>
      <c r="Y833" s="109"/>
      <c r="Z833" s="109"/>
      <c r="AA833" s="116"/>
      <c r="AB833" s="126" t="s">
        <v>762</v>
      </c>
      <c r="AC833" s="109"/>
      <c r="AD833" s="109"/>
      <c r="AE833" s="109"/>
      <c r="AF833" s="109"/>
      <c r="AG833" s="109"/>
      <c r="AH833" s="109"/>
      <c r="AI833" s="109"/>
      <c r="AJ833" s="127" t="str">
        <f t="array" ref="AJ833">IF(INDEX(Tabula!$A$1:$AC$129 , $AT829 + 1, MATCH("Latitude_Part_Beg", Tabula!$A$1:$AAB$1 , 0)), CONCATENATE(TEXT(INDEX(Tabula!$A$1:$AC$129 , $AT829 + 1, MATCH("Latitude_Part_Beg", Tabula!$A$1:$AAB$1 , 0)), "+00.0;-00.0" ), "° — ", TEXT(INDEX(Tabula!$A$1:$AC$129 , $AT829 + 1, MATCH("Latitude_Part_End", Tabula!$A$1:$AAB$1 , 0)), "+00.0;-00.0" ), "°"), " ")</f>
        <v> </v>
      </c>
      <c r="AK833" s="109"/>
      <c r="AL833" s="109"/>
      <c r="AM833" s="109"/>
      <c r="AN833" s="109"/>
      <c r="AO833" s="109"/>
      <c r="AP833" s="109"/>
      <c r="AQ833" s="109"/>
      <c r="AR833" s="109"/>
      <c r="AS833" s="109"/>
    </row>
    <row r="834" ht="17.25" customHeight="1">
      <c r="A834" s="124"/>
      <c r="B834" s="124"/>
      <c r="C834" s="124"/>
      <c r="D834" s="124"/>
      <c r="E834" s="124"/>
      <c r="F834" s="125"/>
      <c r="G834" s="126" t="s">
        <v>763</v>
      </c>
      <c r="H834" s="109"/>
      <c r="I834" s="109"/>
      <c r="J834" s="109"/>
      <c r="K834" s="109"/>
      <c r="L834" s="109"/>
      <c r="M834" s="109"/>
      <c r="N834" s="109"/>
      <c r="O834" s="116"/>
      <c r="P834" s="132" t="str">
        <f t="array" ref="P834">if(INDEX(Tabula!$A$1:$AC$129 , $AT829 + 1, MATCH("Size_RA", Tabula!$A$1:$AAB$1 , 0)), CONCATENATE(INDEX(Tabula!$A$1:$AC$129 , $AT829 + 1, MATCH("Size_RA", Tabula!$A$1:$AAB$1 , 0)), " | ", INDEX(Tabula!$A$1:$AC$129 , $AT829 + 1, MATCH("Size_DE", Tabula!$A$1:$AAB$1 , 0))), " ")</f>
        <v> </v>
      </c>
      <c r="Q834" s="109"/>
      <c r="R834" s="109"/>
      <c r="S834" s="109"/>
      <c r="T834" s="109"/>
      <c r="U834" s="109"/>
      <c r="V834" s="109"/>
      <c r="W834" s="109"/>
      <c r="X834" s="109"/>
      <c r="Y834" s="109"/>
      <c r="Z834" s="109"/>
      <c r="AA834" s="116"/>
      <c r="AB834" s="126" t="s">
        <v>764</v>
      </c>
      <c r="AC834" s="109"/>
      <c r="AD834" s="109"/>
      <c r="AE834" s="109"/>
      <c r="AF834" s="109"/>
      <c r="AG834" s="109"/>
      <c r="AH834" s="109"/>
      <c r="AI834" s="109"/>
      <c r="AJ834" s="127" t="str">
        <f t="array" ref="AJ834">IF(INDEX(Tabula!$A$1:$AC$129 , $AT829 + 1, MATCH("Magnitude_Min", Tabula!$A$1:$AAB$1 , 0)), CONCATENATE(TEXT(INDEX(Tabula!$A$1:$AC$129 , $AT829 + 1, MATCH("Magnitude_Min", Tabula!$A$1:$AAB$1 , 0)), "+00.0;-00.0"),  "ᵐ — ", TEXT(INDEX(Tabula!$A$1:$AC$129 , $AT829 + 1, MATCH("Magnitude_Max", Tabula!$A$1:$AAB$1 , 0)), "+00.0;-00.0"), "ᵐ"), " ")</f>
        <v> </v>
      </c>
      <c r="AK834" s="109"/>
      <c r="AL834" s="109"/>
      <c r="AM834" s="109"/>
      <c r="AN834" s="109"/>
      <c r="AO834" s="109"/>
      <c r="AP834" s="109"/>
      <c r="AQ834" s="109"/>
      <c r="AR834" s="109"/>
      <c r="AS834" s="109"/>
    </row>
    <row r="835" ht="17.25" customHeight="1">
      <c r="A835" s="133" t="s">
        <v>765</v>
      </c>
      <c r="B835" s="134" t="str">
        <f t="array" ref="B835">CONCATENATE("", INDEX(Tabula!$A$1:$AC$129 ,$AT829  + 1, MATCH("Info", Tabula!$A$1:$AAB$1 , 0)))</f>
        <v>Один из древнейших и известнейших астеризмов, имеет псевдоним Семь Сестер. Фактически, рассеянное звездное скопление M45, включающее большое количество звезд, однако невооруженным глазом видно около десятка. Греки считали, что астеризм включает семь звезд, при этом одна - на пределе видимости. Однако в ясную безлунную ночь при хорошей видимости число различаемых звезд больше. Греки всегда выделяли Плеяды как отдельный объект, считая их чем-то вроде самостоятельного созвездия, анклава в Тельце.</v>
      </c>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row>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row>
    <row r="850" ht="17.25" customHeight="1">
      <c r="A850" s="135" t="s">
        <v>766</v>
      </c>
      <c r="B850" s="136" t="str">
        <f t="array" ref="B850">IMAGE(INDEX(Tabula!$A$1:$AC$129 , $AT829 + 1, MATCH("Img_Look_Gray", Tabula!$A$1:$AAB$1 , 0)))</f>
        <v/>
      </c>
      <c r="C850" s="94"/>
      <c r="D850" s="94"/>
      <c r="E850" s="94"/>
      <c r="F850" s="94"/>
      <c r="G850" s="94"/>
      <c r="H850" s="94"/>
      <c r="I850" s="94"/>
      <c r="J850" s="94"/>
      <c r="K850" s="94"/>
      <c r="L850" s="94"/>
      <c r="M850" s="94"/>
      <c r="N850" s="94"/>
      <c r="O850" s="94"/>
      <c r="P850" s="94"/>
      <c r="Q850" s="94"/>
      <c r="R850" s="94"/>
      <c r="S850" s="94"/>
      <c r="T850" s="94"/>
      <c r="U850" s="94"/>
      <c r="V850" s="94"/>
      <c r="W850" s="94"/>
      <c r="X850" s="94"/>
      <c r="Y850" s="137" t="s">
        <v>767</v>
      </c>
      <c r="Z850" s="138" t="str">
        <f t="array" ref="Z850">IMAGE(INDEX(Tabula!$A$1:$AC$129 , $AT829 + 1,  MATCH("Img_Form_Gray", Tabula!$A$1:$AAB$1 , 0)))</f>
        <v/>
      </c>
      <c r="AA850" s="94"/>
      <c r="AB850" s="94"/>
      <c r="AC850" s="94"/>
      <c r="AD850" s="94"/>
      <c r="AE850" s="94"/>
      <c r="AF850" s="94"/>
      <c r="AG850" s="94"/>
      <c r="AH850" s="94"/>
      <c r="AI850" s="94"/>
      <c r="AJ850" s="94"/>
      <c r="AK850" s="94"/>
      <c r="AL850" s="94"/>
      <c r="AM850" s="94"/>
      <c r="AN850" s="94"/>
      <c r="AO850" s="94"/>
      <c r="AP850" s="94"/>
      <c r="AQ850" s="94"/>
      <c r="AR850" s="94"/>
      <c r="AS850" s="94"/>
    </row>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row>
    <row r="865" ht="17.25" customHeight="1">
      <c r="A865" s="117" t="s">
        <v>634</v>
      </c>
      <c r="B865" s="109"/>
      <c r="C865" s="109"/>
      <c r="D865" s="109"/>
      <c r="E865" s="109"/>
      <c r="F865" s="109"/>
      <c r="G865" s="109"/>
      <c r="H865" s="109"/>
      <c r="I865" s="116"/>
      <c r="J865" s="118" t="str">
        <f t="array" ref="J865">CONCATENATE("", INDEX(Tabula!$A$1:$AC$129 ,$AT865  + 1, MATCH("Name", Tabula!$A$1:$AAB$1 , 0)))</f>
        <v>Гиады, V в Тельце</v>
      </c>
      <c r="K865" s="109"/>
      <c r="L865" s="109"/>
      <c r="M865" s="109"/>
      <c r="N865" s="109"/>
      <c r="O865" s="109"/>
      <c r="P865" s="109"/>
      <c r="Q865" s="109"/>
      <c r="R865" s="109"/>
      <c r="S865" s="109"/>
      <c r="T865" s="109"/>
      <c r="U865" s="109"/>
      <c r="V865" s="109"/>
      <c r="W865" s="109"/>
      <c r="X865" s="109"/>
      <c r="Y865" s="109"/>
      <c r="Z865" s="109"/>
      <c r="AA865" s="109"/>
      <c r="AB865" s="109"/>
      <c r="AC865" s="109"/>
      <c r="AD865" s="109"/>
      <c r="AE865" s="109"/>
      <c r="AF865" s="109"/>
      <c r="AG865" s="109"/>
      <c r="AH865" s="109"/>
      <c r="AI865" s="109"/>
      <c r="AJ865" s="109"/>
      <c r="AK865" s="109"/>
      <c r="AL865" s="109"/>
      <c r="AM865" s="116"/>
      <c r="AN865" s="115" t="s">
        <v>757</v>
      </c>
      <c r="AO865" s="109"/>
      <c r="AP865" s="109"/>
      <c r="AQ865" s="109"/>
      <c r="AR865" s="109"/>
      <c r="AS865" s="109"/>
      <c r="AT865" s="119">
        <v>16.0</v>
      </c>
    </row>
    <row r="866" ht="17.25" customHeight="1">
      <c r="A866" s="122" t="str">
        <f t="array" ref="A866">CONCATENATE("Включает ", INDEX(Tabula!$A$1:$AC$129 ,$AT865  + 1, MATCH("Count", Tabula!$A$1:$AAB$1 , 0)), " объекта")</f>
        <v>Включает 5 объекта</v>
      </c>
      <c r="B866" s="94"/>
      <c r="C866" s="94"/>
      <c r="D866" s="94"/>
      <c r="E866" s="94"/>
      <c r="F866" s="94"/>
      <c r="G866" s="94"/>
      <c r="H866" s="94"/>
      <c r="I866" s="121"/>
      <c r="J866" s="123" t="str">
        <f t="array" ref="J866">INDEX(Tabula!$A$1:$AC$129 , $AT865 + 1, MATCH("Stars", Tabula!$A$1:$AAB$1 , 0))</f>
        <v>α Tay, θ Tay, γ Tay, δ Tay, ε Tay</v>
      </c>
      <c r="K866" s="109"/>
      <c r="L866" s="109"/>
      <c r="M866" s="109"/>
      <c r="N866" s="109"/>
      <c r="O866" s="109"/>
      <c r="P866" s="109"/>
      <c r="Q866" s="109"/>
      <c r="R866" s="109"/>
      <c r="S866" s="109"/>
      <c r="T866" s="109"/>
      <c r="U866" s="109"/>
      <c r="V866" s="109"/>
      <c r="W866" s="109"/>
      <c r="X866" s="109"/>
      <c r="Y866" s="109"/>
      <c r="Z866" s="109"/>
      <c r="AA866" s="109"/>
      <c r="AB866" s="109"/>
      <c r="AC866" s="109"/>
      <c r="AD866" s="109"/>
      <c r="AE866" s="109"/>
      <c r="AF866" s="109"/>
      <c r="AG866" s="109"/>
      <c r="AH866" s="109"/>
      <c r="AI866" s="109"/>
      <c r="AJ866" s="109"/>
      <c r="AK866" s="109"/>
      <c r="AL866" s="109"/>
      <c r="AM866" s="116"/>
      <c r="AN866" s="120" t="str">
        <f t="array" ref="AN866">CONCATENATE("№ ", TEXT(INDEX(Tabula!$A$1:$AC$129, $AT865 + 1, MATCH("Order", Tabula!$A$1:$AAB$1 , 0)), "000"))</f>
        <v>№ 016</v>
      </c>
      <c r="AO866" s="94"/>
      <c r="AP866" s="94"/>
      <c r="AQ866" s="94"/>
      <c r="AR866" s="94"/>
      <c r="AS866" s="94"/>
    </row>
    <row r="867" ht="17.25" customHeight="1">
      <c r="A867" s="126" t="s">
        <v>656</v>
      </c>
      <c r="B867" s="109"/>
      <c r="C867" s="109"/>
      <c r="D867" s="109"/>
      <c r="E867" s="109"/>
      <c r="F867" s="109"/>
      <c r="G867" s="109"/>
      <c r="H867" s="109"/>
      <c r="I867" s="116"/>
      <c r="J867" s="127" t="str">
        <f t="array" ref="J867">INDEX(Tabula!$A$1:$AC$129 , $AT865 + 1, MATCH("Origin", Tabula!$A$1:$AAB$1 , 0))</f>
        <v>Древнее</v>
      </c>
      <c r="K867" s="109"/>
      <c r="L867" s="109"/>
      <c r="M867" s="109"/>
      <c r="N867" s="109"/>
      <c r="O867" s="109"/>
      <c r="P867" s="109"/>
      <c r="Q867" s="109"/>
      <c r="R867" s="109"/>
      <c r="S867" s="109"/>
      <c r="T867" s="109"/>
      <c r="U867" s="116"/>
      <c r="V867" s="126" t="s">
        <v>636</v>
      </c>
      <c r="W867" s="109"/>
      <c r="X867" s="109"/>
      <c r="Y867" s="109"/>
      <c r="Z867" s="109"/>
      <c r="AA867" s="109"/>
      <c r="AB867" s="109"/>
      <c r="AC867" s="109"/>
      <c r="AD867" s="127" t="str">
        <f t="array" ref="AD867">INDEX(Tabula!$A$1:$AC$129 , $AT865 + 1, MATCH("Type", Tabula!$A$1:$AAB$1 , 0))</f>
        <v>Квази-созвездия</v>
      </c>
      <c r="AE867" s="109"/>
      <c r="AF867" s="109"/>
      <c r="AG867" s="109"/>
      <c r="AH867" s="109"/>
      <c r="AI867" s="109"/>
      <c r="AJ867" s="109"/>
      <c r="AK867" s="109"/>
      <c r="AL867" s="109"/>
      <c r="AM867" s="116"/>
      <c r="AN867" s="124"/>
      <c r="AO867" s="124"/>
      <c r="AP867" s="124"/>
      <c r="AQ867" s="124"/>
      <c r="AR867" s="124"/>
      <c r="AS867" s="124"/>
    </row>
    <row r="868" ht="17.25" customHeight="1">
      <c r="A868" s="126" t="s">
        <v>759</v>
      </c>
      <c r="B868" s="109"/>
      <c r="C868" s="109"/>
      <c r="D868" s="109"/>
      <c r="E868" s="109"/>
      <c r="F868" s="109"/>
      <c r="G868" s="109"/>
      <c r="H868" s="109"/>
      <c r="I868" s="116"/>
      <c r="J868" s="129" t="str">
        <f t="array" ref="J868">IF(INDEX(Tabula!$A$1:$AC$129 , $AT865 + 1, MATCH("Coord_RAJ2000_Beg", Tabula!$A$1:$AAB$1 , 0)), CONCATENATE(INDEX(Tabula!$A$1:$AC$129 , $AT865 + 1, MATCH("Coord_RAJ2000_Beg", Tabula!$A$1:$AAB$1 , 0)), " | ", INDEX(Tabula!$A$1:$AC$129 , $AT865 + 1, MATCH("Coord_DEJ2000_Beg", Tabula!$A$1:$AAB$1 , 0))), " ")</f>
        <v> </v>
      </c>
      <c r="K868" s="109"/>
      <c r="L868" s="109"/>
      <c r="M868" s="109"/>
      <c r="N868" s="109"/>
      <c r="O868" s="109"/>
      <c r="P868" s="109"/>
      <c r="Q868" s="109"/>
      <c r="R868" s="109"/>
      <c r="S868" s="109"/>
      <c r="T868" s="109"/>
      <c r="U868" s="116"/>
      <c r="V868" s="126" t="s">
        <v>760</v>
      </c>
      <c r="W868" s="109"/>
      <c r="X868" s="109"/>
      <c r="Y868" s="109"/>
      <c r="Z868" s="109"/>
      <c r="AA868" s="109"/>
      <c r="AB868" s="109"/>
      <c r="AC868" s="109"/>
      <c r="AD868" s="127" t="str">
        <f t="array" ref="AD868">if(INDEX(Tabula!$A$1:$AC$129 , $AT865 + 1, MATCH("Latitude_Full_Beg", Tabula!$A$1:$AAB$1 , 0)),  CONCATENATE(TEXT(INDEX(Tabula!$A$1:$AC$129 , $AT865 + 1, MATCH("Latitude_Full_Beg", Tabula!$A$1:$AAB$1 , 0)), "+00.0;-00.0" ), "° — ", TEXT(INDEX(Tabula!$A$1:$AC$129 , $AT865 + 1, MATCH("Latitude_Full_End", Tabula!$A$1:$AAB$1 , 0)), "+00.0;-00.0" ), "°"), " ")</f>
        <v> </v>
      </c>
      <c r="AE868" s="109"/>
      <c r="AF868" s="109"/>
      <c r="AG868" s="109"/>
      <c r="AH868" s="109"/>
      <c r="AI868" s="109"/>
      <c r="AJ868" s="109"/>
      <c r="AK868" s="109"/>
      <c r="AL868" s="109"/>
      <c r="AM868" s="116"/>
      <c r="AN868" s="128" t="s">
        <v>758</v>
      </c>
      <c r="AO868" s="109"/>
      <c r="AP868" s="109"/>
      <c r="AQ868" s="109"/>
      <c r="AR868" s="109"/>
      <c r="AS868" s="109"/>
    </row>
    <row r="869" ht="17.25" customHeight="1">
      <c r="A869" s="131" t="s">
        <v>761</v>
      </c>
      <c r="B869" s="109"/>
      <c r="C869" s="109"/>
      <c r="D869" s="109"/>
      <c r="E869" s="109"/>
      <c r="F869" s="109"/>
      <c r="G869" s="109"/>
      <c r="H869" s="109"/>
      <c r="I869" s="116"/>
      <c r="J869" s="129" t="str">
        <f t="array" ref="J869">IF(INDEX(Tabula!$A$1:$AC$129 , $AT865 + 1, MATCH("Coord_RAJ2000_End", Tabula!$A$1:$AAB$1 , 0)), CONCATENATE(INDEX(Tabula!$A$1:$AC$129 , $AT865 + 1, MATCH("Coord_RAJ2000_End", Tabula!$A$1:$AAB$1 , 0)), " | ", INDEX(Tabula!$A$1:$AC$129 , $AT865 + 1, MATCH("Coord_DEJ2000_End", Tabula!$A$1:$AAB$1 , 0))), " ")</f>
        <v> </v>
      </c>
      <c r="K869" s="109"/>
      <c r="L869" s="109"/>
      <c r="M869" s="109"/>
      <c r="N869" s="109"/>
      <c r="O869" s="109"/>
      <c r="P869" s="109"/>
      <c r="Q869" s="109"/>
      <c r="R869" s="109"/>
      <c r="S869" s="109"/>
      <c r="T869" s="109"/>
      <c r="U869" s="116"/>
      <c r="V869" s="126" t="s">
        <v>762</v>
      </c>
      <c r="W869" s="109"/>
      <c r="X869" s="109"/>
      <c r="Y869" s="109"/>
      <c r="Z869" s="109"/>
      <c r="AA869" s="109"/>
      <c r="AB869" s="109"/>
      <c r="AC869" s="109"/>
      <c r="AD869" s="127" t="str">
        <f t="array" ref="AD869">IF(INDEX(Tabula!$A$1:$AC$129 , $AT865 + 1, MATCH("Latitude_Part_Beg", Tabula!$A$1:$AAB$1 , 0)), CONCATENATE(TEXT(INDEX(Tabula!$A$1:$AC$129 , $AT865 + 1, MATCH("Latitude_Part_Beg", Tabula!$A$1:$AAB$1 , 0)), "+00.0;-00.0" ), "° — ", TEXT(INDEX(Tabula!$A$1:$AC$129 , $AT865 + 1, MATCH("Latitude_Part_End", Tabula!$A$1:$AAB$1 , 0)), "+00.0;-00.0" ), "°"), " ")</f>
        <v> </v>
      </c>
      <c r="AE869" s="109"/>
      <c r="AF869" s="109"/>
      <c r="AG869" s="109"/>
      <c r="AH869" s="109"/>
      <c r="AI869" s="109"/>
      <c r="AJ869" s="109"/>
      <c r="AK869" s="109"/>
      <c r="AL869" s="109"/>
      <c r="AM869" s="116"/>
      <c r="AN869" s="130" t="str">
        <f t="array" ref="AN869">CONCATENATE("@ ", INDEX(Tabula!$A$1:$AC$129, $AT865 + 1, MATCH("Group", Tabula!$A$1:$AAB$1 , 0)), " ")</f>
        <v>@ 012-b </v>
      </c>
      <c r="AO869" s="94"/>
      <c r="AP869" s="94"/>
      <c r="AQ869" s="94"/>
      <c r="AR869" s="94"/>
      <c r="AS869" s="94"/>
    </row>
    <row r="870" ht="17.25" customHeight="1">
      <c r="A870" s="126" t="s">
        <v>763</v>
      </c>
      <c r="B870" s="109"/>
      <c r="C870" s="109"/>
      <c r="D870" s="109"/>
      <c r="E870" s="109"/>
      <c r="F870" s="109"/>
      <c r="G870" s="109"/>
      <c r="H870" s="109"/>
      <c r="I870" s="116"/>
      <c r="J870" s="132" t="str">
        <f t="array" ref="J870">if(INDEX(Tabula!$A$1:$AC$129 , $AT865 + 1, MATCH("Size_RA", Tabula!$A$1:$AAB$1 , 0)), CONCATENATE(INDEX(Tabula!$A$1:$AC$129 , $AT865 + 1, MATCH("Size_RA", Tabula!$A$1:$AAB$1 , 0)), " | ", INDEX(Tabula!$A$1:$AC$129 , $AT865 + 1, MATCH("Size_DE", Tabula!$A$1:$AAB$1 , 0))), " ")</f>
        <v> </v>
      </c>
      <c r="K870" s="109"/>
      <c r="L870" s="109"/>
      <c r="M870" s="109"/>
      <c r="N870" s="109"/>
      <c r="O870" s="109"/>
      <c r="P870" s="109"/>
      <c r="Q870" s="109"/>
      <c r="R870" s="109"/>
      <c r="S870" s="109"/>
      <c r="T870" s="109"/>
      <c r="U870" s="116"/>
      <c r="V870" s="126" t="s">
        <v>764</v>
      </c>
      <c r="W870" s="109"/>
      <c r="X870" s="109"/>
      <c r="Y870" s="109"/>
      <c r="Z870" s="109"/>
      <c r="AA870" s="109"/>
      <c r="AB870" s="109"/>
      <c r="AC870" s="109"/>
      <c r="AD870" s="127" t="str">
        <f t="array" ref="AD870">IF(INDEX(Tabula!$A$1:$AC$129 , $AT865 + 1, MATCH("Magnitude_Min", Tabula!$A$1:$AAB$1 , 0)), CONCATENATE(TEXT(INDEX(Tabula!$A$1:$AC$129 , $AT865 + 1, MATCH("Magnitude_Min", Tabula!$A$1:$AAB$1 , 0)), "+00.0;-00.0"),  "ᵐ — ", TEXT(INDEX(Tabula!$A$1:$AC$129 , $AT865 + 1, MATCH("Magnitude_Max", Tabula!$A$1:$AAB$1 , 0)), "+00.0;-00.0"), "ᵐ"), " ")</f>
        <v> </v>
      </c>
      <c r="AE870" s="109"/>
      <c r="AF870" s="109"/>
      <c r="AG870" s="109"/>
      <c r="AH870" s="109"/>
      <c r="AI870" s="109"/>
      <c r="AJ870" s="109"/>
      <c r="AK870" s="109"/>
      <c r="AL870" s="109"/>
      <c r="AM870" s="116"/>
      <c r="AN870" s="124"/>
      <c r="AO870" s="124"/>
      <c r="AP870" s="124"/>
      <c r="AQ870" s="124"/>
      <c r="AR870" s="124"/>
      <c r="AS870" s="124"/>
    </row>
    <row r="871" ht="17.25" customHeight="1">
      <c r="A871" s="134" t="str">
        <f t="array" ref="A871">CONCATENATE("", INDEX(Tabula!$A$1:$AC$129 ,$AT865  + 1, MATCH("Info", Tabula!$A$1:$AAB$1 , 0)))</f>
        <v>Другой широко известный древний астеризм, тоже в Тельце и тоже - рассеянное звездное скопление. Число звезд скопления, формирующих фигуру, похожую на наклоненную латинскую V точно определить сложно; можно утверждать, что астеризм - не только V-конфигурация, но и сопутствующие звезды. В левой вершине конфигурации находится красный Альдебаран, ярчайшая звезда созвездия. Альдебаран, конечно, не является членом скопления, но в астеризм включается. Гиады, подобно Плеядам, считались греками чем-то вроде квази-созвездия.</v>
      </c>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139" t="s">
        <v>765</v>
      </c>
    </row>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row>
    <row r="886" ht="17.25" customHeight="1">
      <c r="A886" s="138" t="str">
        <f t="array" ref="A886">IMAGE(INDEX(Tabula!$A$1:$AC$129 , $AT865 + 1,  MATCH("Img_Form_Gray", Tabula!$A$1:$AAB$1 , 0)))</f>
        <v/>
      </c>
      <c r="B886" s="94"/>
      <c r="C886" s="94"/>
      <c r="D886" s="94"/>
      <c r="E886" s="94"/>
      <c r="F886" s="94"/>
      <c r="G886" s="94"/>
      <c r="H886" s="94"/>
      <c r="I886" s="94"/>
      <c r="J886" s="94"/>
      <c r="K886" s="94"/>
      <c r="L886" s="94"/>
      <c r="M886" s="94"/>
      <c r="N886" s="94"/>
      <c r="O886" s="94"/>
      <c r="P886" s="94"/>
      <c r="Q886" s="94"/>
      <c r="R886" s="94"/>
      <c r="S886" s="94"/>
      <c r="T886" s="94"/>
      <c r="U886" s="140" t="s">
        <v>767</v>
      </c>
      <c r="V886" s="136" t="str">
        <f t="array" ref="V886">IMAGE(INDEX(Tabula!$A$1:$AC$129 , $AT865 + 1, MATCH("Img_Look_Gray", Tabula!$A$1:$AAB$1 , 0)))</f>
        <v/>
      </c>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141" t="s">
        <v>766</v>
      </c>
    </row>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row>
    <row r="901" ht="17.25" customHeight="1">
      <c r="A901" s="115" t="s">
        <v>757</v>
      </c>
      <c r="B901" s="109"/>
      <c r="C901" s="109"/>
      <c r="D901" s="109"/>
      <c r="E901" s="109"/>
      <c r="F901" s="116"/>
      <c r="G901" s="117" t="s">
        <v>634</v>
      </c>
      <c r="H901" s="109"/>
      <c r="I901" s="109"/>
      <c r="J901" s="109"/>
      <c r="K901" s="109"/>
      <c r="L901" s="109"/>
      <c r="M901" s="109"/>
      <c r="N901" s="109"/>
      <c r="O901" s="116"/>
      <c r="P901" s="118" t="str">
        <f t="array" ref="P901">CONCATENATE("", INDEX(Tabula!$A$1:$AC$129 ,$AT901  + 1, MATCH("Name", Tabula!$A$1:$AAB$1 , 0)))</f>
        <v>Золотые Ворота Эклиптики </v>
      </c>
      <c r="Q901" s="109"/>
      <c r="R901" s="109"/>
      <c r="S901" s="109"/>
      <c r="T901" s="109"/>
      <c r="U901" s="109"/>
      <c r="V901" s="109"/>
      <c r="W901" s="109"/>
      <c r="X901" s="109"/>
      <c r="Y901" s="109"/>
      <c r="Z901" s="109"/>
      <c r="AA901" s="109"/>
      <c r="AB901" s="109"/>
      <c r="AC901" s="109"/>
      <c r="AD901" s="109"/>
      <c r="AE901" s="109"/>
      <c r="AF901" s="109"/>
      <c r="AG901" s="109"/>
      <c r="AH901" s="109"/>
      <c r="AI901" s="109"/>
      <c r="AJ901" s="109"/>
      <c r="AK901" s="109"/>
      <c r="AL901" s="109"/>
      <c r="AM901" s="109"/>
      <c r="AN901" s="109"/>
      <c r="AO901" s="109"/>
      <c r="AP901" s="109"/>
      <c r="AQ901" s="109"/>
      <c r="AR901" s="109"/>
      <c r="AS901" s="109"/>
      <c r="AT901" s="119">
        <v>17.0</v>
      </c>
    </row>
    <row r="902" ht="17.25" customHeight="1">
      <c r="A902" s="120" t="str">
        <f t="array" ref="A902">CONCATENATE("№ ", TEXT(INDEX(Tabula!$A$1:$AC$129, $AT901 + 1, MATCH("Order", Tabula!$A$1:$AAB$1 , 0)), "000"))</f>
        <v>№ 017</v>
      </c>
      <c r="B902" s="94"/>
      <c r="C902" s="94"/>
      <c r="D902" s="94"/>
      <c r="E902" s="94"/>
      <c r="F902" s="121"/>
      <c r="G902" s="122" t="str">
        <f t="array" ref="G902">CONCATENATE("Включает ", INDEX(Tabula!$A$1:$AC$129 ,$AT901  + 1, MATCH("Count", Tabula!$A$1:$AAB$1 , 0)), " объекта")</f>
        <v>Включает 6 объекта</v>
      </c>
      <c r="H902" s="94"/>
      <c r="I902" s="94"/>
      <c r="J902" s="94"/>
      <c r="K902" s="94"/>
      <c r="L902" s="94"/>
      <c r="M902" s="94"/>
      <c r="N902" s="94"/>
      <c r="O902" s="121"/>
      <c r="P902" s="123" t="str">
        <f t="array" ref="P902">INDEX(Tabula!$A$1:$AC$129 , $AT901 + 1, MATCH("Stars", Tabula!$A$1:$AAB$1 , 0))</f>
        <v>M45 | α Tay,  θ Tay,  γ Tay, δ Tay, ε Tay</v>
      </c>
      <c r="Q902" s="109"/>
      <c r="R902" s="109"/>
      <c r="S902" s="109"/>
      <c r="T902" s="109"/>
      <c r="U902" s="109"/>
      <c r="V902" s="109"/>
      <c r="W902" s="109"/>
      <c r="X902" s="109"/>
      <c r="Y902" s="109"/>
      <c r="Z902" s="109"/>
      <c r="AA902" s="109"/>
      <c r="AB902" s="109"/>
      <c r="AC902" s="109"/>
      <c r="AD902" s="109"/>
      <c r="AE902" s="109"/>
      <c r="AF902" s="109"/>
      <c r="AG902" s="109"/>
      <c r="AH902" s="109"/>
      <c r="AI902" s="109"/>
      <c r="AJ902" s="109"/>
      <c r="AK902" s="109"/>
      <c r="AL902" s="109"/>
      <c r="AM902" s="109"/>
      <c r="AN902" s="109"/>
      <c r="AO902" s="109"/>
      <c r="AP902" s="109"/>
      <c r="AQ902" s="109"/>
      <c r="AR902" s="109"/>
      <c r="AS902" s="109"/>
    </row>
    <row r="903" ht="17.25" customHeight="1">
      <c r="A903" s="124"/>
      <c r="B903" s="124"/>
      <c r="C903" s="124"/>
      <c r="D903" s="124"/>
      <c r="E903" s="124"/>
      <c r="F903" s="125"/>
      <c r="G903" s="126" t="s">
        <v>656</v>
      </c>
      <c r="H903" s="109"/>
      <c r="I903" s="109"/>
      <c r="J903" s="109"/>
      <c r="K903" s="109"/>
      <c r="L903" s="109"/>
      <c r="M903" s="109"/>
      <c r="N903" s="109"/>
      <c r="O903" s="116"/>
      <c r="P903" s="127" t="str">
        <f t="array" ref="P903">INDEX(Tabula!$A$1:$AC$129 , $AT901 + 1, MATCH("Origin", Tabula!$A$1:$AAB$1 , 0))</f>
        <v>Древнее</v>
      </c>
      <c r="Q903" s="109"/>
      <c r="R903" s="109"/>
      <c r="S903" s="109"/>
      <c r="T903" s="109"/>
      <c r="U903" s="109"/>
      <c r="V903" s="109"/>
      <c r="W903" s="109"/>
      <c r="X903" s="109"/>
      <c r="Y903" s="109"/>
      <c r="Z903" s="109"/>
      <c r="AA903" s="116"/>
      <c r="AB903" s="126" t="s">
        <v>636</v>
      </c>
      <c r="AC903" s="109"/>
      <c r="AD903" s="109"/>
      <c r="AE903" s="109"/>
      <c r="AF903" s="109"/>
      <c r="AG903" s="109"/>
      <c r="AH903" s="109"/>
      <c r="AI903" s="109"/>
      <c r="AJ903" s="127" t="str">
        <f t="array" ref="AJ903">INDEX(Tabula!$A$1:$AC$129 , $AT901 + 1, MATCH("Type", Tabula!$A$1:$AAB$1 , 0))</f>
        <v>Указатели</v>
      </c>
      <c r="AK903" s="109"/>
      <c r="AL903" s="109"/>
      <c r="AM903" s="109"/>
      <c r="AN903" s="109"/>
      <c r="AO903" s="109"/>
      <c r="AP903" s="109"/>
      <c r="AQ903" s="109"/>
      <c r="AR903" s="109"/>
      <c r="AS903" s="109"/>
    </row>
    <row r="904" ht="17.25" customHeight="1">
      <c r="A904" s="128" t="s">
        <v>758</v>
      </c>
      <c r="B904" s="109"/>
      <c r="C904" s="109"/>
      <c r="D904" s="109"/>
      <c r="E904" s="109"/>
      <c r="F904" s="116"/>
      <c r="G904" s="126" t="s">
        <v>759</v>
      </c>
      <c r="H904" s="109"/>
      <c r="I904" s="109"/>
      <c r="J904" s="109"/>
      <c r="K904" s="109"/>
      <c r="L904" s="109"/>
      <c r="M904" s="109"/>
      <c r="N904" s="109"/>
      <c r="O904" s="116"/>
      <c r="P904" s="129" t="str">
        <f t="array" ref="P904">IF(INDEX(Tabula!$A$1:$AC$129 , $AT901 + 1, MATCH("Coord_RAJ2000_Beg", Tabula!$A$1:$AAB$1 , 0)), CONCATENATE(INDEX(Tabula!$A$1:$AC$129 , $AT901 + 1, MATCH("Coord_RAJ2000_Beg", Tabula!$A$1:$AAB$1 , 0)), " | ", INDEX(Tabula!$A$1:$AC$129 , $AT901 + 1, MATCH("Coord_DEJ2000_Beg", Tabula!$A$1:$AAB$1 , 0))), " ")</f>
        <v> </v>
      </c>
      <c r="Q904" s="109"/>
      <c r="R904" s="109"/>
      <c r="S904" s="109"/>
      <c r="T904" s="109"/>
      <c r="U904" s="109"/>
      <c r="V904" s="109"/>
      <c r="W904" s="109"/>
      <c r="X904" s="109"/>
      <c r="Y904" s="109"/>
      <c r="Z904" s="109"/>
      <c r="AA904" s="116"/>
      <c r="AB904" s="126" t="s">
        <v>760</v>
      </c>
      <c r="AC904" s="109"/>
      <c r="AD904" s="109"/>
      <c r="AE904" s="109"/>
      <c r="AF904" s="109"/>
      <c r="AG904" s="109"/>
      <c r="AH904" s="109"/>
      <c r="AI904" s="109"/>
      <c r="AJ904" s="127" t="str">
        <f t="array" ref="AJ904">if(INDEX(Tabula!$A$1:$AC$129 , $AT901 + 1, MATCH("Latitude_Full_Beg", Tabula!$A$1:$AAB$1 , 0)),  CONCATENATE(TEXT(INDEX(Tabula!$A$1:$AC$129 , $AT901 + 1, MATCH("Latitude_Full_Beg", Tabula!$A$1:$AAB$1 , 0)), "+00.0;-00.0" ), "° — ", TEXT(INDEX(Tabula!$A$1:$AC$129 , $AT901 + 1, MATCH("Latitude_Full_End", Tabula!$A$1:$AAB$1 , 0)), "+00.0;-00.0" ), "°"), " ")</f>
        <v> </v>
      </c>
      <c r="AK904" s="109"/>
      <c r="AL904" s="109"/>
      <c r="AM904" s="109"/>
      <c r="AN904" s="109"/>
      <c r="AO904" s="109"/>
      <c r="AP904" s="109"/>
      <c r="AQ904" s="109"/>
      <c r="AR904" s="109"/>
      <c r="AS904" s="109"/>
    </row>
    <row r="905" ht="17.25" customHeight="1">
      <c r="A905" s="130" t="str">
        <f t="array" ref="A905">CONCATENATE("@ ", INDEX(Tabula!$A$1:$AC$129, $AT901 + 1, MATCH("Group", Tabula!$A$1:$AAB$1 , 0)), " ")</f>
        <v>@ 012-c </v>
      </c>
      <c r="B905" s="94"/>
      <c r="C905" s="94"/>
      <c r="D905" s="94"/>
      <c r="E905" s="94"/>
      <c r="F905" s="121"/>
      <c r="G905" s="131" t="s">
        <v>761</v>
      </c>
      <c r="H905" s="109"/>
      <c r="I905" s="109"/>
      <c r="J905" s="109"/>
      <c r="K905" s="109"/>
      <c r="L905" s="109"/>
      <c r="M905" s="109"/>
      <c r="N905" s="109"/>
      <c r="O905" s="116"/>
      <c r="P905" s="129" t="str">
        <f t="array" ref="P905">IF(INDEX(Tabula!$A$1:$AC$129 , $AT901 + 1, MATCH("Coord_RAJ2000_End", Tabula!$A$1:$AAB$1 , 0)), CONCATENATE(INDEX(Tabula!$A$1:$AC$129 , $AT901 + 1, MATCH("Coord_RAJ2000_End", Tabula!$A$1:$AAB$1 , 0)), " | ", INDEX(Tabula!$A$1:$AC$129 , $AT901 + 1, MATCH("Coord_DEJ2000_End", Tabula!$A$1:$AAB$1 , 0))), " ")</f>
        <v> </v>
      </c>
      <c r="Q905" s="109"/>
      <c r="R905" s="109"/>
      <c r="S905" s="109"/>
      <c r="T905" s="109"/>
      <c r="U905" s="109"/>
      <c r="V905" s="109"/>
      <c r="W905" s="109"/>
      <c r="X905" s="109"/>
      <c r="Y905" s="109"/>
      <c r="Z905" s="109"/>
      <c r="AA905" s="116"/>
      <c r="AB905" s="126" t="s">
        <v>762</v>
      </c>
      <c r="AC905" s="109"/>
      <c r="AD905" s="109"/>
      <c r="AE905" s="109"/>
      <c r="AF905" s="109"/>
      <c r="AG905" s="109"/>
      <c r="AH905" s="109"/>
      <c r="AI905" s="109"/>
      <c r="AJ905" s="127" t="str">
        <f t="array" ref="AJ905">IF(INDEX(Tabula!$A$1:$AC$129 , $AT901 + 1, MATCH("Latitude_Part_Beg", Tabula!$A$1:$AAB$1 , 0)), CONCATENATE(TEXT(INDEX(Tabula!$A$1:$AC$129 , $AT901 + 1, MATCH("Latitude_Part_Beg", Tabula!$A$1:$AAB$1 , 0)), "+00.0;-00.0" ), "° — ", TEXT(INDEX(Tabula!$A$1:$AC$129 , $AT901 + 1, MATCH("Latitude_Part_End", Tabula!$A$1:$AAB$1 , 0)), "+00.0;-00.0" ), "°"), " ")</f>
        <v> </v>
      </c>
      <c r="AK905" s="109"/>
      <c r="AL905" s="109"/>
      <c r="AM905" s="109"/>
      <c r="AN905" s="109"/>
      <c r="AO905" s="109"/>
      <c r="AP905" s="109"/>
      <c r="AQ905" s="109"/>
      <c r="AR905" s="109"/>
      <c r="AS905" s="109"/>
    </row>
    <row r="906" ht="17.25" customHeight="1">
      <c r="A906" s="124"/>
      <c r="B906" s="124"/>
      <c r="C906" s="124"/>
      <c r="D906" s="124"/>
      <c r="E906" s="124"/>
      <c r="F906" s="125"/>
      <c r="G906" s="126" t="s">
        <v>763</v>
      </c>
      <c r="H906" s="109"/>
      <c r="I906" s="109"/>
      <c r="J906" s="109"/>
      <c r="K906" s="109"/>
      <c r="L906" s="109"/>
      <c r="M906" s="109"/>
      <c r="N906" s="109"/>
      <c r="O906" s="116"/>
      <c r="P906" s="132" t="str">
        <f t="array" ref="P906">if(INDEX(Tabula!$A$1:$AC$129 , $AT901 + 1, MATCH("Size_RA", Tabula!$A$1:$AAB$1 , 0)), CONCATENATE(INDEX(Tabula!$A$1:$AC$129 , $AT901 + 1, MATCH("Size_RA", Tabula!$A$1:$AAB$1 , 0)), " | ", INDEX(Tabula!$A$1:$AC$129 , $AT901 + 1, MATCH("Size_DE", Tabula!$A$1:$AAB$1 , 0))), " ")</f>
        <v> </v>
      </c>
      <c r="Q906" s="109"/>
      <c r="R906" s="109"/>
      <c r="S906" s="109"/>
      <c r="T906" s="109"/>
      <c r="U906" s="109"/>
      <c r="V906" s="109"/>
      <c r="W906" s="109"/>
      <c r="X906" s="109"/>
      <c r="Y906" s="109"/>
      <c r="Z906" s="109"/>
      <c r="AA906" s="116"/>
      <c r="AB906" s="126" t="s">
        <v>764</v>
      </c>
      <c r="AC906" s="109"/>
      <c r="AD906" s="109"/>
      <c r="AE906" s="109"/>
      <c r="AF906" s="109"/>
      <c r="AG906" s="109"/>
      <c r="AH906" s="109"/>
      <c r="AI906" s="109"/>
      <c r="AJ906" s="127" t="str">
        <f t="array" ref="AJ906">IF(INDEX(Tabula!$A$1:$AC$129 , $AT901 + 1, MATCH("Magnitude_Min", Tabula!$A$1:$AAB$1 , 0)), CONCATENATE(TEXT(INDEX(Tabula!$A$1:$AC$129 , $AT901 + 1, MATCH("Magnitude_Min", Tabula!$A$1:$AAB$1 , 0)), "+00.0;-00.0"),  "ᵐ — ", TEXT(INDEX(Tabula!$A$1:$AC$129 , $AT901 + 1, MATCH("Magnitude_Max", Tabula!$A$1:$AAB$1 , 0)), "+00.0;-00.0"), "ᵐ"), " ")</f>
        <v> </v>
      </c>
      <c r="AK906" s="109"/>
      <c r="AL906" s="109"/>
      <c r="AM906" s="109"/>
      <c r="AN906" s="109"/>
      <c r="AO906" s="109"/>
      <c r="AP906" s="109"/>
      <c r="AQ906" s="109"/>
      <c r="AR906" s="109"/>
      <c r="AS906" s="109"/>
    </row>
    <row r="907" ht="17.25" customHeight="1">
      <c r="A907" s="133" t="s">
        <v>765</v>
      </c>
      <c r="B907" s="134" t="str">
        <f t="array" ref="B907">CONCATENATE("", INDEX(Tabula!$A$1:$AC$129 ,$AT901  + 1, MATCH("Info", Tabula!$A$1:$AAB$1 , 0)))</f>
        <v>Золотые Ворота Эклиптики — астеризм в созвездии Тельца , известный уже несколько тысяч лет. Созвездие состоит из двух привлекающих внимание рассеянных звездных скоплений Плеяд и Гиад , которые образуют два столба виртуальных ворот по обе стороны от линии эклиптики. Поскольку все планеты , а также Луна и Солнце всегда очень близко движутся по виртуальному кругу эклиптики, все эти семь вращающихся тел регулярно проходят через Золотые Врата Эклиптики. Поскольку Луна является ближайшим из этих небесных тел к Земле и достаточно сильно наклонена к эклиптике, в некоторых случаях Луна может закрывать звезды рассеянных звездных скоплений или даже проходить за воротами. Снизу слева направо вверх: Сириус ( Canis majoris ), созвездие Ориона , созвездие Тельца с рассеянным звездным скоплением Гиады , планета Марс точно в Золотых Воротах Эклиптики, рассеянное звездное скопление Плеяды. С 4000 по 1500 год до нашей эры точка равноденствия находилась в пределах созвездия Тельца, и поэтому этому созвездию придавалось большое значение. Считается, что 4500-летняя небесная табличка неолитического храма Тал-Кади на Мальте изображает Золотые Ворота Эклиптики.</v>
      </c>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row>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row>
    <row r="922" ht="17.25" customHeight="1">
      <c r="A922" s="135" t="s">
        <v>766</v>
      </c>
      <c r="B922" s="136" t="str">
        <f t="array" ref="B922">IMAGE(INDEX(Tabula!$A$1:$AC$129 , $AT901 + 1, MATCH("Img_Look_Gray", Tabula!$A$1:$AAB$1 , 0)))</f>
        <v/>
      </c>
      <c r="C922" s="94"/>
      <c r="D922" s="94"/>
      <c r="E922" s="94"/>
      <c r="F922" s="94"/>
      <c r="G922" s="94"/>
      <c r="H922" s="94"/>
      <c r="I922" s="94"/>
      <c r="J922" s="94"/>
      <c r="K922" s="94"/>
      <c r="L922" s="94"/>
      <c r="M922" s="94"/>
      <c r="N922" s="94"/>
      <c r="O922" s="94"/>
      <c r="P922" s="94"/>
      <c r="Q922" s="94"/>
      <c r="R922" s="94"/>
      <c r="S922" s="94"/>
      <c r="T922" s="94"/>
      <c r="U922" s="94"/>
      <c r="V922" s="94"/>
      <c r="W922" s="94"/>
      <c r="X922" s="94"/>
      <c r="Y922" s="137" t="s">
        <v>767</v>
      </c>
      <c r="Z922" s="138" t="str">
        <f t="array" ref="Z922">IMAGE(INDEX(Tabula!$A$1:$AC$129 , $AT901 + 1,  MATCH("Img_Form_Gray", Tabula!$A$1:$AAB$1 , 0)))</f>
        <v/>
      </c>
      <c r="AA922" s="94"/>
      <c r="AB922" s="94"/>
      <c r="AC922" s="94"/>
      <c r="AD922" s="94"/>
      <c r="AE922" s="94"/>
      <c r="AF922" s="94"/>
      <c r="AG922" s="94"/>
      <c r="AH922" s="94"/>
      <c r="AI922" s="94"/>
      <c r="AJ922" s="94"/>
      <c r="AK922" s="94"/>
      <c r="AL922" s="94"/>
      <c r="AM922" s="94"/>
      <c r="AN922" s="94"/>
      <c r="AO922" s="94"/>
      <c r="AP922" s="94"/>
      <c r="AQ922" s="94"/>
      <c r="AR922" s="94"/>
      <c r="AS922" s="94"/>
    </row>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row>
    <row r="937" ht="17.25" customHeight="1">
      <c r="A937" s="117" t="s">
        <v>634</v>
      </c>
      <c r="B937" s="109"/>
      <c r="C937" s="109"/>
      <c r="D937" s="109"/>
      <c r="E937" s="109"/>
      <c r="F937" s="109"/>
      <c r="G937" s="109"/>
      <c r="H937" s="109"/>
      <c r="I937" s="116"/>
      <c r="J937" s="118" t="str">
        <f t="array" ref="J937">CONCATENATE("", INDEX(Tabula!$A$1:$AC$129 ,$AT937  + 1, MATCH("Name", Tabula!$A$1:$AAB$1 , 0)))</f>
        <v>Козлята</v>
      </c>
      <c r="K937" s="109"/>
      <c r="L937" s="109"/>
      <c r="M937" s="109"/>
      <c r="N937" s="109"/>
      <c r="O937" s="109"/>
      <c r="P937" s="109"/>
      <c r="Q937" s="109"/>
      <c r="R937" s="109"/>
      <c r="S937" s="109"/>
      <c r="T937" s="109"/>
      <c r="U937" s="109"/>
      <c r="V937" s="109"/>
      <c r="W937" s="109"/>
      <c r="X937" s="109"/>
      <c r="Y937" s="109"/>
      <c r="Z937" s="109"/>
      <c r="AA937" s="109"/>
      <c r="AB937" s="109"/>
      <c r="AC937" s="109"/>
      <c r="AD937" s="109"/>
      <c r="AE937" s="109"/>
      <c r="AF937" s="109"/>
      <c r="AG937" s="109"/>
      <c r="AH937" s="109"/>
      <c r="AI937" s="109"/>
      <c r="AJ937" s="109"/>
      <c r="AK937" s="109"/>
      <c r="AL937" s="109"/>
      <c r="AM937" s="116"/>
      <c r="AN937" s="115" t="s">
        <v>757</v>
      </c>
      <c r="AO937" s="109"/>
      <c r="AP937" s="109"/>
      <c r="AQ937" s="109"/>
      <c r="AR937" s="109"/>
      <c r="AS937" s="109"/>
      <c r="AT937" s="119">
        <v>18.0</v>
      </c>
    </row>
    <row r="938" ht="17.25" customHeight="1">
      <c r="A938" s="122" t="str">
        <f t="array" ref="A938">CONCATENATE("Включает ", INDEX(Tabula!$A$1:$AC$129 ,$AT937  + 1, MATCH("Count", Tabula!$A$1:$AAB$1 , 0)), " объекта")</f>
        <v>Включает 4 объекта</v>
      </c>
      <c r="B938" s="94"/>
      <c r="C938" s="94"/>
      <c r="D938" s="94"/>
      <c r="E938" s="94"/>
      <c r="F938" s="94"/>
      <c r="G938" s="94"/>
      <c r="H938" s="94"/>
      <c r="I938" s="121"/>
      <c r="J938" s="123" t="str">
        <f t="array" ref="J938">INDEX(Tabula!$A$1:$AC$129 , $AT937 + 1, MATCH("Stars", Tabula!$A$1:$AAB$1 , 0))</f>
        <v>α Aur, ε Aur, ζ Aur, η Aur</v>
      </c>
      <c r="K938" s="109"/>
      <c r="L938" s="109"/>
      <c r="M938" s="109"/>
      <c r="N938" s="109"/>
      <c r="O938" s="109"/>
      <c r="P938" s="109"/>
      <c r="Q938" s="109"/>
      <c r="R938" s="109"/>
      <c r="S938" s="109"/>
      <c r="T938" s="109"/>
      <c r="U938" s="109"/>
      <c r="V938" s="109"/>
      <c r="W938" s="109"/>
      <c r="X938" s="109"/>
      <c r="Y938" s="109"/>
      <c r="Z938" s="109"/>
      <c r="AA938" s="109"/>
      <c r="AB938" s="109"/>
      <c r="AC938" s="109"/>
      <c r="AD938" s="109"/>
      <c r="AE938" s="109"/>
      <c r="AF938" s="109"/>
      <c r="AG938" s="109"/>
      <c r="AH938" s="109"/>
      <c r="AI938" s="109"/>
      <c r="AJ938" s="109"/>
      <c r="AK938" s="109"/>
      <c r="AL938" s="109"/>
      <c r="AM938" s="116"/>
      <c r="AN938" s="120" t="str">
        <f t="array" ref="AN938">CONCATENATE("№ ", TEXT(INDEX(Tabula!$A$1:$AC$129, $AT937 + 1, MATCH("Order", Tabula!$A$1:$AAB$1 , 0)), "000"))</f>
        <v>№ 018</v>
      </c>
      <c r="AO938" s="94"/>
      <c r="AP938" s="94"/>
      <c r="AQ938" s="94"/>
      <c r="AR938" s="94"/>
      <c r="AS938" s="94"/>
    </row>
    <row r="939" ht="17.25" customHeight="1">
      <c r="A939" s="126" t="s">
        <v>656</v>
      </c>
      <c r="B939" s="109"/>
      <c r="C939" s="109"/>
      <c r="D939" s="109"/>
      <c r="E939" s="109"/>
      <c r="F939" s="109"/>
      <c r="G939" s="109"/>
      <c r="H939" s="109"/>
      <c r="I939" s="116"/>
      <c r="J939" s="127" t="str">
        <f t="array" ref="J939">INDEX(Tabula!$A$1:$AC$129 , $AT937 + 1, MATCH("Origin", Tabula!$A$1:$AAB$1 , 0))</f>
        <v>Античное</v>
      </c>
      <c r="K939" s="109"/>
      <c r="L939" s="109"/>
      <c r="M939" s="109"/>
      <c r="N939" s="109"/>
      <c r="O939" s="109"/>
      <c r="P939" s="109"/>
      <c r="Q939" s="109"/>
      <c r="R939" s="109"/>
      <c r="S939" s="109"/>
      <c r="T939" s="109"/>
      <c r="U939" s="116"/>
      <c r="V939" s="126" t="s">
        <v>636</v>
      </c>
      <c r="W939" s="109"/>
      <c r="X939" s="109"/>
      <c r="Y939" s="109"/>
      <c r="Z939" s="109"/>
      <c r="AA939" s="109"/>
      <c r="AB939" s="109"/>
      <c r="AC939" s="109"/>
      <c r="AD939" s="127" t="str">
        <f t="array" ref="AD939">INDEX(Tabula!$A$1:$AC$129 , $AT937 + 1, MATCH("Type", Tabula!$A$1:$AAB$1 , 0))</f>
        <v>Квази-созвездия</v>
      </c>
      <c r="AE939" s="109"/>
      <c r="AF939" s="109"/>
      <c r="AG939" s="109"/>
      <c r="AH939" s="109"/>
      <c r="AI939" s="109"/>
      <c r="AJ939" s="109"/>
      <c r="AK939" s="109"/>
      <c r="AL939" s="109"/>
      <c r="AM939" s="116"/>
      <c r="AN939" s="124"/>
      <c r="AO939" s="124"/>
      <c r="AP939" s="124"/>
      <c r="AQ939" s="124"/>
      <c r="AR939" s="124"/>
      <c r="AS939" s="124"/>
    </row>
    <row r="940" ht="17.25" customHeight="1">
      <c r="A940" s="126" t="s">
        <v>759</v>
      </c>
      <c r="B940" s="109"/>
      <c r="C940" s="109"/>
      <c r="D940" s="109"/>
      <c r="E940" s="109"/>
      <c r="F940" s="109"/>
      <c r="G940" s="109"/>
      <c r="H940" s="109"/>
      <c r="I940" s="116"/>
      <c r="J940" s="129" t="str">
        <f t="array" ref="J940">IF(INDEX(Tabula!$A$1:$AC$129 , $AT937 + 1, MATCH("Coord_RAJ2000_Beg", Tabula!$A$1:$AAB$1 , 0)), CONCATENATE(INDEX(Tabula!$A$1:$AC$129 , $AT937 + 1, MATCH("Coord_RAJ2000_Beg", Tabula!$A$1:$AAB$1 , 0)), " | ", INDEX(Tabula!$A$1:$AC$129 , $AT937 + 1, MATCH("Coord_DEJ2000_Beg", Tabula!$A$1:$AAB$1 , 0))), " ")</f>
        <v> </v>
      </c>
      <c r="K940" s="109"/>
      <c r="L940" s="109"/>
      <c r="M940" s="109"/>
      <c r="N940" s="109"/>
      <c r="O940" s="109"/>
      <c r="P940" s="109"/>
      <c r="Q940" s="109"/>
      <c r="R940" s="109"/>
      <c r="S940" s="109"/>
      <c r="T940" s="109"/>
      <c r="U940" s="116"/>
      <c r="V940" s="126" t="s">
        <v>760</v>
      </c>
      <c r="W940" s="109"/>
      <c r="X940" s="109"/>
      <c r="Y940" s="109"/>
      <c r="Z940" s="109"/>
      <c r="AA940" s="109"/>
      <c r="AB940" s="109"/>
      <c r="AC940" s="109"/>
      <c r="AD940" s="127" t="str">
        <f t="array" ref="AD940">if(INDEX(Tabula!$A$1:$AC$129 , $AT937 + 1, MATCH("Latitude_Full_Beg", Tabula!$A$1:$AAB$1 , 0)),  CONCATENATE(TEXT(INDEX(Tabula!$A$1:$AC$129 , $AT937 + 1, MATCH("Latitude_Full_Beg", Tabula!$A$1:$AAB$1 , 0)), "+00.0;-00.0" ), "° — ", TEXT(INDEX(Tabula!$A$1:$AC$129 , $AT937 + 1, MATCH("Latitude_Full_End", Tabula!$A$1:$AAB$1 , 0)), "+00.0;-00.0" ), "°"), " ")</f>
        <v> </v>
      </c>
      <c r="AE940" s="109"/>
      <c r="AF940" s="109"/>
      <c r="AG940" s="109"/>
      <c r="AH940" s="109"/>
      <c r="AI940" s="109"/>
      <c r="AJ940" s="109"/>
      <c r="AK940" s="109"/>
      <c r="AL940" s="109"/>
      <c r="AM940" s="116"/>
      <c r="AN940" s="128" t="s">
        <v>758</v>
      </c>
      <c r="AO940" s="109"/>
      <c r="AP940" s="109"/>
      <c r="AQ940" s="109"/>
      <c r="AR940" s="109"/>
      <c r="AS940" s="109"/>
    </row>
    <row r="941" ht="17.25" customHeight="1">
      <c r="A941" s="131" t="s">
        <v>761</v>
      </c>
      <c r="B941" s="109"/>
      <c r="C941" s="109"/>
      <c r="D941" s="109"/>
      <c r="E941" s="109"/>
      <c r="F941" s="109"/>
      <c r="G941" s="109"/>
      <c r="H941" s="109"/>
      <c r="I941" s="116"/>
      <c r="J941" s="129" t="str">
        <f t="array" ref="J941">IF(INDEX(Tabula!$A$1:$AC$129 , $AT937 + 1, MATCH("Coord_RAJ2000_End", Tabula!$A$1:$AAB$1 , 0)), CONCATENATE(INDEX(Tabula!$A$1:$AC$129 , $AT937 + 1, MATCH("Coord_RAJ2000_End", Tabula!$A$1:$AAB$1 , 0)), " | ", INDEX(Tabula!$A$1:$AC$129 , $AT937 + 1, MATCH("Coord_DEJ2000_End", Tabula!$A$1:$AAB$1 , 0))), " ")</f>
        <v> </v>
      </c>
      <c r="K941" s="109"/>
      <c r="L941" s="109"/>
      <c r="M941" s="109"/>
      <c r="N941" s="109"/>
      <c r="O941" s="109"/>
      <c r="P941" s="109"/>
      <c r="Q941" s="109"/>
      <c r="R941" s="109"/>
      <c r="S941" s="109"/>
      <c r="T941" s="109"/>
      <c r="U941" s="116"/>
      <c r="V941" s="126" t="s">
        <v>762</v>
      </c>
      <c r="W941" s="109"/>
      <c r="X941" s="109"/>
      <c r="Y941" s="109"/>
      <c r="Z941" s="109"/>
      <c r="AA941" s="109"/>
      <c r="AB941" s="109"/>
      <c r="AC941" s="109"/>
      <c r="AD941" s="127" t="str">
        <f t="array" ref="AD941">IF(INDEX(Tabula!$A$1:$AC$129 , $AT937 + 1, MATCH("Latitude_Part_Beg", Tabula!$A$1:$AAB$1 , 0)), CONCATENATE(TEXT(INDEX(Tabula!$A$1:$AC$129 , $AT937 + 1, MATCH("Latitude_Part_Beg", Tabula!$A$1:$AAB$1 , 0)), "+00.0;-00.0" ), "° — ", TEXT(INDEX(Tabula!$A$1:$AC$129 , $AT937 + 1, MATCH("Latitude_Part_End", Tabula!$A$1:$AAB$1 , 0)), "+00.0;-00.0" ), "°"), " ")</f>
        <v> </v>
      </c>
      <c r="AE941" s="109"/>
      <c r="AF941" s="109"/>
      <c r="AG941" s="109"/>
      <c r="AH941" s="109"/>
      <c r="AI941" s="109"/>
      <c r="AJ941" s="109"/>
      <c r="AK941" s="109"/>
      <c r="AL941" s="109"/>
      <c r="AM941" s="116"/>
      <c r="AN941" s="130" t="str">
        <f t="array" ref="AN941">CONCATENATE("@ ", INDEX(Tabula!$A$1:$AC$129, $AT937 + 1, MATCH("Group", Tabula!$A$1:$AAB$1 , 0)), " ")</f>
        <v>@ 014-_ </v>
      </c>
      <c r="AO941" s="94"/>
      <c r="AP941" s="94"/>
      <c r="AQ941" s="94"/>
      <c r="AR941" s="94"/>
      <c r="AS941" s="94"/>
    </row>
    <row r="942" ht="17.25" customHeight="1">
      <c r="A942" s="126" t="s">
        <v>763</v>
      </c>
      <c r="B942" s="109"/>
      <c r="C942" s="109"/>
      <c r="D942" s="109"/>
      <c r="E942" s="109"/>
      <c r="F942" s="109"/>
      <c r="G942" s="109"/>
      <c r="H942" s="109"/>
      <c r="I942" s="116"/>
      <c r="J942" s="132" t="str">
        <f t="array" ref="J942">if(INDEX(Tabula!$A$1:$AC$129 , $AT937 + 1, MATCH("Size_RA", Tabula!$A$1:$AAB$1 , 0)), CONCATENATE(INDEX(Tabula!$A$1:$AC$129 , $AT937 + 1, MATCH("Size_RA", Tabula!$A$1:$AAB$1 , 0)), " | ", INDEX(Tabula!$A$1:$AC$129 , $AT937 + 1, MATCH("Size_DE", Tabula!$A$1:$AAB$1 , 0))), " ")</f>
        <v> </v>
      </c>
      <c r="K942" s="109"/>
      <c r="L942" s="109"/>
      <c r="M942" s="109"/>
      <c r="N942" s="109"/>
      <c r="O942" s="109"/>
      <c r="P942" s="109"/>
      <c r="Q942" s="109"/>
      <c r="R942" s="109"/>
      <c r="S942" s="109"/>
      <c r="T942" s="109"/>
      <c r="U942" s="116"/>
      <c r="V942" s="126" t="s">
        <v>764</v>
      </c>
      <c r="W942" s="109"/>
      <c r="X942" s="109"/>
      <c r="Y942" s="109"/>
      <c r="Z942" s="109"/>
      <c r="AA942" s="109"/>
      <c r="AB942" s="109"/>
      <c r="AC942" s="109"/>
      <c r="AD942" s="127" t="str">
        <f t="array" ref="AD942">IF(INDEX(Tabula!$A$1:$AC$129 , $AT937 + 1, MATCH("Magnitude_Min", Tabula!$A$1:$AAB$1 , 0)), CONCATENATE(TEXT(INDEX(Tabula!$A$1:$AC$129 , $AT937 + 1, MATCH("Magnitude_Min", Tabula!$A$1:$AAB$1 , 0)), "+00.0;-00.0"),  "ᵐ — ", TEXT(INDEX(Tabula!$A$1:$AC$129 , $AT937 + 1, MATCH("Magnitude_Max", Tabula!$A$1:$AAB$1 , 0)), "+00.0;-00.0"), "ᵐ"), " ")</f>
        <v> </v>
      </c>
      <c r="AE942" s="109"/>
      <c r="AF942" s="109"/>
      <c r="AG942" s="109"/>
      <c r="AH942" s="109"/>
      <c r="AI942" s="109"/>
      <c r="AJ942" s="109"/>
      <c r="AK942" s="109"/>
      <c r="AL942" s="109"/>
      <c r="AM942" s="116"/>
      <c r="AN942" s="124"/>
      <c r="AO942" s="124"/>
      <c r="AP942" s="124"/>
      <c r="AQ942" s="124"/>
      <c r="AR942" s="124"/>
      <c r="AS942" s="124"/>
    </row>
    <row r="943" ht="17.25" customHeight="1">
      <c r="A943" s="134" t="str">
        <f t="array" ref="A943">CONCATENATE("", INDEX(Tabula!$A$1:$AC$129 ,$AT937  + 1, MATCH("Info", Tabula!$A$1:$AAB$1 , 0)))</f>
        <v>Капелла, ярчайшая звезда Возничего, и три небольшие звездочки неподалеку. Про них есть специальный миф, в котором, впрочем, фигурируют только две козочки - Эга и Гелика. Раньше иногда трактовались как самостоятельное созвездие Козлята.</v>
      </c>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139" t="s">
        <v>765</v>
      </c>
    </row>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row>
    <row r="958" ht="17.25" customHeight="1">
      <c r="A958" s="138" t="str">
        <f t="array" ref="A958">IMAGE(INDEX(Tabula!$A$1:$AC$129 , $AT937 + 1,  MATCH("Img_Form_Gray", Tabula!$A$1:$AAB$1 , 0)))</f>
        <v/>
      </c>
      <c r="B958" s="94"/>
      <c r="C958" s="94"/>
      <c r="D958" s="94"/>
      <c r="E958" s="94"/>
      <c r="F958" s="94"/>
      <c r="G958" s="94"/>
      <c r="H958" s="94"/>
      <c r="I958" s="94"/>
      <c r="J958" s="94"/>
      <c r="K958" s="94"/>
      <c r="L958" s="94"/>
      <c r="M958" s="94"/>
      <c r="N958" s="94"/>
      <c r="O958" s="94"/>
      <c r="P958" s="94"/>
      <c r="Q958" s="94"/>
      <c r="R958" s="94"/>
      <c r="S958" s="94"/>
      <c r="T958" s="94"/>
      <c r="U958" s="140" t="s">
        <v>767</v>
      </c>
      <c r="V958" s="136" t="str">
        <f t="array" ref="V958">IMAGE(INDEX(Tabula!$A$1:$AC$129 , $AT937 + 1, MATCH("Img_Look_Gray", Tabula!$A$1:$AAB$1 , 0)))</f>
        <v/>
      </c>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141" t="s">
        <v>766</v>
      </c>
    </row>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row>
    <row r="973" ht="17.25" customHeight="1">
      <c r="A973" s="115" t="s">
        <v>757</v>
      </c>
      <c r="B973" s="109"/>
      <c r="C973" s="109"/>
      <c r="D973" s="109"/>
      <c r="E973" s="109"/>
      <c r="F973" s="116"/>
      <c r="G973" s="117" t="s">
        <v>634</v>
      </c>
      <c r="H973" s="109"/>
      <c r="I973" s="109"/>
      <c r="J973" s="109"/>
      <c r="K973" s="109"/>
      <c r="L973" s="109"/>
      <c r="M973" s="109"/>
      <c r="N973" s="109"/>
      <c r="O973" s="116"/>
      <c r="P973" s="118" t="str">
        <f t="array" ref="P973">CONCATENATE("", INDEX(Tabula!$A$1:$AC$129 ,$AT973  + 1, MATCH("Name", Tabula!$A$1:$AAB$1 , 0)))</f>
        <v>Голова Горгоны</v>
      </c>
      <c r="Q973" s="109"/>
      <c r="R973" s="109"/>
      <c r="S973" s="109"/>
      <c r="T973" s="109"/>
      <c r="U973" s="109"/>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19">
        <v>19.0</v>
      </c>
    </row>
    <row r="974" ht="17.25" customHeight="1">
      <c r="A974" s="120" t="str">
        <f t="array" ref="A974">CONCATENATE("№ ", TEXT(INDEX(Tabula!$A$1:$AC$129, $AT973 + 1, MATCH("Order", Tabula!$A$1:$AAB$1 , 0)), "000"))</f>
        <v>№ 019</v>
      </c>
      <c r="B974" s="94"/>
      <c r="C974" s="94"/>
      <c r="D974" s="94"/>
      <c r="E974" s="94"/>
      <c r="F974" s="121"/>
      <c r="G974" s="122" t="str">
        <f t="array" ref="G974">CONCATENATE("Включает ", INDEX(Tabula!$A$1:$AC$129 ,$AT973  + 1, MATCH("Count", Tabula!$A$1:$AAB$1 , 0)), " объекта")</f>
        <v>Включает 4 объекта</v>
      </c>
      <c r="H974" s="94"/>
      <c r="I974" s="94"/>
      <c r="J974" s="94"/>
      <c r="K974" s="94"/>
      <c r="L974" s="94"/>
      <c r="M974" s="94"/>
      <c r="N974" s="94"/>
      <c r="O974" s="121"/>
      <c r="P974" s="123" t="str">
        <f t="array" ref="P974">INDEX(Tabula!$A$1:$AC$129 , $AT973 + 1, MATCH("Stars", Tabula!$A$1:$AAB$1 , 0))</f>
        <v>β Per, π Per, ρ Per, ω Per</v>
      </c>
      <c r="Q974" s="109"/>
      <c r="R974" s="109"/>
      <c r="S974" s="109"/>
      <c r="T974" s="109"/>
      <c r="U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09"/>
      <c r="AS974" s="109"/>
    </row>
    <row r="975" ht="17.25" customHeight="1">
      <c r="A975" s="124"/>
      <c r="B975" s="124"/>
      <c r="C975" s="124"/>
      <c r="D975" s="124"/>
      <c r="E975" s="124"/>
      <c r="F975" s="125"/>
      <c r="G975" s="126" t="s">
        <v>656</v>
      </c>
      <c r="H975" s="109"/>
      <c r="I975" s="109"/>
      <c r="J975" s="109"/>
      <c r="K975" s="109"/>
      <c r="L975" s="109"/>
      <c r="M975" s="109"/>
      <c r="N975" s="109"/>
      <c r="O975" s="116"/>
      <c r="P975" s="127" t="str">
        <f t="array" ref="P975">INDEX(Tabula!$A$1:$AC$129 , $AT973 + 1, MATCH("Origin", Tabula!$A$1:$AAB$1 , 0))</f>
        <v>Античное</v>
      </c>
      <c r="Q975" s="109"/>
      <c r="R975" s="109"/>
      <c r="S975" s="109"/>
      <c r="T975" s="109"/>
      <c r="U975" s="109"/>
      <c r="V975" s="109"/>
      <c r="W975" s="109"/>
      <c r="X975" s="109"/>
      <c r="Y975" s="109"/>
      <c r="Z975" s="109"/>
      <c r="AA975" s="116"/>
      <c r="AB975" s="126" t="s">
        <v>636</v>
      </c>
      <c r="AC975" s="109"/>
      <c r="AD975" s="109"/>
      <c r="AE975" s="109"/>
      <c r="AF975" s="109"/>
      <c r="AG975" s="109"/>
      <c r="AH975" s="109"/>
      <c r="AI975" s="109"/>
      <c r="AJ975" s="127" t="str">
        <f t="array" ref="AJ975">INDEX(Tabula!$A$1:$AC$129 , $AT973 + 1, MATCH("Type", Tabula!$A$1:$AAB$1 , 0))</f>
        <v>Квази-созвездия</v>
      </c>
      <c r="AK975" s="109"/>
      <c r="AL975" s="109"/>
      <c r="AM975" s="109"/>
      <c r="AN975" s="109"/>
      <c r="AO975" s="109"/>
      <c r="AP975" s="109"/>
      <c r="AQ975" s="109"/>
      <c r="AR975" s="109"/>
      <c r="AS975" s="109"/>
    </row>
    <row r="976" ht="17.25" customHeight="1">
      <c r="A976" s="128" t="s">
        <v>758</v>
      </c>
      <c r="B976" s="109"/>
      <c r="C976" s="109"/>
      <c r="D976" s="109"/>
      <c r="E976" s="109"/>
      <c r="F976" s="116"/>
      <c r="G976" s="126" t="s">
        <v>759</v>
      </c>
      <c r="H976" s="109"/>
      <c r="I976" s="109"/>
      <c r="J976" s="109"/>
      <c r="K976" s="109"/>
      <c r="L976" s="109"/>
      <c r="M976" s="109"/>
      <c r="N976" s="109"/>
      <c r="O976" s="116"/>
      <c r="P976" s="129" t="str">
        <f t="array" ref="P976">IF(INDEX(Tabula!$A$1:$AC$129 , $AT973 + 1, MATCH("Coord_RAJ2000_Beg", Tabula!$A$1:$AAB$1 , 0)), CONCATENATE(INDEX(Tabula!$A$1:$AC$129 , $AT973 + 1, MATCH("Coord_RAJ2000_Beg", Tabula!$A$1:$AAB$1 , 0)), " | ", INDEX(Tabula!$A$1:$AC$129 , $AT973 + 1, MATCH("Coord_DEJ2000_Beg", Tabula!$A$1:$AAB$1 , 0))), " ")</f>
        <v> </v>
      </c>
      <c r="Q976" s="109"/>
      <c r="R976" s="109"/>
      <c r="S976" s="109"/>
      <c r="T976" s="109"/>
      <c r="U976" s="109"/>
      <c r="V976" s="109"/>
      <c r="W976" s="109"/>
      <c r="X976" s="109"/>
      <c r="Y976" s="109"/>
      <c r="Z976" s="109"/>
      <c r="AA976" s="116"/>
      <c r="AB976" s="126" t="s">
        <v>760</v>
      </c>
      <c r="AC976" s="109"/>
      <c r="AD976" s="109"/>
      <c r="AE976" s="109"/>
      <c r="AF976" s="109"/>
      <c r="AG976" s="109"/>
      <c r="AH976" s="109"/>
      <c r="AI976" s="109"/>
      <c r="AJ976" s="127" t="str">
        <f t="array" ref="AJ976">if(INDEX(Tabula!$A$1:$AC$129 , $AT973 + 1, MATCH("Latitude_Full_Beg", Tabula!$A$1:$AAB$1 , 0)),  CONCATENATE(TEXT(INDEX(Tabula!$A$1:$AC$129 , $AT973 + 1, MATCH("Latitude_Full_Beg", Tabula!$A$1:$AAB$1 , 0)), "+00.0;-00.0" ), "° — ", TEXT(INDEX(Tabula!$A$1:$AC$129 , $AT973 + 1, MATCH("Latitude_Full_End", Tabula!$A$1:$AAB$1 , 0)), "+00.0;-00.0" ), "°"), " ")</f>
        <v> </v>
      </c>
      <c r="AK976" s="109"/>
      <c r="AL976" s="109"/>
      <c r="AM976" s="109"/>
      <c r="AN976" s="109"/>
      <c r="AO976" s="109"/>
      <c r="AP976" s="109"/>
      <c r="AQ976" s="109"/>
      <c r="AR976" s="109"/>
      <c r="AS976" s="109"/>
    </row>
    <row r="977" ht="17.25" customHeight="1">
      <c r="A977" s="130" t="str">
        <f t="array" ref="A977">CONCATENATE("@ ", INDEX(Tabula!$A$1:$AC$129, $AT973 + 1, MATCH("Group", Tabula!$A$1:$AAB$1 , 0)), " ")</f>
        <v>@ 015-_ </v>
      </c>
      <c r="B977" s="94"/>
      <c r="C977" s="94"/>
      <c r="D977" s="94"/>
      <c r="E977" s="94"/>
      <c r="F977" s="121"/>
      <c r="G977" s="131" t="s">
        <v>761</v>
      </c>
      <c r="H977" s="109"/>
      <c r="I977" s="109"/>
      <c r="J977" s="109"/>
      <c r="K977" s="109"/>
      <c r="L977" s="109"/>
      <c r="M977" s="109"/>
      <c r="N977" s="109"/>
      <c r="O977" s="116"/>
      <c r="P977" s="129" t="str">
        <f t="array" ref="P977">IF(INDEX(Tabula!$A$1:$AC$129 , $AT973 + 1, MATCH("Coord_RAJ2000_End", Tabula!$A$1:$AAB$1 , 0)), CONCATENATE(INDEX(Tabula!$A$1:$AC$129 , $AT973 + 1, MATCH("Coord_RAJ2000_End", Tabula!$A$1:$AAB$1 , 0)), " | ", INDEX(Tabula!$A$1:$AC$129 , $AT973 + 1, MATCH("Coord_DEJ2000_End", Tabula!$A$1:$AAB$1 , 0))), " ")</f>
        <v> </v>
      </c>
      <c r="Q977" s="109"/>
      <c r="R977" s="109"/>
      <c r="S977" s="109"/>
      <c r="T977" s="109"/>
      <c r="U977" s="109"/>
      <c r="V977" s="109"/>
      <c r="W977" s="109"/>
      <c r="X977" s="109"/>
      <c r="Y977" s="109"/>
      <c r="Z977" s="109"/>
      <c r="AA977" s="116"/>
      <c r="AB977" s="126" t="s">
        <v>762</v>
      </c>
      <c r="AC977" s="109"/>
      <c r="AD977" s="109"/>
      <c r="AE977" s="109"/>
      <c r="AF977" s="109"/>
      <c r="AG977" s="109"/>
      <c r="AH977" s="109"/>
      <c r="AI977" s="109"/>
      <c r="AJ977" s="127" t="str">
        <f t="array" ref="AJ977">IF(INDEX(Tabula!$A$1:$AC$129 , $AT973 + 1, MATCH("Latitude_Part_Beg", Tabula!$A$1:$AAB$1 , 0)), CONCATENATE(TEXT(INDEX(Tabula!$A$1:$AC$129 , $AT973 + 1, MATCH("Latitude_Part_Beg", Tabula!$A$1:$AAB$1 , 0)), "+00.0;-00.0" ), "° — ", TEXT(INDEX(Tabula!$A$1:$AC$129 , $AT973 + 1, MATCH("Latitude_Part_End", Tabula!$A$1:$AAB$1 , 0)), "+00.0;-00.0" ), "°"), " ")</f>
        <v> </v>
      </c>
      <c r="AK977" s="109"/>
      <c r="AL977" s="109"/>
      <c r="AM977" s="109"/>
      <c r="AN977" s="109"/>
      <c r="AO977" s="109"/>
      <c r="AP977" s="109"/>
      <c r="AQ977" s="109"/>
      <c r="AR977" s="109"/>
      <c r="AS977" s="109"/>
    </row>
    <row r="978" ht="17.25" customHeight="1">
      <c r="A978" s="124"/>
      <c r="B978" s="124"/>
      <c r="C978" s="124"/>
      <c r="D978" s="124"/>
      <c r="E978" s="124"/>
      <c r="F978" s="125"/>
      <c r="G978" s="126" t="s">
        <v>763</v>
      </c>
      <c r="H978" s="109"/>
      <c r="I978" s="109"/>
      <c r="J978" s="109"/>
      <c r="K978" s="109"/>
      <c r="L978" s="109"/>
      <c r="M978" s="109"/>
      <c r="N978" s="109"/>
      <c r="O978" s="116"/>
      <c r="P978" s="132" t="str">
        <f t="array" ref="P978">if(INDEX(Tabula!$A$1:$AC$129 , $AT973 + 1, MATCH("Size_RA", Tabula!$A$1:$AAB$1 , 0)), CONCATENATE(INDEX(Tabula!$A$1:$AC$129 , $AT973 + 1, MATCH("Size_RA", Tabula!$A$1:$AAB$1 , 0)), " | ", INDEX(Tabula!$A$1:$AC$129 , $AT973 + 1, MATCH("Size_DE", Tabula!$A$1:$AAB$1 , 0))), " ")</f>
        <v> </v>
      </c>
      <c r="Q978" s="109"/>
      <c r="R978" s="109"/>
      <c r="S978" s="109"/>
      <c r="T978" s="109"/>
      <c r="U978" s="109"/>
      <c r="V978" s="109"/>
      <c r="W978" s="109"/>
      <c r="X978" s="109"/>
      <c r="Y978" s="109"/>
      <c r="Z978" s="109"/>
      <c r="AA978" s="116"/>
      <c r="AB978" s="126" t="s">
        <v>764</v>
      </c>
      <c r="AC978" s="109"/>
      <c r="AD978" s="109"/>
      <c r="AE978" s="109"/>
      <c r="AF978" s="109"/>
      <c r="AG978" s="109"/>
      <c r="AH978" s="109"/>
      <c r="AI978" s="109"/>
      <c r="AJ978" s="127" t="str">
        <f t="array" ref="AJ978">IF(INDEX(Tabula!$A$1:$AC$129 , $AT973 + 1, MATCH("Magnitude_Min", Tabula!$A$1:$AAB$1 , 0)), CONCATENATE(TEXT(INDEX(Tabula!$A$1:$AC$129 , $AT973 + 1, MATCH("Magnitude_Min", Tabula!$A$1:$AAB$1 , 0)), "+00.0;-00.0"),  "ᵐ — ", TEXT(INDEX(Tabula!$A$1:$AC$129 , $AT973 + 1, MATCH("Magnitude_Max", Tabula!$A$1:$AAB$1 , 0)), "+00.0;-00.0"), "ᵐ"), " ")</f>
        <v> </v>
      </c>
      <c r="AK978" s="109"/>
      <c r="AL978" s="109"/>
      <c r="AM978" s="109"/>
      <c r="AN978" s="109"/>
      <c r="AO978" s="109"/>
      <c r="AP978" s="109"/>
      <c r="AQ978" s="109"/>
      <c r="AR978" s="109"/>
      <c r="AS978" s="109"/>
    </row>
    <row r="979" ht="17.25" customHeight="1">
      <c r="A979" s="133" t="s">
        <v>765</v>
      </c>
      <c r="B979" s="134" t="str">
        <f t="array" ref="B979">CONCATENATE("", INDEX(Tabula!$A$1:$AC$129 ,$AT973  + 1, MATCH("Info", Tabula!$A$1:$AAB$1 , 0)))</f>
        <v>Голова Медуза Горгоны в руке Персея (включая известный Алголь). В древности иногда выделялась как отдельное самостоятельное созвездие, Голова Медузы.</v>
      </c>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row>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row>
    <row r="994" ht="17.25" customHeight="1">
      <c r="A994" s="135" t="s">
        <v>766</v>
      </c>
      <c r="B994" s="136" t="str">
        <f t="array" ref="B994">IMAGE(INDEX(Tabula!$A$1:$AC$129 , $AT973 + 1, MATCH("Img_Look_Gray", Tabula!$A$1:$AAB$1 , 0)))</f>
        <v/>
      </c>
      <c r="C994" s="94"/>
      <c r="D994" s="94"/>
      <c r="E994" s="94"/>
      <c r="F994" s="94"/>
      <c r="G994" s="94"/>
      <c r="H994" s="94"/>
      <c r="I994" s="94"/>
      <c r="J994" s="94"/>
      <c r="K994" s="94"/>
      <c r="L994" s="94"/>
      <c r="M994" s="94"/>
      <c r="N994" s="94"/>
      <c r="O994" s="94"/>
      <c r="P994" s="94"/>
      <c r="Q994" s="94"/>
      <c r="R994" s="94"/>
      <c r="S994" s="94"/>
      <c r="T994" s="94"/>
      <c r="U994" s="94"/>
      <c r="V994" s="94"/>
      <c r="W994" s="94"/>
      <c r="X994" s="94"/>
      <c r="Y994" s="137" t="s">
        <v>767</v>
      </c>
      <c r="Z994" s="138" t="str">
        <f t="array" ref="Z994">IMAGE(INDEX(Tabula!$A$1:$AC$129 , $AT973 + 1,  MATCH("Img_Form_Gray", Tabula!$A$1:$AAB$1 , 0)))</f>
        <v/>
      </c>
      <c r="AA994" s="94"/>
      <c r="AB994" s="94"/>
      <c r="AC994" s="94"/>
      <c r="AD994" s="94"/>
      <c r="AE994" s="94"/>
      <c r="AF994" s="94"/>
      <c r="AG994" s="94"/>
      <c r="AH994" s="94"/>
      <c r="AI994" s="94"/>
      <c r="AJ994" s="94"/>
      <c r="AK994" s="94"/>
      <c r="AL994" s="94"/>
      <c r="AM994" s="94"/>
      <c r="AN994" s="94"/>
      <c r="AO994" s="94"/>
      <c r="AP994" s="94"/>
      <c r="AQ994" s="94"/>
      <c r="AR994" s="94"/>
      <c r="AS994" s="94"/>
    </row>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c r="A1008" s="124"/>
      <c r="B1008" s="124"/>
      <c r="C1008" s="124"/>
      <c r="D1008" s="124"/>
      <c r="E1008" s="124"/>
      <c r="F1008" s="124"/>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row>
    <row r="1009" ht="17.25" customHeight="1">
      <c r="A1009" s="117" t="s">
        <v>634</v>
      </c>
      <c r="B1009" s="109"/>
      <c r="C1009" s="109"/>
      <c r="D1009" s="109"/>
      <c r="E1009" s="109"/>
      <c r="F1009" s="109"/>
      <c r="G1009" s="109"/>
      <c r="H1009" s="109"/>
      <c r="I1009" s="116"/>
      <c r="J1009" s="118" t="str">
        <f t="array" ref="J1009">CONCATENATE("", INDEX(Tabula!$A$1:$AC$129 ,$AT1009  + 1, MATCH("Name", Tabula!$A$1:$AAB$1 , 0)))</f>
        <v>Северная Муха</v>
      </c>
      <c r="K1009" s="109"/>
      <c r="L1009" s="109"/>
      <c r="M1009" s="109"/>
      <c r="N1009" s="109"/>
      <c r="O1009" s="109"/>
      <c r="P1009" s="109"/>
      <c r="Q1009" s="109"/>
      <c r="R1009" s="109"/>
      <c r="S1009" s="109"/>
      <c r="T1009" s="109"/>
      <c r="U1009" s="109"/>
      <c r="V1009" s="109"/>
      <c r="W1009" s="109"/>
      <c r="X1009" s="109"/>
      <c r="Y1009" s="109"/>
      <c r="Z1009" s="109"/>
      <c r="AA1009" s="109"/>
      <c r="AB1009" s="109"/>
      <c r="AC1009" s="109"/>
      <c r="AD1009" s="109"/>
      <c r="AE1009" s="109"/>
      <c r="AF1009" s="109"/>
      <c r="AG1009" s="109"/>
      <c r="AH1009" s="109"/>
      <c r="AI1009" s="109"/>
      <c r="AJ1009" s="109"/>
      <c r="AK1009" s="109"/>
      <c r="AL1009" s="109"/>
      <c r="AM1009" s="116"/>
      <c r="AN1009" s="115" t="s">
        <v>757</v>
      </c>
      <c r="AO1009" s="109"/>
      <c r="AP1009" s="109"/>
      <c r="AQ1009" s="109"/>
      <c r="AR1009" s="109"/>
      <c r="AS1009" s="109"/>
      <c r="AT1009" s="119">
        <v>20.0</v>
      </c>
    </row>
    <row r="1010" ht="17.25" customHeight="1">
      <c r="A1010" s="122" t="str">
        <f t="array" ref="A1010">CONCATENATE("Включает ", INDEX(Tabula!$A$1:$AC$129 ,$AT1009  + 1, MATCH("Count", Tabula!$A$1:$AAB$1 , 0)), " объекта")</f>
        <v>Включает 3 объекта</v>
      </c>
      <c r="B1010" s="94"/>
      <c r="C1010" s="94"/>
      <c r="D1010" s="94"/>
      <c r="E1010" s="94"/>
      <c r="F1010" s="94"/>
      <c r="G1010" s="94"/>
      <c r="H1010" s="94"/>
      <c r="I1010" s="121"/>
      <c r="J1010" s="123" t="str">
        <f t="array" ref="J1010">INDEX(Tabula!$A$1:$AC$129 , $AT1009 + 1, MATCH("Stars", Tabula!$A$1:$AAB$1 , 0))</f>
        <v>41 Ari, 39 Ari, 35 Ari</v>
      </c>
      <c r="K1010" s="109"/>
      <c r="L1010" s="109"/>
      <c r="M1010" s="109"/>
      <c r="N1010" s="109"/>
      <c r="O1010" s="109"/>
      <c r="P1010" s="109"/>
      <c r="Q1010" s="109"/>
      <c r="R1010" s="109"/>
      <c r="S1010" s="109"/>
      <c r="T1010" s="109"/>
      <c r="U1010" s="109"/>
      <c r="V1010" s="109"/>
      <c r="W1010" s="109"/>
      <c r="X1010" s="109"/>
      <c r="Y1010" s="109"/>
      <c r="Z1010" s="109"/>
      <c r="AA1010" s="109"/>
      <c r="AB1010" s="109"/>
      <c r="AC1010" s="109"/>
      <c r="AD1010" s="109"/>
      <c r="AE1010" s="109"/>
      <c r="AF1010" s="109"/>
      <c r="AG1010" s="109"/>
      <c r="AH1010" s="109"/>
      <c r="AI1010" s="109"/>
      <c r="AJ1010" s="109"/>
      <c r="AK1010" s="109"/>
      <c r="AL1010" s="109"/>
      <c r="AM1010" s="116"/>
      <c r="AN1010" s="120" t="str">
        <f t="array" ref="AN1010">CONCATENATE("№ ", TEXT(INDEX(Tabula!$A$1:$AC$129, $AT1009 + 1, MATCH("Order", Tabula!$A$1:$AAB$1 , 0)), "000"))</f>
        <v>№ 020</v>
      </c>
      <c r="AO1010" s="94"/>
      <c r="AP1010" s="94"/>
      <c r="AQ1010" s="94"/>
      <c r="AR1010" s="94"/>
      <c r="AS1010" s="94"/>
    </row>
    <row r="1011" ht="17.25" customHeight="1">
      <c r="A1011" s="126" t="s">
        <v>656</v>
      </c>
      <c r="B1011" s="109"/>
      <c r="C1011" s="109"/>
      <c r="D1011" s="109"/>
      <c r="E1011" s="109"/>
      <c r="F1011" s="109"/>
      <c r="G1011" s="109"/>
      <c r="H1011" s="109"/>
      <c r="I1011" s="116"/>
      <c r="J1011" s="127" t="str">
        <f t="array" ref="J1011">INDEX(Tabula!$A$1:$AC$129 , $AT1009 + 1, MATCH("Origin", Tabula!$A$1:$AAB$1 , 0))</f>
        <v>Средневековое</v>
      </c>
      <c r="K1011" s="109"/>
      <c r="L1011" s="109"/>
      <c r="M1011" s="109"/>
      <c r="N1011" s="109"/>
      <c r="O1011" s="109"/>
      <c r="P1011" s="109"/>
      <c r="Q1011" s="109"/>
      <c r="R1011" s="109"/>
      <c r="S1011" s="109"/>
      <c r="T1011" s="109"/>
      <c r="U1011" s="116"/>
      <c r="V1011" s="126" t="s">
        <v>636</v>
      </c>
      <c r="W1011" s="109"/>
      <c r="X1011" s="109"/>
      <c r="Y1011" s="109"/>
      <c r="Z1011" s="109"/>
      <c r="AA1011" s="109"/>
      <c r="AB1011" s="109"/>
      <c r="AC1011" s="109"/>
      <c r="AD1011" s="127" t="str">
        <f t="array" ref="AD1011">INDEX(Tabula!$A$1:$AC$129 , $AT1009 + 1, MATCH("Type", Tabula!$A$1:$AAB$1 , 0))</f>
        <v>Квази-созвездия</v>
      </c>
      <c r="AE1011" s="109"/>
      <c r="AF1011" s="109"/>
      <c r="AG1011" s="109"/>
      <c r="AH1011" s="109"/>
      <c r="AI1011" s="109"/>
      <c r="AJ1011" s="109"/>
      <c r="AK1011" s="109"/>
      <c r="AL1011" s="109"/>
      <c r="AM1011" s="116"/>
      <c r="AN1011" s="124"/>
      <c r="AO1011" s="124"/>
      <c r="AP1011" s="124"/>
      <c r="AQ1011" s="124"/>
      <c r="AR1011" s="124"/>
      <c r="AS1011" s="124"/>
    </row>
    <row r="1012" ht="17.25" customHeight="1">
      <c r="A1012" s="126" t="s">
        <v>759</v>
      </c>
      <c r="B1012" s="109"/>
      <c r="C1012" s="109"/>
      <c r="D1012" s="109"/>
      <c r="E1012" s="109"/>
      <c r="F1012" s="109"/>
      <c r="G1012" s="109"/>
      <c r="H1012" s="109"/>
      <c r="I1012" s="116"/>
      <c r="J1012" s="129" t="str">
        <f t="array" ref="J1012">IF(INDEX(Tabula!$A$1:$AC$129 , $AT1009 + 1, MATCH("Coord_RAJ2000_Beg", Tabula!$A$1:$AAB$1 , 0)), CONCATENATE(INDEX(Tabula!$A$1:$AC$129 , $AT1009 + 1, MATCH("Coord_RAJ2000_Beg", Tabula!$A$1:$AAB$1 , 0)), " | ", INDEX(Tabula!$A$1:$AC$129 , $AT1009 + 1, MATCH("Coord_DEJ2000_Beg", Tabula!$A$1:$AAB$1 , 0))), " ")</f>
        <v> </v>
      </c>
      <c r="K1012" s="109"/>
      <c r="L1012" s="109"/>
      <c r="M1012" s="109"/>
      <c r="N1012" s="109"/>
      <c r="O1012" s="109"/>
      <c r="P1012" s="109"/>
      <c r="Q1012" s="109"/>
      <c r="R1012" s="109"/>
      <c r="S1012" s="109"/>
      <c r="T1012" s="109"/>
      <c r="U1012" s="116"/>
      <c r="V1012" s="126" t="s">
        <v>760</v>
      </c>
      <c r="W1012" s="109"/>
      <c r="X1012" s="109"/>
      <c r="Y1012" s="109"/>
      <c r="Z1012" s="109"/>
      <c r="AA1012" s="109"/>
      <c r="AB1012" s="109"/>
      <c r="AC1012" s="109"/>
      <c r="AD1012" s="127" t="str">
        <f t="array" ref="AD1012">if(INDEX(Tabula!$A$1:$AC$129 , $AT1009 + 1, MATCH("Latitude_Full_Beg", Tabula!$A$1:$AAB$1 , 0)),  CONCATENATE(TEXT(INDEX(Tabula!$A$1:$AC$129 , $AT1009 + 1, MATCH("Latitude_Full_Beg", Tabula!$A$1:$AAB$1 , 0)), "+00.0;-00.0" ), "° — ", TEXT(INDEX(Tabula!$A$1:$AC$129 , $AT1009 + 1, MATCH("Latitude_Full_End", Tabula!$A$1:$AAB$1 , 0)), "+00.0;-00.0" ), "°"), " ")</f>
        <v> </v>
      </c>
      <c r="AE1012" s="109"/>
      <c r="AF1012" s="109"/>
      <c r="AG1012" s="109"/>
      <c r="AH1012" s="109"/>
      <c r="AI1012" s="109"/>
      <c r="AJ1012" s="109"/>
      <c r="AK1012" s="109"/>
      <c r="AL1012" s="109"/>
      <c r="AM1012" s="116"/>
      <c r="AN1012" s="128" t="s">
        <v>758</v>
      </c>
      <c r="AO1012" s="109"/>
      <c r="AP1012" s="109"/>
      <c r="AQ1012" s="109"/>
      <c r="AR1012" s="109"/>
      <c r="AS1012" s="109"/>
    </row>
    <row r="1013" ht="17.25" customHeight="1">
      <c r="A1013" s="131" t="s">
        <v>761</v>
      </c>
      <c r="B1013" s="109"/>
      <c r="C1013" s="109"/>
      <c r="D1013" s="109"/>
      <c r="E1013" s="109"/>
      <c r="F1013" s="109"/>
      <c r="G1013" s="109"/>
      <c r="H1013" s="109"/>
      <c r="I1013" s="116"/>
      <c r="J1013" s="129" t="str">
        <f t="array" ref="J1013">IF(INDEX(Tabula!$A$1:$AC$129 , $AT1009 + 1, MATCH("Coord_RAJ2000_End", Tabula!$A$1:$AAB$1 , 0)), CONCATENATE(INDEX(Tabula!$A$1:$AC$129 , $AT1009 + 1, MATCH("Coord_RAJ2000_End", Tabula!$A$1:$AAB$1 , 0)), " | ", INDEX(Tabula!$A$1:$AC$129 , $AT1009 + 1, MATCH("Coord_DEJ2000_End", Tabula!$A$1:$AAB$1 , 0))), " ")</f>
        <v> </v>
      </c>
      <c r="K1013" s="109"/>
      <c r="L1013" s="109"/>
      <c r="M1013" s="109"/>
      <c r="N1013" s="109"/>
      <c r="O1013" s="109"/>
      <c r="P1013" s="109"/>
      <c r="Q1013" s="109"/>
      <c r="R1013" s="109"/>
      <c r="S1013" s="109"/>
      <c r="T1013" s="109"/>
      <c r="U1013" s="116"/>
      <c r="V1013" s="126" t="s">
        <v>762</v>
      </c>
      <c r="W1013" s="109"/>
      <c r="X1013" s="109"/>
      <c r="Y1013" s="109"/>
      <c r="Z1013" s="109"/>
      <c r="AA1013" s="109"/>
      <c r="AB1013" s="109"/>
      <c r="AC1013" s="109"/>
      <c r="AD1013" s="127" t="str">
        <f t="array" ref="AD1013">IF(INDEX(Tabula!$A$1:$AC$129 , $AT1009 + 1, MATCH("Latitude_Part_Beg", Tabula!$A$1:$AAB$1 , 0)), CONCATENATE(TEXT(INDEX(Tabula!$A$1:$AC$129 , $AT1009 + 1, MATCH("Latitude_Part_Beg", Tabula!$A$1:$AAB$1 , 0)), "+00.0;-00.0" ), "° — ", TEXT(INDEX(Tabula!$A$1:$AC$129 , $AT1009 + 1, MATCH("Latitude_Part_End", Tabula!$A$1:$AAB$1 , 0)), "+00.0;-00.0" ), "°"), " ")</f>
        <v> </v>
      </c>
      <c r="AE1013" s="109"/>
      <c r="AF1013" s="109"/>
      <c r="AG1013" s="109"/>
      <c r="AH1013" s="109"/>
      <c r="AI1013" s="109"/>
      <c r="AJ1013" s="109"/>
      <c r="AK1013" s="109"/>
      <c r="AL1013" s="109"/>
      <c r="AM1013" s="116"/>
      <c r="AN1013" s="130" t="str">
        <f t="array" ref="AN1013">CONCATENATE("@ ", INDEX(Tabula!$A$1:$AC$129, $AT1009 + 1, MATCH("Group", Tabula!$A$1:$AAB$1 , 0)), " ")</f>
        <v>@ 016-_ </v>
      </c>
      <c r="AO1013" s="94"/>
      <c r="AP1013" s="94"/>
      <c r="AQ1013" s="94"/>
      <c r="AR1013" s="94"/>
      <c r="AS1013" s="94"/>
    </row>
    <row r="1014" ht="17.25" customHeight="1">
      <c r="A1014" s="126" t="s">
        <v>763</v>
      </c>
      <c r="B1014" s="109"/>
      <c r="C1014" s="109"/>
      <c r="D1014" s="109"/>
      <c r="E1014" s="109"/>
      <c r="F1014" s="109"/>
      <c r="G1014" s="109"/>
      <c r="H1014" s="109"/>
      <c r="I1014" s="116"/>
      <c r="J1014" s="132" t="str">
        <f t="array" ref="J1014">if(INDEX(Tabula!$A$1:$AC$129 , $AT1009 + 1, MATCH("Size_RA", Tabula!$A$1:$AAB$1 , 0)), CONCATENATE(INDEX(Tabula!$A$1:$AC$129 , $AT1009 + 1, MATCH("Size_RA", Tabula!$A$1:$AAB$1 , 0)), " | ", INDEX(Tabula!$A$1:$AC$129 , $AT1009 + 1, MATCH("Size_DE", Tabula!$A$1:$AAB$1 , 0))), " ")</f>
        <v> </v>
      </c>
      <c r="K1014" s="109"/>
      <c r="L1014" s="109"/>
      <c r="M1014" s="109"/>
      <c r="N1014" s="109"/>
      <c r="O1014" s="109"/>
      <c r="P1014" s="109"/>
      <c r="Q1014" s="109"/>
      <c r="R1014" s="109"/>
      <c r="S1014" s="109"/>
      <c r="T1014" s="109"/>
      <c r="U1014" s="116"/>
      <c r="V1014" s="126" t="s">
        <v>764</v>
      </c>
      <c r="W1014" s="109"/>
      <c r="X1014" s="109"/>
      <c r="Y1014" s="109"/>
      <c r="Z1014" s="109"/>
      <c r="AA1014" s="109"/>
      <c r="AB1014" s="109"/>
      <c r="AC1014" s="109"/>
      <c r="AD1014" s="127" t="str">
        <f t="array" ref="AD1014">IF(INDEX(Tabula!$A$1:$AC$129 , $AT1009 + 1, MATCH("Magnitude_Min", Tabula!$A$1:$AAB$1 , 0)), CONCATENATE(TEXT(INDEX(Tabula!$A$1:$AC$129 , $AT1009 + 1, MATCH("Magnitude_Min", Tabula!$A$1:$AAB$1 , 0)), "+00.0;-00.0"),  "ᵐ — ", TEXT(INDEX(Tabula!$A$1:$AC$129 , $AT1009 + 1, MATCH("Magnitude_Max", Tabula!$A$1:$AAB$1 , 0)), "+00.0;-00.0"), "ᵐ"), " ")</f>
        <v> </v>
      </c>
      <c r="AE1014" s="109"/>
      <c r="AF1014" s="109"/>
      <c r="AG1014" s="109"/>
      <c r="AH1014" s="109"/>
      <c r="AI1014" s="109"/>
      <c r="AJ1014" s="109"/>
      <c r="AK1014" s="109"/>
      <c r="AL1014" s="109"/>
      <c r="AM1014" s="116"/>
      <c r="AN1014" s="124"/>
      <c r="AO1014" s="124"/>
      <c r="AP1014" s="124"/>
      <c r="AQ1014" s="124"/>
      <c r="AR1014" s="124"/>
      <c r="AS1014" s="124"/>
    </row>
    <row r="1015" ht="17.25" customHeight="1">
      <c r="A1015" s="134" t="str">
        <f t="array" ref="A1015">CONCATENATE("", INDEX(Tabula!$A$1:$AC$129 ,$AT1009  + 1, MATCH("Info", Tabula!$A$1:$AAB$1 , 0)))</f>
        <v>Три звездочки в северной части созвездия Овен. Планциус предложил сформировать на этом месте созвездие Муха, которое и фигурировало в известных картах Барча. Не сохранилось как созвездие, однако как астеризм еще помнится.</v>
      </c>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139" t="s">
        <v>765</v>
      </c>
    </row>
    <row r="1016" ht="17.25" customHeight="1"/>
    <row r="1017" ht="17.25" customHeight="1"/>
    <row r="1018" ht="17.25" customHeight="1"/>
    <row r="1019" ht="17.25" customHeight="1"/>
    <row r="1020" ht="17.25" customHeight="1"/>
    <row r="1021" ht="17.25" customHeight="1"/>
    <row r="1022" ht="17.25" customHeight="1"/>
    <row r="1023" ht="17.25" customHeight="1"/>
    <row r="1024" ht="17.25" customHeight="1"/>
    <row r="1025" ht="17.25" customHeight="1"/>
    <row r="1026" ht="17.25" customHeight="1"/>
    <row r="1027" ht="17.25" customHeight="1"/>
    <row r="1028" ht="17.25" customHeight="1"/>
    <row r="1029" ht="17.25" customHeight="1">
      <c r="A1029" s="124"/>
      <c r="B1029" s="124"/>
      <c r="C1029" s="124"/>
      <c r="D1029" s="124"/>
      <c r="E1029" s="124"/>
      <c r="F1029" s="124"/>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row>
    <row r="1030" ht="17.25" customHeight="1">
      <c r="A1030" s="138" t="str">
        <f t="array" ref="A1030">IMAGE(INDEX(Tabula!$A$1:$AC$129 , $AT1009 + 1,  MATCH("Img_Form_Gray", Tabula!$A$1:$AAB$1 , 0)))</f>
        <v/>
      </c>
      <c r="B1030" s="94"/>
      <c r="C1030" s="94"/>
      <c r="D1030" s="94"/>
      <c r="E1030" s="94"/>
      <c r="F1030" s="94"/>
      <c r="G1030" s="94"/>
      <c r="H1030" s="94"/>
      <c r="I1030" s="94"/>
      <c r="J1030" s="94"/>
      <c r="K1030" s="94"/>
      <c r="L1030" s="94"/>
      <c r="M1030" s="94"/>
      <c r="N1030" s="94"/>
      <c r="O1030" s="94"/>
      <c r="P1030" s="94"/>
      <c r="Q1030" s="94"/>
      <c r="R1030" s="94"/>
      <c r="S1030" s="94"/>
      <c r="T1030" s="94"/>
      <c r="U1030" s="140" t="s">
        <v>767</v>
      </c>
      <c r="V1030" s="136" t="str">
        <f t="array" ref="V1030">IMAGE(INDEX(Tabula!$A$1:$AC$129 , $AT1009 + 1, MATCH("Img_Look_Gray", Tabula!$A$1:$AAB$1 , 0)))</f>
        <v/>
      </c>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141" t="s">
        <v>766</v>
      </c>
    </row>
    <row r="1031" ht="17.25" customHeight="1"/>
    <row r="1032" ht="17.25" customHeight="1"/>
    <row r="1033" ht="17.25" customHeight="1"/>
    <row r="1034" ht="17.25" customHeight="1"/>
    <row r="1035" ht="17.25" customHeight="1"/>
    <row r="1036" ht="17.25" customHeight="1"/>
    <row r="1037" ht="17.25" customHeight="1"/>
    <row r="1038" ht="17.25" customHeight="1"/>
    <row r="1039" ht="17.25" customHeight="1"/>
    <row r="1040" ht="17.25" customHeight="1"/>
    <row r="1041" ht="17.25" customHeight="1"/>
    <row r="1042" ht="17.25" customHeight="1"/>
    <row r="1043" ht="17.25" customHeight="1"/>
    <row r="1044" ht="17.25" customHeight="1">
      <c r="A1044" s="124"/>
      <c r="B1044" s="124"/>
      <c r="C1044" s="124"/>
      <c r="D1044" s="124"/>
      <c r="E1044" s="124"/>
      <c r="F1044" s="124"/>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row>
    <row r="1045" ht="17.25" customHeight="1">
      <c r="A1045" s="115" t="s">
        <v>757</v>
      </c>
      <c r="B1045" s="109"/>
      <c r="C1045" s="109"/>
      <c r="D1045" s="109"/>
      <c r="E1045" s="109"/>
      <c r="F1045" s="116"/>
      <c r="G1045" s="117" t="s">
        <v>634</v>
      </c>
      <c r="H1045" s="109"/>
      <c r="I1045" s="109"/>
      <c r="J1045" s="109"/>
      <c r="K1045" s="109"/>
      <c r="L1045" s="109"/>
      <c r="M1045" s="109"/>
      <c r="N1045" s="109"/>
      <c r="O1045" s="116"/>
      <c r="P1045" s="118" t="str">
        <f t="array" ref="P1045">CONCATENATE("", INDEX(Tabula!$A$1:$AC$129 ,$AT1045  + 1, MATCH("Name", Tabula!$A$1:$AAB$1 , 0)))</f>
        <v>Слава Фридриха</v>
      </c>
      <c r="Q1045" s="109"/>
      <c r="R1045" s="109"/>
      <c r="S1045" s="109"/>
      <c r="T1045" s="109"/>
      <c r="U1045" s="109"/>
      <c r="V1045" s="109"/>
      <c r="W1045" s="109"/>
      <c r="X1045" s="109"/>
      <c r="Y1045" s="109"/>
      <c r="Z1045" s="109"/>
      <c r="AA1045" s="109"/>
      <c r="AB1045" s="109"/>
      <c r="AC1045" s="109"/>
      <c r="AD1045" s="109"/>
      <c r="AE1045" s="109"/>
      <c r="AF1045" s="109"/>
      <c r="AG1045" s="109"/>
      <c r="AH1045" s="109"/>
      <c r="AI1045" s="109"/>
      <c r="AJ1045" s="109"/>
      <c r="AK1045" s="109"/>
      <c r="AL1045" s="109"/>
      <c r="AM1045" s="109"/>
      <c r="AN1045" s="109"/>
      <c r="AO1045" s="109"/>
      <c r="AP1045" s="109"/>
      <c r="AQ1045" s="109"/>
      <c r="AR1045" s="109"/>
      <c r="AS1045" s="109"/>
      <c r="AT1045" s="119">
        <v>21.0</v>
      </c>
    </row>
    <row r="1046" ht="17.25" customHeight="1">
      <c r="A1046" s="120" t="str">
        <f t="array" ref="A1046">CONCATENATE("№ ", TEXT(INDEX(Tabula!$A$1:$AC$129, $AT1045 + 1, MATCH("Order", Tabula!$A$1:$AAB$1 , 0)), "000"))</f>
        <v>№ 021</v>
      </c>
      <c r="B1046" s="94"/>
      <c r="C1046" s="94"/>
      <c r="D1046" s="94"/>
      <c r="E1046" s="94"/>
      <c r="F1046" s="121"/>
      <c r="G1046" s="122" t="str">
        <f t="array" ref="G1046">CONCATENATE("Включает ", INDEX(Tabula!$A$1:$AC$129 ,$AT1045  + 1, MATCH("Count", Tabula!$A$1:$AAB$1 , 0)), " объекта")</f>
        <v>Включает 4 объекта</v>
      </c>
      <c r="H1046" s="94"/>
      <c r="I1046" s="94"/>
      <c r="J1046" s="94"/>
      <c r="K1046" s="94"/>
      <c r="L1046" s="94"/>
      <c r="M1046" s="94"/>
      <c r="N1046" s="94"/>
      <c r="O1046" s="121"/>
      <c r="P1046" s="123" t="str">
        <f t="array" ref="P1046">INDEX(Tabula!$A$1:$AC$129 , $AT1045 + 1, MATCH("Stars", Tabula!$A$1:$AAB$1 , 0))</f>
        <v>ι And, κ And, λ And, ψ And</v>
      </c>
      <c r="Q1046" s="109"/>
      <c r="R1046" s="109"/>
      <c r="S1046" s="109"/>
      <c r="T1046" s="109"/>
      <c r="U1046" s="109"/>
      <c r="V1046" s="109"/>
      <c r="W1046" s="109"/>
      <c r="X1046" s="109"/>
      <c r="Y1046" s="109"/>
      <c r="Z1046" s="109"/>
      <c r="AA1046" s="109"/>
      <c r="AB1046" s="109"/>
      <c r="AC1046" s="109"/>
      <c r="AD1046" s="109"/>
      <c r="AE1046" s="109"/>
      <c r="AF1046" s="109"/>
      <c r="AG1046" s="109"/>
      <c r="AH1046" s="109"/>
      <c r="AI1046" s="109"/>
      <c r="AJ1046" s="109"/>
      <c r="AK1046" s="109"/>
      <c r="AL1046" s="109"/>
      <c r="AM1046" s="109"/>
      <c r="AN1046" s="109"/>
      <c r="AO1046" s="109"/>
      <c r="AP1046" s="109"/>
      <c r="AQ1046" s="109"/>
      <c r="AR1046" s="109"/>
      <c r="AS1046" s="109"/>
    </row>
    <row r="1047" ht="17.25" customHeight="1">
      <c r="A1047" s="124"/>
      <c r="B1047" s="124"/>
      <c r="C1047" s="124"/>
      <c r="D1047" s="124"/>
      <c r="E1047" s="124"/>
      <c r="F1047" s="125"/>
      <c r="G1047" s="126" t="s">
        <v>656</v>
      </c>
      <c r="H1047" s="109"/>
      <c r="I1047" s="109"/>
      <c r="J1047" s="109"/>
      <c r="K1047" s="109"/>
      <c r="L1047" s="109"/>
      <c r="M1047" s="109"/>
      <c r="N1047" s="109"/>
      <c r="O1047" s="116"/>
      <c r="P1047" s="127" t="str">
        <f t="array" ref="P1047">INDEX(Tabula!$A$1:$AC$129 , $AT1045 + 1, MATCH("Origin", Tabula!$A$1:$AAB$1 , 0))</f>
        <v>Средневековое</v>
      </c>
      <c r="Q1047" s="109"/>
      <c r="R1047" s="109"/>
      <c r="S1047" s="109"/>
      <c r="T1047" s="109"/>
      <c r="U1047" s="109"/>
      <c r="V1047" s="109"/>
      <c r="W1047" s="109"/>
      <c r="X1047" s="109"/>
      <c r="Y1047" s="109"/>
      <c r="Z1047" s="109"/>
      <c r="AA1047" s="116"/>
      <c r="AB1047" s="126" t="s">
        <v>636</v>
      </c>
      <c r="AC1047" s="109"/>
      <c r="AD1047" s="109"/>
      <c r="AE1047" s="109"/>
      <c r="AF1047" s="109"/>
      <c r="AG1047" s="109"/>
      <c r="AH1047" s="109"/>
      <c r="AI1047" s="109"/>
      <c r="AJ1047" s="127" t="str">
        <f t="array" ref="AJ1047">INDEX(Tabula!$A$1:$AC$129 , $AT1045 + 1, MATCH("Type", Tabula!$A$1:$AAB$1 , 0))</f>
        <v>Квази-созвездия</v>
      </c>
      <c r="AK1047" s="109"/>
      <c r="AL1047" s="109"/>
      <c r="AM1047" s="109"/>
      <c r="AN1047" s="109"/>
      <c r="AO1047" s="109"/>
      <c r="AP1047" s="109"/>
      <c r="AQ1047" s="109"/>
      <c r="AR1047" s="109"/>
      <c r="AS1047" s="109"/>
    </row>
    <row r="1048" ht="17.25" customHeight="1">
      <c r="A1048" s="128" t="s">
        <v>758</v>
      </c>
      <c r="B1048" s="109"/>
      <c r="C1048" s="109"/>
      <c r="D1048" s="109"/>
      <c r="E1048" s="109"/>
      <c r="F1048" s="116"/>
      <c r="G1048" s="126" t="s">
        <v>759</v>
      </c>
      <c r="H1048" s="109"/>
      <c r="I1048" s="109"/>
      <c r="J1048" s="109"/>
      <c r="K1048" s="109"/>
      <c r="L1048" s="109"/>
      <c r="M1048" s="109"/>
      <c r="N1048" s="109"/>
      <c r="O1048" s="116"/>
      <c r="P1048" s="129" t="str">
        <f t="array" ref="P1048">IF(INDEX(Tabula!$A$1:$AC$129 , $AT1045 + 1, MATCH("Coord_RAJ2000_Beg", Tabula!$A$1:$AAB$1 , 0)), CONCATENATE(INDEX(Tabula!$A$1:$AC$129 , $AT1045 + 1, MATCH("Coord_RAJ2000_Beg", Tabula!$A$1:$AAB$1 , 0)), " | ", INDEX(Tabula!$A$1:$AC$129 , $AT1045 + 1, MATCH("Coord_DEJ2000_Beg", Tabula!$A$1:$AAB$1 , 0))), " ")</f>
        <v> </v>
      </c>
      <c r="Q1048" s="109"/>
      <c r="R1048" s="109"/>
      <c r="S1048" s="109"/>
      <c r="T1048" s="109"/>
      <c r="U1048" s="109"/>
      <c r="V1048" s="109"/>
      <c r="W1048" s="109"/>
      <c r="X1048" s="109"/>
      <c r="Y1048" s="109"/>
      <c r="Z1048" s="109"/>
      <c r="AA1048" s="116"/>
      <c r="AB1048" s="126" t="s">
        <v>760</v>
      </c>
      <c r="AC1048" s="109"/>
      <c r="AD1048" s="109"/>
      <c r="AE1048" s="109"/>
      <c r="AF1048" s="109"/>
      <c r="AG1048" s="109"/>
      <c r="AH1048" s="109"/>
      <c r="AI1048" s="109"/>
      <c r="AJ1048" s="127" t="str">
        <f t="array" ref="AJ1048">if(INDEX(Tabula!$A$1:$AC$129 , $AT1045 + 1, MATCH("Latitude_Full_Beg", Tabula!$A$1:$AAB$1 , 0)),  CONCATENATE(TEXT(INDEX(Tabula!$A$1:$AC$129 , $AT1045 + 1, MATCH("Latitude_Full_Beg", Tabula!$A$1:$AAB$1 , 0)), "+00.0;-00.0" ), "° — ", TEXT(INDEX(Tabula!$A$1:$AC$129 , $AT1045 + 1, MATCH("Latitude_Full_End", Tabula!$A$1:$AAB$1 , 0)), "+00.0;-00.0" ), "°"), " ")</f>
        <v> </v>
      </c>
      <c r="AK1048" s="109"/>
      <c r="AL1048" s="109"/>
      <c r="AM1048" s="109"/>
      <c r="AN1048" s="109"/>
      <c r="AO1048" s="109"/>
      <c r="AP1048" s="109"/>
      <c r="AQ1048" s="109"/>
      <c r="AR1048" s="109"/>
      <c r="AS1048" s="109"/>
    </row>
    <row r="1049" ht="17.25" customHeight="1">
      <c r="A1049" s="130" t="str">
        <f t="array" ref="A1049">CONCATENATE("@ ", INDEX(Tabula!$A$1:$AC$129, $AT1045 + 1, MATCH("Group", Tabula!$A$1:$AAB$1 , 0)), " ")</f>
        <v>@ 017-_ </v>
      </c>
      <c r="B1049" s="94"/>
      <c r="C1049" s="94"/>
      <c r="D1049" s="94"/>
      <c r="E1049" s="94"/>
      <c r="F1049" s="121"/>
      <c r="G1049" s="131" t="s">
        <v>761</v>
      </c>
      <c r="H1049" s="109"/>
      <c r="I1049" s="109"/>
      <c r="J1049" s="109"/>
      <c r="K1049" s="109"/>
      <c r="L1049" s="109"/>
      <c r="M1049" s="109"/>
      <c r="N1049" s="109"/>
      <c r="O1049" s="116"/>
      <c r="P1049" s="129" t="str">
        <f t="array" ref="P1049">IF(INDEX(Tabula!$A$1:$AC$129 , $AT1045 + 1, MATCH("Coord_RAJ2000_End", Tabula!$A$1:$AAB$1 , 0)), CONCATENATE(INDEX(Tabula!$A$1:$AC$129 , $AT1045 + 1, MATCH("Coord_RAJ2000_End", Tabula!$A$1:$AAB$1 , 0)), " | ", INDEX(Tabula!$A$1:$AC$129 , $AT1045 + 1, MATCH("Coord_DEJ2000_End", Tabula!$A$1:$AAB$1 , 0))), " ")</f>
        <v> </v>
      </c>
      <c r="Q1049" s="109"/>
      <c r="R1049" s="109"/>
      <c r="S1049" s="109"/>
      <c r="T1049" s="109"/>
      <c r="U1049" s="109"/>
      <c r="V1049" s="109"/>
      <c r="W1049" s="109"/>
      <c r="X1049" s="109"/>
      <c r="Y1049" s="109"/>
      <c r="Z1049" s="109"/>
      <c r="AA1049" s="116"/>
      <c r="AB1049" s="126" t="s">
        <v>762</v>
      </c>
      <c r="AC1049" s="109"/>
      <c r="AD1049" s="109"/>
      <c r="AE1049" s="109"/>
      <c r="AF1049" s="109"/>
      <c r="AG1049" s="109"/>
      <c r="AH1049" s="109"/>
      <c r="AI1049" s="109"/>
      <c r="AJ1049" s="127" t="str">
        <f t="array" ref="AJ1049">IF(INDEX(Tabula!$A$1:$AC$129 , $AT1045 + 1, MATCH("Latitude_Part_Beg", Tabula!$A$1:$AAB$1 , 0)), CONCATENATE(TEXT(INDEX(Tabula!$A$1:$AC$129 , $AT1045 + 1, MATCH("Latitude_Part_Beg", Tabula!$A$1:$AAB$1 , 0)), "+00.0;-00.0" ), "° — ", TEXT(INDEX(Tabula!$A$1:$AC$129 , $AT1045 + 1, MATCH("Latitude_Part_End", Tabula!$A$1:$AAB$1 , 0)), "+00.0;-00.0" ), "°"), " ")</f>
        <v> </v>
      </c>
      <c r="AK1049" s="109"/>
      <c r="AL1049" s="109"/>
      <c r="AM1049" s="109"/>
      <c r="AN1049" s="109"/>
      <c r="AO1049" s="109"/>
      <c r="AP1049" s="109"/>
      <c r="AQ1049" s="109"/>
      <c r="AR1049" s="109"/>
      <c r="AS1049" s="109"/>
    </row>
    <row r="1050" ht="17.25" customHeight="1">
      <c r="A1050" s="124"/>
      <c r="B1050" s="124"/>
      <c r="C1050" s="124"/>
      <c r="D1050" s="124"/>
      <c r="E1050" s="124"/>
      <c r="F1050" s="125"/>
      <c r="G1050" s="126" t="s">
        <v>763</v>
      </c>
      <c r="H1050" s="109"/>
      <c r="I1050" s="109"/>
      <c r="J1050" s="109"/>
      <c r="K1050" s="109"/>
      <c r="L1050" s="109"/>
      <c r="M1050" s="109"/>
      <c r="N1050" s="109"/>
      <c r="O1050" s="116"/>
      <c r="P1050" s="132" t="str">
        <f t="array" ref="P1050">if(INDEX(Tabula!$A$1:$AC$129 , $AT1045 + 1, MATCH("Size_RA", Tabula!$A$1:$AAB$1 , 0)), CONCATENATE(INDEX(Tabula!$A$1:$AC$129 , $AT1045 + 1, MATCH("Size_RA", Tabula!$A$1:$AAB$1 , 0)), " | ", INDEX(Tabula!$A$1:$AC$129 , $AT1045 + 1, MATCH("Size_DE", Tabula!$A$1:$AAB$1 , 0))), " ")</f>
        <v> </v>
      </c>
      <c r="Q1050" s="109"/>
      <c r="R1050" s="109"/>
      <c r="S1050" s="109"/>
      <c r="T1050" s="109"/>
      <c r="U1050" s="109"/>
      <c r="V1050" s="109"/>
      <c r="W1050" s="109"/>
      <c r="X1050" s="109"/>
      <c r="Y1050" s="109"/>
      <c r="Z1050" s="109"/>
      <c r="AA1050" s="116"/>
      <c r="AB1050" s="126" t="s">
        <v>764</v>
      </c>
      <c r="AC1050" s="109"/>
      <c r="AD1050" s="109"/>
      <c r="AE1050" s="109"/>
      <c r="AF1050" s="109"/>
      <c r="AG1050" s="109"/>
      <c r="AH1050" s="109"/>
      <c r="AI1050" s="109"/>
      <c r="AJ1050" s="127" t="str">
        <f t="array" ref="AJ1050">IF(INDEX(Tabula!$A$1:$AC$129 , $AT1045 + 1, MATCH("Magnitude_Min", Tabula!$A$1:$AAB$1 , 0)), CONCATENATE(TEXT(INDEX(Tabula!$A$1:$AC$129 , $AT1045 + 1, MATCH("Magnitude_Min", Tabula!$A$1:$AAB$1 , 0)), "+00.0;-00.0"),  "ᵐ — ", TEXT(INDEX(Tabula!$A$1:$AC$129 , $AT1045 + 1, MATCH("Magnitude_Max", Tabula!$A$1:$AAB$1 , 0)), "+00.0;-00.0"), "ᵐ"), " ")</f>
        <v> </v>
      </c>
      <c r="AK1050" s="109"/>
      <c r="AL1050" s="109"/>
      <c r="AM1050" s="109"/>
      <c r="AN1050" s="109"/>
      <c r="AO1050" s="109"/>
      <c r="AP1050" s="109"/>
      <c r="AQ1050" s="109"/>
      <c r="AR1050" s="109"/>
      <c r="AS1050" s="109"/>
    </row>
    <row r="1051" ht="17.25" customHeight="1">
      <c r="A1051" s="133" t="s">
        <v>765</v>
      </c>
      <c r="B1051" s="134" t="str">
        <f t="array" ref="B1051">CONCATENATE("", INDEX(Tabula!$A$1:$AC$129 ,$AT1045  + 1, MATCH("Info", Tabula!$A$1:$AAB$1 , 0)))</f>
        <v>Созвездие, предложенное Боде в 1787 году. Созвездие не прижилось, а имя закрепилось за астеризмом из четырех звезд Андромеды, похожим на зеркально отраженную кириллическую «У».</v>
      </c>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row>
    <row r="1052" ht="17.25" customHeight="1"/>
    <row r="1053" ht="17.25" customHeight="1"/>
    <row r="1054" ht="17.25" customHeight="1"/>
    <row r="1055" ht="17.25" customHeight="1"/>
    <row r="1056" ht="17.25" customHeight="1"/>
    <row r="1057" ht="17.25" customHeight="1"/>
    <row r="1058" ht="17.25" customHeight="1"/>
    <row r="1059" ht="17.25" customHeight="1"/>
    <row r="1060" ht="17.25" customHeight="1"/>
    <row r="1061" ht="17.25" customHeight="1"/>
    <row r="1062" ht="17.25" customHeight="1"/>
    <row r="1063" ht="17.25" customHeight="1"/>
    <row r="1064" ht="17.25" customHeight="1"/>
    <row r="1065" ht="17.25" customHeight="1">
      <c r="A1065" s="124"/>
      <c r="B1065" s="124"/>
      <c r="C1065" s="124"/>
      <c r="D1065" s="124"/>
      <c r="E1065" s="124"/>
      <c r="F1065" s="124"/>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row>
    <row r="1066" ht="17.25" customHeight="1">
      <c r="A1066" s="135" t="s">
        <v>766</v>
      </c>
      <c r="B1066" s="136" t="str">
        <f t="array" ref="B1066">IMAGE(INDEX(Tabula!$A$1:$AC$129 , $AT1045 + 1, MATCH("Img_Look_Gray", Tabula!$A$1:$AAB$1 , 0)))</f>
        <v/>
      </c>
      <c r="C1066" s="94"/>
      <c r="D1066" s="94"/>
      <c r="E1066" s="94"/>
      <c r="F1066" s="94"/>
      <c r="G1066" s="94"/>
      <c r="H1066" s="94"/>
      <c r="I1066" s="94"/>
      <c r="J1066" s="94"/>
      <c r="K1066" s="94"/>
      <c r="L1066" s="94"/>
      <c r="M1066" s="94"/>
      <c r="N1066" s="94"/>
      <c r="O1066" s="94"/>
      <c r="P1066" s="94"/>
      <c r="Q1066" s="94"/>
      <c r="R1066" s="94"/>
      <c r="S1066" s="94"/>
      <c r="T1066" s="94"/>
      <c r="U1066" s="94"/>
      <c r="V1066" s="94"/>
      <c r="W1066" s="94"/>
      <c r="X1066" s="94"/>
      <c r="Y1066" s="137" t="s">
        <v>767</v>
      </c>
      <c r="Z1066" s="138" t="str">
        <f t="array" ref="Z1066">IMAGE(INDEX(Tabula!$A$1:$AC$129 , $AT1045 + 1,  MATCH("Img_Form_Gray", Tabula!$A$1:$AAB$1 , 0)))</f>
        <v/>
      </c>
      <c r="AA1066" s="94"/>
      <c r="AB1066" s="94"/>
      <c r="AC1066" s="94"/>
      <c r="AD1066" s="94"/>
      <c r="AE1066" s="94"/>
      <c r="AF1066" s="94"/>
      <c r="AG1066" s="94"/>
      <c r="AH1066" s="94"/>
      <c r="AI1066" s="94"/>
      <c r="AJ1066" s="94"/>
      <c r="AK1066" s="94"/>
      <c r="AL1066" s="94"/>
      <c r="AM1066" s="94"/>
      <c r="AN1066" s="94"/>
      <c r="AO1066" s="94"/>
      <c r="AP1066" s="94"/>
      <c r="AQ1066" s="94"/>
      <c r="AR1066" s="94"/>
      <c r="AS1066" s="94"/>
    </row>
    <row r="1067" ht="17.25" customHeight="1"/>
    <row r="1068" ht="17.25" customHeight="1"/>
    <row r="1069" ht="17.25" customHeight="1"/>
    <row r="1070" ht="17.25" customHeight="1"/>
    <row r="1071" ht="17.25" customHeight="1"/>
    <row r="1072" ht="17.25" customHeight="1"/>
    <row r="1073" ht="17.25" customHeight="1"/>
    <row r="1074" ht="17.25" customHeight="1"/>
    <row r="1075" ht="17.25" customHeight="1"/>
    <row r="1076" ht="17.25" customHeight="1"/>
    <row r="1077" ht="17.25" customHeight="1"/>
    <row r="1078" ht="17.25" customHeight="1"/>
    <row r="1079" ht="17.25" customHeight="1"/>
    <row r="1080" ht="17.25" customHeight="1">
      <c r="A1080" s="124"/>
      <c r="B1080" s="124"/>
      <c r="C1080" s="124"/>
      <c r="D1080" s="124"/>
      <c r="E1080" s="124"/>
      <c r="F1080" s="124"/>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row>
    <row r="1081" ht="17.25" customHeight="1">
      <c r="A1081" s="117" t="s">
        <v>634</v>
      </c>
      <c r="B1081" s="109"/>
      <c r="C1081" s="109"/>
      <c r="D1081" s="109"/>
      <c r="E1081" s="109"/>
      <c r="F1081" s="109"/>
      <c r="G1081" s="109"/>
      <c r="H1081" s="109"/>
      <c r="I1081" s="116"/>
      <c r="J1081" s="118" t="str">
        <f t="array" ref="J1081">CONCATENATE("", INDEX(Tabula!$A$1:$AC$129 ,$AT1081  + 1, MATCH("Name", Tabula!$A$1:$AAB$1 , 0)))</f>
        <v>Телец Понятовского</v>
      </c>
      <c r="K1081" s="109"/>
      <c r="L1081" s="109"/>
      <c r="M1081" s="109"/>
      <c r="N1081" s="109"/>
      <c r="O1081" s="109"/>
      <c r="P1081" s="109"/>
      <c r="Q1081" s="109"/>
      <c r="R1081" s="109"/>
      <c r="S1081" s="109"/>
      <c r="T1081" s="109"/>
      <c r="U1081" s="109"/>
      <c r="V1081" s="109"/>
      <c r="W1081" s="109"/>
      <c r="X1081" s="109"/>
      <c r="Y1081" s="109"/>
      <c r="Z1081" s="109"/>
      <c r="AA1081" s="109"/>
      <c r="AB1081" s="109"/>
      <c r="AC1081" s="109"/>
      <c r="AD1081" s="109"/>
      <c r="AE1081" s="109"/>
      <c r="AF1081" s="109"/>
      <c r="AG1081" s="109"/>
      <c r="AH1081" s="109"/>
      <c r="AI1081" s="109"/>
      <c r="AJ1081" s="109"/>
      <c r="AK1081" s="109"/>
      <c r="AL1081" s="109"/>
      <c r="AM1081" s="116"/>
      <c r="AN1081" s="115" t="s">
        <v>757</v>
      </c>
      <c r="AO1081" s="109"/>
      <c r="AP1081" s="109"/>
      <c r="AQ1081" s="109"/>
      <c r="AR1081" s="109"/>
      <c r="AS1081" s="109"/>
      <c r="AT1081" s="119">
        <v>22.0</v>
      </c>
    </row>
    <row r="1082" ht="17.25" customHeight="1">
      <c r="A1082" s="122" t="str">
        <f t="array" ref="A1082">CONCATENATE("Включает ", INDEX(Tabula!$A$1:$AC$129 ,$AT1081  + 1, MATCH("Count", Tabula!$A$1:$AAB$1 , 0)), " объекта")</f>
        <v>Включает 4 объекта</v>
      </c>
      <c r="B1082" s="94"/>
      <c r="C1082" s="94"/>
      <c r="D1082" s="94"/>
      <c r="E1082" s="94"/>
      <c r="F1082" s="94"/>
      <c r="G1082" s="94"/>
      <c r="H1082" s="94"/>
      <c r="I1082" s="121"/>
      <c r="J1082" s="123" t="str">
        <f t="array" ref="J1082">INDEX(Tabula!$A$1:$AC$129 , $AT1081 + 1, MATCH("Stars", Tabula!$A$1:$AAB$1 , 0))</f>
        <v>66 Oph, 67 Oph, 68 Oph, 70 Oph</v>
      </c>
      <c r="K1082" s="109"/>
      <c r="L1082" s="109"/>
      <c r="M1082" s="109"/>
      <c r="N1082" s="109"/>
      <c r="O1082" s="109"/>
      <c r="P1082" s="109"/>
      <c r="Q1082" s="109"/>
      <c r="R1082" s="109"/>
      <c r="S1082" s="109"/>
      <c r="T1082" s="109"/>
      <c r="U1082" s="109"/>
      <c r="V1082" s="109"/>
      <c r="W1082" s="109"/>
      <c r="X1082" s="109"/>
      <c r="Y1082" s="109"/>
      <c r="Z1082" s="109"/>
      <c r="AA1082" s="109"/>
      <c r="AB1082" s="109"/>
      <c r="AC1082" s="109"/>
      <c r="AD1082" s="109"/>
      <c r="AE1082" s="109"/>
      <c r="AF1082" s="109"/>
      <c r="AG1082" s="109"/>
      <c r="AH1082" s="109"/>
      <c r="AI1082" s="109"/>
      <c r="AJ1082" s="109"/>
      <c r="AK1082" s="109"/>
      <c r="AL1082" s="109"/>
      <c r="AM1082" s="116"/>
      <c r="AN1082" s="120" t="str">
        <f t="array" ref="AN1082">CONCATENATE("№ ", TEXT(INDEX(Tabula!$A$1:$AC$129, $AT1081 + 1, MATCH("Order", Tabula!$A$1:$AAB$1 , 0)), "000"))</f>
        <v>№ 022</v>
      </c>
      <c r="AO1082" s="94"/>
      <c r="AP1082" s="94"/>
      <c r="AQ1082" s="94"/>
      <c r="AR1082" s="94"/>
      <c r="AS1082" s="94"/>
    </row>
    <row r="1083" ht="17.25" customHeight="1">
      <c r="A1083" s="126" t="s">
        <v>656</v>
      </c>
      <c r="B1083" s="109"/>
      <c r="C1083" s="109"/>
      <c r="D1083" s="109"/>
      <c r="E1083" s="109"/>
      <c r="F1083" s="109"/>
      <c r="G1083" s="109"/>
      <c r="H1083" s="109"/>
      <c r="I1083" s="116"/>
      <c r="J1083" s="127" t="str">
        <f t="array" ref="J1083">INDEX(Tabula!$A$1:$AC$129 , $AT1081 + 1, MATCH("Origin", Tabula!$A$1:$AAB$1 , 0))</f>
        <v>Средневековое</v>
      </c>
      <c r="K1083" s="109"/>
      <c r="L1083" s="109"/>
      <c r="M1083" s="109"/>
      <c r="N1083" s="109"/>
      <c r="O1083" s="109"/>
      <c r="P1083" s="109"/>
      <c r="Q1083" s="109"/>
      <c r="R1083" s="109"/>
      <c r="S1083" s="109"/>
      <c r="T1083" s="109"/>
      <c r="U1083" s="116"/>
      <c r="V1083" s="126" t="s">
        <v>636</v>
      </c>
      <c r="W1083" s="109"/>
      <c r="X1083" s="109"/>
      <c r="Y1083" s="109"/>
      <c r="Z1083" s="109"/>
      <c r="AA1083" s="109"/>
      <c r="AB1083" s="109"/>
      <c r="AC1083" s="109"/>
      <c r="AD1083" s="127" t="str">
        <f t="array" ref="AD1083">INDEX(Tabula!$A$1:$AC$129 , $AT1081 + 1, MATCH("Type", Tabula!$A$1:$AAB$1 , 0))</f>
        <v>Квази-созвездия</v>
      </c>
      <c r="AE1083" s="109"/>
      <c r="AF1083" s="109"/>
      <c r="AG1083" s="109"/>
      <c r="AH1083" s="109"/>
      <c r="AI1083" s="109"/>
      <c r="AJ1083" s="109"/>
      <c r="AK1083" s="109"/>
      <c r="AL1083" s="109"/>
      <c r="AM1083" s="116"/>
      <c r="AN1083" s="124"/>
      <c r="AO1083" s="124"/>
      <c r="AP1083" s="124"/>
      <c r="AQ1083" s="124"/>
      <c r="AR1083" s="124"/>
      <c r="AS1083" s="124"/>
    </row>
    <row r="1084" ht="17.25" customHeight="1">
      <c r="A1084" s="126" t="s">
        <v>759</v>
      </c>
      <c r="B1084" s="109"/>
      <c r="C1084" s="109"/>
      <c r="D1084" s="109"/>
      <c r="E1084" s="109"/>
      <c r="F1084" s="109"/>
      <c r="G1084" s="109"/>
      <c r="H1084" s="109"/>
      <c r="I1084" s="116"/>
      <c r="J1084" s="129" t="str">
        <f t="array" ref="J1084">IF(INDEX(Tabula!$A$1:$AC$129 , $AT1081 + 1, MATCH("Coord_RAJ2000_Beg", Tabula!$A$1:$AAB$1 , 0)), CONCATENATE(INDEX(Tabula!$A$1:$AC$129 , $AT1081 + 1, MATCH("Coord_RAJ2000_Beg", Tabula!$A$1:$AAB$1 , 0)), " | ", INDEX(Tabula!$A$1:$AC$129 , $AT1081 + 1, MATCH("Coord_DEJ2000_Beg", Tabula!$A$1:$AAB$1 , 0))), " ")</f>
        <v> </v>
      </c>
      <c r="K1084" s="109"/>
      <c r="L1084" s="109"/>
      <c r="M1084" s="109"/>
      <c r="N1084" s="109"/>
      <c r="O1084" s="109"/>
      <c r="P1084" s="109"/>
      <c r="Q1084" s="109"/>
      <c r="R1084" s="109"/>
      <c r="S1084" s="109"/>
      <c r="T1084" s="109"/>
      <c r="U1084" s="116"/>
      <c r="V1084" s="126" t="s">
        <v>760</v>
      </c>
      <c r="W1084" s="109"/>
      <c r="X1084" s="109"/>
      <c r="Y1084" s="109"/>
      <c r="Z1084" s="109"/>
      <c r="AA1084" s="109"/>
      <c r="AB1084" s="109"/>
      <c r="AC1084" s="109"/>
      <c r="AD1084" s="127" t="str">
        <f t="array" ref="AD1084">if(INDEX(Tabula!$A$1:$AC$129 , $AT1081 + 1, MATCH("Latitude_Full_Beg", Tabula!$A$1:$AAB$1 , 0)),  CONCATENATE(TEXT(INDEX(Tabula!$A$1:$AC$129 , $AT1081 + 1, MATCH("Latitude_Full_Beg", Tabula!$A$1:$AAB$1 , 0)), "+00.0;-00.0" ), "° — ", TEXT(INDEX(Tabula!$A$1:$AC$129 , $AT1081 + 1, MATCH("Latitude_Full_End", Tabula!$A$1:$AAB$1 , 0)), "+00.0;-00.0" ), "°"), " ")</f>
        <v> </v>
      </c>
      <c r="AE1084" s="109"/>
      <c r="AF1084" s="109"/>
      <c r="AG1084" s="109"/>
      <c r="AH1084" s="109"/>
      <c r="AI1084" s="109"/>
      <c r="AJ1084" s="109"/>
      <c r="AK1084" s="109"/>
      <c r="AL1084" s="109"/>
      <c r="AM1084" s="116"/>
      <c r="AN1084" s="128" t="s">
        <v>758</v>
      </c>
      <c r="AO1084" s="109"/>
      <c r="AP1084" s="109"/>
      <c r="AQ1084" s="109"/>
      <c r="AR1084" s="109"/>
      <c r="AS1084" s="109"/>
    </row>
    <row r="1085" ht="17.25" customHeight="1">
      <c r="A1085" s="131" t="s">
        <v>761</v>
      </c>
      <c r="B1085" s="109"/>
      <c r="C1085" s="109"/>
      <c r="D1085" s="109"/>
      <c r="E1085" s="109"/>
      <c r="F1085" s="109"/>
      <c r="G1085" s="109"/>
      <c r="H1085" s="109"/>
      <c r="I1085" s="116"/>
      <c r="J1085" s="129" t="str">
        <f t="array" ref="J1085">IF(INDEX(Tabula!$A$1:$AC$129 , $AT1081 + 1, MATCH("Coord_RAJ2000_End", Tabula!$A$1:$AAB$1 , 0)), CONCATENATE(INDEX(Tabula!$A$1:$AC$129 , $AT1081 + 1, MATCH("Coord_RAJ2000_End", Tabula!$A$1:$AAB$1 , 0)), " | ", INDEX(Tabula!$A$1:$AC$129 , $AT1081 + 1, MATCH("Coord_DEJ2000_End", Tabula!$A$1:$AAB$1 , 0))), " ")</f>
        <v> </v>
      </c>
      <c r="K1085" s="109"/>
      <c r="L1085" s="109"/>
      <c r="M1085" s="109"/>
      <c r="N1085" s="109"/>
      <c r="O1085" s="109"/>
      <c r="P1085" s="109"/>
      <c r="Q1085" s="109"/>
      <c r="R1085" s="109"/>
      <c r="S1085" s="109"/>
      <c r="T1085" s="109"/>
      <c r="U1085" s="116"/>
      <c r="V1085" s="126" t="s">
        <v>762</v>
      </c>
      <c r="W1085" s="109"/>
      <c r="X1085" s="109"/>
      <c r="Y1085" s="109"/>
      <c r="Z1085" s="109"/>
      <c r="AA1085" s="109"/>
      <c r="AB1085" s="109"/>
      <c r="AC1085" s="109"/>
      <c r="AD1085" s="127" t="str">
        <f t="array" ref="AD1085">IF(INDEX(Tabula!$A$1:$AC$129 , $AT1081 + 1, MATCH("Latitude_Part_Beg", Tabula!$A$1:$AAB$1 , 0)), CONCATENATE(TEXT(INDEX(Tabula!$A$1:$AC$129 , $AT1081 + 1, MATCH("Latitude_Part_Beg", Tabula!$A$1:$AAB$1 , 0)), "+00.0;-00.0" ), "° — ", TEXT(INDEX(Tabula!$A$1:$AC$129 , $AT1081 + 1, MATCH("Latitude_Part_End", Tabula!$A$1:$AAB$1 , 0)), "+00.0;-00.0" ), "°"), " ")</f>
        <v> </v>
      </c>
      <c r="AE1085" s="109"/>
      <c r="AF1085" s="109"/>
      <c r="AG1085" s="109"/>
      <c r="AH1085" s="109"/>
      <c r="AI1085" s="109"/>
      <c r="AJ1085" s="109"/>
      <c r="AK1085" s="109"/>
      <c r="AL1085" s="109"/>
      <c r="AM1085" s="116"/>
      <c r="AN1085" s="130" t="str">
        <f t="array" ref="AN1085">CONCATENATE("@ ", INDEX(Tabula!$A$1:$AC$129, $AT1081 + 1, MATCH("Group", Tabula!$A$1:$AAB$1 , 0)), " ")</f>
        <v>@ 018-_ </v>
      </c>
      <c r="AO1085" s="94"/>
      <c r="AP1085" s="94"/>
      <c r="AQ1085" s="94"/>
      <c r="AR1085" s="94"/>
      <c r="AS1085" s="94"/>
    </row>
    <row r="1086" ht="17.25" customHeight="1">
      <c r="A1086" s="126" t="s">
        <v>763</v>
      </c>
      <c r="B1086" s="109"/>
      <c r="C1086" s="109"/>
      <c r="D1086" s="109"/>
      <c r="E1086" s="109"/>
      <c r="F1086" s="109"/>
      <c r="G1086" s="109"/>
      <c r="H1086" s="109"/>
      <c r="I1086" s="116"/>
      <c r="J1086" s="132" t="str">
        <f t="array" ref="J1086">if(INDEX(Tabula!$A$1:$AC$129 , $AT1081 + 1, MATCH("Size_RA", Tabula!$A$1:$AAB$1 , 0)), CONCATENATE(INDEX(Tabula!$A$1:$AC$129 , $AT1081 + 1, MATCH("Size_RA", Tabula!$A$1:$AAB$1 , 0)), " | ", INDEX(Tabula!$A$1:$AC$129 , $AT1081 + 1, MATCH("Size_DE", Tabula!$A$1:$AAB$1 , 0))), " ")</f>
        <v> </v>
      </c>
      <c r="K1086" s="109"/>
      <c r="L1086" s="109"/>
      <c r="M1086" s="109"/>
      <c r="N1086" s="109"/>
      <c r="O1086" s="109"/>
      <c r="P1086" s="109"/>
      <c r="Q1086" s="109"/>
      <c r="R1086" s="109"/>
      <c r="S1086" s="109"/>
      <c r="T1086" s="109"/>
      <c r="U1086" s="116"/>
      <c r="V1086" s="126" t="s">
        <v>764</v>
      </c>
      <c r="W1086" s="109"/>
      <c r="X1086" s="109"/>
      <c r="Y1086" s="109"/>
      <c r="Z1086" s="109"/>
      <c r="AA1086" s="109"/>
      <c r="AB1086" s="109"/>
      <c r="AC1086" s="109"/>
      <c r="AD1086" s="127" t="str">
        <f t="array" ref="AD1086">IF(INDEX(Tabula!$A$1:$AC$129 , $AT1081 + 1, MATCH("Magnitude_Min", Tabula!$A$1:$AAB$1 , 0)), CONCATENATE(TEXT(INDEX(Tabula!$A$1:$AC$129 , $AT1081 + 1, MATCH("Magnitude_Min", Tabula!$A$1:$AAB$1 , 0)), "+00.0;-00.0"),  "ᵐ — ", TEXT(INDEX(Tabula!$A$1:$AC$129 , $AT1081 + 1, MATCH("Magnitude_Max", Tabula!$A$1:$AAB$1 , 0)), "+00.0;-00.0"), "ᵐ"), " ")</f>
        <v> </v>
      </c>
      <c r="AE1086" s="109"/>
      <c r="AF1086" s="109"/>
      <c r="AG1086" s="109"/>
      <c r="AH1086" s="109"/>
      <c r="AI1086" s="109"/>
      <c r="AJ1086" s="109"/>
      <c r="AK1086" s="109"/>
      <c r="AL1086" s="109"/>
      <c r="AM1086" s="116"/>
      <c r="AN1086" s="124"/>
      <c r="AO1086" s="124"/>
      <c r="AP1086" s="124"/>
      <c r="AQ1086" s="124"/>
      <c r="AR1086" s="124"/>
      <c r="AS1086" s="124"/>
    </row>
    <row r="1087" ht="17.25" customHeight="1">
      <c r="A1087" s="134" t="str">
        <f t="array" ref="A1087">CONCATENATE("", INDEX(Tabula!$A$1:$AC$129 ,$AT1081  + 1, MATCH("Info", Tabula!$A$1:$AAB$1 , 0)))</f>
        <v>В 1777 году литовский астроном Почобут-Одляницкий ввел новое созвездие в честь последнего польского короля Станислава Понятовского. Он усмотрел в Змееносце астеризм, похожий на Гиады в Телец, и оформил его в Тельца Понятовского. Созвездие не прижилось, но астеризм сохранился на небе. Похож ли он на Гиады, вопрос спорный.</v>
      </c>
      <c r="B1087" s="94"/>
      <c r="C1087" s="94"/>
      <c r="D1087" s="94"/>
      <c r="E1087" s="94"/>
      <c r="F1087" s="94"/>
      <c r="G1087" s="94"/>
      <c r="H1087" s="94"/>
      <c r="I1087" s="94"/>
      <c r="J1087" s="94"/>
      <c r="K1087" s="94"/>
      <c r="L1087" s="94"/>
      <c r="M1087" s="94"/>
      <c r="N1087" s="94"/>
      <c r="O1087" s="94"/>
      <c r="P1087" s="94"/>
      <c r="Q1087" s="94"/>
      <c r="R1087" s="94"/>
      <c r="S1087" s="94"/>
      <c r="T1087" s="94"/>
      <c r="U1087" s="94"/>
      <c r="V1087" s="94"/>
      <c r="W1087" s="94"/>
      <c r="X1087" s="94"/>
      <c r="Y1087" s="94"/>
      <c r="Z1087" s="94"/>
      <c r="AA1087" s="94"/>
      <c r="AB1087" s="94"/>
      <c r="AC1087" s="94"/>
      <c r="AD1087" s="94"/>
      <c r="AE1087" s="94"/>
      <c r="AF1087" s="94"/>
      <c r="AG1087" s="94"/>
      <c r="AH1087" s="94"/>
      <c r="AI1087" s="94"/>
      <c r="AJ1087" s="94"/>
      <c r="AK1087" s="94"/>
      <c r="AL1087" s="94"/>
      <c r="AM1087" s="94"/>
      <c r="AN1087" s="94"/>
      <c r="AO1087" s="94"/>
      <c r="AP1087" s="94"/>
      <c r="AQ1087" s="94"/>
      <c r="AR1087" s="94"/>
      <c r="AS1087" s="139" t="s">
        <v>765</v>
      </c>
    </row>
    <row r="1088" ht="17.25" customHeight="1"/>
    <row r="1089" ht="17.25" customHeight="1"/>
    <row r="1090" ht="17.25" customHeight="1"/>
    <row r="1091" ht="17.25" customHeight="1"/>
    <row r="1092" ht="17.25" customHeight="1"/>
    <row r="1093" ht="17.25" customHeight="1"/>
    <row r="1094" ht="17.25" customHeight="1"/>
    <row r="1095" ht="17.25" customHeight="1"/>
    <row r="1096" ht="17.25" customHeight="1"/>
    <row r="1097" ht="17.25" customHeight="1"/>
    <row r="1098" ht="17.25" customHeight="1"/>
    <row r="1099" ht="17.25" customHeight="1"/>
    <row r="1100" ht="17.25" customHeight="1"/>
    <row r="1101" ht="17.25" customHeight="1">
      <c r="A1101" s="124"/>
      <c r="B1101" s="124"/>
      <c r="C1101" s="124"/>
      <c r="D1101" s="124"/>
      <c r="E1101" s="124"/>
      <c r="F1101" s="124"/>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row>
    <row r="1102" ht="17.25" customHeight="1">
      <c r="A1102" s="138" t="str">
        <f t="array" ref="A1102">IMAGE(INDEX(Tabula!$A$1:$AC$129 , $AT1081 + 1,  MATCH("Img_Form_Gray", Tabula!$A$1:$AAB$1 , 0)))</f>
        <v/>
      </c>
      <c r="B1102" s="94"/>
      <c r="C1102" s="94"/>
      <c r="D1102" s="94"/>
      <c r="E1102" s="94"/>
      <c r="F1102" s="94"/>
      <c r="G1102" s="94"/>
      <c r="H1102" s="94"/>
      <c r="I1102" s="94"/>
      <c r="J1102" s="94"/>
      <c r="K1102" s="94"/>
      <c r="L1102" s="94"/>
      <c r="M1102" s="94"/>
      <c r="N1102" s="94"/>
      <c r="O1102" s="94"/>
      <c r="P1102" s="94"/>
      <c r="Q1102" s="94"/>
      <c r="R1102" s="94"/>
      <c r="S1102" s="94"/>
      <c r="T1102" s="94"/>
      <c r="U1102" s="140" t="s">
        <v>767</v>
      </c>
      <c r="V1102" s="136" t="str">
        <f t="array" ref="V1102">IMAGE(INDEX(Tabula!$A$1:$AC$129 , $AT1081 + 1, MATCH("Img_Look_Gray", Tabula!$A$1:$AAB$1 , 0)))</f>
        <v/>
      </c>
      <c r="W1102" s="94"/>
      <c r="X1102" s="94"/>
      <c r="Y1102" s="94"/>
      <c r="Z1102" s="94"/>
      <c r="AA1102" s="94"/>
      <c r="AB1102" s="94"/>
      <c r="AC1102" s="94"/>
      <c r="AD1102" s="94"/>
      <c r="AE1102" s="94"/>
      <c r="AF1102" s="94"/>
      <c r="AG1102" s="94"/>
      <c r="AH1102" s="94"/>
      <c r="AI1102" s="94"/>
      <c r="AJ1102" s="94"/>
      <c r="AK1102" s="94"/>
      <c r="AL1102" s="94"/>
      <c r="AM1102" s="94"/>
      <c r="AN1102" s="94"/>
      <c r="AO1102" s="94"/>
      <c r="AP1102" s="94"/>
      <c r="AQ1102" s="94"/>
      <c r="AR1102" s="94"/>
      <c r="AS1102" s="141" t="s">
        <v>766</v>
      </c>
    </row>
    <row r="1103" ht="17.25" customHeight="1"/>
    <row r="1104" ht="17.25" customHeight="1"/>
    <row r="1105" ht="17.25" customHeight="1"/>
    <row r="1106" ht="17.25" customHeight="1"/>
    <row r="1107" ht="17.25" customHeight="1"/>
    <row r="1108" ht="17.25" customHeight="1"/>
    <row r="1109" ht="17.25" customHeight="1"/>
    <row r="1110" ht="17.25" customHeight="1"/>
    <row r="1111" ht="17.25" customHeight="1"/>
    <row r="1112" ht="17.25" customHeight="1"/>
    <row r="1113" ht="17.25" customHeight="1"/>
    <row r="1114" ht="17.25" customHeight="1"/>
    <row r="1115" ht="17.25" customHeight="1"/>
    <row r="1116" ht="17.25" customHeight="1">
      <c r="A1116" s="124"/>
      <c r="B1116" s="124"/>
      <c r="C1116" s="124"/>
      <c r="D1116" s="124"/>
      <c r="E1116" s="124"/>
      <c r="F1116" s="124"/>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row>
    <row r="1117" ht="17.25" customHeight="1">
      <c r="A1117" s="115" t="s">
        <v>757</v>
      </c>
      <c r="B1117" s="109"/>
      <c r="C1117" s="109"/>
      <c r="D1117" s="109"/>
      <c r="E1117" s="109"/>
      <c r="F1117" s="116"/>
      <c r="G1117" s="117" t="s">
        <v>634</v>
      </c>
      <c r="H1117" s="109"/>
      <c r="I1117" s="109"/>
      <c r="J1117" s="109"/>
      <c r="K1117" s="109"/>
      <c r="L1117" s="109"/>
      <c r="M1117" s="109"/>
      <c r="N1117" s="109"/>
      <c r="O1117" s="116"/>
      <c r="P1117" s="118" t="str">
        <f t="array" ref="P1117">CONCATENATE("", INDEX(Tabula!$A$1:$AC$129 ,$AT1117  + 1, MATCH("Name", Tabula!$A$1:$AAB$1 , 0)))</f>
        <v>Палица Геркулеса</v>
      </c>
      <c r="Q1117" s="109"/>
      <c r="R1117" s="109"/>
      <c r="S1117" s="109"/>
      <c r="T1117" s="109"/>
      <c r="U1117" s="109"/>
      <c r="V1117" s="109"/>
      <c r="W1117" s="109"/>
      <c r="X1117" s="109"/>
      <c r="Y1117" s="109"/>
      <c r="Z1117" s="109"/>
      <c r="AA1117" s="109"/>
      <c r="AB1117" s="109"/>
      <c r="AC1117" s="109"/>
      <c r="AD1117" s="109"/>
      <c r="AE1117" s="109"/>
      <c r="AF1117" s="109"/>
      <c r="AG1117" s="109"/>
      <c r="AH1117" s="109"/>
      <c r="AI1117" s="109"/>
      <c r="AJ1117" s="109"/>
      <c r="AK1117" s="109"/>
      <c r="AL1117" s="109"/>
      <c r="AM1117" s="109"/>
      <c r="AN1117" s="109"/>
      <c r="AO1117" s="109"/>
      <c r="AP1117" s="109"/>
      <c r="AQ1117" s="109"/>
      <c r="AR1117" s="109"/>
      <c r="AS1117" s="109"/>
      <c r="AT1117" s="119">
        <v>23.0</v>
      </c>
    </row>
    <row r="1118" ht="17.25" customHeight="1">
      <c r="A1118" s="120" t="str">
        <f t="array" ref="A1118">CONCATENATE("№ ", TEXT(INDEX(Tabula!$A$1:$AC$129, $AT1117 + 1, MATCH("Order", Tabula!$A$1:$AAB$1 , 0)), "000"))</f>
        <v>№ 023</v>
      </c>
      <c r="B1118" s="94"/>
      <c r="C1118" s="94"/>
      <c r="D1118" s="94"/>
      <c r="E1118" s="94"/>
      <c r="F1118" s="121"/>
      <c r="G1118" s="122" t="str">
        <f t="array" ref="G1118">CONCATENATE("Включает ", INDEX(Tabula!$A$1:$AC$129 ,$AT1117  + 1, MATCH("Count", Tabula!$A$1:$AAB$1 , 0)), " объекта")</f>
        <v>Включает 6 объекта</v>
      </c>
      <c r="H1118" s="94"/>
      <c r="I1118" s="94"/>
      <c r="J1118" s="94"/>
      <c r="K1118" s="94"/>
      <c r="L1118" s="94"/>
      <c r="M1118" s="94"/>
      <c r="N1118" s="94"/>
      <c r="O1118" s="121"/>
      <c r="P1118" s="123" t="str">
        <f t="array" ref="P1118">INDEX(Tabula!$A$1:$AC$129 , $AT1117 + 1, MATCH("Stars", Tabula!$A$1:$AAB$1 , 0))</f>
        <v>r Her, κ Her, ω Her, h Her, i Her, k Her</v>
      </c>
      <c r="Q1118" s="109"/>
      <c r="R1118" s="109"/>
      <c r="S1118" s="109"/>
      <c r="T1118" s="109"/>
      <c r="U1118" s="109"/>
      <c r="V1118" s="109"/>
      <c r="W1118" s="109"/>
      <c r="X1118" s="109"/>
      <c r="Y1118" s="109"/>
      <c r="Z1118" s="109"/>
      <c r="AA1118" s="109"/>
      <c r="AB1118" s="109"/>
      <c r="AC1118" s="109"/>
      <c r="AD1118" s="109"/>
      <c r="AE1118" s="109"/>
      <c r="AF1118" s="109"/>
      <c r="AG1118" s="109"/>
      <c r="AH1118" s="109"/>
      <c r="AI1118" s="109"/>
      <c r="AJ1118" s="109"/>
      <c r="AK1118" s="109"/>
      <c r="AL1118" s="109"/>
      <c r="AM1118" s="109"/>
      <c r="AN1118" s="109"/>
      <c r="AO1118" s="109"/>
      <c r="AP1118" s="109"/>
      <c r="AQ1118" s="109"/>
      <c r="AR1118" s="109"/>
      <c r="AS1118" s="109"/>
    </row>
    <row r="1119" ht="17.25" customHeight="1">
      <c r="A1119" s="124"/>
      <c r="B1119" s="124"/>
      <c r="C1119" s="124"/>
      <c r="D1119" s="124"/>
      <c r="E1119" s="124"/>
      <c r="F1119" s="125"/>
      <c r="G1119" s="126" t="s">
        <v>656</v>
      </c>
      <c r="H1119" s="109"/>
      <c r="I1119" s="109"/>
      <c r="J1119" s="109"/>
      <c r="K1119" s="109"/>
      <c r="L1119" s="109"/>
      <c r="M1119" s="109"/>
      <c r="N1119" s="109"/>
      <c r="O1119" s="116"/>
      <c r="P1119" s="127" t="str">
        <f t="array" ref="P1119">INDEX(Tabula!$A$1:$AC$129 , $AT1117 + 1, MATCH("Origin", Tabula!$A$1:$AAB$1 , 0))</f>
        <v>Средневековое</v>
      </c>
      <c r="Q1119" s="109"/>
      <c r="R1119" s="109"/>
      <c r="S1119" s="109"/>
      <c r="T1119" s="109"/>
      <c r="U1119" s="109"/>
      <c r="V1119" s="109"/>
      <c r="W1119" s="109"/>
      <c r="X1119" s="109"/>
      <c r="Y1119" s="109"/>
      <c r="Z1119" s="109"/>
      <c r="AA1119" s="116"/>
      <c r="AB1119" s="126" t="s">
        <v>636</v>
      </c>
      <c r="AC1119" s="109"/>
      <c r="AD1119" s="109"/>
      <c r="AE1119" s="109"/>
      <c r="AF1119" s="109"/>
      <c r="AG1119" s="109"/>
      <c r="AH1119" s="109"/>
      <c r="AI1119" s="109"/>
      <c r="AJ1119" s="127" t="str">
        <f t="array" ref="AJ1119">INDEX(Tabula!$A$1:$AC$129 , $AT1117 + 1, MATCH("Type", Tabula!$A$1:$AAB$1 , 0))</f>
        <v>Квази-созвездия</v>
      </c>
      <c r="AK1119" s="109"/>
      <c r="AL1119" s="109"/>
      <c r="AM1119" s="109"/>
      <c r="AN1119" s="109"/>
      <c r="AO1119" s="109"/>
      <c r="AP1119" s="109"/>
      <c r="AQ1119" s="109"/>
      <c r="AR1119" s="109"/>
      <c r="AS1119" s="109"/>
    </row>
    <row r="1120" ht="17.25" customHeight="1">
      <c r="A1120" s="128" t="s">
        <v>758</v>
      </c>
      <c r="B1120" s="109"/>
      <c r="C1120" s="109"/>
      <c r="D1120" s="109"/>
      <c r="E1120" s="109"/>
      <c r="F1120" s="116"/>
      <c r="G1120" s="126" t="s">
        <v>759</v>
      </c>
      <c r="H1120" s="109"/>
      <c r="I1120" s="109"/>
      <c r="J1120" s="109"/>
      <c r="K1120" s="109"/>
      <c r="L1120" s="109"/>
      <c r="M1120" s="109"/>
      <c r="N1120" s="109"/>
      <c r="O1120" s="116"/>
      <c r="P1120" s="129" t="str">
        <f t="array" ref="P1120">IF(INDEX(Tabula!$A$1:$AC$129 , $AT1117 + 1, MATCH("Coord_RAJ2000_Beg", Tabula!$A$1:$AAB$1 , 0)), CONCATENATE(INDEX(Tabula!$A$1:$AC$129 , $AT1117 + 1, MATCH("Coord_RAJ2000_Beg", Tabula!$A$1:$AAB$1 , 0)), " | ", INDEX(Tabula!$A$1:$AC$129 , $AT1117 + 1, MATCH("Coord_DEJ2000_Beg", Tabula!$A$1:$AAB$1 , 0))), " ")</f>
        <v> </v>
      </c>
      <c r="Q1120" s="109"/>
      <c r="R1120" s="109"/>
      <c r="S1120" s="109"/>
      <c r="T1120" s="109"/>
      <c r="U1120" s="109"/>
      <c r="V1120" s="109"/>
      <c r="W1120" s="109"/>
      <c r="X1120" s="109"/>
      <c r="Y1120" s="109"/>
      <c r="Z1120" s="109"/>
      <c r="AA1120" s="116"/>
      <c r="AB1120" s="126" t="s">
        <v>760</v>
      </c>
      <c r="AC1120" s="109"/>
      <c r="AD1120" s="109"/>
      <c r="AE1120" s="109"/>
      <c r="AF1120" s="109"/>
      <c r="AG1120" s="109"/>
      <c r="AH1120" s="109"/>
      <c r="AI1120" s="109"/>
      <c r="AJ1120" s="127" t="str">
        <f t="array" ref="AJ1120">if(INDEX(Tabula!$A$1:$AC$129 , $AT1117 + 1, MATCH("Latitude_Full_Beg", Tabula!$A$1:$AAB$1 , 0)),  CONCATENATE(TEXT(INDEX(Tabula!$A$1:$AC$129 , $AT1117 + 1, MATCH("Latitude_Full_Beg", Tabula!$A$1:$AAB$1 , 0)), "+00.0;-00.0" ), "° — ", TEXT(INDEX(Tabula!$A$1:$AC$129 , $AT1117 + 1, MATCH("Latitude_Full_End", Tabula!$A$1:$AAB$1 , 0)), "+00.0;-00.0" ), "°"), " ")</f>
        <v> </v>
      </c>
      <c r="AK1120" s="109"/>
      <c r="AL1120" s="109"/>
      <c r="AM1120" s="109"/>
      <c r="AN1120" s="109"/>
      <c r="AO1120" s="109"/>
      <c r="AP1120" s="109"/>
      <c r="AQ1120" s="109"/>
      <c r="AR1120" s="109"/>
      <c r="AS1120" s="109"/>
    </row>
    <row r="1121" ht="17.25" customHeight="1">
      <c r="A1121" s="130" t="str">
        <f t="array" ref="A1121">CONCATENATE("@ ", INDEX(Tabula!$A$1:$AC$129, $AT1117 + 1, MATCH("Group", Tabula!$A$1:$AAB$1 , 0)), " ")</f>
        <v>@ 019-_ </v>
      </c>
      <c r="B1121" s="94"/>
      <c r="C1121" s="94"/>
      <c r="D1121" s="94"/>
      <c r="E1121" s="94"/>
      <c r="F1121" s="121"/>
      <c r="G1121" s="131" t="s">
        <v>761</v>
      </c>
      <c r="H1121" s="109"/>
      <c r="I1121" s="109"/>
      <c r="J1121" s="109"/>
      <c r="K1121" s="109"/>
      <c r="L1121" s="109"/>
      <c r="M1121" s="109"/>
      <c r="N1121" s="109"/>
      <c r="O1121" s="116"/>
      <c r="P1121" s="129" t="str">
        <f t="array" ref="P1121">IF(INDEX(Tabula!$A$1:$AC$129 , $AT1117 + 1, MATCH("Coord_RAJ2000_End", Tabula!$A$1:$AAB$1 , 0)), CONCATENATE(INDEX(Tabula!$A$1:$AC$129 , $AT1117 + 1, MATCH("Coord_RAJ2000_End", Tabula!$A$1:$AAB$1 , 0)), " | ", INDEX(Tabula!$A$1:$AC$129 , $AT1117 + 1, MATCH("Coord_DEJ2000_End", Tabula!$A$1:$AAB$1 , 0))), " ")</f>
        <v> </v>
      </c>
      <c r="Q1121" s="109"/>
      <c r="R1121" s="109"/>
      <c r="S1121" s="109"/>
      <c r="T1121" s="109"/>
      <c r="U1121" s="109"/>
      <c r="V1121" s="109"/>
      <c r="W1121" s="109"/>
      <c r="X1121" s="109"/>
      <c r="Y1121" s="109"/>
      <c r="Z1121" s="109"/>
      <c r="AA1121" s="116"/>
      <c r="AB1121" s="126" t="s">
        <v>762</v>
      </c>
      <c r="AC1121" s="109"/>
      <c r="AD1121" s="109"/>
      <c r="AE1121" s="109"/>
      <c r="AF1121" s="109"/>
      <c r="AG1121" s="109"/>
      <c r="AH1121" s="109"/>
      <c r="AI1121" s="109"/>
      <c r="AJ1121" s="127" t="str">
        <f t="array" ref="AJ1121">IF(INDEX(Tabula!$A$1:$AC$129 , $AT1117 + 1, MATCH("Latitude_Part_Beg", Tabula!$A$1:$AAB$1 , 0)), CONCATENATE(TEXT(INDEX(Tabula!$A$1:$AC$129 , $AT1117 + 1, MATCH("Latitude_Part_Beg", Tabula!$A$1:$AAB$1 , 0)), "+00.0;-00.0" ), "° — ", TEXT(INDEX(Tabula!$A$1:$AC$129 , $AT1117 + 1, MATCH("Latitude_Part_End", Tabula!$A$1:$AAB$1 , 0)), "+00.0;-00.0" ), "°"), " ")</f>
        <v> </v>
      </c>
      <c r="AK1121" s="109"/>
      <c r="AL1121" s="109"/>
      <c r="AM1121" s="109"/>
      <c r="AN1121" s="109"/>
      <c r="AO1121" s="109"/>
      <c r="AP1121" s="109"/>
      <c r="AQ1121" s="109"/>
      <c r="AR1121" s="109"/>
      <c r="AS1121" s="109"/>
    </row>
    <row r="1122" ht="17.25" customHeight="1">
      <c r="A1122" s="124"/>
      <c r="B1122" s="124"/>
      <c r="C1122" s="124"/>
      <c r="D1122" s="124"/>
      <c r="E1122" s="124"/>
      <c r="F1122" s="125"/>
      <c r="G1122" s="126" t="s">
        <v>763</v>
      </c>
      <c r="H1122" s="109"/>
      <c r="I1122" s="109"/>
      <c r="J1122" s="109"/>
      <c r="K1122" s="109"/>
      <c r="L1122" s="109"/>
      <c r="M1122" s="109"/>
      <c r="N1122" s="109"/>
      <c r="O1122" s="116"/>
      <c r="P1122" s="132" t="str">
        <f t="array" ref="P1122">if(INDEX(Tabula!$A$1:$AC$129 , $AT1117 + 1, MATCH("Size_RA", Tabula!$A$1:$AAB$1 , 0)), CONCATENATE(INDEX(Tabula!$A$1:$AC$129 , $AT1117 + 1, MATCH("Size_RA", Tabula!$A$1:$AAB$1 , 0)), " | ", INDEX(Tabula!$A$1:$AC$129 , $AT1117 + 1, MATCH("Size_DE", Tabula!$A$1:$AAB$1 , 0))), " ")</f>
        <v> </v>
      </c>
      <c r="Q1122" s="109"/>
      <c r="R1122" s="109"/>
      <c r="S1122" s="109"/>
      <c r="T1122" s="109"/>
      <c r="U1122" s="109"/>
      <c r="V1122" s="109"/>
      <c r="W1122" s="109"/>
      <c r="X1122" s="109"/>
      <c r="Y1122" s="109"/>
      <c r="Z1122" s="109"/>
      <c r="AA1122" s="116"/>
      <c r="AB1122" s="126" t="s">
        <v>764</v>
      </c>
      <c r="AC1122" s="109"/>
      <c r="AD1122" s="109"/>
      <c r="AE1122" s="109"/>
      <c r="AF1122" s="109"/>
      <c r="AG1122" s="109"/>
      <c r="AH1122" s="109"/>
      <c r="AI1122" s="109"/>
      <c r="AJ1122" s="127" t="str">
        <f t="array" ref="AJ1122">IF(INDEX(Tabula!$A$1:$AC$129 , $AT1117 + 1, MATCH("Magnitude_Min", Tabula!$A$1:$AAB$1 , 0)), CONCATENATE(TEXT(INDEX(Tabula!$A$1:$AC$129 , $AT1117 + 1, MATCH("Magnitude_Min", Tabula!$A$1:$AAB$1 , 0)), "+00.0;-00.0"),  "ᵐ — ", TEXT(INDEX(Tabula!$A$1:$AC$129 , $AT1117 + 1, MATCH("Magnitude_Max", Tabula!$A$1:$AAB$1 , 0)), "+00.0;-00.0"), "ᵐ"), " ")</f>
        <v> </v>
      </c>
      <c r="AK1122" s="109"/>
      <c r="AL1122" s="109"/>
      <c r="AM1122" s="109"/>
      <c r="AN1122" s="109"/>
      <c r="AO1122" s="109"/>
      <c r="AP1122" s="109"/>
      <c r="AQ1122" s="109"/>
      <c r="AR1122" s="109"/>
      <c r="AS1122" s="109"/>
    </row>
    <row r="1123" ht="17.25" customHeight="1">
      <c r="A1123" s="133" t="s">
        <v>765</v>
      </c>
      <c r="B1123" s="134" t="str">
        <f t="array" ref="B1123">CONCATENATE("", INDEX(Tabula!$A$1:$AC$129 ,$AT1117  + 1, MATCH("Info", Tabula!$A$1:$AAB$1 , 0)))</f>
        <v>Астеризм упоминался Фламмарионом как созвездие Палица в списке созвездий в работе «История неба» 1872 года.</v>
      </c>
      <c r="C1123" s="94"/>
      <c r="D1123" s="94"/>
      <c r="E1123" s="94"/>
      <c r="F1123" s="94"/>
      <c r="G1123" s="94"/>
      <c r="H1123" s="94"/>
      <c r="I1123" s="94"/>
      <c r="J1123" s="94"/>
      <c r="K1123" s="94"/>
      <c r="L1123" s="94"/>
      <c r="M1123" s="94"/>
      <c r="N1123" s="94"/>
      <c r="O1123" s="94"/>
      <c r="P1123" s="94"/>
      <c r="Q1123" s="94"/>
      <c r="R1123" s="94"/>
      <c r="S1123" s="94"/>
      <c r="T1123" s="94"/>
      <c r="U1123" s="94"/>
      <c r="V1123" s="94"/>
      <c r="W1123" s="94"/>
      <c r="X1123" s="94"/>
      <c r="Y1123" s="94"/>
      <c r="Z1123" s="94"/>
      <c r="AA1123" s="94"/>
      <c r="AB1123" s="94"/>
      <c r="AC1123" s="94"/>
      <c r="AD1123" s="94"/>
      <c r="AE1123" s="94"/>
      <c r="AF1123" s="94"/>
      <c r="AG1123" s="94"/>
      <c r="AH1123" s="94"/>
      <c r="AI1123" s="94"/>
      <c r="AJ1123" s="94"/>
      <c r="AK1123" s="94"/>
      <c r="AL1123" s="94"/>
      <c r="AM1123" s="94"/>
      <c r="AN1123" s="94"/>
      <c r="AO1123" s="94"/>
      <c r="AP1123" s="94"/>
      <c r="AQ1123" s="94"/>
      <c r="AR1123" s="94"/>
      <c r="AS1123" s="94"/>
    </row>
    <row r="1124" ht="17.25" customHeight="1"/>
    <row r="1125" ht="17.25" customHeight="1"/>
    <row r="1126" ht="17.25" customHeight="1"/>
    <row r="1127" ht="17.25" customHeight="1"/>
    <row r="1128" ht="17.25" customHeight="1"/>
    <row r="1129" ht="17.25" customHeight="1"/>
    <row r="1130" ht="17.25" customHeight="1"/>
    <row r="1131" ht="17.25" customHeight="1"/>
    <row r="1132" ht="17.25" customHeight="1"/>
    <row r="1133" ht="17.25" customHeight="1"/>
    <row r="1134" ht="17.25" customHeight="1"/>
    <row r="1135" ht="17.25" customHeight="1"/>
    <row r="1136" ht="17.25" customHeight="1"/>
    <row r="1137" ht="17.25" customHeight="1">
      <c r="A1137" s="124"/>
      <c r="B1137" s="124"/>
      <c r="C1137" s="124"/>
      <c r="D1137" s="124"/>
      <c r="E1137" s="124"/>
      <c r="F1137" s="124"/>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row>
    <row r="1138" ht="17.25" customHeight="1">
      <c r="A1138" s="135" t="s">
        <v>766</v>
      </c>
      <c r="B1138" s="136" t="str">
        <f t="array" ref="B1138">IMAGE(INDEX(Tabula!$A$1:$AC$129 , $AT1117 + 1, MATCH("Img_Look_Gray", Tabula!$A$1:$AAB$1 , 0)))</f>
        <v/>
      </c>
      <c r="C1138" s="94"/>
      <c r="D1138" s="94"/>
      <c r="E1138" s="94"/>
      <c r="F1138" s="94"/>
      <c r="G1138" s="94"/>
      <c r="H1138" s="94"/>
      <c r="I1138" s="94"/>
      <c r="J1138" s="94"/>
      <c r="K1138" s="94"/>
      <c r="L1138" s="94"/>
      <c r="M1138" s="94"/>
      <c r="N1138" s="94"/>
      <c r="O1138" s="94"/>
      <c r="P1138" s="94"/>
      <c r="Q1138" s="94"/>
      <c r="R1138" s="94"/>
      <c r="S1138" s="94"/>
      <c r="T1138" s="94"/>
      <c r="U1138" s="94"/>
      <c r="V1138" s="94"/>
      <c r="W1138" s="94"/>
      <c r="X1138" s="94"/>
      <c r="Y1138" s="137" t="s">
        <v>767</v>
      </c>
      <c r="Z1138" s="138" t="str">
        <f t="array" ref="Z1138">IMAGE(INDEX(Tabula!$A$1:$AC$129 , $AT1117 + 1,  MATCH("Img_Form_Gray", Tabula!$A$1:$AAB$1 , 0)))</f>
        <v/>
      </c>
      <c r="AA1138" s="94"/>
      <c r="AB1138" s="94"/>
      <c r="AC1138" s="94"/>
      <c r="AD1138" s="94"/>
      <c r="AE1138" s="94"/>
      <c r="AF1138" s="94"/>
      <c r="AG1138" s="94"/>
      <c r="AH1138" s="94"/>
      <c r="AI1138" s="94"/>
      <c r="AJ1138" s="94"/>
      <c r="AK1138" s="94"/>
      <c r="AL1138" s="94"/>
      <c r="AM1138" s="94"/>
      <c r="AN1138" s="94"/>
      <c r="AO1138" s="94"/>
      <c r="AP1138" s="94"/>
      <c r="AQ1138" s="94"/>
      <c r="AR1138" s="94"/>
      <c r="AS1138" s="94"/>
    </row>
    <row r="1139" ht="17.25" customHeight="1"/>
    <row r="1140" ht="17.25" customHeight="1"/>
    <row r="1141" ht="17.25" customHeight="1"/>
    <row r="1142" ht="17.25" customHeight="1"/>
    <row r="1143" ht="17.25" customHeight="1"/>
    <row r="1144" ht="17.25" customHeight="1"/>
    <row r="1145" ht="17.25" customHeight="1"/>
    <row r="1146" ht="17.25" customHeight="1"/>
    <row r="1147" ht="17.25" customHeight="1"/>
    <row r="1148" ht="17.25" customHeight="1"/>
    <row r="1149" ht="17.25" customHeight="1"/>
    <row r="1150" ht="17.25" customHeight="1"/>
    <row r="1151" ht="17.25" customHeight="1"/>
    <row r="1152" ht="17.25" customHeight="1">
      <c r="A1152" s="124"/>
      <c r="B1152" s="124"/>
      <c r="C1152" s="124"/>
      <c r="D1152" s="124"/>
      <c r="E1152" s="124"/>
      <c r="F1152" s="124"/>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row>
    <row r="1153" ht="17.25" customHeight="1">
      <c r="A1153" s="117" t="s">
        <v>634</v>
      </c>
      <c r="B1153" s="109"/>
      <c r="C1153" s="109"/>
      <c r="D1153" s="109"/>
      <c r="E1153" s="109"/>
      <c r="F1153" s="109"/>
      <c r="G1153" s="109"/>
      <c r="H1153" s="109"/>
      <c r="I1153" s="116"/>
      <c r="J1153" s="118" t="str">
        <f t="array" ref="J1153">CONCATENATE("", INDEX(Tabula!$A$1:$AC$129 ,$AT1153  + 1, MATCH("Name", Tabula!$A$1:$AAB$1 , 0)))</f>
        <v>Ослята и Ясли</v>
      </c>
      <c r="K1153" s="109"/>
      <c r="L1153" s="109"/>
      <c r="M1153" s="109"/>
      <c r="N1153" s="109"/>
      <c r="O1153" s="109"/>
      <c r="P1153" s="109"/>
      <c r="Q1153" s="109"/>
      <c r="R1153" s="109"/>
      <c r="S1153" s="109"/>
      <c r="T1153" s="109"/>
      <c r="U1153" s="109"/>
      <c r="V1153" s="109"/>
      <c r="W1153" s="109"/>
      <c r="X1153" s="109"/>
      <c r="Y1153" s="109"/>
      <c r="Z1153" s="109"/>
      <c r="AA1153" s="109"/>
      <c r="AB1153" s="109"/>
      <c r="AC1153" s="109"/>
      <c r="AD1153" s="109"/>
      <c r="AE1153" s="109"/>
      <c r="AF1153" s="109"/>
      <c r="AG1153" s="109"/>
      <c r="AH1153" s="109"/>
      <c r="AI1153" s="109"/>
      <c r="AJ1153" s="109"/>
      <c r="AK1153" s="109"/>
      <c r="AL1153" s="109"/>
      <c r="AM1153" s="116"/>
      <c r="AN1153" s="115" t="s">
        <v>757</v>
      </c>
      <c r="AO1153" s="109"/>
      <c r="AP1153" s="109"/>
      <c r="AQ1153" s="109"/>
      <c r="AR1153" s="109"/>
      <c r="AS1153" s="109"/>
      <c r="AT1153" s="119">
        <v>24.0</v>
      </c>
    </row>
    <row r="1154" ht="17.25" customHeight="1">
      <c r="A1154" s="122" t="str">
        <f t="array" ref="A1154">CONCATENATE("Включает ", INDEX(Tabula!$A$1:$AC$129 ,$AT1153  + 1, MATCH("Count", Tabula!$A$1:$AAB$1 , 0)), " объекта")</f>
        <v>Включает 3 объекта</v>
      </c>
      <c r="B1154" s="94"/>
      <c r="C1154" s="94"/>
      <c r="D1154" s="94"/>
      <c r="E1154" s="94"/>
      <c r="F1154" s="94"/>
      <c r="G1154" s="94"/>
      <c r="H1154" s="94"/>
      <c r="I1154" s="121"/>
      <c r="J1154" s="123" t="str">
        <f t="array" ref="J1154">INDEX(Tabula!$A$1:$AC$129 , $AT1153 + 1, MATCH("Stars", Tabula!$A$1:$AAB$1 , 0))</f>
        <v>γ Cnc, ε Cnc + M44, δ Cnc</v>
      </c>
      <c r="K1154" s="109"/>
      <c r="L1154" s="109"/>
      <c r="M1154" s="109"/>
      <c r="N1154" s="109"/>
      <c r="O1154" s="109"/>
      <c r="P1154" s="109"/>
      <c r="Q1154" s="109"/>
      <c r="R1154" s="109"/>
      <c r="S1154" s="109"/>
      <c r="T1154" s="109"/>
      <c r="U1154" s="109"/>
      <c r="V1154" s="109"/>
      <c r="W1154" s="109"/>
      <c r="X1154" s="109"/>
      <c r="Y1154" s="109"/>
      <c r="Z1154" s="109"/>
      <c r="AA1154" s="109"/>
      <c r="AB1154" s="109"/>
      <c r="AC1154" s="109"/>
      <c r="AD1154" s="109"/>
      <c r="AE1154" s="109"/>
      <c r="AF1154" s="109"/>
      <c r="AG1154" s="109"/>
      <c r="AH1154" s="109"/>
      <c r="AI1154" s="109"/>
      <c r="AJ1154" s="109"/>
      <c r="AK1154" s="109"/>
      <c r="AL1154" s="109"/>
      <c r="AM1154" s="116"/>
      <c r="AN1154" s="120" t="str">
        <f t="array" ref="AN1154">CONCATENATE("№ ", TEXT(INDEX(Tabula!$A$1:$AC$129, $AT1153 + 1, MATCH("Order", Tabula!$A$1:$AAB$1 , 0)), "000"))</f>
        <v>№ 024</v>
      </c>
      <c r="AO1154" s="94"/>
      <c r="AP1154" s="94"/>
      <c r="AQ1154" s="94"/>
      <c r="AR1154" s="94"/>
      <c r="AS1154" s="94"/>
    </row>
    <row r="1155" ht="17.25" customHeight="1">
      <c r="A1155" s="126" t="s">
        <v>656</v>
      </c>
      <c r="B1155" s="109"/>
      <c r="C1155" s="109"/>
      <c r="D1155" s="109"/>
      <c r="E1155" s="109"/>
      <c r="F1155" s="109"/>
      <c r="G1155" s="109"/>
      <c r="H1155" s="109"/>
      <c r="I1155" s="116"/>
      <c r="J1155" s="127" t="str">
        <f t="array" ref="J1155">INDEX(Tabula!$A$1:$AC$129 , $AT1153 + 1, MATCH("Origin", Tabula!$A$1:$AAB$1 , 0))</f>
        <v>Средневековое</v>
      </c>
      <c r="K1155" s="109"/>
      <c r="L1155" s="109"/>
      <c r="M1155" s="109"/>
      <c r="N1155" s="109"/>
      <c r="O1155" s="109"/>
      <c r="P1155" s="109"/>
      <c r="Q1155" s="109"/>
      <c r="R1155" s="109"/>
      <c r="S1155" s="109"/>
      <c r="T1155" s="109"/>
      <c r="U1155" s="116"/>
      <c r="V1155" s="126" t="s">
        <v>636</v>
      </c>
      <c r="W1155" s="109"/>
      <c r="X1155" s="109"/>
      <c r="Y1155" s="109"/>
      <c r="Z1155" s="109"/>
      <c r="AA1155" s="109"/>
      <c r="AB1155" s="109"/>
      <c r="AC1155" s="109"/>
      <c r="AD1155" s="127" t="str">
        <f t="array" ref="AD1155">INDEX(Tabula!$A$1:$AC$129 , $AT1153 + 1, MATCH("Type", Tabula!$A$1:$AAB$1 , 0))</f>
        <v>Квази-созвездия</v>
      </c>
      <c r="AE1155" s="109"/>
      <c r="AF1155" s="109"/>
      <c r="AG1155" s="109"/>
      <c r="AH1155" s="109"/>
      <c r="AI1155" s="109"/>
      <c r="AJ1155" s="109"/>
      <c r="AK1155" s="109"/>
      <c r="AL1155" s="109"/>
      <c r="AM1155" s="116"/>
      <c r="AN1155" s="124"/>
      <c r="AO1155" s="124"/>
      <c r="AP1155" s="124"/>
      <c r="AQ1155" s="124"/>
      <c r="AR1155" s="124"/>
      <c r="AS1155" s="124"/>
    </row>
    <row r="1156" ht="17.25" customHeight="1">
      <c r="A1156" s="126" t="s">
        <v>759</v>
      </c>
      <c r="B1156" s="109"/>
      <c r="C1156" s="109"/>
      <c r="D1156" s="109"/>
      <c r="E1156" s="109"/>
      <c r="F1156" s="109"/>
      <c r="G1156" s="109"/>
      <c r="H1156" s="109"/>
      <c r="I1156" s="116"/>
      <c r="J1156" s="129" t="str">
        <f t="array" ref="J1156">IF(INDEX(Tabula!$A$1:$AC$129 , $AT1153 + 1, MATCH("Coord_RAJ2000_Beg", Tabula!$A$1:$AAB$1 , 0)), CONCATENATE(INDEX(Tabula!$A$1:$AC$129 , $AT1153 + 1, MATCH("Coord_RAJ2000_Beg", Tabula!$A$1:$AAB$1 , 0)), " | ", INDEX(Tabula!$A$1:$AC$129 , $AT1153 + 1, MATCH("Coord_DEJ2000_Beg", Tabula!$A$1:$AAB$1 , 0))), " ")</f>
        <v> </v>
      </c>
      <c r="K1156" s="109"/>
      <c r="L1156" s="109"/>
      <c r="M1156" s="109"/>
      <c r="N1156" s="109"/>
      <c r="O1156" s="109"/>
      <c r="P1156" s="109"/>
      <c r="Q1156" s="109"/>
      <c r="R1156" s="109"/>
      <c r="S1156" s="109"/>
      <c r="T1156" s="109"/>
      <c r="U1156" s="116"/>
      <c r="V1156" s="126" t="s">
        <v>760</v>
      </c>
      <c r="W1156" s="109"/>
      <c r="X1156" s="109"/>
      <c r="Y1156" s="109"/>
      <c r="Z1156" s="109"/>
      <c r="AA1156" s="109"/>
      <c r="AB1156" s="109"/>
      <c r="AC1156" s="109"/>
      <c r="AD1156" s="127" t="str">
        <f t="array" ref="AD1156">if(INDEX(Tabula!$A$1:$AC$129 , $AT1153 + 1, MATCH("Latitude_Full_Beg", Tabula!$A$1:$AAB$1 , 0)),  CONCATENATE(TEXT(INDEX(Tabula!$A$1:$AC$129 , $AT1153 + 1, MATCH("Latitude_Full_Beg", Tabula!$A$1:$AAB$1 , 0)), "+00.0;-00.0" ), "° — ", TEXT(INDEX(Tabula!$A$1:$AC$129 , $AT1153 + 1, MATCH("Latitude_Full_End", Tabula!$A$1:$AAB$1 , 0)), "+00.0;-00.0" ), "°"), " ")</f>
        <v> </v>
      </c>
      <c r="AE1156" s="109"/>
      <c r="AF1156" s="109"/>
      <c r="AG1156" s="109"/>
      <c r="AH1156" s="109"/>
      <c r="AI1156" s="109"/>
      <c r="AJ1156" s="109"/>
      <c r="AK1156" s="109"/>
      <c r="AL1156" s="109"/>
      <c r="AM1156" s="116"/>
      <c r="AN1156" s="128" t="s">
        <v>758</v>
      </c>
      <c r="AO1156" s="109"/>
      <c r="AP1156" s="109"/>
      <c r="AQ1156" s="109"/>
      <c r="AR1156" s="109"/>
      <c r="AS1156" s="109"/>
    </row>
    <row r="1157" ht="17.25" customHeight="1">
      <c r="A1157" s="131" t="s">
        <v>761</v>
      </c>
      <c r="B1157" s="109"/>
      <c r="C1157" s="109"/>
      <c r="D1157" s="109"/>
      <c r="E1157" s="109"/>
      <c r="F1157" s="109"/>
      <c r="G1157" s="109"/>
      <c r="H1157" s="109"/>
      <c r="I1157" s="116"/>
      <c r="J1157" s="129" t="str">
        <f t="array" ref="J1157">IF(INDEX(Tabula!$A$1:$AC$129 , $AT1153 + 1, MATCH("Coord_RAJ2000_End", Tabula!$A$1:$AAB$1 , 0)), CONCATENATE(INDEX(Tabula!$A$1:$AC$129 , $AT1153 + 1, MATCH("Coord_RAJ2000_End", Tabula!$A$1:$AAB$1 , 0)), " | ", INDEX(Tabula!$A$1:$AC$129 , $AT1153 + 1, MATCH("Coord_DEJ2000_End", Tabula!$A$1:$AAB$1 , 0))), " ")</f>
        <v> </v>
      </c>
      <c r="K1157" s="109"/>
      <c r="L1157" s="109"/>
      <c r="M1157" s="109"/>
      <c r="N1157" s="109"/>
      <c r="O1157" s="109"/>
      <c r="P1157" s="109"/>
      <c r="Q1157" s="109"/>
      <c r="R1157" s="109"/>
      <c r="S1157" s="109"/>
      <c r="T1157" s="109"/>
      <c r="U1157" s="116"/>
      <c r="V1157" s="126" t="s">
        <v>762</v>
      </c>
      <c r="W1157" s="109"/>
      <c r="X1157" s="109"/>
      <c r="Y1157" s="109"/>
      <c r="Z1157" s="109"/>
      <c r="AA1157" s="109"/>
      <c r="AB1157" s="109"/>
      <c r="AC1157" s="109"/>
      <c r="AD1157" s="127" t="str">
        <f t="array" ref="AD1157">IF(INDEX(Tabula!$A$1:$AC$129 , $AT1153 + 1, MATCH("Latitude_Part_Beg", Tabula!$A$1:$AAB$1 , 0)), CONCATENATE(TEXT(INDEX(Tabula!$A$1:$AC$129 , $AT1153 + 1, MATCH("Latitude_Part_Beg", Tabula!$A$1:$AAB$1 , 0)), "+00.0;-00.0" ), "° — ", TEXT(INDEX(Tabula!$A$1:$AC$129 , $AT1153 + 1, MATCH("Latitude_Part_End", Tabula!$A$1:$AAB$1 , 0)), "+00.0;-00.0" ), "°"), " ")</f>
        <v> </v>
      </c>
      <c r="AE1157" s="109"/>
      <c r="AF1157" s="109"/>
      <c r="AG1157" s="109"/>
      <c r="AH1157" s="109"/>
      <c r="AI1157" s="109"/>
      <c r="AJ1157" s="109"/>
      <c r="AK1157" s="109"/>
      <c r="AL1157" s="109"/>
      <c r="AM1157" s="116"/>
      <c r="AN1157" s="130" t="str">
        <f t="array" ref="AN1157">CONCATENATE("@ ", INDEX(Tabula!$A$1:$AC$129, $AT1153 + 1, MATCH("Group", Tabula!$A$1:$AAB$1 , 0)), " ")</f>
        <v>@ 020-_ </v>
      </c>
      <c r="AO1157" s="94"/>
      <c r="AP1157" s="94"/>
      <c r="AQ1157" s="94"/>
      <c r="AR1157" s="94"/>
      <c r="AS1157" s="94"/>
    </row>
    <row r="1158" ht="17.25" customHeight="1">
      <c r="A1158" s="126" t="s">
        <v>763</v>
      </c>
      <c r="B1158" s="109"/>
      <c r="C1158" s="109"/>
      <c r="D1158" s="109"/>
      <c r="E1158" s="109"/>
      <c r="F1158" s="109"/>
      <c r="G1158" s="109"/>
      <c r="H1158" s="109"/>
      <c r="I1158" s="116"/>
      <c r="J1158" s="132" t="str">
        <f t="array" ref="J1158">if(INDEX(Tabula!$A$1:$AC$129 , $AT1153 + 1, MATCH("Size_RA", Tabula!$A$1:$AAB$1 , 0)), CONCATENATE(INDEX(Tabula!$A$1:$AC$129 , $AT1153 + 1, MATCH("Size_RA", Tabula!$A$1:$AAB$1 , 0)), " | ", INDEX(Tabula!$A$1:$AC$129 , $AT1153 + 1, MATCH("Size_DE", Tabula!$A$1:$AAB$1 , 0))), " ")</f>
        <v> </v>
      </c>
      <c r="K1158" s="109"/>
      <c r="L1158" s="109"/>
      <c r="M1158" s="109"/>
      <c r="N1158" s="109"/>
      <c r="O1158" s="109"/>
      <c r="P1158" s="109"/>
      <c r="Q1158" s="109"/>
      <c r="R1158" s="109"/>
      <c r="S1158" s="109"/>
      <c r="T1158" s="109"/>
      <c r="U1158" s="116"/>
      <c r="V1158" s="126" t="s">
        <v>764</v>
      </c>
      <c r="W1158" s="109"/>
      <c r="X1158" s="109"/>
      <c r="Y1158" s="109"/>
      <c r="Z1158" s="109"/>
      <c r="AA1158" s="109"/>
      <c r="AB1158" s="109"/>
      <c r="AC1158" s="109"/>
      <c r="AD1158" s="127" t="str">
        <f t="array" ref="AD1158">IF(INDEX(Tabula!$A$1:$AC$129 , $AT1153 + 1, MATCH("Magnitude_Min", Tabula!$A$1:$AAB$1 , 0)), CONCATENATE(TEXT(INDEX(Tabula!$A$1:$AC$129 , $AT1153 + 1, MATCH("Magnitude_Min", Tabula!$A$1:$AAB$1 , 0)), "+00.0;-00.0"),  "ᵐ — ", TEXT(INDEX(Tabula!$A$1:$AC$129 , $AT1153 + 1, MATCH("Magnitude_Max", Tabula!$A$1:$AAB$1 , 0)), "+00.0;-00.0"), "ᵐ"), " ")</f>
        <v> </v>
      </c>
      <c r="AE1158" s="109"/>
      <c r="AF1158" s="109"/>
      <c r="AG1158" s="109"/>
      <c r="AH1158" s="109"/>
      <c r="AI1158" s="109"/>
      <c r="AJ1158" s="109"/>
      <c r="AK1158" s="109"/>
      <c r="AL1158" s="109"/>
      <c r="AM1158" s="116"/>
      <c r="AN1158" s="124"/>
      <c r="AO1158" s="124"/>
      <c r="AP1158" s="124"/>
      <c r="AQ1158" s="124"/>
      <c r="AR1158" s="124"/>
      <c r="AS1158" s="124"/>
    </row>
    <row r="1159" ht="17.25" customHeight="1">
      <c r="A1159" s="134" t="str">
        <f t="array" ref="A1159">CONCATENATE("", INDEX(Tabula!$A$1:$AC$129 ,$AT1153  + 1, MATCH("Info", Tabula!$A$1:$AAB$1 , 0)))</f>
        <v>Ослята — пара слабеньких звезд в созвездии Рак, Ясли — рассеянное звездное скопление: имеется в виду, конечно, кормушка с сеном для животных. Упоминались Камиль Фламмарион как два отдельных созвездия в списке 1872 года.</v>
      </c>
      <c r="B1159" s="94"/>
      <c r="C1159" s="94"/>
      <c r="D1159" s="94"/>
      <c r="E1159" s="94"/>
      <c r="F1159" s="94"/>
      <c r="G1159" s="94"/>
      <c r="H1159" s="94"/>
      <c r="I1159" s="94"/>
      <c r="J1159" s="94"/>
      <c r="K1159" s="94"/>
      <c r="L1159" s="94"/>
      <c r="M1159" s="94"/>
      <c r="N1159" s="94"/>
      <c r="O1159" s="94"/>
      <c r="P1159" s="94"/>
      <c r="Q1159" s="94"/>
      <c r="R1159" s="94"/>
      <c r="S1159" s="94"/>
      <c r="T1159" s="94"/>
      <c r="U1159" s="94"/>
      <c r="V1159" s="94"/>
      <c r="W1159" s="94"/>
      <c r="X1159" s="94"/>
      <c r="Y1159" s="94"/>
      <c r="Z1159" s="94"/>
      <c r="AA1159" s="94"/>
      <c r="AB1159" s="94"/>
      <c r="AC1159" s="94"/>
      <c r="AD1159" s="94"/>
      <c r="AE1159" s="94"/>
      <c r="AF1159" s="94"/>
      <c r="AG1159" s="94"/>
      <c r="AH1159" s="94"/>
      <c r="AI1159" s="94"/>
      <c r="AJ1159" s="94"/>
      <c r="AK1159" s="94"/>
      <c r="AL1159" s="94"/>
      <c r="AM1159" s="94"/>
      <c r="AN1159" s="94"/>
      <c r="AO1159" s="94"/>
      <c r="AP1159" s="94"/>
      <c r="AQ1159" s="94"/>
      <c r="AR1159" s="94"/>
      <c r="AS1159" s="139" t="s">
        <v>765</v>
      </c>
    </row>
    <row r="1160" ht="17.25" customHeight="1"/>
    <row r="1161" ht="17.25" customHeight="1"/>
    <row r="1162" ht="17.25" customHeight="1"/>
    <row r="1163" ht="17.25" customHeight="1"/>
    <row r="1164" ht="17.25" customHeight="1"/>
    <row r="1165" ht="17.25" customHeight="1"/>
    <row r="1166" ht="17.25" customHeight="1"/>
    <row r="1167" ht="17.25" customHeight="1"/>
    <row r="1168" ht="17.25" customHeight="1"/>
    <row r="1169" ht="17.25" customHeight="1"/>
    <row r="1170" ht="17.25" customHeight="1"/>
    <row r="1171" ht="17.25" customHeight="1"/>
    <row r="1172" ht="17.25" customHeight="1"/>
    <row r="1173" ht="17.25" customHeight="1">
      <c r="A1173" s="124"/>
      <c r="B1173" s="124"/>
      <c r="C1173" s="124"/>
      <c r="D1173" s="124"/>
      <c r="E1173" s="124"/>
      <c r="F1173" s="124"/>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row>
    <row r="1174" ht="17.25" customHeight="1">
      <c r="A1174" s="138" t="str">
        <f t="array" ref="A1174">IMAGE(INDEX(Tabula!$A$1:$AC$129 , $AT1153 + 1,  MATCH("Img_Form_Gray", Tabula!$A$1:$AAB$1 , 0)))</f>
        <v/>
      </c>
      <c r="B1174" s="94"/>
      <c r="C1174" s="94"/>
      <c r="D1174" s="94"/>
      <c r="E1174" s="94"/>
      <c r="F1174" s="94"/>
      <c r="G1174" s="94"/>
      <c r="H1174" s="94"/>
      <c r="I1174" s="94"/>
      <c r="J1174" s="94"/>
      <c r="K1174" s="94"/>
      <c r="L1174" s="94"/>
      <c r="M1174" s="94"/>
      <c r="N1174" s="94"/>
      <c r="O1174" s="94"/>
      <c r="P1174" s="94"/>
      <c r="Q1174" s="94"/>
      <c r="R1174" s="94"/>
      <c r="S1174" s="94"/>
      <c r="T1174" s="94"/>
      <c r="U1174" s="140" t="s">
        <v>767</v>
      </c>
      <c r="V1174" s="136" t="str">
        <f t="array" ref="V1174">IMAGE(INDEX(Tabula!$A$1:$AC$129 , $AT1153 + 1, MATCH("Img_Look_Gray", Tabula!$A$1:$AAB$1 , 0)))</f>
        <v/>
      </c>
      <c r="W1174" s="94"/>
      <c r="X1174" s="94"/>
      <c r="Y1174" s="94"/>
      <c r="Z1174" s="94"/>
      <c r="AA1174" s="94"/>
      <c r="AB1174" s="94"/>
      <c r="AC1174" s="94"/>
      <c r="AD1174" s="94"/>
      <c r="AE1174" s="94"/>
      <c r="AF1174" s="94"/>
      <c r="AG1174" s="94"/>
      <c r="AH1174" s="94"/>
      <c r="AI1174" s="94"/>
      <c r="AJ1174" s="94"/>
      <c r="AK1174" s="94"/>
      <c r="AL1174" s="94"/>
      <c r="AM1174" s="94"/>
      <c r="AN1174" s="94"/>
      <c r="AO1174" s="94"/>
      <c r="AP1174" s="94"/>
      <c r="AQ1174" s="94"/>
      <c r="AR1174" s="94"/>
      <c r="AS1174" s="141" t="s">
        <v>766</v>
      </c>
    </row>
    <row r="1175" ht="17.25" customHeight="1"/>
    <row r="1176" ht="17.25" customHeight="1"/>
    <row r="1177" ht="17.25" customHeight="1"/>
    <row r="1178" ht="17.25" customHeight="1"/>
    <row r="1179" ht="17.25" customHeight="1"/>
    <row r="1180" ht="17.25" customHeight="1"/>
    <row r="1181" ht="17.25" customHeight="1"/>
    <row r="1182" ht="17.25" customHeight="1"/>
    <row r="1183" ht="17.25" customHeight="1"/>
    <row r="1184" ht="17.25" customHeight="1"/>
    <row r="1185" ht="17.25" customHeight="1"/>
    <row r="1186" ht="17.25" customHeight="1"/>
    <row r="1187" ht="17.25" customHeight="1"/>
    <row r="1188" ht="17.25" customHeight="1">
      <c r="A1188" s="124"/>
      <c r="B1188" s="124"/>
      <c r="C1188" s="124"/>
      <c r="D1188" s="124"/>
      <c r="E1188" s="124"/>
      <c r="F1188" s="124"/>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row>
    <row r="1189" ht="17.25" customHeight="1">
      <c r="A1189" s="115" t="s">
        <v>757</v>
      </c>
      <c r="B1189" s="109"/>
      <c r="C1189" s="109"/>
      <c r="D1189" s="109"/>
      <c r="E1189" s="109"/>
      <c r="F1189" s="116"/>
      <c r="G1189" s="117" t="s">
        <v>634</v>
      </c>
      <c r="H1189" s="109"/>
      <c r="I1189" s="109"/>
      <c r="J1189" s="109"/>
      <c r="K1189" s="109"/>
      <c r="L1189" s="109"/>
      <c r="M1189" s="109"/>
      <c r="N1189" s="109"/>
      <c r="O1189" s="116"/>
      <c r="P1189" s="118" t="str">
        <f t="array" ref="P1189">CONCATENATE("", INDEX(Tabula!$A$1:$AC$129 ,$AT1189  + 1, MATCH("Name", Tabula!$A$1:$AAB$1 , 0)))</f>
        <v>Голова Дракона</v>
      </c>
      <c r="Q1189" s="109"/>
      <c r="R1189" s="109"/>
      <c r="S1189" s="109"/>
      <c r="T1189" s="109"/>
      <c r="U1189" s="109"/>
      <c r="V1189" s="109"/>
      <c r="W1189" s="109"/>
      <c r="X1189" s="109"/>
      <c r="Y1189" s="109"/>
      <c r="Z1189" s="109"/>
      <c r="AA1189" s="109"/>
      <c r="AB1189" s="109"/>
      <c r="AC1189" s="109"/>
      <c r="AD1189" s="109"/>
      <c r="AE1189" s="109"/>
      <c r="AF1189" s="109"/>
      <c r="AG1189" s="109"/>
      <c r="AH1189" s="109"/>
      <c r="AI1189" s="109"/>
      <c r="AJ1189" s="109"/>
      <c r="AK1189" s="109"/>
      <c r="AL1189" s="109"/>
      <c r="AM1189" s="109"/>
      <c r="AN1189" s="109"/>
      <c r="AO1189" s="109"/>
      <c r="AP1189" s="109"/>
      <c r="AQ1189" s="109"/>
      <c r="AR1189" s="109"/>
      <c r="AS1189" s="109"/>
      <c r="AT1189" s="119">
        <v>25.0</v>
      </c>
    </row>
    <row r="1190" ht="17.25" customHeight="1">
      <c r="A1190" s="120" t="str">
        <f t="array" ref="A1190">CONCATENATE("№ ", TEXT(INDEX(Tabula!$A$1:$AC$129, $AT1189 + 1, MATCH("Order", Tabula!$A$1:$AAB$1 , 0)), "000"))</f>
        <v>№ 025</v>
      </c>
      <c r="B1190" s="94"/>
      <c r="C1190" s="94"/>
      <c r="D1190" s="94"/>
      <c r="E1190" s="94"/>
      <c r="F1190" s="121"/>
      <c r="G1190" s="122" t="str">
        <f t="array" ref="G1190">CONCATENATE("Включает ", INDEX(Tabula!$A$1:$AC$129 ,$AT1189  + 1, MATCH("Count", Tabula!$A$1:$AAB$1 , 0)), " объекта")</f>
        <v>Включает 4 объекта</v>
      </c>
      <c r="H1190" s="94"/>
      <c r="I1190" s="94"/>
      <c r="J1190" s="94"/>
      <c r="K1190" s="94"/>
      <c r="L1190" s="94"/>
      <c r="M1190" s="94"/>
      <c r="N1190" s="94"/>
      <c r="O1190" s="121"/>
      <c r="P1190" s="123" t="str">
        <f t="array" ref="P1190">INDEX(Tabula!$A$1:$AC$129 , $AT1189 + 1, MATCH("Stars", Tabula!$A$1:$AAB$1 , 0))</f>
        <v>β Dra, γ Dra, ν Dra, ξ Dra</v>
      </c>
      <c r="Q1190" s="109"/>
      <c r="R1190" s="109"/>
      <c r="S1190" s="109"/>
      <c r="T1190" s="109"/>
      <c r="U1190" s="109"/>
      <c r="V1190" s="109"/>
      <c r="W1190" s="109"/>
      <c r="X1190" s="109"/>
      <c r="Y1190" s="109"/>
      <c r="Z1190" s="109"/>
      <c r="AA1190" s="109"/>
      <c r="AB1190" s="109"/>
      <c r="AC1190" s="109"/>
      <c r="AD1190" s="109"/>
      <c r="AE1190" s="109"/>
      <c r="AF1190" s="109"/>
      <c r="AG1190" s="109"/>
      <c r="AH1190" s="109"/>
      <c r="AI1190" s="109"/>
      <c r="AJ1190" s="109"/>
      <c r="AK1190" s="109"/>
      <c r="AL1190" s="109"/>
      <c r="AM1190" s="109"/>
      <c r="AN1190" s="109"/>
      <c r="AO1190" s="109"/>
      <c r="AP1190" s="109"/>
      <c r="AQ1190" s="109"/>
      <c r="AR1190" s="109"/>
      <c r="AS1190" s="109"/>
    </row>
    <row r="1191" ht="17.25" customHeight="1">
      <c r="A1191" s="124"/>
      <c r="B1191" s="124"/>
      <c r="C1191" s="124"/>
      <c r="D1191" s="124"/>
      <c r="E1191" s="124"/>
      <c r="F1191" s="125"/>
      <c r="G1191" s="126" t="s">
        <v>656</v>
      </c>
      <c r="H1191" s="109"/>
      <c r="I1191" s="109"/>
      <c r="J1191" s="109"/>
      <c r="K1191" s="109"/>
      <c r="L1191" s="109"/>
      <c r="M1191" s="109"/>
      <c r="N1191" s="109"/>
      <c r="O1191" s="116"/>
      <c r="P1191" s="127" t="str">
        <f t="array" ref="P1191">INDEX(Tabula!$A$1:$AC$129 , $AT1189 + 1, MATCH("Origin", Tabula!$A$1:$AAB$1 , 0))</f>
        <v>Античное</v>
      </c>
      <c r="Q1191" s="109"/>
      <c r="R1191" s="109"/>
      <c r="S1191" s="109"/>
      <c r="T1191" s="109"/>
      <c r="U1191" s="109"/>
      <c r="V1191" s="109"/>
      <c r="W1191" s="109"/>
      <c r="X1191" s="109"/>
      <c r="Y1191" s="109"/>
      <c r="Z1191" s="109"/>
      <c r="AA1191" s="116"/>
      <c r="AB1191" s="126" t="s">
        <v>636</v>
      </c>
      <c r="AC1191" s="109"/>
      <c r="AD1191" s="109"/>
      <c r="AE1191" s="109"/>
      <c r="AF1191" s="109"/>
      <c r="AG1191" s="109"/>
      <c r="AH1191" s="109"/>
      <c r="AI1191" s="109"/>
      <c r="AJ1191" s="127" t="str">
        <f t="array" ref="AJ1191">INDEX(Tabula!$A$1:$AC$129 , $AT1189 + 1, MATCH("Type", Tabula!$A$1:$AAB$1 , 0))</f>
        <v>Образные</v>
      </c>
      <c r="AK1191" s="109"/>
      <c r="AL1191" s="109"/>
      <c r="AM1191" s="109"/>
      <c r="AN1191" s="109"/>
      <c r="AO1191" s="109"/>
      <c r="AP1191" s="109"/>
      <c r="AQ1191" s="109"/>
      <c r="AR1191" s="109"/>
      <c r="AS1191" s="109"/>
    </row>
    <row r="1192" ht="17.25" customHeight="1">
      <c r="A1192" s="128" t="s">
        <v>758</v>
      </c>
      <c r="B1192" s="109"/>
      <c r="C1192" s="109"/>
      <c r="D1192" s="109"/>
      <c r="E1192" s="109"/>
      <c r="F1192" s="116"/>
      <c r="G1192" s="126" t="s">
        <v>759</v>
      </c>
      <c r="H1192" s="109"/>
      <c r="I1192" s="109"/>
      <c r="J1192" s="109"/>
      <c r="K1192" s="109"/>
      <c r="L1192" s="109"/>
      <c r="M1192" s="109"/>
      <c r="N1192" s="109"/>
      <c r="O1192" s="116"/>
      <c r="P1192" s="129" t="str">
        <f t="array" ref="P1192">IF(INDEX(Tabula!$A$1:$AC$129 , $AT1189 + 1, MATCH("Coord_RAJ2000_Beg", Tabula!$A$1:$AAB$1 , 0)), CONCATENATE(INDEX(Tabula!$A$1:$AC$129 , $AT1189 + 1, MATCH("Coord_RAJ2000_Beg", Tabula!$A$1:$AAB$1 , 0)), " | ", INDEX(Tabula!$A$1:$AC$129 , $AT1189 + 1, MATCH("Coord_DEJ2000_Beg", Tabula!$A$1:$AAB$1 , 0))), " ")</f>
        <v> </v>
      </c>
      <c r="Q1192" s="109"/>
      <c r="R1192" s="109"/>
      <c r="S1192" s="109"/>
      <c r="T1192" s="109"/>
      <c r="U1192" s="109"/>
      <c r="V1192" s="109"/>
      <c r="W1192" s="109"/>
      <c r="X1192" s="109"/>
      <c r="Y1192" s="109"/>
      <c r="Z1192" s="109"/>
      <c r="AA1192" s="116"/>
      <c r="AB1192" s="126" t="s">
        <v>760</v>
      </c>
      <c r="AC1192" s="109"/>
      <c r="AD1192" s="109"/>
      <c r="AE1192" s="109"/>
      <c r="AF1192" s="109"/>
      <c r="AG1192" s="109"/>
      <c r="AH1192" s="109"/>
      <c r="AI1192" s="109"/>
      <c r="AJ1192" s="127" t="str">
        <f t="array" ref="AJ1192">if(INDEX(Tabula!$A$1:$AC$129 , $AT1189 + 1, MATCH("Latitude_Full_Beg", Tabula!$A$1:$AAB$1 , 0)),  CONCATENATE(TEXT(INDEX(Tabula!$A$1:$AC$129 , $AT1189 + 1, MATCH("Latitude_Full_Beg", Tabula!$A$1:$AAB$1 , 0)), "+00.0;-00.0" ), "° — ", TEXT(INDEX(Tabula!$A$1:$AC$129 , $AT1189 + 1, MATCH("Latitude_Full_End", Tabula!$A$1:$AAB$1 , 0)), "+00.0;-00.0" ), "°"), " ")</f>
        <v> </v>
      </c>
      <c r="AK1192" s="109"/>
      <c r="AL1192" s="109"/>
      <c r="AM1192" s="109"/>
      <c r="AN1192" s="109"/>
      <c r="AO1192" s="109"/>
      <c r="AP1192" s="109"/>
      <c r="AQ1192" s="109"/>
      <c r="AR1192" s="109"/>
      <c r="AS1192" s="109"/>
    </row>
    <row r="1193" ht="17.25" customHeight="1">
      <c r="A1193" s="130" t="str">
        <f t="array" ref="A1193">CONCATENATE("@ ", INDEX(Tabula!$A$1:$AC$129, $AT1189 + 1, MATCH("Group", Tabula!$A$1:$AAB$1 , 0)), " ")</f>
        <v>@ 021-_ </v>
      </c>
      <c r="B1193" s="94"/>
      <c r="C1193" s="94"/>
      <c r="D1193" s="94"/>
      <c r="E1193" s="94"/>
      <c r="F1193" s="121"/>
      <c r="G1193" s="131" t="s">
        <v>761</v>
      </c>
      <c r="H1193" s="109"/>
      <c r="I1193" s="109"/>
      <c r="J1193" s="109"/>
      <c r="K1193" s="109"/>
      <c r="L1193" s="109"/>
      <c r="M1193" s="109"/>
      <c r="N1193" s="109"/>
      <c r="O1193" s="116"/>
      <c r="P1193" s="129" t="str">
        <f t="array" ref="P1193">IF(INDEX(Tabula!$A$1:$AC$129 , $AT1189 + 1, MATCH("Coord_RAJ2000_End", Tabula!$A$1:$AAB$1 , 0)), CONCATENATE(INDEX(Tabula!$A$1:$AC$129 , $AT1189 + 1, MATCH("Coord_RAJ2000_End", Tabula!$A$1:$AAB$1 , 0)), " | ", INDEX(Tabula!$A$1:$AC$129 , $AT1189 + 1, MATCH("Coord_DEJ2000_End", Tabula!$A$1:$AAB$1 , 0))), " ")</f>
        <v> </v>
      </c>
      <c r="Q1193" s="109"/>
      <c r="R1193" s="109"/>
      <c r="S1193" s="109"/>
      <c r="T1193" s="109"/>
      <c r="U1193" s="109"/>
      <c r="V1193" s="109"/>
      <c r="W1193" s="109"/>
      <c r="X1193" s="109"/>
      <c r="Y1193" s="109"/>
      <c r="Z1193" s="109"/>
      <c r="AA1193" s="116"/>
      <c r="AB1193" s="126" t="s">
        <v>762</v>
      </c>
      <c r="AC1193" s="109"/>
      <c r="AD1193" s="109"/>
      <c r="AE1193" s="109"/>
      <c r="AF1193" s="109"/>
      <c r="AG1193" s="109"/>
      <c r="AH1193" s="109"/>
      <c r="AI1193" s="109"/>
      <c r="AJ1193" s="127" t="str">
        <f t="array" ref="AJ1193">IF(INDEX(Tabula!$A$1:$AC$129 , $AT1189 + 1, MATCH("Latitude_Part_Beg", Tabula!$A$1:$AAB$1 , 0)), CONCATENATE(TEXT(INDEX(Tabula!$A$1:$AC$129 , $AT1189 + 1, MATCH("Latitude_Part_Beg", Tabula!$A$1:$AAB$1 , 0)), "+00.0;-00.0" ), "° — ", TEXT(INDEX(Tabula!$A$1:$AC$129 , $AT1189 + 1, MATCH("Latitude_Part_End", Tabula!$A$1:$AAB$1 , 0)), "+00.0;-00.0" ), "°"), " ")</f>
        <v> </v>
      </c>
      <c r="AK1193" s="109"/>
      <c r="AL1193" s="109"/>
      <c r="AM1193" s="109"/>
      <c r="AN1193" s="109"/>
      <c r="AO1193" s="109"/>
      <c r="AP1193" s="109"/>
      <c r="AQ1193" s="109"/>
      <c r="AR1193" s="109"/>
      <c r="AS1193" s="109"/>
    </row>
    <row r="1194" ht="17.25" customHeight="1">
      <c r="A1194" s="124"/>
      <c r="B1194" s="124"/>
      <c r="C1194" s="124"/>
      <c r="D1194" s="124"/>
      <c r="E1194" s="124"/>
      <c r="F1194" s="125"/>
      <c r="G1194" s="126" t="s">
        <v>763</v>
      </c>
      <c r="H1194" s="109"/>
      <c r="I1194" s="109"/>
      <c r="J1194" s="109"/>
      <c r="K1194" s="109"/>
      <c r="L1194" s="109"/>
      <c r="M1194" s="109"/>
      <c r="N1194" s="109"/>
      <c r="O1194" s="116"/>
      <c r="P1194" s="132" t="str">
        <f t="array" ref="P1194">if(INDEX(Tabula!$A$1:$AC$129 , $AT1189 + 1, MATCH("Size_RA", Tabula!$A$1:$AAB$1 , 0)), CONCATENATE(INDEX(Tabula!$A$1:$AC$129 , $AT1189 + 1, MATCH("Size_RA", Tabula!$A$1:$AAB$1 , 0)), " | ", INDEX(Tabula!$A$1:$AC$129 , $AT1189 + 1, MATCH("Size_DE", Tabula!$A$1:$AAB$1 , 0))), " ")</f>
        <v> </v>
      </c>
      <c r="Q1194" s="109"/>
      <c r="R1194" s="109"/>
      <c r="S1194" s="109"/>
      <c r="T1194" s="109"/>
      <c r="U1194" s="109"/>
      <c r="V1194" s="109"/>
      <c r="W1194" s="109"/>
      <c r="X1194" s="109"/>
      <c r="Y1194" s="109"/>
      <c r="Z1194" s="109"/>
      <c r="AA1194" s="116"/>
      <c r="AB1194" s="126" t="s">
        <v>764</v>
      </c>
      <c r="AC1194" s="109"/>
      <c r="AD1194" s="109"/>
      <c r="AE1194" s="109"/>
      <c r="AF1194" s="109"/>
      <c r="AG1194" s="109"/>
      <c r="AH1194" s="109"/>
      <c r="AI1194" s="109"/>
      <c r="AJ1194" s="127" t="str">
        <f t="array" ref="AJ1194">IF(INDEX(Tabula!$A$1:$AC$129 , $AT1189 + 1, MATCH("Magnitude_Min", Tabula!$A$1:$AAB$1 , 0)), CONCATENATE(TEXT(INDEX(Tabula!$A$1:$AC$129 , $AT1189 + 1, MATCH("Magnitude_Min", Tabula!$A$1:$AAB$1 , 0)), "+00.0;-00.0"),  "ᵐ — ", TEXT(INDEX(Tabula!$A$1:$AC$129 , $AT1189 + 1, MATCH("Magnitude_Max", Tabula!$A$1:$AAB$1 , 0)), "+00.0;-00.0"), "ᵐ"), " ")</f>
        <v> </v>
      </c>
      <c r="AK1194" s="109"/>
      <c r="AL1194" s="109"/>
      <c r="AM1194" s="109"/>
      <c r="AN1194" s="109"/>
      <c r="AO1194" s="109"/>
      <c r="AP1194" s="109"/>
      <c r="AQ1194" s="109"/>
      <c r="AR1194" s="109"/>
      <c r="AS1194" s="109"/>
    </row>
    <row r="1195" ht="17.25" customHeight="1">
      <c r="A1195" s="133" t="s">
        <v>765</v>
      </c>
      <c r="B1195" s="134" t="str">
        <f t="array" ref="B1195">CONCATENATE("", INDEX(Tabula!$A$1:$AC$129 ,$AT1189  + 1, MATCH("Info", Tabula!$A$1:$AAB$1 , 0)))</f>
        <v>Неправильный четырехугольник в северной приполярной области неба в созвездии Дракон. От него длинно тянется Хвост Дракона, который, однако, астеризмом обычно не считается.</v>
      </c>
      <c r="C1195" s="94"/>
      <c r="D1195" s="94"/>
      <c r="E1195" s="94"/>
      <c r="F1195" s="94"/>
      <c r="G1195" s="94"/>
      <c r="H1195" s="94"/>
      <c r="I1195" s="94"/>
      <c r="J1195" s="94"/>
      <c r="K1195" s="94"/>
      <c r="L1195" s="94"/>
      <c r="M1195" s="94"/>
      <c r="N1195" s="94"/>
      <c r="O1195" s="94"/>
      <c r="P1195" s="94"/>
      <c r="Q1195" s="94"/>
      <c r="R1195" s="94"/>
      <c r="S1195" s="94"/>
      <c r="T1195" s="94"/>
      <c r="U1195" s="94"/>
      <c r="V1195" s="94"/>
      <c r="W1195" s="94"/>
      <c r="X1195" s="94"/>
      <c r="Y1195" s="94"/>
      <c r="Z1195" s="94"/>
      <c r="AA1195" s="94"/>
      <c r="AB1195" s="94"/>
      <c r="AC1195" s="94"/>
      <c r="AD1195" s="94"/>
      <c r="AE1195" s="94"/>
      <c r="AF1195" s="94"/>
      <c r="AG1195" s="94"/>
      <c r="AH1195" s="94"/>
      <c r="AI1195" s="94"/>
      <c r="AJ1195" s="94"/>
      <c r="AK1195" s="94"/>
      <c r="AL1195" s="94"/>
      <c r="AM1195" s="94"/>
      <c r="AN1195" s="94"/>
      <c r="AO1195" s="94"/>
      <c r="AP1195" s="94"/>
      <c r="AQ1195" s="94"/>
      <c r="AR1195" s="94"/>
      <c r="AS1195" s="94"/>
    </row>
    <row r="1196" ht="17.25" customHeight="1"/>
    <row r="1197" ht="17.25" customHeight="1"/>
    <row r="1198" ht="17.25" customHeight="1"/>
    <row r="1199" ht="17.25" customHeight="1"/>
    <row r="1200" ht="17.25" customHeight="1"/>
    <row r="1201" ht="17.25" customHeight="1"/>
    <row r="1202" ht="17.25" customHeight="1"/>
    <row r="1203" ht="17.25" customHeight="1"/>
    <row r="1204" ht="17.25" customHeight="1"/>
    <row r="1205" ht="17.25" customHeight="1"/>
    <row r="1206" ht="17.25" customHeight="1"/>
    <row r="1207" ht="17.25" customHeight="1"/>
    <row r="1208" ht="17.25" customHeight="1"/>
    <row r="1209" ht="17.25" customHeight="1">
      <c r="A1209" s="124"/>
      <c r="B1209" s="124"/>
      <c r="C1209" s="124"/>
      <c r="D1209" s="124"/>
      <c r="E1209" s="124"/>
      <c r="F1209" s="124"/>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row>
    <row r="1210" ht="17.25" customHeight="1">
      <c r="A1210" s="135" t="s">
        <v>766</v>
      </c>
      <c r="B1210" s="136" t="str">
        <f t="array" ref="B1210">IMAGE(INDEX(Tabula!$A$1:$AC$129 , $AT1189 + 1, MATCH("Img_Look_Gray", Tabula!$A$1:$AAB$1 , 0)))</f>
        <v/>
      </c>
      <c r="C1210" s="94"/>
      <c r="D1210" s="94"/>
      <c r="E1210" s="94"/>
      <c r="F1210" s="94"/>
      <c r="G1210" s="94"/>
      <c r="H1210" s="94"/>
      <c r="I1210" s="94"/>
      <c r="J1210" s="94"/>
      <c r="K1210" s="94"/>
      <c r="L1210" s="94"/>
      <c r="M1210" s="94"/>
      <c r="N1210" s="94"/>
      <c r="O1210" s="94"/>
      <c r="P1210" s="94"/>
      <c r="Q1210" s="94"/>
      <c r="R1210" s="94"/>
      <c r="S1210" s="94"/>
      <c r="T1210" s="94"/>
      <c r="U1210" s="94"/>
      <c r="V1210" s="94"/>
      <c r="W1210" s="94"/>
      <c r="X1210" s="94"/>
      <c r="Y1210" s="137" t="s">
        <v>767</v>
      </c>
      <c r="Z1210" s="138" t="str">
        <f t="array" ref="Z1210">IMAGE(INDEX(Tabula!$A$1:$AC$129 , $AT1189 + 1,  MATCH("Img_Form_Gray", Tabula!$A$1:$AAB$1 , 0)))</f>
        <v/>
      </c>
      <c r="AA1210" s="94"/>
      <c r="AB1210" s="94"/>
      <c r="AC1210" s="94"/>
      <c r="AD1210" s="94"/>
      <c r="AE1210" s="94"/>
      <c r="AF1210" s="94"/>
      <c r="AG1210" s="94"/>
      <c r="AH1210" s="94"/>
      <c r="AI1210" s="94"/>
      <c r="AJ1210" s="94"/>
      <c r="AK1210" s="94"/>
      <c r="AL1210" s="94"/>
      <c r="AM1210" s="94"/>
      <c r="AN1210" s="94"/>
      <c r="AO1210" s="94"/>
      <c r="AP1210" s="94"/>
      <c r="AQ1210" s="94"/>
      <c r="AR1210" s="94"/>
      <c r="AS1210" s="94"/>
    </row>
    <row r="1211" ht="17.25" customHeight="1"/>
    <row r="1212" ht="17.25" customHeight="1"/>
    <row r="1213" ht="17.25" customHeight="1"/>
    <row r="1214" ht="17.25" customHeight="1"/>
    <row r="1215" ht="17.25" customHeight="1"/>
    <row r="1216" ht="17.25" customHeight="1"/>
    <row r="1217" ht="17.25" customHeight="1"/>
    <row r="1218" ht="17.25" customHeight="1"/>
    <row r="1219" ht="17.25" customHeight="1"/>
    <row r="1220" ht="17.25" customHeight="1"/>
    <row r="1221" ht="17.25" customHeight="1"/>
    <row r="1222" ht="17.25" customHeight="1"/>
    <row r="1223" ht="17.25" customHeight="1"/>
    <row r="1224" ht="17.25" customHeight="1">
      <c r="A1224" s="124"/>
      <c r="B1224" s="124"/>
      <c r="C1224" s="124"/>
      <c r="D1224" s="124"/>
      <c r="E1224" s="124"/>
      <c r="F1224" s="124"/>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row>
    <row r="1225" ht="17.25" customHeight="1">
      <c r="A1225" s="117" t="s">
        <v>634</v>
      </c>
      <c r="B1225" s="109"/>
      <c r="C1225" s="109"/>
      <c r="D1225" s="109"/>
      <c r="E1225" s="109"/>
      <c r="F1225" s="109"/>
      <c r="G1225" s="109"/>
      <c r="H1225" s="109"/>
      <c r="I1225" s="116"/>
      <c r="J1225" s="118" t="str">
        <f t="array" ref="J1225">CONCATENATE("", INDEX(Tabula!$A$1:$AC$129 ,$AT1225  + 1, MATCH("Name", Tabula!$A$1:$AAB$1 , 0)))</f>
        <v>Кувшин, Урна, Y-астеризм</v>
      </c>
      <c r="K1225" s="109"/>
      <c r="L1225" s="109"/>
      <c r="M1225" s="109"/>
      <c r="N1225" s="109"/>
      <c r="O1225" s="109"/>
      <c r="P1225" s="109"/>
      <c r="Q1225" s="109"/>
      <c r="R1225" s="109"/>
      <c r="S1225" s="109"/>
      <c r="T1225" s="109"/>
      <c r="U1225" s="109"/>
      <c r="V1225" s="109"/>
      <c r="W1225" s="109"/>
      <c r="X1225" s="109"/>
      <c r="Y1225" s="109"/>
      <c r="Z1225" s="109"/>
      <c r="AA1225" s="109"/>
      <c r="AB1225" s="109"/>
      <c r="AC1225" s="109"/>
      <c r="AD1225" s="109"/>
      <c r="AE1225" s="109"/>
      <c r="AF1225" s="109"/>
      <c r="AG1225" s="109"/>
      <c r="AH1225" s="109"/>
      <c r="AI1225" s="109"/>
      <c r="AJ1225" s="109"/>
      <c r="AK1225" s="109"/>
      <c r="AL1225" s="109"/>
      <c r="AM1225" s="116"/>
      <c r="AN1225" s="115" t="s">
        <v>757</v>
      </c>
      <c r="AO1225" s="109"/>
      <c r="AP1225" s="109"/>
      <c r="AQ1225" s="109"/>
      <c r="AR1225" s="109"/>
      <c r="AS1225" s="109"/>
      <c r="AT1225" s="119">
        <v>26.0</v>
      </c>
    </row>
    <row r="1226" ht="17.25" customHeight="1">
      <c r="A1226" s="122" t="str">
        <f t="array" ref="A1226">CONCATENATE("Включает ", INDEX(Tabula!$A$1:$AC$129 ,$AT1225  + 1, MATCH("Count", Tabula!$A$1:$AAB$1 , 0)), " объекта")</f>
        <v>Включает 4 объекта</v>
      </c>
      <c r="B1226" s="94"/>
      <c r="C1226" s="94"/>
      <c r="D1226" s="94"/>
      <c r="E1226" s="94"/>
      <c r="F1226" s="94"/>
      <c r="G1226" s="94"/>
      <c r="H1226" s="94"/>
      <c r="I1226" s="121"/>
      <c r="J1226" s="123" t="str">
        <f t="array" ref="J1226">INDEX(Tabula!$A$1:$AC$129 , $AT1225 + 1, MATCH("Stars", Tabula!$A$1:$AAB$1 , 0))</f>
        <v>η Aqr, ζ Aqr, π Aqr, γ Aqr</v>
      </c>
      <c r="K1226" s="109"/>
      <c r="L1226" s="109"/>
      <c r="M1226" s="109"/>
      <c r="N1226" s="109"/>
      <c r="O1226" s="109"/>
      <c r="P1226" s="109"/>
      <c r="Q1226" s="109"/>
      <c r="R1226" s="109"/>
      <c r="S1226" s="109"/>
      <c r="T1226" s="109"/>
      <c r="U1226" s="109"/>
      <c r="V1226" s="109"/>
      <c r="W1226" s="109"/>
      <c r="X1226" s="109"/>
      <c r="Y1226" s="109"/>
      <c r="Z1226" s="109"/>
      <c r="AA1226" s="109"/>
      <c r="AB1226" s="109"/>
      <c r="AC1226" s="109"/>
      <c r="AD1226" s="109"/>
      <c r="AE1226" s="109"/>
      <c r="AF1226" s="109"/>
      <c r="AG1226" s="109"/>
      <c r="AH1226" s="109"/>
      <c r="AI1226" s="109"/>
      <c r="AJ1226" s="109"/>
      <c r="AK1226" s="109"/>
      <c r="AL1226" s="109"/>
      <c r="AM1226" s="116"/>
      <c r="AN1226" s="120" t="str">
        <f t="array" ref="AN1226">CONCATENATE("№ ", TEXT(INDEX(Tabula!$A$1:$AC$129, $AT1225 + 1, MATCH("Order", Tabula!$A$1:$AAB$1 , 0)), "000"))</f>
        <v>№ 026</v>
      </c>
      <c r="AO1226" s="94"/>
      <c r="AP1226" s="94"/>
      <c r="AQ1226" s="94"/>
      <c r="AR1226" s="94"/>
      <c r="AS1226" s="94"/>
    </row>
    <row r="1227" ht="17.25" customHeight="1">
      <c r="A1227" s="126" t="s">
        <v>656</v>
      </c>
      <c r="B1227" s="109"/>
      <c r="C1227" s="109"/>
      <c r="D1227" s="109"/>
      <c r="E1227" s="109"/>
      <c r="F1227" s="109"/>
      <c r="G1227" s="109"/>
      <c r="H1227" s="109"/>
      <c r="I1227" s="116"/>
      <c r="J1227" s="127" t="str">
        <f t="array" ref="J1227">INDEX(Tabula!$A$1:$AC$129 , $AT1225 + 1, MATCH("Origin", Tabula!$A$1:$AAB$1 , 0))</f>
        <v>Античное</v>
      </c>
      <c r="K1227" s="109"/>
      <c r="L1227" s="109"/>
      <c r="M1227" s="109"/>
      <c r="N1227" s="109"/>
      <c r="O1227" s="109"/>
      <c r="P1227" s="109"/>
      <c r="Q1227" s="109"/>
      <c r="R1227" s="109"/>
      <c r="S1227" s="109"/>
      <c r="T1227" s="109"/>
      <c r="U1227" s="116"/>
      <c r="V1227" s="126" t="s">
        <v>636</v>
      </c>
      <c r="W1227" s="109"/>
      <c r="X1227" s="109"/>
      <c r="Y1227" s="109"/>
      <c r="Z1227" s="109"/>
      <c r="AA1227" s="109"/>
      <c r="AB1227" s="109"/>
      <c r="AC1227" s="109"/>
      <c r="AD1227" s="127" t="str">
        <f t="array" ref="AD1227">INDEX(Tabula!$A$1:$AC$129 , $AT1225 + 1, MATCH("Type", Tabula!$A$1:$AAB$1 , 0))</f>
        <v>Образные</v>
      </c>
      <c r="AE1227" s="109"/>
      <c r="AF1227" s="109"/>
      <c r="AG1227" s="109"/>
      <c r="AH1227" s="109"/>
      <c r="AI1227" s="109"/>
      <c r="AJ1227" s="109"/>
      <c r="AK1227" s="109"/>
      <c r="AL1227" s="109"/>
      <c r="AM1227" s="116"/>
      <c r="AN1227" s="124"/>
      <c r="AO1227" s="124"/>
      <c r="AP1227" s="124"/>
      <c r="AQ1227" s="124"/>
      <c r="AR1227" s="124"/>
      <c r="AS1227" s="124"/>
    </row>
    <row r="1228" ht="17.25" customHeight="1">
      <c r="A1228" s="126" t="s">
        <v>759</v>
      </c>
      <c r="B1228" s="109"/>
      <c r="C1228" s="109"/>
      <c r="D1228" s="109"/>
      <c r="E1228" s="109"/>
      <c r="F1228" s="109"/>
      <c r="G1228" s="109"/>
      <c r="H1228" s="109"/>
      <c r="I1228" s="116"/>
      <c r="J1228" s="129" t="str">
        <f t="array" ref="J1228">IF(INDEX(Tabula!$A$1:$AC$129 , $AT1225 + 1, MATCH("Coord_RAJ2000_Beg", Tabula!$A$1:$AAB$1 , 0)), CONCATENATE(INDEX(Tabula!$A$1:$AC$129 , $AT1225 + 1, MATCH("Coord_RAJ2000_Beg", Tabula!$A$1:$AAB$1 , 0)), " | ", INDEX(Tabula!$A$1:$AC$129 , $AT1225 + 1, MATCH("Coord_DEJ2000_Beg", Tabula!$A$1:$AAB$1 , 0))), " ")</f>
        <v> </v>
      </c>
      <c r="K1228" s="109"/>
      <c r="L1228" s="109"/>
      <c r="M1228" s="109"/>
      <c r="N1228" s="109"/>
      <c r="O1228" s="109"/>
      <c r="P1228" s="109"/>
      <c r="Q1228" s="109"/>
      <c r="R1228" s="109"/>
      <c r="S1228" s="109"/>
      <c r="T1228" s="109"/>
      <c r="U1228" s="116"/>
      <c r="V1228" s="126" t="s">
        <v>760</v>
      </c>
      <c r="W1228" s="109"/>
      <c r="X1228" s="109"/>
      <c r="Y1228" s="109"/>
      <c r="Z1228" s="109"/>
      <c r="AA1228" s="109"/>
      <c r="AB1228" s="109"/>
      <c r="AC1228" s="109"/>
      <c r="AD1228" s="127" t="str">
        <f t="array" ref="AD1228">if(INDEX(Tabula!$A$1:$AC$129 , $AT1225 + 1, MATCH("Latitude_Full_Beg", Tabula!$A$1:$AAB$1 , 0)),  CONCATENATE(TEXT(INDEX(Tabula!$A$1:$AC$129 , $AT1225 + 1, MATCH("Latitude_Full_Beg", Tabula!$A$1:$AAB$1 , 0)), "+00.0;-00.0" ), "° — ", TEXT(INDEX(Tabula!$A$1:$AC$129 , $AT1225 + 1, MATCH("Latitude_Full_End", Tabula!$A$1:$AAB$1 , 0)), "+00.0;-00.0" ), "°"), " ")</f>
        <v> </v>
      </c>
      <c r="AE1228" s="109"/>
      <c r="AF1228" s="109"/>
      <c r="AG1228" s="109"/>
      <c r="AH1228" s="109"/>
      <c r="AI1228" s="109"/>
      <c r="AJ1228" s="109"/>
      <c r="AK1228" s="109"/>
      <c r="AL1228" s="109"/>
      <c r="AM1228" s="116"/>
      <c r="AN1228" s="128" t="s">
        <v>758</v>
      </c>
      <c r="AO1228" s="109"/>
      <c r="AP1228" s="109"/>
      <c r="AQ1228" s="109"/>
      <c r="AR1228" s="109"/>
      <c r="AS1228" s="109"/>
    </row>
    <row r="1229" ht="17.25" customHeight="1">
      <c r="A1229" s="131" t="s">
        <v>761</v>
      </c>
      <c r="B1229" s="109"/>
      <c r="C1229" s="109"/>
      <c r="D1229" s="109"/>
      <c r="E1229" s="109"/>
      <c r="F1229" s="109"/>
      <c r="G1229" s="109"/>
      <c r="H1229" s="109"/>
      <c r="I1229" s="116"/>
      <c r="J1229" s="129" t="str">
        <f t="array" ref="J1229">IF(INDEX(Tabula!$A$1:$AC$129 , $AT1225 + 1, MATCH("Coord_RAJ2000_End", Tabula!$A$1:$AAB$1 , 0)), CONCATENATE(INDEX(Tabula!$A$1:$AC$129 , $AT1225 + 1, MATCH("Coord_RAJ2000_End", Tabula!$A$1:$AAB$1 , 0)), " | ", INDEX(Tabula!$A$1:$AC$129 , $AT1225 + 1, MATCH("Coord_DEJ2000_End", Tabula!$A$1:$AAB$1 , 0))), " ")</f>
        <v> </v>
      </c>
      <c r="K1229" s="109"/>
      <c r="L1229" s="109"/>
      <c r="M1229" s="109"/>
      <c r="N1229" s="109"/>
      <c r="O1229" s="109"/>
      <c r="P1229" s="109"/>
      <c r="Q1229" s="109"/>
      <c r="R1229" s="109"/>
      <c r="S1229" s="109"/>
      <c r="T1229" s="109"/>
      <c r="U1229" s="116"/>
      <c r="V1229" s="126" t="s">
        <v>762</v>
      </c>
      <c r="W1229" s="109"/>
      <c r="X1229" s="109"/>
      <c r="Y1229" s="109"/>
      <c r="Z1229" s="109"/>
      <c r="AA1229" s="109"/>
      <c r="AB1229" s="109"/>
      <c r="AC1229" s="109"/>
      <c r="AD1229" s="127" t="str">
        <f t="array" ref="AD1229">IF(INDEX(Tabula!$A$1:$AC$129 , $AT1225 + 1, MATCH("Latitude_Part_Beg", Tabula!$A$1:$AAB$1 , 0)), CONCATENATE(TEXT(INDEX(Tabula!$A$1:$AC$129 , $AT1225 + 1, MATCH("Latitude_Part_Beg", Tabula!$A$1:$AAB$1 , 0)), "+00.0;-00.0" ), "° — ", TEXT(INDEX(Tabula!$A$1:$AC$129 , $AT1225 + 1, MATCH("Latitude_Part_End", Tabula!$A$1:$AAB$1 , 0)), "+00.0;-00.0" ), "°"), " ")</f>
        <v> </v>
      </c>
      <c r="AE1229" s="109"/>
      <c r="AF1229" s="109"/>
      <c r="AG1229" s="109"/>
      <c r="AH1229" s="109"/>
      <c r="AI1229" s="109"/>
      <c r="AJ1229" s="109"/>
      <c r="AK1229" s="109"/>
      <c r="AL1229" s="109"/>
      <c r="AM1229" s="116"/>
      <c r="AN1229" s="130" t="str">
        <f t="array" ref="AN1229">CONCATENATE("@ ", INDEX(Tabula!$A$1:$AC$129, $AT1225 + 1, MATCH("Group", Tabula!$A$1:$AAB$1 , 0)), " ")</f>
        <v>@ 022-_ </v>
      </c>
      <c r="AO1229" s="94"/>
      <c r="AP1229" s="94"/>
      <c r="AQ1229" s="94"/>
      <c r="AR1229" s="94"/>
      <c r="AS1229" s="94"/>
    </row>
    <row r="1230" ht="17.25" customHeight="1">
      <c r="A1230" s="126" t="s">
        <v>763</v>
      </c>
      <c r="B1230" s="109"/>
      <c r="C1230" s="109"/>
      <c r="D1230" s="109"/>
      <c r="E1230" s="109"/>
      <c r="F1230" s="109"/>
      <c r="G1230" s="109"/>
      <c r="H1230" s="109"/>
      <c r="I1230" s="116"/>
      <c r="J1230" s="132" t="str">
        <f t="array" ref="J1230">if(INDEX(Tabula!$A$1:$AC$129 , $AT1225 + 1, MATCH("Size_RA", Tabula!$A$1:$AAB$1 , 0)), CONCATENATE(INDEX(Tabula!$A$1:$AC$129 , $AT1225 + 1, MATCH("Size_RA", Tabula!$A$1:$AAB$1 , 0)), " | ", INDEX(Tabula!$A$1:$AC$129 , $AT1225 + 1, MATCH("Size_DE", Tabula!$A$1:$AAB$1 , 0))), " ")</f>
        <v> </v>
      </c>
      <c r="K1230" s="109"/>
      <c r="L1230" s="109"/>
      <c r="M1230" s="109"/>
      <c r="N1230" s="109"/>
      <c r="O1230" s="109"/>
      <c r="P1230" s="109"/>
      <c r="Q1230" s="109"/>
      <c r="R1230" s="109"/>
      <c r="S1230" s="109"/>
      <c r="T1230" s="109"/>
      <c r="U1230" s="116"/>
      <c r="V1230" s="126" t="s">
        <v>764</v>
      </c>
      <c r="W1230" s="109"/>
      <c r="X1230" s="109"/>
      <c r="Y1230" s="109"/>
      <c r="Z1230" s="109"/>
      <c r="AA1230" s="109"/>
      <c r="AB1230" s="109"/>
      <c r="AC1230" s="109"/>
      <c r="AD1230" s="127" t="str">
        <f t="array" ref="AD1230">IF(INDEX(Tabula!$A$1:$AC$129 , $AT1225 + 1, MATCH("Magnitude_Min", Tabula!$A$1:$AAB$1 , 0)), CONCATENATE(TEXT(INDEX(Tabula!$A$1:$AC$129 , $AT1225 + 1, MATCH("Magnitude_Min", Tabula!$A$1:$AAB$1 , 0)), "+00.0;-00.0"),  "ᵐ — ", TEXT(INDEX(Tabula!$A$1:$AC$129 , $AT1225 + 1, MATCH("Magnitude_Max", Tabula!$A$1:$AAB$1 , 0)), "+00.0;-00.0"), "ᵐ"), " ")</f>
        <v> </v>
      </c>
      <c r="AE1230" s="109"/>
      <c r="AF1230" s="109"/>
      <c r="AG1230" s="109"/>
      <c r="AH1230" s="109"/>
      <c r="AI1230" s="109"/>
      <c r="AJ1230" s="109"/>
      <c r="AK1230" s="109"/>
      <c r="AL1230" s="109"/>
      <c r="AM1230" s="116"/>
      <c r="AN1230" s="124"/>
      <c r="AO1230" s="124"/>
      <c r="AP1230" s="124"/>
      <c r="AQ1230" s="124"/>
      <c r="AR1230" s="124"/>
      <c r="AS1230" s="124"/>
    </row>
    <row r="1231" ht="17.25" customHeight="1">
      <c r="A1231" s="134" t="str">
        <f t="array" ref="A1231">CONCATENATE("", INDEX(Tabula!$A$1:$AC$129 ,$AT1225  + 1, MATCH("Info", Tabula!$A$1:$AAB$1 , 0)))</f>
        <v>Маленькая группа из четырех звезд: три по окружности, одна в центре; похожа на латинскую Y. В атласах в этом месте изображалась сосуд, из которого Водолей лил поток воды, устремлявшийся на юг, к Южной Рыбе. Известен как астеризм «Y» и тогда может быть отнесен к ассоциативным астеризмам.</v>
      </c>
      <c r="B1231" s="94"/>
      <c r="C1231" s="94"/>
      <c r="D1231" s="94"/>
      <c r="E1231" s="94"/>
      <c r="F1231" s="94"/>
      <c r="G1231" s="94"/>
      <c r="H1231" s="94"/>
      <c r="I1231" s="94"/>
      <c r="J1231" s="94"/>
      <c r="K1231" s="94"/>
      <c r="L1231" s="94"/>
      <c r="M1231" s="94"/>
      <c r="N1231" s="94"/>
      <c r="O1231" s="94"/>
      <c r="P1231" s="94"/>
      <c r="Q1231" s="94"/>
      <c r="R1231" s="94"/>
      <c r="S1231" s="94"/>
      <c r="T1231" s="94"/>
      <c r="U1231" s="94"/>
      <c r="V1231" s="94"/>
      <c r="W1231" s="94"/>
      <c r="X1231" s="94"/>
      <c r="Y1231" s="94"/>
      <c r="Z1231" s="94"/>
      <c r="AA1231" s="94"/>
      <c r="AB1231" s="94"/>
      <c r="AC1231" s="94"/>
      <c r="AD1231" s="94"/>
      <c r="AE1231" s="94"/>
      <c r="AF1231" s="94"/>
      <c r="AG1231" s="94"/>
      <c r="AH1231" s="94"/>
      <c r="AI1231" s="94"/>
      <c r="AJ1231" s="94"/>
      <c r="AK1231" s="94"/>
      <c r="AL1231" s="94"/>
      <c r="AM1231" s="94"/>
      <c r="AN1231" s="94"/>
      <c r="AO1231" s="94"/>
      <c r="AP1231" s="94"/>
      <c r="AQ1231" s="94"/>
      <c r="AR1231" s="94"/>
      <c r="AS1231" s="139" t="s">
        <v>765</v>
      </c>
    </row>
    <row r="1232" ht="17.25" customHeight="1"/>
    <row r="1233" ht="17.25" customHeight="1"/>
    <row r="1234" ht="17.25" customHeight="1"/>
    <row r="1235" ht="17.25" customHeight="1"/>
    <row r="1236" ht="17.25" customHeight="1"/>
    <row r="1237" ht="17.25" customHeight="1"/>
    <row r="1238" ht="17.25" customHeight="1"/>
    <row r="1239" ht="17.25" customHeight="1"/>
    <row r="1240" ht="17.25" customHeight="1"/>
    <row r="1241" ht="17.25" customHeight="1"/>
    <row r="1242" ht="17.25" customHeight="1"/>
    <row r="1243" ht="17.25" customHeight="1"/>
    <row r="1244" ht="17.25" customHeight="1"/>
    <row r="1245" ht="17.25" customHeight="1">
      <c r="A1245" s="124"/>
      <c r="B1245" s="124"/>
      <c r="C1245" s="124"/>
      <c r="D1245" s="124"/>
      <c r="E1245" s="124"/>
      <c r="F1245" s="124"/>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row>
    <row r="1246" ht="17.25" customHeight="1">
      <c r="A1246" s="138" t="str">
        <f t="array" ref="A1246">IMAGE(INDEX(Tabula!$A$1:$AC$129 , $AT1225 + 1,  MATCH("Img_Form_Gray", Tabula!$A$1:$AAB$1 , 0)))</f>
        <v/>
      </c>
      <c r="B1246" s="94"/>
      <c r="C1246" s="94"/>
      <c r="D1246" s="94"/>
      <c r="E1246" s="94"/>
      <c r="F1246" s="94"/>
      <c r="G1246" s="94"/>
      <c r="H1246" s="94"/>
      <c r="I1246" s="94"/>
      <c r="J1246" s="94"/>
      <c r="K1246" s="94"/>
      <c r="L1246" s="94"/>
      <c r="M1246" s="94"/>
      <c r="N1246" s="94"/>
      <c r="O1246" s="94"/>
      <c r="P1246" s="94"/>
      <c r="Q1246" s="94"/>
      <c r="R1246" s="94"/>
      <c r="S1246" s="94"/>
      <c r="T1246" s="94"/>
      <c r="U1246" s="140" t="s">
        <v>767</v>
      </c>
      <c r="V1246" s="136" t="str">
        <f t="array" ref="V1246">IMAGE(INDEX(Tabula!$A$1:$AC$129 , $AT1225 + 1, MATCH("Img_Look_Gray", Tabula!$A$1:$AAB$1 , 0)))</f>
        <v/>
      </c>
      <c r="W1246" s="94"/>
      <c r="X1246" s="94"/>
      <c r="Y1246" s="94"/>
      <c r="Z1246" s="94"/>
      <c r="AA1246" s="94"/>
      <c r="AB1246" s="94"/>
      <c r="AC1246" s="94"/>
      <c r="AD1246" s="94"/>
      <c r="AE1246" s="94"/>
      <c r="AF1246" s="94"/>
      <c r="AG1246" s="94"/>
      <c r="AH1246" s="94"/>
      <c r="AI1246" s="94"/>
      <c r="AJ1246" s="94"/>
      <c r="AK1246" s="94"/>
      <c r="AL1246" s="94"/>
      <c r="AM1246" s="94"/>
      <c r="AN1246" s="94"/>
      <c r="AO1246" s="94"/>
      <c r="AP1246" s="94"/>
      <c r="AQ1246" s="94"/>
      <c r="AR1246" s="94"/>
      <c r="AS1246" s="141" t="s">
        <v>766</v>
      </c>
    </row>
    <row r="1247" ht="17.25" customHeight="1"/>
    <row r="1248" ht="17.25" customHeight="1"/>
    <row r="1249" ht="17.25" customHeight="1"/>
    <row r="1250" ht="17.25" customHeight="1"/>
    <row r="1251" ht="17.25" customHeight="1"/>
    <row r="1252" ht="17.25" customHeight="1"/>
    <row r="1253" ht="17.25" customHeight="1"/>
    <row r="1254" ht="17.25" customHeight="1"/>
    <row r="1255" ht="17.25" customHeight="1"/>
    <row r="1256" ht="17.25" customHeight="1"/>
    <row r="1257" ht="17.25" customHeight="1"/>
    <row r="1258" ht="17.25" customHeight="1"/>
    <row r="1259" ht="17.25" customHeight="1"/>
    <row r="1260" ht="17.25" customHeight="1">
      <c r="A1260" s="124"/>
      <c r="B1260" s="124"/>
      <c r="C1260" s="124"/>
      <c r="D1260" s="124"/>
      <c r="E1260" s="124"/>
      <c r="F1260" s="124"/>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row>
    <row r="1261" ht="17.25" customHeight="1">
      <c r="A1261" s="115" t="s">
        <v>757</v>
      </c>
      <c r="B1261" s="109"/>
      <c r="C1261" s="109"/>
      <c r="D1261" s="109"/>
      <c r="E1261" s="109"/>
      <c r="F1261" s="116"/>
      <c r="G1261" s="117" t="s">
        <v>634</v>
      </c>
      <c r="H1261" s="109"/>
      <c r="I1261" s="109"/>
      <c r="J1261" s="109"/>
      <c r="K1261" s="109"/>
      <c r="L1261" s="109"/>
      <c r="M1261" s="109"/>
      <c r="N1261" s="109"/>
      <c r="O1261" s="116"/>
      <c r="P1261" s="118" t="str">
        <f t="array" ref="P1261">CONCATENATE("", INDEX(Tabula!$A$1:$AC$129 ,$AT1261  + 1, MATCH("Name", Tabula!$A$1:$AAB$1 , 0)))</f>
        <v>Лягушачья лапка</v>
      </c>
      <c r="Q1261" s="109"/>
      <c r="R1261" s="109"/>
      <c r="S1261" s="109"/>
      <c r="T1261" s="109"/>
      <c r="U1261" s="109"/>
      <c r="V1261" s="109"/>
      <c r="W1261" s="109"/>
      <c r="X1261" s="109"/>
      <c r="Y1261" s="109"/>
      <c r="Z1261" s="109"/>
      <c r="AA1261" s="109"/>
      <c r="AB1261" s="109"/>
      <c r="AC1261" s="109"/>
      <c r="AD1261" s="109"/>
      <c r="AE1261" s="109"/>
      <c r="AF1261" s="109"/>
      <c r="AG1261" s="109"/>
      <c r="AH1261" s="109"/>
      <c r="AI1261" s="109"/>
      <c r="AJ1261" s="109"/>
      <c r="AK1261" s="109"/>
      <c r="AL1261" s="109"/>
      <c r="AM1261" s="109"/>
      <c r="AN1261" s="109"/>
      <c r="AO1261" s="109"/>
      <c r="AP1261" s="109"/>
      <c r="AQ1261" s="109"/>
      <c r="AR1261" s="109"/>
      <c r="AS1261" s="109"/>
      <c r="AT1261" s="119">
        <v>27.0</v>
      </c>
    </row>
    <row r="1262" ht="17.25" customHeight="1">
      <c r="A1262" s="120" t="str">
        <f t="array" ref="A1262">CONCATENATE("№ ", TEXT(INDEX(Tabula!$A$1:$AC$129, $AT1261 + 1, MATCH("Order", Tabula!$A$1:$AAB$1 , 0)), "000"))</f>
        <v>№ 027</v>
      </c>
      <c r="B1262" s="94"/>
      <c r="C1262" s="94"/>
      <c r="D1262" s="94"/>
      <c r="E1262" s="94"/>
      <c r="F1262" s="121"/>
      <c r="G1262" s="122" t="str">
        <f t="array" ref="G1262">CONCATENATE("Включает ", INDEX(Tabula!$A$1:$AC$129 ,$AT1261  + 1, MATCH("Count", Tabula!$A$1:$AAB$1 , 0)), " объекта")</f>
        <v>Включает 5 объекта</v>
      </c>
      <c r="H1262" s="94"/>
      <c r="I1262" s="94"/>
      <c r="J1262" s="94"/>
      <c r="K1262" s="94"/>
      <c r="L1262" s="94"/>
      <c r="M1262" s="94"/>
      <c r="N1262" s="94"/>
      <c r="O1262" s="121"/>
      <c r="P1262" s="123" t="str">
        <f t="array" ref="P1262">INDEX(Tabula!$A$1:$AC$129 , $AT1261 + 1, MATCH("Stars", Tabula!$A$1:$AAB$1 , 0))</f>
        <v>φ Aqr, χ Aqr, ψ1 Aqr, ψ2 Aqr, ψ3 Aqr</v>
      </c>
      <c r="Q1262" s="109"/>
      <c r="R1262" s="109"/>
      <c r="S1262" s="109"/>
      <c r="T1262" s="109"/>
      <c r="U1262" s="109"/>
      <c r="V1262" s="109"/>
      <c r="W1262" s="109"/>
      <c r="X1262" s="109"/>
      <c r="Y1262" s="109"/>
      <c r="Z1262" s="109"/>
      <c r="AA1262" s="109"/>
      <c r="AB1262" s="109"/>
      <c r="AC1262" s="109"/>
      <c r="AD1262" s="109"/>
      <c r="AE1262" s="109"/>
      <c r="AF1262" s="109"/>
      <c r="AG1262" s="109"/>
      <c r="AH1262" s="109"/>
      <c r="AI1262" s="109"/>
      <c r="AJ1262" s="109"/>
      <c r="AK1262" s="109"/>
      <c r="AL1262" s="109"/>
      <c r="AM1262" s="109"/>
      <c r="AN1262" s="109"/>
      <c r="AO1262" s="109"/>
      <c r="AP1262" s="109"/>
      <c r="AQ1262" s="109"/>
      <c r="AR1262" s="109"/>
      <c r="AS1262" s="109"/>
    </row>
    <row r="1263" ht="17.25" customHeight="1">
      <c r="A1263" s="124"/>
      <c r="B1263" s="124"/>
      <c r="C1263" s="124"/>
      <c r="D1263" s="124"/>
      <c r="E1263" s="124"/>
      <c r="F1263" s="125"/>
      <c r="G1263" s="126" t="s">
        <v>656</v>
      </c>
      <c r="H1263" s="109"/>
      <c r="I1263" s="109"/>
      <c r="J1263" s="109"/>
      <c r="K1263" s="109"/>
      <c r="L1263" s="109"/>
      <c r="M1263" s="109"/>
      <c r="N1263" s="109"/>
      <c r="O1263" s="116"/>
      <c r="P1263" s="127" t="str">
        <f t="array" ref="P1263">INDEX(Tabula!$A$1:$AC$129 , $AT1261 + 1, MATCH("Origin", Tabula!$A$1:$AAB$1 , 0))</f>
        <v>Античное</v>
      </c>
      <c r="Q1263" s="109"/>
      <c r="R1263" s="109"/>
      <c r="S1263" s="109"/>
      <c r="T1263" s="109"/>
      <c r="U1263" s="109"/>
      <c r="V1263" s="109"/>
      <c r="W1263" s="109"/>
      <c r="X1263" s="109"/>
      <c r="Y1263" s="109"/>
      <c r="Z1263" s="109"/>
      <c r="AA1263" s="116"/>
      <c r="AB1263" s="126" t="s">
        <v>636</v>
      </c>
      <c r="AC1263" s="109"/>
      <c r="AD1263" s="109"/>
      <c r="AE1263" s="109"/>
      <c r="AF1263" s="109"/>
      <c r="AG1263" s="109"/>
      <c r="AH1263" s="109"/>
      <c r="AI1263" s="109"/>
      <c r="AJ1263" s="127" t="str">
        <f t="array" ref="AJ1263">INDEX(Tabula!$A$1:$AC$129 , $AT1261 + 1, MATCH("Type", Tabula!$A$1:$AAB$1 , 0))</f>
        <v>Образные</v>
      </c>
      <c r="AK1263" s="109"/>
      <c r="AL1263" s="109"/>
      <c r="AM1263" s="109"/>
      <c r="AN1263" s="109"/>
      <c r="AO1263" s="109"/>
      <c r="AP1263" s="109"/>
      <c r="AQ1263" s="109"/>
      <c r="AR1263" s="109"/>
      <c r="AS1263" s="109"/>
    </row>
    <row r="1264" ht="17.25" customHeight="1">
      <c r="A1264" s="128" t="s">
        <v>758</v>
      </c>
      <c r="B1264" s="109"/>
      <c r="C1264" s="109"/>
      <c r="D1264" s="109"/>
      <c r="E1264" s="109"/>
      <c r="F1264" s="116"/>
      <c r="G1264" s="126" t="s">
        <v>759</v>
      </c>
      <c r="H1264" s="109"/>
      <c r="I1264" s="109"/>
      <c r="J1264" s="109"/>
      <c r="K1264" s="109"/>
      <c r="L1264" s="109"/>
      <c r="M1264" s="109"/>
      <c r="N1264" s="109"/>
      <c r="O1264" s="116"/>
      <c r="P1264" s="129" t="str">
        <f t="array" ref="P1264">IF(INDEX(Tabula!$A$1:$AC$129 , $AT1261 + 1, MATCH("Coord_RAJ2000_Beg", Tabula!$A$1:$AAB$1 , 0)), CONCATENATE(INDEX(Tabula!$A$1:$AC$129 , $AT1261 + 1, MATCH("Coord_RAJ2000_Beg", Tabula!$A$1:$AAB$1 , 0)), " | ", INDEX(Tabula!$A$1:$AC$129 , $AT1261 + 1, MATCH("Coord_DEJ2000_Beg", Tabula!$A$1:$AAB$1 , 0))), " ")</f>
        <v> </v>
      </c>
      <c r="Q1264" s="109"/>
      <c r="R1264" s="109"/>
      <c r="S1264" s="109"/>
      <c r="T1264" s="109"/>
      <c r="U1264" s="109"/>
      <c r="V1264" s="109"/>
      <c r="W1264" s="109"/>
      <c r="X1264" s="109"/>
      <c r="Y1264" s="109"/>
      <c r="Z1264" s="109"/>
      <c r="AA1264" s="116"/>
      <c r="AB1264" s="126" t="s">
        <v>760</v>
      </c>
      <c r="AC1264" s="109"/>
      <c r="AD1264" s="109"/>
      <c r="AE1264" s="109"/>
      <c r="AF1264" s="109"/>
      <c r="AG1264" s="109"/>
      <c r="AH1264" s="109"/>
      <c r="AI1264" s="109"/>
      <c r="AJ1264" s="127" t="str">
        <f t="array" ref="AJ1264">if(INDEX(Tabula!$A$1:$AC$129 , $AT1261 + 1, MATCH("Latitude_Full_Beg", Tabula!$A$1:$AAB$1 , 0)),  CONCATENATE(TEXT(INDEX(Tabula!$A$1:$AC$129 , $AT1261 + 1, MATCH("Latitude_Full_Beg", Tabula!$A$1:$AAB$1 , 0)), "+00.0;-00.0" ), "° — ", TEXT(INDEX(Tabula!$A$1:$AC$129 , $AT1261 + 1, MATCH("Latitude_Full_End", Tabula!$A$1:$AAB$1 , 0)), "+00.0;-00.0" ), "°"), " ")</f>
        <v> </v>
      </c>
      <c r="AK1264" s="109"/>
      <c r="AL1264" s="109"/>
      <c r="AM1264" s="109"/>
      <c r="AN1264" s="109"/>
      <c r="AO1264" s="109"/>
      <c r="AP1264" s="109"/>
      <c r="AQ1264" s="109"/>
      <c r="AR1264" s="109"/>
      <c r="AS1264" s="109"/>
    </row>
    <row r="1265" ht="17.25" customHeight="1">
      <c r="A1265" s="130" t="str">
        <f t="array" ref="A1265">CONCATENATE("@ ", INDEX(Tabula!$A$1:$AC$129, $AT1261 + 1, MATCH("Group", Tabula!$A$1:$AAB$1 , 0)), " ")</f>
        <v>@ 023-_ </v>
      </c>
      <c r="B1265" s="94"/>
      <c r="C1265" s="94"/>
      <c r="D1265" s="94"/>
      <c r="E1265" s="94"/>
      <c r="F1265" s="121"/>
      <c r="G1265" s="131" t="s">
        <v>761</v>
      </c>
      <c r="H1265" s="109"/>
      <c r="I1265" s="109"/>
      <c r="J1265" s="109"/>
      <c r="K1265" s="109"/>
      <c r="L1265" s="109"/>
      <c r="M1265" s="109"/>
      <c r="N1265" s="109"/>
      <c r="O1265" s="116"/>
      <c r="P1265" s="129" t="str">
        <f t="array" ref="P1265">IF(INDEX(Tabula!$A$1:$AC$129 , $AT1261 + 1, MATCH("Coord_RAJ2000_End", Tabula!$A$1:$AAB$1 , 0)), CONCATENATE(INDEX(Tabula!$A$1:$AC$129 , $AT1261 + 1, MATCH("Coord_RAJ2000_End", Tabula!$A$1:$AAB$1 , 0)), " | ", INDEX(Tabula!$A$1:$AC$129 , $AT1261 + 1, MATCH("Coord_DEJ2000_End", Tabula!$A$1:$AAB$1 , 0))), " ")</f>
        <v> </v>
      </c>
      <c r="Q1265" s="109"/>
      <c r="R1265" s="109"/>
      <c r="S1265" s="109"/>
      <c r="T1265" s="109"/>
      <c r="U1265" s="109"/>
      <c r="V1265" s="109"/>
      <c r="W1265" s="109"/>
      <c r="X1265" s="109"/>
      <c r="Y1265" s="109"/>
      <c r="Z1265" s="109"/>
      <c r="AA1265" s="116"/>
      <c r="AB1265" s="126" t="s">
        <v>762</v>
      </c>
      <c r="AC1265" s="109"/>
      <c r="AD1265" s="109"/>
      <c r="AE1265" s="109"/>
      <c r="AF1265" s="109"/>
      <c r="AG1265" s="109"/>
      <c r="AH1265" s="109"/>
      <c r="AI1265" s="109"/>
      <c r="AJ1265" s="127" t="str">
        <f t="array" ref="AJ1265">IF(INDEX(Tabula!$A$1:$AC$129 , $AT1261 + 1, MATCH("Latitude_Part_Beg", Tabula!$A$1:$AAB$1 , 0)), CONCATENATE(TEXT(INDEX(Tabula!$A$1:$AC$129 , $AT1261 + 1, MATCH("Latitude_Part_Beg", Tabula!$A$1:$AAB$1 , 0)), "+00.0;-00.0" ), "° — ", TEXT(INDEX(Tabula!$A$1:$AC$129 , $AT1261 + 1, MATCH("Latitude_Part_End", Tabula!$A$1:$AAB$1 , 0)), "+00.0;-00.0" ), "°"), " ")</f>
        <v> </v>
      </c>
      <c r="AK1265" s="109"/>
      <c r="AL1265" s="109"/>
      <c r="AM1265" s="109"/>
      <c r="AN1265" s="109"/>
      <c r="AO1265" s="109"/>
      <c r="AP1265" s="109"/>
      <c r="AQ1265" s="109"/>
      <c r="AR1265" s="109"/>
      <c r="AS1265" s="109"/>
    </row>
    <row r="1266" ht="17.25" customHeight="1">
      <c r="A1266" s="124"/>
      <c r="B1266" s="124"/>
      <c r="C1266" s="124"/>
      <c r="D1266" s="124"/>
      <c r="E1266" s="124"/>
      <c r="F1266" s="125"/>
      <c r="G1266" s="126" t="s">
        <v>763</v>
      </c>
      <c r="H1266" s="109"/>
      <c r="I1266" s="109"/>
      <c r="J1266" s="109"/>
      <c r="K1266" s="109"/>
      <c r="L1266" s="109"/>
      <c r="M1266" s="109"/>
      <c r="N1266" s="109"/>
      <c r="O1266" s="116"/>
      <c r="P1266" s="132" t="str">
        <f t="array" ref="P1266">if(INDEX(Tabula!$A$1:$AC$129 , $AT1261 + 1, MATCH("Size_RA", Tabula!$A$1:$AAB$1 , 0)), CONCATENATE(INDEX(Tabula!$A$1:$AC$129 , $AT1261 + 1, MATCH("Size_RA", Tabula!$A$1:$AAB$1 , 0)), " | ", INDEX(Tabula!$A$1:$AC$129 , $AT1261 + 1, MATCH("Size_DE", Tabula!$A$1:$AAB$1 , 0))), " ")</f>
        <v> </v>
      </c>
      <c r="Q1266" s="109"/>
      <c r="R1266" s="109"/>
      <c r="S1266" s="109"/>
      <c r="T1266" s="109"/>
      <c r="U1266" s="109"/>
      <c r="V1266" s="109"/>
      <c r="W1266" s="109"/>
      <c r="X1266" s="109"/>
      <c r="Y1266" s="109"/>
      <c r="Z1266" s="109"/>
      <c r="AA1266" s="116"/>
      <c r="AB1266" s="126" t="s">
        <v>764</v>
      </c>
      <c r="AC1266" s="109"/>
      <c r="AD1266" s="109"/>
      <c r="AE1266" s="109"/>
      <c r="AF1266" s="109"/>
      <c r="AG1266" s="109"/>
      <c r="AH1266" s="109"/>
      <c r="AI1266" s="109"/>
      <c r="AJ1266" s="127" t="str">
        <f t="array" ref="AJ1266">IF(INDEX(Tabula!$A$1:$AC$129 , $AT1261 + 1, MATCH("Magnitude_Min", Tabula!$A$1:$AAB$1 , 0)), CONCATENATE(TEXT(INDEX(Tabula!$A$1:$AC$129 , $AT1261 + 1, MATCH("Magnitude_Min", Tabula!$A$1:$AAB$1 , 0)), "+00.0;-00.0"),  "ᵐ — ", TEXT(INDEX(Tabula!$A$1:$AC$129 , $AT1261 + 1, MATCH("Magnitude_Max", Tabula!$A$1:$AAB$1 , 0)), "+00.0;-00.0"), "ᵐ"), " ")</f>
        <v> </v>
      </c>
      <c r="AK1266" s="109"/>
      <c r="AL1266" s="109"/>
      <c r="AM1266" s="109"/>
      <c r="AN1266" s="109"/>
      <c r="AO1266" s="109"/>
      <c r="AP1266" s="109"/>
      <c r="AQ1266" s="109"/>
      <c r="AR1266" s="109"/>
      <c r="AS1266" s="109"/>
    </row>
    <row r="1267" ht="17.25" customHeight="1">
      <c r="A1267" s="133" t="s">
        <v>765</v>
      </c>
      <c r="B1267" s="134" t="str">
        <f t="array" ref="B1267">CONCATENATE("", INDEX(Tabula!$A$1:$AC$129 ,$AT1261  + 1, MATCH("Info", Tabula!$A$1:$AAB$1 , 0)))</f>
        <v>5 звезд напоминают куриную или лягушачью лапку.</v>
      </c>
      <c r="C1267" s="94"/>
      <c r="D1267" s="94"/>
      <c r="E1267" s="94"/>
      <c r="F1267" s="94"/>
      <c r="G1267" s="94"/>
      <c r="H1267" s="94"/>
      <c r="I1267" s="94"/>
      <c r="J1267" s="94"/>
      <c r="K1267" s="94"/>
      <c r="L1267" s="94"/>
      <c r="M1267" s="94"/>
      <c r="N1267" s="94"/>
      <c r="O1267" s="94"/>
      <c r="P1267" s="94"/>
      <c r="Q1267" s="94"/>
      <c r="R1267" s="94"/>
      <c r="S1267" s="94"/>
      <c r="T1267" s="94"/>
      <c r="U1267" s="94"/>
      <c r="V1267" s="94"/>
      <c r="W1267" s="94"/>
      <c r="X1267" s="94"/>
      <c r="Y1267" s="94"/>
      <c r="Z1267" s="94"/>
      <c r="AA1267" s="94"/>
      <c r="AB1267" s="94"/>
      <c r="AC1267" s="94"/>
      <c r="AD1267" s="94"/>
      <c r="AE1267" s="94"/>
      <c r="AF1267" s="94"/>
      <c r="AG1267" s="94"/>
      <c r="AH1267" s="94"/>
      <c r="AI1267" s="94"/>
      <c r="AJ1267" s="94"/>
      <c r="AK1267" s="94"/>
      <c r="AL1267" s="94"/>
      <c r="AM1267" s="94"/>
      <c r="AN1267" s="94"/>
      <c r="AO1267" s="94"/>
      <c r="AP1267" s="94"/>
      <c r="AQ1267" s="94"/>
      <c r="AR1267" s="94"/>
      <c r="AS1267" s="94"/>
    </row>
    <row r="1268" ht="17.25" customHeight="1"/>
    <row r="1269" ht="17.25" customHeight="1"/>
    <row r="1270" ht="17.25" customHeight="1"/>
    <row r="1271" ht="17.25" customHeight="1"/>
    <row r="1272" ht="17.25" customHeight="1"/>
    <row r="1273" ht="17.25" customHeight="1"/>
    <row r="1274" ht="17.25" customHeight="1"/>
    <row r="1275" ht="17.25" customHeight="1"/>
    <row r="1276" ht="17.25" customHeight="1"/>
    <row r="1277" ht="17.25" customHeight="1"/>
    <row r="1278" ht="17.25" customHeight="1"/>
    <row r="1279" ht="17.25" customHeight="1"/>
    <row r="1280" ht="17.25" customHeight="1"/>
    <row r="1281" ht="17.25" customHeight="1">
      <c r="A1281" s="124"/>
      <c r="B1281" s="124"/>
      <c r="C1281" s="124"/>
      <c r="D1281" s="124"/>
      <c r="E1281" s="124"/>
      <c r="F1281" s="124"/>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row>
    <row r="1282" ht="17.25" customHeight="1">
      <c r="A1282" s="135" t="s">
        <v>766</v>
      </c>
      <c r="B1282" s="136" t="str">
        <f t="array" ref="B1282">IMAGE(INDEX(Tabula!$A$1:$AC$129 , $AT1261 + 1, MATCH("Img_Look_Gray", Tabula!$A$1:$AAB$1 , 0)))</f>
        <v/>
      </c>
      <c r="C1282" s="94"/>
      <c r="D1282" s="94"/>
      <c r="E1282" s="94"/>
      <c r="F1282" s="94"/>
      <c r="G1282" s="94"/>
      <c r="H1282" s="94"/>
      <c r="I1282" s="94"/>
      <c r="J1282" s="94"/>
      <c r="K1282" s="94"/>
      <c r="L1282" s="94"/>
      <c r="M1282" s="94"/>
      <c r="N1282" s="94"/>
      <c r="O1282" s="94"/>
      <c r="P1282" s="94"/>
      <c r="Q1282" s="94"/>
      <c r="R1282" s="94"/>
      <c r="S1282" s="94"/>
      <c r="T1282" s="94"/>
      <c r="U1282" s="94"/>
      <c r="V1282" s="94"/>
      <c r="W1282" s="94"/>
      <c r="X1282" s="94"/>
      <c r="Y1282" s="137" t="s">
        <v>767</v>
      </c>
      <c r="Z1282" s="138" t="str">
        <f t="array" ref="Z1282">IMAGE(INDEX(Tabula!$A$1:$AC$129 , $AT1261 + 1,  MATCH("Img_Form_Gray", Tabula!$A$1:$AAB$1 , 0)))</f>
        <v/>
      </c>
      <c r="AA1282" s="94"/>
      <c r="AB1282" s="94"/>
      <c r="AC1282" s="94"/>
      <c r="AD1282" s="94"/>
      <c r="AE1282" s="94"/>
      <c r="AF1282" s="94"/>
      <c r="AG1282" s="94"/>
      <c r="AH1282" s="94"/>
      <c r="AI1282" s="94"/>
      <c r="AJ1282" s="94"/>
      <c r="AK1282" s="94"/>
      <c r="AL1282" s="94"/>
      <c r="AM1282" s="94"/>
      <c r="AN1282" s="94"/>
      <c r="AO1282" s="94"/>
      <c r="AP1282" s="94"/>
      <c r="AQ1282" s="94"/>
      <c r="AR1282" s="94"/>
      <c r="AS1282" s="94"/>
    </row>
    <row r="1283" ht="17.25" customHeight="1"/>
    <row r="1284" ht="17.25" customHeight="1"/>
    <row r="1285" ht="17.25" customHeight="1"/>
    <row r="1286" ht="17.25" customHeight="1"/>
    <row r="1287" ht="17.25" customHeight="1"/>
    <row r="1288" ht="17.25" customHeight="1"/>
    <row r="1289" ht="17.25" customHeight="1"/>
    <row r="1290" ht="17.25" customHeight="1"/>
    <row r="1291" ht="17.25" customHeight="1"/>
    <row r="1292" ht="17.25" customHeight="1"/>
    <row r="1293" ht="17.25" customHeight="1"/>
    <row r="1294" ht="17.25" customHeight="1"/>
    <row r="1295" ht="17.25" customHeight="1"/>
    <row r="1296" ht="17.25" customHeight="1">
      <c r="A1296" s="124"/>
      <c r="B1296" s="124"/>
      <c r="C1296" s="124"/>
      <c r="D1296" s="124"/>
      <c r="E1296" s="124"/>
      <c r="F1296" s="124"/>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row>
    <row r="1297" ht="17.25" customHeight="1">
      <c r="A1297" s="117" t="s">
        <v>634</v>
      </c>
      <c r="B1297" s="109"/>
      <c r="C1297" s="109"/>
      <c r="D1297" s="109"/>
      <c r="E1297" s="109"/>
      <c r="F1297" s="109"/>
      <c r="G1297" s="109"/>
      <c r="H1297" s="109"/>
      <c r="I1297" s="116"/>
      <c r="J1297" s="118" t="str">
        <f t="array" ref="J1297">CONCATENATE("", INDEX(Tabula!$A$1:$AC$129 ,$AT1297  + 1, MATCH("Name", Tabula!$A$1:$AAB$1 , 0)))</f>
        <v>Волхвы, Три Короля, Грабли</v>
      </c>
      <c r="K1297" s="109"/>
      <c r="L1297" s="109"/>
      <c r="M1297" s="109"/>
      <c r="N1297" s="109"/>
      <c r="O1297" s="109"/>
      <c r="P1297" s="109"/>
      <c r="Q1297" s="109"/>
      <c r="R1297" s="109"/>
      <c r="S1297" s="109"/>
      <c r="T1297" s="109"/>
      <c r="U1297" s="109"/>
      <c r="V1297" s="109"/>
      <c r="W1297" s="109"/>
      <c r="X1297" s="109"/>
      <c r="Y1297" s="109"/>
      <c r="Z1297" s="109"/>
      <c r="AA1297" s="109"/>
      <c r="AB1297" s="109"/>
      <c r="AC1297" s="109"/>
      <c r="AD1297" s="109"/>
      <c r="AE1297" s="109"/>
      <c r="AF1297" s="109"/>
      <c r="AG1297" s="109"/>
      <c r="AH1297" s="109"/>
      <c r="AI1297" s="109"/>
      <c r="AJ1297" s="109"/>
      <c r="AK1297" s="109"/>
      <c r="AL1297" s="109"/>
      <c r="AM1297" s="116"/>
      <c r="AN1297" s="115" t="s">
        <v>757</v>
      </c>
      <c r="AO1297" s="109"/>
      <c r="AP1297" s="109"/>
      <c r="AQ1297" s="109"/>
      <c r="AR1297" s="109"/>
      <c r="AS1297" s="109"/>
      <c r="AT1297" s="119">
        <v>28.0</v>
      </c>
    </row>
    <row r="1298" ht="17.25" customHeight="1">
      <c r="A1298" s="122" t="str">
        <f t="array" ref="A1298">CONCATENATE("Включает ", INDEX(Tabula!$A$1:$AC$129 ,$AT1297  + 1, MATCH("Count", Tabula!$A$1:$AAB$1 , 0)), " объекта")</f>
        <v>Включает 3 объекта</v>
      </c>
      <c r="B1298" s="94"/>
      <c r="C1298" s="94"/>
      <c r="D1298" s="94"/>
      <c r="E1298" s="94"/>
      <c r="F1298" s="94"/>
      <c r="G1298" s="94"/>
      <c r="H1298" s="94"/>
      <c r="I1298" s="121"/>
      <c r="J1298" s="123" t="str">
        <f t="array" ref="J1298">INDEX(Tabula!$A$1:$AC$129 , $AT1297 + 1, MATCH("Stars", Tabula!$A$1:$AAB$1 , 0))</f>
        <v>δ Ori, ε Ori, ζ Ori</v>
      </c>
      <c r="K1298" s="109"/>
      <c r="L1298" s="109"/>
      <c r="M1298" s="109"/>
      <c r="N1298" s="109"/>
      <c r="O1298" s="109"/>
      <c r="P1298" s="109"/>
      <c r="Q1298" s="109"/>
      <c r="R1298" s="109"/>
      <c r="S1298" s="109"/>
      <c r="T1298" s="109"/>
      <c r="U1298" s="109"/>
      <c r="V1298" s="109"/>
      <c r="W1298" s="109"/>
      <c r="X1298" s="109"/>
      <c r="Y1298" s="109"/>
      <c r="Z1298" s="109"/>
      <c r="AA1298" s="109"/>
      <c r="AB1298" s="109"/>
      <c r="AC1298" s="109"/>
      <c r="AD1298" s="109"/>
      <c r="AE1298" s="109"/>
      <c r="AF1298" s="109"/>
      <c r="AG1298" s="109"/>
      <c r="AH1298" s="109"/>
      <c r="AI1298" s="109"/>
      <c r="AJ1298" s="109"/>
      <c r="AK1298" s="109"/>
      <c r="AL1298" s="109"/>
      <c r="AM1298" s="116"/>
      <c r="AN1298" s="120" t="str">
        <f t="array" ref="AN1298">CONCATENATE("№ ", TEXT(INDEX(Tabula!$A$1:$AC$129, $AT1297 + 1, MATCH("Order", Tabula!$A$1:$AAB$1 , 0)), "000"))</f>
        <v>№ 028</v>
      </c>
      <c r="AO1298" s="94"/>
      <c r="AP1298" s="94"/>
      <c r="AQ1298" s="94"/>
      <c r="AR1298" s="94"/>
      <c r="AS1298" s="94"/>
    </row>
    <row r="1299" ht="17.25" customHeight="1">
      <c r="A1299" s="126" t="s">
        <v>656</v>
      </c>
      <c r="B1299" s="109"/>
      <c r="C1299" s="109"/>
      <c r="D1299" s="109"/>
      <c r="E1299" s="109"/>
      <c r="F1299" s="109"/>
      <c r="G1299" s="109"/>
      <c r="H1299" s="109"/>
      <c r="I1299" s="116"/>
      <c r="J1299" s="127" t="str">
        <f t="array" ref="J1299">INDEX(Tabula!$A$1:$AC$129 , $AT1297 + 1, MATCH("Origin", Tabula!$A$1:$AAB$1 , 0))</f>
        <v>Древнее</v>
      </c>
      <c r="K1299" s="109"/>
      <c r="L1299" s="109"/>
      <c r="M1299" s="109"/>
      <c r="N1299" s="109"/>
      <c r="O1299" s="109"/>
      <c r="P1299" s="109"/>
      <c r="Q1299" s="109"/>
      <c r="R1299" s="109"/>
      <c r="S1299" s="109"/>
      <c r="T1299" s="109"/>
      <c r="U1299" s="116"/>
      <c r="V1299" s="126" t="s">
        <v>636</v>
      </c>
      <c r="W1299" s="109"/>
      <c r="X1299" s="109"/>
      <c r="Y1299" s="109"/>
      <c r="Z1299" s="109"/>
      <c r="AA1299" s="109"/>
      <c r="AB1299" s="109"/>
      <c r="AC1299" s="109"/>
      <c r="AD1299" s="127" t="str">
        <f t="array" ref="AD1299">INDEX(Tabula!$A$1:$AC$129 , $AT1297 + 1, MATCH("Type", Tabula!$A$1:$AAB$1 , 0))</f>
        <v>Ассоциативные</v>
      </c>
      <c r="AE1299" s="109"/>
      <c r="AF1299" s="109"/>
      <c r="AG1299" s="109"/>
      <c r="AH1299" s="109"/>
      <c r="AI1299" s="109"/>
      <c r="AJ1299" s="109"/>
      <c r="AK1299" s="109"/>
      <c r="AL1299" s="109"/>
      <c r="AM1299" s="116"/>
      <c r="AN1299" s="124"/>
      <c r="AO1299" s="124"/>
      <c r="AP1299" s="124"/>
      <c r="AQ1299" s="124"/>
      <c r="AR1299" s="124"/>
      <c r="AS1299" s="124"/>
    </row>
    <row r="1300" ht="17.25" customHeight="1">
      <c r="A1300" s="126" t="s">
        <v>759</v>
      </c>
      <c r="B1300" s="109"/>
      <c r="C1300" s="109"/>
      <c r="D1300" s="109"/>
      <c r="E1300" s="109"/>
      <c r="F1300" s="109"/>
      <c r="G1300" s="109"/>
      <c r="H1300" s="109"/>
      <c r="I1300" s="116"/>
      <c r="J1300" s="129" t="str">
        <f t="array" ref="J1300">IF(INDEX(Tabula!$A$1:$AC$129 , $AT1297 + 1, MATCH("Coord_RAJ2000_Beg", Tabula!$A$1:$AAB$1 , 0)), CONCATENATE(INDEX(Tabula!$A$1:$AC$129 , $AT1297 + 1, MATCH("Coord_RAJ2000_Beg", Tabula!$A$1:$AAB$1 , 0)), " | ", INDEX(Tabula!$A$1:$AC$129 , $AT1297 + 1, MATCH("Coord_DEJ2000_Beg", Tabula!$A$1:$AAB$1 , 0))), " ")</f>
        <v> </v>
      </c>
      <c r="K1300" s="109"/>
      <c r="L1300" s="109"/>
      <c r="M1300" s="109"/>
      <c r="N1300" s="109"/>
      <c r="O1300" s="109"/>
      <c r="P1300" s="109"/>
      <c r="Q1300" s="109"/>
      <c r="R1300" s="109"/>
      <c r="S1300" s="109"/>
      <c r="T1300" s="109"/>
      <c r="U1300" s="116"/>
      <c r="V1300" s="126" t="s">
        <v>760</v>
      </c>
      <c r="W1300" s="109"/>
      <c r="X1300" s="109"/>
      <c r="Y1300" s="109"/>
      <c r="Z1300" s="109"/>
      <c r="AA1300" s="109"/>
      <c r="AB1300" s="109"/>
      <c r="AC1300" s="109"/>
      <c r="AD1300" s="127" t="str">
        <f t="array" ref="AD1300">if(INDEX(Tabula!$A$1:$AC$129 , $AT1297 + 1, MATCH("Latitude_Full_Beg", Tabula!$A$1:$AAB$1 , 0)),  CONCATENATE(TEXT(INDEX(Tabula!$A$1:$AC$129 , $AT1297 + 1, MATCH("Latitude_Full_Beg", Tabula!$A$1:$AAB$1 , 0)), "+00.0;-00.0" ), "° — ", TEXT(INDEX(Tabula!$A$1:$AC$129 , $AT1297 + 1, MATCH("Latitude_Full_End", Tabula!$A$1:$AAB$1 , 0)), "+00.0;-00.0" ), "°"), " ")</f>
        <v> </v>
      </c>
      <c r="AE1300" s="109"/>
      <c r="AF1300" s="109"/>
      <c r="AG1300" s="109"/>
      <c r="AH1300" s="109"/>
      <c r="AI1300" s="109"/>
      <c r="AJ1300" s="109"/>
      <c r="AK1300" s="109"/>
      <c r="AL1300" s="109"/>
      <c r="AM1300" s="116"/>
      <c r="AN1300" s="128" t="s">
        <v>758</v>
      </c>
      <c r="AO1300" s="109"/>
      <c r="AP1300" s="109"/>
      <c r="AQ1300" s="109"/>
      <c r="AR1300" s="109"/>
      <c r="AS1300" s="109"/>
    </row>
    <row r="1301" ht="17.25" customHeight="1">
      <c r="A1301" s="131" t="s">
        <v>761</v>
      </c>
      <c r="B1301" s="109"/>
      <c r="C1301" s="109"/>
      <c r="D1301" s="109"/>
      <c r="E1301" s="109"/>
      <c r="F1301" s="109"/>
      <c r="G1301" s="109"/>
      <c r="H1301" s="109"/>
      <c r="I1301" s="116"/>
      <c r="J1301" s="129" t="str">
        <f t="array" ref="J1301">IF(INDEX(Tabula!$A$1:$AC$129 , $AT1297 + 1, MATCH("Coord_RAJ2000_End", Tabula!$A$1:$AAB$1 , 0)), CONCATENATE(INDEX(Tabula!$A$1:$AC$129 , $AT1297 + 1, MATCH("Coord_RAJ2000_End", Tabula!$A$1:$AAB$1 , 0)), " | ", INDEX(Tabula!$A$1:$AC$129 , $AT1297 + 1, MATCH("Coord_DEJ2000_End", Tabula!$A$1:$AAB$1 , 0))), " ")</f>
        <v> </v>
      </c>
      <c r="K1301" s="109"/>
      <c r="L1301" s="109"/>
      <c r="M1301" s="109"/>
      <c r="N1301" s="109"/>
      <c r="O1301" s="109"/>
      <c r="P1301" s="109"/>
      <c r="Q1301" s="109"/>
      <c r="R1301" s="109"/>
      <c r="S1301" s="109"/>
      <c r="T1301" s="109"/>
      <c r="U1301" s="116"/>
      <c r="V1301" s="126" t="s">
        <v>762</v>
      </c>
      <c r="W1301" s="109"/>
      <c r="X1301" s="109"/>
      <c r="Y1301" s="109"/>
      <c r="Z1301" s="109"/>
      <c r="AA1301" s="109"/>
      <c r="AB1301" s="109"/>
      <c r="AC1301" s="109"/>
      <c r="AD1301" s="127" t="str">
        <f t="array" ref="AD1301">IF(INDEX(Tabula!$A$1:$AC$129 , $AT1297 + 1, MATCH("Latitude_Part_Beg", Tabula!$A$1:$AAB$1 , 0)), CONCATENATE(TEXT(INDEX(Tabula!$A$1:$AC$129 , $AT1297 + 1, MATCH("Latitude_Part_Beg", Tabula!$A$1:$AAB$1 , 0)), "+00.0;-00.0" ), "° — ", TEXT(INDEX(Tabula!$A$1:$AC$129 , $AT1297 + 1, MATCH("Latitude_Part_End", Tabula!$A$1:$AAB$1 , 0)), "+00.0;-00.0" ), "°"), " ")</f>
        <v> </v>
      </c>
      <c r="AE1301" s="109"/>
      <c r="AF1301" s="109"/>
      <c r="AG1301" s="109"/>
      <c r="AH1301" s="109"/>
      <c r="AI1301" s="109"/>
      <c r="AJ1301" s="109"/>
      <c r="AK1301" s="109"/>
      <c r="AL1301" s="109"/>
      <c r="AM1301" s="116"/>
      <c r="AN1301" s="130" t="str">
        <f t="array" ref="AN1301">CONCATENATE("@ ", INDEX(Tabula!$A$1:$AC$129, $AT1297 + 1, MATCH("Group", Tabula!$A$1:$AAB$1 , 0)), " ")</f>
        <v>@ 024-a </v>
      </c>
      <c r="AO1301" s="94"/>
      <c r="AP1301" s="94"/>
      <c r="AQ1301" s="94"/>
      <c r="AR1301" s="94"/>
      <c r="AS1301" s="94"/>
    </row>
    <row r="1302" ht="17.25" customHeight="1">
      <c r="A1302" s="126" t="s">
        <v>763</v>
      </c>
      <c r="B1302" s="109"/>
      <c r="C1302" s="109"/>
      <c r="D1302" s="109"/>
      <c r="E1302" s="109"/>
      <c r="F1302" s="109"/>
      <c r="G1302" s="109"/>
      <c r="H1302" s="109"/>
      <c r="I1302" s="116"/>
      <c r="J1302" s="132" t="str">
        <f t="array" ref="J1302">if(INDEX(Tabula!$A$1:$AC$129 , $AT1297 + 1, MATCH("Size_RA", Tabula!$A$1:$AAB$1 , 0)), CONCATENATE(INDEX(Tabula!$A$1:$AC$129 , $AT1297 + 1, MATCH("Size_RA", Tabula!$A$1:$AAB$1 , 0)), " | ", INDEX(Tabula!$A$1:$AC$129 , $AT1297 + 1, MATCH("Size_DE", Tabula!$A$1:$AAB$1 , 0))), " ")</f>
        <v> </v>
      </c>
      <c r="K1302" s="109"/>
      <c r="L1302" s="109"/>
      <c r="M1302" s="109"/>
      <c r="N1302" s="109"/>
      <c r="O1302" s="109"/>
      <c r="P1302" s="109"/>
      <c r="Q1302" s="109"/>
      <c r="R1302" s="109"/>
      <c r="S1302" s="109"/>
      <c r="T1302" s="109"/>
      <c r="U1302" s="116"/>
      <c r="V1302" s="126" t="s">
        <v>764</v>
      </c>
      <c r="W1302" s="109"/>
      <c r="X1302" s="109"/>
      <c r="Y1302" s="109"/>
      <c r="Z1302" s="109"/>
      <c r="AA1302" s="109"/>
      <c r="AB1302" s="109"/>
      <c r="AC1302" s="109"/>
      <c r="AD1302" s="127" t="str">
        <f t="array" ref="AD1302">IF(INDEX(Tabula!$A$1:$AC$129 , $AT1297 + 1, MATCH("Magnitude_Min", Tabula!$A$1:$AAB$1 , 0)), CONCATENATE(TEXT(INDEX(Tabula!$A$1:$AC$129 , $AT1297 + 1, MATCH("Magnitude_Min", Tabula!$A$1:$AAB$1 , 0)), "+00.0;-00.0"),  "ᵐ — ", TEXT(INDEX(Tabula!$A$1:$AC$129 , $AT1297 + 1, MATCH("Magnitude_Max", Tabula!$A$1:$AAB$1 , 0)), "+00.0;-00.0"), "ᵐ"), " ")</f>
        <v> </v>
      </c>
      <c r="AE1302" s="109"/>
      <c r="AF1302" s="109"/>
      <c r="AG1302" s="109"/>
      <c r="AH1302" s="109"/>
      <c r="AI1302" s="109"/>
      <c r="AJ1302" s="109"/>
      <c r="AK1302" s="109"/>
      <c r="AL1302" s="109"/>
      <c r="AM1302" s="116"/>
      <c r="AN1302" s="124"/>
      <c r="AO1302" s="124"/>
      <c r="AP1302" s="124"/>
      <c r="AQ1302" s="124"/>
      <c r="AR1302" s="124"/>
      <c r="AS1302" s="124"/>
    </row>
    <row r="1303" ht="17.25" customHeight="1">
      <c r="A1303" s="134" t="str">
        <f t="array" ref="A1303">CONCATENATE("", INDEX(Tabula!$A$1:$AC$129 ,$AT1297  + 1, MATCH("Info", Tabula!$A$1:$AAB$1 , 0)))</f>
        <v>Варианты для астеризма Пояс Ориона. Три звезды-близнеца, выстроенные в ряд посередине созвездия: опоясывают фигуру охотника в изображениях созвездия. В некоторых культурных традициях называется Три Короля - и тогда может быть отнесен к ассоциативным астеризмам. Аналогично - Грабли.</v>
      </c>
      <c r="B1303" s="94"/>
      <c r="C1303" s="94"/>
      <c r="D1303" s="94"/>
      <c r="E1303" s="94"/>
      <c r="F1303" s="94"/>
      <c r="G1303" s="94"/>
      <c r="H1303" s="94"/>
      <c r="I1303" s="94"/>
      <c r="J1303" s="94"/>
      <c r="K1303" s="94"/>
      <c r="L1303" s="94"/>
      <c r="M1303" s="94"/>
      <c r="N1303" s="94"/>
      <c r="O1303" s="94"/>
      <c r="P1303" s="94"/>
      <c r="Q1303" s="94"/>
      <c r="R1303" s="94"/>
      <c r="S1303" s="94"/>
      <c r="T1303" s="94"/>
      <c r="U1303" s="94"/>
      <c r="V1303" s="94"/>
      <c r="W1303" s="94"/>
      <c r="X1303" s="94"/>
      <c r="Y1303" s="94"/>
      <c r="Z1303" s="94"/>
      <c r="AA1303" s="94"/>
      <c r="AB1303" s="94"/>
      <c r="AC1303" s="94"/>
      <c r="AD1303" s="94"/>
      <c r="AE1303" s="94"/>
      <c r="AF1303" s="94"/>
      <c r="AG1303" s="94"/>
      <c r="AH1303" s="94"/>
      <c r="AI1303" s="94"/>
      <c r="AJ1303" s="94"/>
      <c r="AK1303" s="94"/>
      <c r="AL1303" s="94"/>
      <c r="AM1303" s="94"/>
      <c r="AN1303" s="94"/>
      <c r="AO1303" s="94"/>
      <c r="AP1303" s="94"/>
      <c r="AQ1303" s="94"/>
      <c r="AR1303" s="94"/>
      <c r="AS1303" s="139" t="s">
        <v>765</v>
      </c>
    </row>
    <row r="1304" ht="17.25" customHeight="1"/>
    <row r="1305" ht="17.25" customHeight="1"/>
    <row r="1306" ht="17.25" customHeight="1"/>
    <row r="1307" ht="17.25" customHeight="1"/>
    <row r="1308" ht="17.25" customHeight="1"/>
    <row r="1309" ht="17.25" customHeight="1"/>
    <row r="1310" ht="17.25" customHeight="1"/>
    <row r="1311" ht="17.25" customHeight="1"/>
    <row r="1312" ht="17.25" customHeight="1"/>
    <row r="1313" ht="17.25" customHeight="1"/>
    <row r="1314" ht="17.25" customHeight="1"/>
    <row r="1315" ht="17.25" customHeight="1"/>
    <row r="1316" ht="17.25" customHeight="1"/>
    <row r="1317" ht="17.25" customHeight="1">
      <c r="A1317" s="124"/>
      <c r="B1317" s="124"/>
      <c r="C1317" s="124"/>
      <c r="D1317" s="124"/>
      <c r="E1317" s="124"/>
      <c r="F1317" s="124"/>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row>
    <row r="1318" ht="17.25" customHeight="1">
      <c r="A1318" s="138" t="str">
        <f t="array" ref="A1318">IMAGE(INDEX(Tabula!$A$1:$AC$129 , $AT1297 + 1,  MATCH("Img_Form_Gray", Tabula!$A$1:$AAB$1 , 0)))</f>
        <v/>
      </c>
      <c r="B1318" s="94"/>
      <c r="C1318" s="94"/>
      <c r="D1318" s="94"/>
      <c r="E1318" s="94"/>
      <c r="F1318" s="94"/>
      <c r="G1318" s="94"/>
      <c r="H1318" s="94"/>
      <c r="I1318" s="94"/>
      <c r="J1318" s="94"/>
      <c r="K1318" s="94"/>
      <c r="L1318" s="94"/>
      <c r="M1318" s="94"/>
      <c r="N1318" s="94"/>
      <c r="O1318" s="94"/>
      <c r="P1318" s="94"/>
      <c r="Q1318" s="94"/>
      <c r="R1318" s="94"/>
      <c r="S1318" s="94"/>
      <c r="T1318" s="94"/>
      <c r="U1318" s="140" t="s">
        <v>767</v>
      </c>
      <c r="V1318" s="136" t="str">
        <f t="array" ref="V1318">IMAGE(INDEX(Tabula!$A$1:$AC$129 , $AT1297 + 1, MATCH("Img_Look_Gray", Tabula!$A$1:$AAB$1 , 0)))</f>
        <v/>
      </c>
      <c r="W1318" s="94"/>
      <c r="X1318" s="94"/>
      <c r="Y1318" s="94"/>
      <c r="Z1318" s="94"/>
      <c r="AA1318" s="94"/>
      <c r="AB1318" s="94"/>
      <c r="AC1318" s="94"/>
      <c r="AD1318" s="94"/>
      <c r="AE1318" s="94"/>
      <c r="AF1318" s="94"/>
      <c r="AG1318" s="94"/>
      <c r="AH1318" s="94"/>
      <c r="AI1318" s="94"/>
      <c r="AJ1318" s="94"/>
      <c r="AK1318" s="94"/>
      <c r="AL1318" s="94"/>
      <c r="AM1318" s="94"/>
      <c r="AN1318" s="94"/>
      <c r="AO1318" s="94"/>
      <c r="AP1318" s="94"/>
      <c r="AQ1318" s="94"/>
      <c r="AR1318" s="94"/>
      <c r="AS1318" s="141" t="s">
        <v>766</v>
      </c>
    </row>
    <row r="1319" ht="17.25" customHeight="1"/>
    <row r="1320" ht="17.25" customHeight="1"/>
    <row r="1321" ht="17.25" customHeight="1"/>
    <row r="1322" ht="17.25" customHeight="1"/>
    <row r="1323" ht="17.25" customHeight="1"/>
    <row r="1324" ht="17.25" customHeight="1"/>
    <row r="1325" ht="17.25" customHeight="1"/>
    <row r="1326" ht="17.25" customHeight="1"/>
    <row r="1327" ht="17.25" customHeight="1"/>
    <row r="1328" ht="17.25" customHeight="1"/>
    <row r="1329" ht="17.25" customHeight="1"/>
    <row r="1330" ht="17.25" customHeight="1"/>
    <row r="1331" ht="17.25" customHeight="1"/>
    <row r="1332" ht="17.25" customHeight="1">
      <c r="A1332" s="124"/>
      <c r="B1332" s="124"/>
      <c r="C1332" s="124"/>
      <c r="D1332" s="124"/>
      <c r="E1332" s="124"/>
      <c r="F1332" s="124"/>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row>
    <row r="1333" ht="17.25" customHeight="1">
      <c r="A1333" s="115" t="s">
        <v>757</v>
      </c>
      <c r="B1333" s="109"/>
      <c r="C1333" s="109"/>
      <c r="D1333" s="109"/>
      <c r="E1333" s="109"/>
      <c r="F1333" s="116"/>
      <c r="G1333" s="117" t="s">
        <v>634</v>
      </c>
      <c r="H1333" s="109"/>
      <c r="I1333" s="109"/>
      <c r="J1333" s="109"/>
      <c r="K1333" s="109"/>
      <c r="L1333" s="109"/>
      <c r="M1333" s="109"/>
      <c r="N1333" s="109"/>
      <c r="O1333" s="116"/>
      <c r="P1333" s="118" t="str">
        <f t="array" ref="P1333">CONCATENATE("", INDEX(Tabula!$A$1:$AC$129 ,$AT1333  + 1, MATCH("Name", Tabula!$A$1:$AAB$1 , 0)))</f>
        <v>Пояс Ориона</v>
      </c>
      <c r="Q1333" s="109"/>
      <c r="R1333" s="109"/>
      <c r="S1333" s="109"/>
      <c r="T1333" s="109"/>
      <c r="U1333" s="109"/>
      <c r="V1333" s="109"/>
      <c r="W1333" s="109"/>
      <c r="X1333" s="109"/>
      <c r="Y1333" s="109"/>
      <c r="Z1333" s="109"/>
      <c r="AA1333" s="109"/>
      <c r="AB1333" s="109"/>
      <c r="AC1333" s="109"/>
      <c r="AD1333" s="109"/>
      <c r="AE1333" s="109"/>
      <c r="AF1333" s="109"/>
      <c r="AG1333" s="109"/>
      <c r="AH1333" s="109"/>
      <c r="AI1333" s="109"/>
      <c r="AJ1333" s="109"/>
      <c r="AK1333" s="109"/>
      <c r="AL1333" s="109"/>
      <c r="AM1333" s="109"/>
      <c r="AN1333" s="109"/>
      <c r="AO1333" s="109"/>
      <c r="AP1333" s="109"/>
      <c r="AQ1333" s="109"/>
      <c r="AR1333" s="109"/>
      <c r="AS1333" s="109"/>
      <c r="AT1333" s="119">
        <v>29.0</v>
      </c>
    </row>
    <row r="1334" ht="17.25" customHeight="1">
      <c r="A1334" s="120" t="str">
        <f t="array" ref="A1334">CONCATENATE("№ ", TEXT(INDEX(Tabula!$A$1:$AC$129, $AT1333 + 1, MATCH("Order", Tabula!$A$1:$AAB$1 , 0)), "000"))</f>
        <v>№ 029</v>
      </c>
      <c r="B1334" s="94"/>
      <c r="C1334" s="94"/>
      <c r="D1334" s="94"/>
      <c r="E1334" s="94"/>
      <c r="F1334" s="121"/>
      <c r="G1334" s="122" t="str">
        <f t="array" ref="G1334">CONCATENATE("Включает ", INDEX(Tabula!$A$1:$AC$129 ,$AT1333  + 1, MATCH("Count", Tabula!$A$1:$AAB$1 , 0)), " объекта")</f>
        <v>Включает 3 объекта</v>
      </c>
      <c r="H1334" s="94"/>
      <c r="I1334" s="94"/>
      <c r="J1334" s="94"/>
      <c r="K1334" s="94"/>
      <c r="L1334" s="94"/>
      <c r="M1334" s="94"/>
      <c r="N1334" s="94"/>
      <c r="O1334" s="121"/>
      <c r="P1334" s="123" t="str">
        <f t="array" ref="P1334">INDEX(Tabula!$A$1:$AC$129 , $AT1333 + 1, MATCH("Stars", Tabula!$A$1:$AAB$1 , 0))</f>
        <v>δ Ori, ε Ori, ζ Ori</v>
      </c>
      <c r="Q1334" s="109"/>
      <c r="R1334" s="109"/>
      <c r="S1334" s="109"/>
      <c r="T1334" s="109"/>
      <c r="U1334" s="109"/>
      <c r="V1334" s="109"/>
      <c r="W1334" s="109"/>
      <c r="X1334" s="109"/>
      <c r="Y1334" s="109"/>
      <c r="Z1334" s="109"/>
      <c r="AA1334" s="109"/>
      <c r="AB1334" s="109"/>
      <c r="AC1334" s="109"/>
      <c r="AD1334" s="109"/>
      <c r="AE1334" s="109"/>
      <c r="AF1334" s="109"/>
      <c r="AG1334" s="109"/>
      <c r="AH1334" s="109"/>
      <c r="AI1334" s="109"/>
      <c r="AJ1334" s="109"/>
      <c r="AK1334" s="109"/>
      <c r="AL1334" s="109"/>
      <c r="AM1334" s="109"/>
      <c r="AN1334" s="109"/>
      <c r="AO1334" s="109"/>
      <c r="AP1334" s="109"/>
      <c r="AQ1334" s="109"/>
      <c r="AR1334" s="109"/>
      <c r="AS1334" s="109"/>
    </row>
    <row r="1335" ht="17.25" customHeight="1">
      <c r="A1335" s="124"/>
      <c r="B1335" s="124"/>
      <c r="C1335" s="124"/>
      <c r="D1335" s="124"/>
      <c r="E1335" s="124"/>
      <c r="F1335" s="125"/>
      <c r="G1335" s="126" t="s">
        <v>656</v>
      </c>
      <c r="H1335" s="109"/>
      <c r="I1335" s="109"/>
      <c r="J1335" s="109"/>
      <c r="K1335" s="109"/>
      <c r="L1335" s="109"/>
      <c r="M1335" s="109"/>
      <c r="N1335" s="109"/>
      <c r="O1335" s="116"/>
      <c r="P1335" s="127" t="str">
        <f t="array" ref="P1335">INDEX(Tabula!$A$1:$AC$129 , $AT1333 + 1, MATCH("Origin", Tabula!$A$1:$AAB$1 , 0))</f>
        <v>Античное</v>
      </c>
      <c r="Q1335" s="109"/>
      <c r="R1335" s="109"/>
      <c r="S1335" s="109"/>
      <c r="T1335" s="109"/>
      <c r="U1335" s="109"/>
      <c r="V1335" s="109"/>
      <c r="W1335" s="109"/>
      <c r="X1335" s="109"/>
      <c r="Y1335" s="109"/>
      <c r="Z1335" s="109"/>
      <c r="AA1335" s="116"/>
      <c r="AB1335" s="126" t="s">
        <v>636</v>
      </c>
      <c r="AC1335" s="109"/>
      <c r="AD1335" s="109"/>
      <c r="AE1335" s="109"/>
      <c r="AF1335" s="109"/>
      <c r="AG1335" s="109"/>
      <c r="AH1335" s="109"/>
      <c r="AI1335" s="109"/>
      <c r="AJ1335" s="127" t="str">
        <f t="array" ref="AJ1335">INDEX(Tabula!$A$1:$AC$129 , $AT1333 + 1, MATCH("Type", Tabula!$A$1:$AAB$1 , 0))</f>
        <v>Образные</v>
      </c>
      <c r="AK1335" s="109"/>
      <c r="AL1335" s="109"/>
      <c r="AM1335" s="109"/>
      <c r="AN1335" s="109"/>
      <c r="AO1335" s="109"/>
      <c r="AP1335" s="109"/>
      <c r="AQ1335" s="109"/>
      <c r="AR1335" s="109"/>
      <c r="AS1335" s="109"/>
    </row>
    <row r="1336" ht="17.25" customHeight="1">
      <c r="A1336" s="128" t="s">
        <v>758</v>
      </c>
      <c r="B1336" s="109"/>
      <c r="C1336" s="109"/>
      <c r="D1336" s="109"/>
      <c r="E1336" s="109"/>
      <c r="F1336" s="116"/>
      <c r="G1336" s="126" t="s">
        <v>759</v>
      </c>
      <c r="H1336" s="109"/>
      <c r="I1336" s="109"/>
      <c r="J1336" s="109"/>
      <c r="K1336" s="109"/>
      <c r="L1336" s="109"/>
      <c r="M1336" s="109"/>
      <c r="N1336" s="109"/>
      <c r="O1336" s="116"/>
      <c r="P1336" s="129" t="str">
        <f t="array" ref="P1336">IF(INDEX(Tabula!$A$1:$AC$129 , $AT1333 + 1, MATCH("Coord_RAJ2000_Beg", Tabula!$A$1:$AAB$1 , 0)), CONCATENATE(INDEX(Tabula!$A$1:$AC$129 , $AT1333 + 1, MATCH("Coord_RAJ2000_Beg", Tabula!$A$1:$AAB$1 , 0)), " | ", INDEX(Tabula!$A$1:$AC$129 , $AT1333 + 1, MATCH("Coord_DEJ2000_Beg", Tabula!$A$1:$AAB$1 , 0))), " ")</f>
        <v> </v>
      </c>
      <c r="Q1336" s="109"/>
      <c r="R1336" s="109"/>
      <c r="S1336" s="109"/>
      <c r="T1336" s="109"/>
      <c r="U1336" s="109"/>
      <c r="V1336" s="109"/>
      <c r="W1336" s="109"/>
      <c r="X1336" s="109"/>
      <c r="Y1336" s="109"/>
      <c r="Z1336" s="109"/>
      <c r="AA1336" s="116"/>
      <c r="AB1336" s="126" t="s">
        <v>760</v>
      </c>
      <c r="AC1336" s="109"/>
      <c r="AD1336" s="109"/>
      <c r="AE1336" s="109"/>
      <c r="AF1336" s="109"/>
      <c r="AG1336" s="109"/>
      <c r="AH1336" s="109"/>
      <c r="AI1336" s="109"/>
      <c r="AJ1336" s="127" t="str">
        <f t="array" ref="AJ1336">if(INDEX(Tabula!$A$1:$AC$129 , $AT1333 + 1, MATCH("Latitude_Full_Beg", Tabula!$A$1:$AAB$1 , 0)),  CONCATENATE(TEXT(INDEX(Tabula!$A$1:$AC$129 , $AT1333 + 1, MATCH("Latitude_Full_Beg", Tabula!$A$1:$AAB$1 , 0)), "+00.0;-00.0" ), "° — ", TEXT(INDEX(Tabula!$A$1:$AC$129 , $AT1333 + 1, MATCH("Latitude_Full_End", Tabula!$A$1:$AAB$1 , 0)), "+00.0;-00.0" ), "°"), " ")</f>
        <v> </v>
      </c>
      <c r="AK1336" s="109"/>
      <c r="AL1336" s="109"/>
      <c r="AM1336" s="109"/>
      <c r="AN1336" s="109"/>
      <c r="AO1336" s="109"/>
      <c r="AP1336" s="109"/>
      <c r="AQ1336" s="109"/>
      <c r="AR1336" s="109"/>
      <c r="AS1336" s="109"/>
    </row>
    <row r="1337" ht="17.25" customHeight="1">
      <c r="A1337" s="130" t="str">
        <f t="array" ref="A1337">CONCATENATE("@ ", INDEX(Tabula!$A$1:$AC$129, $AT1333 + 1, MATCH("Group", Tabula!$A$1:$AAB$1 , 0)), " ")</f>
        <v>@ 024-b </v>
      </c>
      <c r="B1337" s="94"/>
      <c r="C1337" s="94"/>
      <c r="D1337" s="94"/>
      <c r="E1337" s="94"/>
      <c r="F1337" s="121"/>
      <c r="G1337" s="131" t="s">
        <v>761</v>
      </c>
      <c r="H1337" s="109"/>
      <c r="I1337" s="109"/>
      <c r="J1337" s="109"/>
      <c r="K1337" s="109"/>
      <c r="L1337" s="109"/>
      <c r="M1337" s="109"/>
      <c r="N1337" s="109"/>
      <c r="O1337" s="116"/>
      <c r="P1337" s="129" t="str">
        <f t="array" ref="P1337">IF(INDEX(Tabula!$A$1:$AC$129 , $AT1333 + 1, MATCH("Coord_RAJ2000_End", Tabula!$A$1:$AAB$1 , 0)), CONCATENATE(INDEX(Tabula!$A$1:$AC$129 , $AT1333 + 1, MATCH("Coord_RAJ2000_End", Tabula!$A$1:$AAB$1 , 0)), " | ", INDEX(Tabula!$A$1:$AC$129 , $AT1333 + 1, MATCH("Coord_DEJ2000_End", Tabula!$A$1:$AAB$1 , 0))), " ")</f>
        <v> </v>
      </c>
      <c r="Q1337" s="109"/>
      <c r="R1337" s="109"/>
      <c r="S1337" s="109"/>
      <c r="T1337" s="109"/>
      <c r="U1337" s="109"/>
      <c r="V1337" s="109"/>
      <c r="W1337" s="109"/>
      <c r="X1337" s="109"/>
      <c r="Y1337" s="109"/>
      <c r="Z1337" s="109"/>
      <c r="AA1337" s="116"/>
      <c r="AB1337" s="126" t="s">
        <v>762</v>
      </c>
      <c r="AC1337" s="109"/>
      <c r="AD1337" s="109"/>
      <c r="AE1337" s="109"/>
      <c r="AF1337" s="109"/>
      <c r="AG1337" s="109"/>
      <c r="AH1337" s="109"/>
      <c r="AI1337" s="109"/>
      <c r="AJ1337" s="127" t="str">
        <f t="array" ref="AJ1337">IF(INDEX(Tabula!$A$1:$AC$129 , $AT1333 + 1, MATCH("Latitude_Part_Beg", Tabula!$A$1:$AAB$1 , 0)), CONCATENATE(TEXT(INDEX(Tabula!$A$1:$AC$129 , $AT1333 + 1, MATCH("Latitude_Part_Beg", Tabula!$A$1:$AAB$1 , 0)), "+00.0;-00.0" ), "° — ", TEXT(INDEX(Tabula!$A$1:$AC$129 , $AT1333 + 1, MATCH("Latitude_Part_End", Tabula!$A$1:$AAB$1 , 0)), "+00.0;-00.0" ), "°"), " ")</f>
        <v> </v>
      </c>
      <c r="AK1337" s="109"/>
      <c r="AL1337" s="109"/>
      <c r="AM1337" s="109"/>
      <c r="AN1337" s="109"/>
      <c r="AO1337" s="109"/>
      <c r="AP1337" s="109"/>
      <c r="AQ1337" s="109"/>
      <c r="AR1337" s="109"/>
      <c r="AS1337" s="109"/>
    </row>
    <row r="1338" ht="17.25" customHeight="1">
      <c r="A1338" s="124"/>
      <c r="B1338" s="124"/>
      <c r="C1338" s="124"/>
      <c r="D1338" s="124"/>
      <c r="E1338" s="124"/>
      <c r="F1338" s="125"/>
      <c r="G1338" s="126" t="s">
        <v>763</v>
      </c>
      <c r="H1338" s="109"/>
      <c r="I1338" s="109"/>
      <c r="J1338" s="109"/>
      <c r="K1338" s="109"/>
      <c r="L1338" s="109"/>
      <c r="M1338" s="109"/>
      <c r="N1338" s="109"/>
      <c r="O1338" s="116"/>
      <c r="P1338" s="132" t="str">
        <f t="array" ref="P1338">if(INDEX(Tabula!$A$1:$AC$129 , $AT1333 + 1, MATCH("Size_RA", Tabula!$A$1:$AAB$1 , 0)), CONCATENATE(INDEX(Tabula!$A$1:$AC$129 , $AT1333 + 1, MATCH("Size_RA", Tabula!$A$1:$AAB$1 , 0)), " | ", INDEX(Tabula!$A$1:$AC$129 , $AT1333 + 1, MATCH("Size_DE", Tabula!$A$1:$AAB$1 , 0))), " ")</f>
        <v> </v>
      </c>
      <c r="Q1338" s="109"/>
      <c r="R1338" s="109"/>
      <c r="S1338" s="109"/>
      <c r="T1338" s="109"/>
      <c r="U1338" s="109"/>
      <c r="V1338" s="109"/>
      <c r="W1338" s="109"/>
      <c r="X1338" s="109"/>
      <c r="Y1338" s="109"/>
      <c r="Z1338" s="109"/>
      <c r="AA1338" s="116"/>
      <c r="AB1338" s="126" t="s">
        <v>764</v>
      </c>
      <c r="AC1338" s="109"/>
      <c r="AD1338" s="109"/>
      <c r="AE1338" s="109"/>
      <c r="AF1338" s="109"/>
      <c r="AG1338" s="109"/>
      <c r="AH1338" s="109"/>
      <c r="AI1338" s="109"/>
      <c r="AJ1338" s="127" t="str">
        <f t="array" ref="AJ1338">IF(INDEX(Tabula!$A$1:$AC$129 , $AT1333 + 1, MATCH("Magnitude_Min", Tabula!$A$1:$AAB$1 , 0)), CONCATENATE(TEXT(INDEX(Tabula!$A$1:$AC$129 , $AT1333 + 1, MATCH("Magnitude_Min", Tabula!$A$1:$AAB$1 , 0)), "+00.0;-00.0"),  "ᵐ — ", TEXT(INDEX(Tabula!$A$1:$AC$129 , $AT1333 + 1, MATCH("Magnitude_Max", Tabula!$A$1:$AAB$1 , 0)), "+00.0;-00.0"), "ᵐ"), " ")</f>
        <v> </v>
      </c>
      <c r="AK1338" s="109"/>
      <c r="AL1338" s="109"/>
      <c r="AM1338" s="109"/>
      <c r="AN1338" s="109"/>
      <c r="AO1338" s="109"/>
      <c r="AP1338" s="109"/>
      <c r="AQ1338" s="109"/>
      <c r="AR1338" s="109"/>
      <c r="AS1338" s="109"/>
    </row>
    <row r="1339" ht="17.25" customHeight="1">
      <c r="A1339" s="133" t="s">
        <v>765</v>
      </c>
      <c r="B1339" s="134" t="str">
        <f t="array" ref="B1339">CONCATENATE("", INDEX(Tabula!$A$1:$AC$129 ,$AT1333  + 1, MATCH("Info", Tabula!$A$1:$AAB$1 , 0)))</f>
        <v>Три звезды-близнеца, выстроенные в ряд посередине созвездия: опоясывают фигуру охотника в изображениях созвездия. В некоторых культурных традициях называется Три Короля или Грабли - и тогда может быть отнесен к ассоциативным астеризмам.</v>
      </c>
      <c r="C1339" s="94"/>
      <c r="D1339" s="94"/>
      <c r="E1339" s="94"/>
      <c r="F1339" s="94"/>
      <c r="G1339" s="94"/>
      <c r="H1339" s="94"/>
      <c r="I1339" s="94"/>
      <c r="J1339" s="94"/>
      <c r="K1339" s="94"/>
      <c r="L1339" s="94"/>
      <c r="M1339" s="94"/>
      <c r="N1339" s="94"/>
      <c r="O1339" s="94"/>
      <c r="P1339" s="94"/>
      <c r="Q1339" s="94"/>
      <c r="R1339" s="94"/>
      <c r="S1339" s="94"/>
      <c r="T1339" s="94"/>
      <c r="U1339" s="94"/>
      <c r="V1339" s="94"/>
      <c r="W1339" s="94"/>
      <c r="X1339" s="94"/>
      <c r="Y1339" s="94"/>
      <c r="Z1339" s="94"/>
      <c r="AA1339" s="94"/>
      <c r="AB1339" s="94"/>
      <c r="AC1339" s="94"/>
      <c r="AD1339" s="94"/>
      <c r="AE1339" s="94"/>
      <c r="AF1339" s="94"/>
      <c r="AG1339" s="94"/>
      <c r="AH1339" s="94"/>
      <c r="AI1339" s="94"/>
      <c r="AJ1339" s="94"/>
      <c r="AK1339" s="94"/>
      <c r="AL1339" s="94"/>
      <c r="AM1339" s="94"/>
      <c r="AN1339" s="94"/>
      <c r="AO1339" s="94"/>
      <c r="AP1339" s="94"/>
      <c r="AQ1339" s="94"/>
      <c r="AR1339" s="94"/>
      <c r="AS1339" s="94"/>
    </row>
    <row r="1340" ht="17.25" customHeight="1"/>
    <row r="1341" ht="17.25" customHeight="1"/>
    <row r="1342" ht="17.25" customHeight="1"/>
    <row r="1343" ht="17.25" customHeight="1"/>
    <row r="1344" ht="17.25" customHeight="1"/>
    <row r="1345" ht="17.25" customHeight="1"/>
    <row r="1346" ht="17.25" customHeight="1"/>
    <row r="1347" ht="17.25" customHeight="1"/>
    <row r="1348" ht="17.25" customHeight="1"/>
    <row r="1349" ht="17.25" customHeight="1"/>
    <row r="1350" ht="17.25" customHeight="1"/>
    <row r="1351" ht="17.25" customHeight="1"/>
    <row r="1352" ht="17.25" customHeight="1"/>
    <row r="1353" ht="17.25" customHeight="1">
      <c r="A1353" s="124"/>
      <c r="B1353" s="124"/>
      <c r="C1353" s="124"/>
      <c r="D1353" s="124"/>
      <c r="E1353" s="124"/>
      <c r="F1353" s="124"/>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row>
    <row r="1354" ht="17.25" customHeight="1">
      <c r="A1354" s="135" t="s">
        <v>766</v>
      </c>
      <c r="B1354" s="136" t="str">
        <f t="array" ref="B1354">IMAGE(INDEX(Tabula!$A$1:$AC$129 , $AT1333 + 1, MATCH("Img_Look_Gray", Tabula!$A$1:$AAB$1 , 0)))</f>
        <v/>
      </c>
      <c r="C1354" s="94"/>
      <c r="D1354" s="94"/>
      <c r="E1354" s="94"/>
      <c r="F1354" s="94"/>
      <c r="G1354" s="94"/>
      <c r="H1354" s="94"/>
      <c r="I1354" s="94"/>
      <c r="J1354" s="94"/>
      <c r="K1354" s="94"/>
      <c r="L1354" s="94"/>
      <c r="M1354" s="94"/>
      <c r="N1354" s="94"/>
      <c r="O1354" s="94"/>
      <c r="P1354" s="94"/>
      <c r="Q1354" s="94"/>
      <c r="R1354" s="94"/>
      <c r="S1354" s="94"/>
      <c r="T1354" s="94"/>
      <c r="U1354" s="94"/>
      <c r="V1354" s="94"/>
      <c r="W1354" s="94"/>
      <c r="X1354" s="94"/>
      <c r="Y1354" s="137" t="s">
        <v>767</v>
      </c>
      <c r="Z1354" s="138" t="str">
        <f t="array" ref="Z1354">IMAGE(INDEX(Tabula!$A$1:$AC$129 , $AT1333 + 1,  MATCH("Img_Form_Gray", Tabula!$A$1:$AAB$1 , 0)))</f>
        <v/>
      </c>
      <c r="AA1354" s="94"/>
      <c r="AB1354" s="94"/>
      <c r="AC1354" s="94"/>
      <c r="AD1354" s="94"/>
      <c r="AE1354" s="94"/>
      <c r="AF1354" s="94"/>
      <c r="AG1354" s="94"/>
      <c r="AH1354" s="94"/>
      <c r="AI1354" s="94"/>
      <c r="AJ1354" s="94"/>
      <c r="AK1354" s="94"/>
      <c r="AL1354" s="94"/>
      <c r="AM1354" s="94"/>
      <c r="AN1354" s="94"/>
      <c r="AO1354" s="94"/>
      <c r="AP1354" s="94"/>
      <c r="AQ1354" s="94"/>
      <c r="AR1354" s="94"/>
      <c r="AS1354" s="94"/>
    </row>
    <row r="1355" ht="17.25" customHeight="1"/>
    <row r="1356" ht="17.25" customHeight="1"/>
    <row r="1357" ht="17.25" customHeight="1"/>
    <row r="1358" ht="17.25" customHeight="1"/>
    <row r="1359" ht="17.25" customHeight="1"/>
    <row r="1360" ht="17.25" customHeight="1"/>
    <row r="1361" ht="17.25" customHeight="1"/>
    <row r="1362" ht="17.25" customHeight="1"/>
    <row r="1363" ht="17.25" customHeight="1"/>
    <row r="1364" ht="17.25" customHeight="1"/>
    <row r="1365" ht="17.25" customHeight="1"/>
    <row r="1366" ht="17.25" customHeight="1"/>
    <row r="1367" ht="17.25" customHeight="1"/>
    <row r="1368" ht="17.25" customHeight="1">
      <c r="A1368" s="124"/>
      <c r="B1368" s="124"/>
      <c r="C1368" s="124"/>
      <c r="D1368" s="124"/>
      <c r="E1368" s="124"/>
      <c r="F1368" s="124"/>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row>
    <row r="1369" ht="17.25" customHeight="1">
      <c r="A1369" s="117" t="s">
        <v>634</v>
      </c>
      <c r="B1369" s="109"/>
      <c r="C1369" s="109"/>
      <c r="D1369" s="109"/>
      <c r="E1369" s="109"/>
      <c r="F1369" s="109"/>
      <c r="G1369" s="109"/>
      <c r="H1369" s="109"/>
      <c r="I1369" s="116"/>
      <c r="J1369" s="118" t="str">
        <f t="array" ref="J1369">CONCATENATE("", INDEX(Tabula!$A$1:$AC$129 ,$AT1369  + 1, MATCH("Name", Tabula!$A$1:$AAB$1 , 0)))</f>
        <v>Меч Ориона</v>
      </c>
      <c r="K1369" s="109"/>
      <c r="L1369" s="109"/>
      <c r="M1369" s="109"/>
      <c r="N1369" s="109"/>
      <c r="O1369" s="109"/>
      <c r="P1369" s="109"/>
      <c r="Q1369" s="109"/>
      <c r="R1369" s="109"/>
      <c r="S1369" s="109"/>
      <c r="T1369" s="109"/>
      <c r="U1369" s="109"/>
      <c r="V1369" s="109"/>
      <c r="W1369" s="109"/>
      <c r="X1369" s="109"/>
      <c r="Y1369" s="109"/>
      <c r="Z1369" s="109"/>
      <c r="AA1369" s="109"/>
      <c r="AB1369" s="109"/>
      <c r="AC1369" s="109"/>
      <c r="AD1369" s="109"/>
      <c r="AE1369" s="109"/>
      <c r="AF1369" s="109"/>
      <c r="AG1369" s="109"/>
      <c r="AH1369" s="109"/>
      <c r="AI1369" s="109"/>
      <c r="AJ1369" s="109"/>
      <c r="AK1369" s="109"/>
      <c r="AL1369" s="109"/>
      <c r="AM1369" s="116"/>
      <c r="AN1369" s="115" t="s">
        <v>757</v>
      </c>
      <c r="AO1369" s="109"/>
      <c r="AP1369" s="109"/>
      <c r="AQ1369" s="109"/>
      <c r="AR1369" s="109"/>
      <c r="AS1369" s="109"/>
      <c r="AT1369" s="119">
        <v>30.0</v>
      </c>
    </row>
    <row r="1370" ht="17.25" customHeight="1">
      <c r="A1370" s="122" t="str">
        <f t="array" ref="A1370">CONCATENATE("Включает ", INDEX(Tabula!$A$1:$AC$129 ,$AT1369  + 1, MATCH("Count", Tabula!$A$1:$AAB$1 , 0)), " объекта")</f>
        <v>Включает 3 объекта</v>
      </c>
      <c r="B1370" s="94"/>
      <c r="C1370" s="94"/>
      <c r="D1370" s="94"/>
      <c r="E1370" s="94"/>
      <c r="F1370" s="94"/>
      <c r="G1370" s="94"/>
      <c r="H1370" s="94"/>
      <c r="I1370" s="121"/>
      <c r="J1370" s="123" t="str">
        <f t="array" ref="J1370">INDEX(Tabula!$A$1:$AC$129 , $AT1369 + 1, MATCH("Stars", Tabula!$A$1:$AAB$1 , 0))</f>
        <v>θ Ori, M42,  ι Ori</v>
      </c>
      <c r="K1370" s="109"/>
      <c r="L1370" s="109"/>
      <c r="M1370" s="109"/>
      <c r="N1370" s="109"/>
      <c r="O1370" s="109"/>
      <c r="P1370" s="109"/>
      <c r="Q1370" s="109"/>
      <c r="R1370" s="109"/>
      <c r="S1370" s="109"/>
      <c r="T1370" s="109"/>
      <c r="U1370" s="109"/>
      <c r="V1370" s="109"/>
      <c r="W1370" s="109"/>
      <c r="X1370" s="109"/>
      <c r="Y1370" s="109"/>
      <c r="Z1370" s="109"/>
      <c r="AA1370" s="109"/>
      <c r="AB1370" s="109"/>
      <c r="AC1370" s="109"/>
      <c r="AD1370" s="109"/>
      <c r="AE1370" s="109"/>
      <c r="AF1370" s="109"/>
      <c r="AG1370" s="109"/>
      <c r="AH1370" s="109"/>
      <c r="AI1370" s="109"/>
      <c r="AJ1370" s="109"/>
      <c r="AK1370" s="109"/>
      <c r="AL1370" s="109"/>
      <c r="AM1370" s="116"/>
      <c r="AN1370" s="120" t="str">
        <f t="array" ref="AN1370">CONCATENATE("№ ", TEXT(INDEX(Tabula!$A$1:$AC$129, $AT1369 + 1, MATCH("Order", Tabula!$A$1:$AAB$1 , 0)), "000"))</f>
        <v>№ 030</v>
      </c>
      <c r="AO1370" s="94"/>
      <c r="AP1370" s="94"/>
      <c r="AQ1370" s="94"/>
      <c r="AR1370" s="94"/>
      <c r="AS1370" s="94"/>
    </row>
    <row r="1371" ht="17.25" customHeight="1">
      <c r="A1371" s="126" t="s">
        <v>656</v>
      </c>
      <c r="B1371" s="109"/>
      <c r="C1371" s="109"/>
      <c r="D1371" s="109"/>
      <c r="E1371" s="109"/>
      <c r="F1371" s="109"/>
      <c r="G1371" s="109"/>
      <c r="H1371" s="109"/>
      <c r="I1371" s="116"/>
      <c r="J1371" s="127" t="str">
        <f t="array" ref="J1371">INDEX(Tabula!$A$1:$AC$129 , $AT1369 + 1, MATCH("Origin", Tabula!$A$1:$AAB$1 , 0))</f>
        <v>Античное</v>
      </c>
      <c r="K1371" s="109"/>
      <c r="L1371" s="109"/>
      <c r="M1371" s="109"/>
      <c r="N1371" s="109"/>
      <c r="O1371" s="109"/>
      <c r="P1371" s="109"/>
      <c r="Q1371" s="109"/>
      <c r="R1371" s="109"/>
      <c r="S1371" s="109"/>
      <c r="T1371" s="109"/>
      <c r="U1371" s="116"/>
      <c r="V1371" s="126" t="s">
        <v>636</v>
      </c>
      <c r="W1371" s="109"/>
      <c r="X1371" s="109"/>
      <c r="Y1371" s="109"/>
      <c r="Z1371" s="109"/>
      <c r="AA1371" s="109"/>
      <c r="AB1371" s="109"/>
      <c r="AC1371" s="109"/>
      <c r="AD1371" s="127" t="str">
        <f t="array" ref="AD1371">INDEX(Tabula!$A$1:$AC$129 , $AT1369 + 1, MATCH("Type", Tabula!$A$1:$AAB$1 , 0))</f>
        <v>Образные</v>
      </c>
      <c r="AE1371" s="109"/>
      <c r="AF1371" s="109"/>
      <c r="AG1371" s="109"/>
      <c r="AH1371" s="109"/>
      <c r="AI1371" s="109"/>
      <c r="AJ1371" s="109"/>
      <c r="AK1371" s="109"/>
      <c r="AL1371" s="109"/>
      <c r="AM1371" s="116"/>
      <c r="AN1371" s="124"/>
      <c r="AO1371" s="124"/>
      <c r="AP1371" s="124"/>
      <c r="AQ1371" s="124"/>
      <c r="AR1371" s="124"/>
      <c r="AS1371" s="124"/>
    </row>
    <row r="1372" ht="17.25" customHeight="1">
      <c r="A1372" s="126" t="s">
        <v>759</v>
      </c>
      <c r="B1372" s="109"/>
      <c r="C1372" s="109"/>
      <c r="D1372" s="109"/>
      <c r="E1372" s="109"/>
      <c r="F1372" s="109"/>
      <c r="G1372" s="109"/>
      <c r="H1372" s="109"/>
      <c r="I1372" s="116"/>
      <c r="J1372" s="129" t="str">
        <f t="array" ref="J1372">IF(INDEX(Tabula!$A$1:$AC$129 , $AT1369 + 1, MATCH("Coord_RAJ2000_Beg", Tabula!$A$1:$AAB$1 , 0)), CONCATENATE(INDEX(Tabula!$A$1:$AC$129 , $AT1369 + 1, MATCH("Coord_RAJ2000_Beg", Tabula!$A$1:$AAB$1 , 0)), " | ", INDEX(Tabula!$A$1:$AC$129 , $AT1369 + 1, MATCH("Coord_DEJ2000_Beg", Tabula!$A$1:$AAB$1 , 0))), " ")</f>
        <v> </v>
      </c>
      <c r="K1372" s="109"/>
      <c r="L1372" s="109"/>
      <c r="M1372" s="109"/>
      <c r="N1372" s="109"/>
      <c r="O1372" s="109"/>
      <c r="P1372" s="109"/>
      <c r="Q1372" s="109"/>
      <c r="R1372" s="109"/>
      <c r="S1372" s="109"/>
      <c r="T1372" s="109"/>
      <c r="U1372" s="116"/>
      <c r="V1372" s="126" t="s">
        <v>760</v>
      </c>
      <c r="W1372" s="109"/>
      <c r="X1372" s="109"/>
      <c r="Y1372" s="109"/>
      <c r="Z1372" s="109"/>
      <c r="AA1372" s="109"/>
      <c r="AB1372" s="109"/>
      <c r="AC1372" s="109"/>
      <c r="AD1372" s="127" t="str">
        <f t="array" ref="AD1372">if(INDEX(Tabula!$A$1:$AC$129 , $AT1369 + 1, MATCH("Latitude_Full_Beg", Tabula!$A$1:$AAB$1 , 0)),  CONCATENATE(TEXT(INDEX(Tabula!$A$1:$AC$129 , $AT1369 + 1, MATCH("Latitude_Full_Beg", Tabula!$A$1:$AAB$1 , 0)), "+00.0;-00.0" ), "° — ", TEXT(INDEX(Tabula!$A$1:$AC$129 , $AT1369 + 1, MATCH("Latitude_Full_End", Tabula!$A$1:$AAB$1 , 0)), "+00.0;-00.0" ), "°"), " ")</f>
        <v> </v>
      </c>
      <c r="AE1372" s="109"/>
      <c r="AF1372" s="109"/>
      <c r="AG1372" s="109"/>
      <c r="AH1372" s="109"/>
      <c r="AI1372" s="109"/>
      <c r="AJ1372" s="109"/>
      <c r="AK1372" s="109"/>
      <c r="AL1372" s="109"/>
      <c r="AM1372" s="116"/>
      <c r="AN1372" s="128" t="s">
        <v>758</v>
      </c>
      <c r="AO1372" s="109"/>
      <c r="AP1372" s="109"/>
      <c r="AQ1372" s="109"/>
      <c r="AR1372" s="109"/>
      <c r="AS1372" s="109"/>
    </row>
    <row r="1373" ht="17.25" customHeight="1">
      <c r="A1373" s="131" t="s">
        <v>761</v>
      </c>
      <c r="B1373" s="109"/>
      <c r="C1373" s="109"/>
      <c r="D1373" s="109"/>
      <c r="E1373" s="109"/>
      <c r="F1373" s="109"/>
      <c r="G1373" s="109"/>
      <c r="H1373" s="109"/>
      <c r="I1373" s="116"/>
      <c r="J1373" s="129" t="str">
        <f t="array" ref="J1373">IF(INDEX(Tabula!$A$1:$AC$129 , $AT1369 + 1, MATCH("Coord_RAJ2000_End", Tabula!$A$1:$AAB$1 , 0)), CONCATENATE(INDEX(Tabula!$A$1:$AC$129 , $AT1369 + 1, MATCH("Coord_RAJ2000_End", Tabula!$A$1:$AAB$1 , 0)), " | ", INDEX(Tabula!$A$1:$AC$129 , $AT1369 + 1, MATCH("Coord_DEJ2000_End", Tabula!$A$1:$AAB$1 , 0))), " ")</f>
        <v> </v>
      </c>
      <c r="K1373" s="109"/>
      <c r="L1373" s="109"/>
      <c r="M1373" s="109"/>
      <c r="N1373" s="109"/>
      <c r="O1373" s="109"/>
      <c r="P1373" s="109"/>
      <c r="Q1373" s="109"/>
      <c r="R1373" s="109"/>
      <c r="S1373" s="109"/>
      <c r="T1373" s="109"/>
      <c r="U1373" s="116"/>
      <c r="V1373" s="126" t="s">
        <v>762</v>
      </c>
      <c r="W1373" s="109"/>
      <c r="X1373" s="109"/>
      <c r="Y1373" s="109"/>
      <c r="Z1373" s="109"/>
      <c r="AA1373" s="109"/>
      <c r="AB1373" s="109"/>
      <c r="AC1373" s="109"/>
      <c r="AD1373" s="127" t="str">
        <f t="array" ref="AD1373">IF(INDEX(Tabula!$A$1:$AC$129 , $AT1369 + 1, MATCH("Latitude_Part_Beg", Tabula!$A$1:$AAB$1 , 0)), CONCATENATE(TEXT(INDEX(Tabula!$A$1:$AC$129 , $AT1369 + 1, MATCH("Latitude_Part_Beg", Tabula!$A$1:$AAB$1 , 0)), "+00.0;-00.0" ), "° — ", TEXT(INDEX(Tabula!$A$1:$AC$129 , $AT1369 + 1, MATCH("Latitude_Part_End", Tabula!$A$1:$AAB$1 , 0)), "+00.0;-00.0" ), "°"), " ")</f>
        <v> </v>
      </c>
      <c r="AE1373" s="109"/>
      <c r="AF1373" s="109"/>
      <c r="AG1373" s="109"/>
      <c r="AH1373" s="109"/>
      <c r="AI1373" s="109"/>
      <c r="AJ1373" s="109"/>
      <c r="AK1373" s="109"/>
      <c r="AL1373" s="109"/>
      <c r="AM1373" s="116"/>
      <c r="AN1373" s="130" t="str">
        <f t="array" ref="AN1373">CONCATENATE("@ ", INDEX(Tabula!$A$1:$AC$129, $AT1369 + 1, MATCH("Group", Tabula!$A$1:$AAB$1 , 0)), " ")</f>
        <v>@ 025-_ </v>
      </c>
      <c r="AO1373" s="94"/>
      <c r="AP1373" s="94"/>
      <c r="AQ1373" s="94"/>
      <c r="AR1373" s="94"/>
      <c r="AS1373" s="94"/>
    </row>
    <row r="1374" ht="17.25" customHeight="1">
      <c r="A1374" s="126" t="s">
        <v>763</v>
      </c>
      <c r="B1374" s="109"/>
      <c r="C1374" s="109"/>
      <c r="D1374" s="109"/>
      <c r="E1374" s="109"/>
      <c r="F1374" s="109"/>
      <c r="G1374" s="109"/>
      <c r="H1374" s="109"/>
      <c r="I1374" s="116"/>
      <c r="J1374" s="132" t="str">
        <f t="array" ref="J1374">if(INDEX(Tabula!$A$1:$AC$129 , $AT1369 + 1, MATCH("Size_RA", Tabula!$A$1:$AAB$1 , 0)), CONCATENATE(INDEX(Tabula!$A$1:$AC$129 , $AT1369 + 1, MATCH("Size_RA", Tabula!$A$1:$AAB$1 , 0)), " | ", INDEX(Tabula!$A$1:$AC$129 , $AT1369 + 1, MATCH("Size_DE", Tabula!$A$1:$AAB$1 , 0))), " ")</f>
        <v> </v>
      </c>
      <c r="K1374" s="109"/>
      <c r="L1374" s="109"/>
      <c r="M1374" s="109"/>
      <c r="N1374" s="109"/>
      <c r="O1374" s="109"/>
      <c r="P1374" s="109"/>
      <c r="Q1374" s="109"/>
      <c r="R1374" s="109"/>
      <c r="S1374" s="109"/>
      <c r="T1374" s="109"/>
      <c r="U1374" s="116"/>
      <c r="V1374" s="126" t="s">
        <v>764</v>
      </c>
      <c r="W1374" s="109"/>
      <c r="X1374" s="109"/>
      <c r="Y1374" s="109"/>
      <c r="Z1374" s="109"/>
      <c r="AA1374" s="109"/>
      <c r="AB1374" s="109"/>
      <c r="AC1374" s="109"/>
      <c r="AD1374" s="127" t="str">
        <f t="array" ref="AD1374">IF(INDEX(Tabula!$A$1:$AC$129 , $AT1369 + 1, MATCH("Magnitude_Min", Tabula!$A$1:$AAB$1 , 0)), CONCATENATE(TEXT(INDEX(Tabula!$A$1:$AC$129 , $AT1369 + 1, MATCH("Magnitude_Min", Tabula!$A$1:$AAB$1 , 0)), "+00.0;-00.0"),  "ᵐ — ", TEXT(INDEX(Tabula!$A$1:$AC$129 , $AT1369 + 1, MATCH("Magnitude_Max", Tabula!$A$1:$AAB$1 , 0)), "+00.0;-00.0"), "ᵐ"), " ")</f>
        <v> </v>
      </c>
      <c r="AE1374" s="109"/>
      <c r="AF1374" s="109"/>
      <c r="AG1374" s="109"/>
      <c r="AH1374" s="109"/>
      <c r="AI1374" s="109"/>
      <c r="AJ1374" s="109"/>
      <c r="AK1374" s="109"/>
      <c r="AL1374" s="109"/>
      <c r="AM1374" s="116"/>
      <c r="AN1374" s="124"/>
      <c r="AO1374" s="124"/>
      <c r="AP1374" s="124"/>
      <c r="AQ1374" s="124"/>
      <c r="AR1374" s="124"/>
      <c r="AS1374" s="124"/>
    </row>
    <row r="1375" ht="17.25" customHeight="1">
      <c r="A1375" s="134" t="str">
        <f t="array" ref="A1375">CONCATENATE("", INDEX(Tabula!$A$1:$AC$129 ,$AT1369  + 1, MATCH("Info", Tabula!$A$1:$AAB$1 , 0)))</f>
        <v>Небольшой плохо различимый астеризм, по положению на изображениях созвездия соответствующий мечу Ориона. Включает две слабенькие звезды и знаменитую Туманность Ориона, своей размытостью делающую астеризм еще менее определенным. Не думаю, что здесь следует упоминать альтернативное название астеризма.</v>
      </c>
      <c r="B1375" s="94"/>
      <c r="C1375" s="94"/>
      <c r="D1375" s="94"/>
      <c r="E1375" s="94"/>
      <c r="F1375" s="94"/>
      <c r="G1375" s="94"/>
      <c r="H1375" s="94"/>
      <c r="I1375" s="94"/>
      <c r="J1375" s="94"/>
      <c r="K1375" s="94"/>
      <c r="L1375" s="94"/>
      <c r="M1375" s="94"/>
      <c r="N1375" s="94"/>
      <c r="O1375" s="94"/>
      <c r="P1375" s="94"/>
      <c r="Q1375" s="94"/>
      <c r="R1375" s="94"/>
      <c r="S1375" s="94"/>
      <c r="T1375" s="94"/>
      <c r="U1375" s="94"/>
      <c r="V1375" s="94"/>
      <c r="W1375" s="94"/>
      <c r="X1375" s="94"/>
      <c r="Y1375" s="94"/>
      <c r="Z1375" s="94"/>
      <c r="AA1375" s="94"/>
      <c r="AB1375" s="94"/>
      <c r="AC1375" s="94"/>
      <c r="AD1375" s="94"/>
      <c r="AE1375" s="94"/>
      <c r="AF1375" s="94"/>
      <c r="AG1375" s="94"/>
      <c r="AH1375" s="94"/>
      <c r="AI1375" s="94"/>
      <c r="AJ1375" s="94"/>
      <c r="AK1375" s="94"/>
      <c r="AL1375" s="94"/>
      <c r="AM1375" s="94"/>
      <c r="AN1375" s="94"/>
      <c r="AO1375" s="94"/>
      <c r="AP1375" s="94"/>
      <c r="AQ1375" s="94"/>
      <c r="AR1375" s="94"/>
      <c r="AS1375" s="139" t="s">
        <v>765</v>
      </c>
    </row>
    <row r="1376" ht="17.25" customHeight="1"/>
    <row r="1377" ht="17.25" customHeight="1"/>
    <row r="1378" ht="17.25" customHeight="1"/>
    <row r="1379" ht="17.25" customHeight="1"/>
    <row r="1380" ht="17.25" customHeight="1"/>
    <row r="1381" ht="17.25" customHeight="1"/>
    <row r="1382" ht="17.25" customHeight="1"/>
    <row r="1383" ht="17.25" customHeight="1"/>
    <row r="1384" ht="17.25" customHeight="1"/>
    <row r="1385" ht="17.25" customHeight="1"/>
    <row r="1386" ht="17.25" customHeight="1"/>
    <row r="1387" ht="17.25" customHeight="1"/>
    <row r="1388" ht="17.25" customHeight="1"/>
    <row r="1389" ht="17.25" customHeight="1">
      <c r="A1389" s="124"/>
      <c r="B1389" s="124"/>
      <c r="C1389" s="124"/>
      <c r="D1389" s="124"/>
      <c r="E1389" s="124"/>
      <c r="F1389" s="124"/>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row>
    <row r="1390" ht="17.25" customHeight="1">
      <c r="A1390" s="138" t="str">
        <f t="array" ref="A1390">IMAGE(INDEX(Tabula!$A$1:$AC$129 , $AT1369 + 1,  MATCH("Img_Form_Gray", Tabula!$A$1:$AAB$1 , 0)))</f>
        <v/>
      </c>
      <c r="B1390" s="94"/>
      <c r="C1390" s="94"/>
      <c r="D1390" s="94"/>
      <c r="E1390" s="94"/>
      <c r="F1390" s="94"/>
      <c r="G1390" s="94"/>
      <c r="H1390" s="94"/>
      <c r="I1390" s="94"/>
      <c r="J1390" s="94"/>
      <c r="K1390" s="94"/>
      <c r="L1390" s="94"/>
      <c r="M1390" s="94"/>
      <c r="N1390" s="94"/>
      <c r="O1390" s="94"/>
      <c r="P1390" s="94"/>
      <c r="Q1390" s="94"/>
      <c r="R1390" s="94"/>
      <c r="S1390" s="94"/>
      <c r="T1390" s="94"/>
      <c r="U1390" s="140" t="s">
        <v>767</v>
      </c>
      <c r="V1390" s="136" t="str">
        <f t="array" ref="V1390">IMAGE(INDEX(Tabula!$A$1:$AC$129 , $AT1369 + 1, MATCH("Img_Look_Gray", Tabula!$A$1:$AAB$1 , 0)))</f>
        <v/>
      </c>
      <c r="W1390" s="94"/>
      <c r="X1390" s="94"/>
      <c r="Y1390" s="94"/>
      <c r="Z1390" s="94"/>
      <c r="AA1390" s="94"/>
      <c r="AB1390" s="94"/>
      <c r="AC1390" s="94"/>
      <c r="AD1390" s="94"/>
      <c r="AE1390" s="94"/>
      <c r="AF1390" s="94"/>
      <c r="AG1390" s="94"/>
      <c r="AH1390" s="94"/>
      <c r="AI1390" s="94"/>
      <c r="AJ1390" s="94"/>
      <c r="AK1390" s="94"/>
      <c r="AL1390" s="94"/>
      <c r="AM1390" s="94"/>
      <c r="AN1390" s="94"/>
      <c r="AO1390" s="94"/>
      <c r="AP1390" s="94"/>
      <c r="AQ1390" s="94"/>
      <c r="AR1390" s="94"/>
      <c r="AS1390" s="141" t="s">
        <v>766</v>
      </c>
    </row>
    <row r="1391" ht="17.25" customHeight="1"/>
    <row r="1392" ht="17.25" customHeight="1"/>
    <row r="1393" ht="17.25" customHeight="1"/>
    <row r="1394" ht="17.25" customHeight="1"/>
    <row r="1395" ht="17.25" customHeight="1"/>
    <row r="1396" ht="17.25" customHeight="1"/>
    <row r="1397" ht="17.25" customHeight="1"/>
    <row r="1398" ht="17.25" customHeight="1"/>
    <row r="1399" ht="17.25" customHeight="1"/>
    <row r="1400" ht="17.25" customHeight="1"/>
    <row r="1401" ht="17.25" customHeight="1"/>
    <row r="1402" ht="17.25" customHeight="1"/>
    <row r="1403" ht="17.25" customHeight="1"/>
    <row r="1404" ht="17.25" customHeight="1">
      <c r="A1404" s="124"/>
      <c r="B1404" s="124"/>
      <c r="C1404" s="124"/>
      <c r="D1404" s="124"/>
      <c r="E1404" s="124"/>
      <c r="F1404" s="124"/>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row>
    <row r="1405" ht="17.25" customHeight="1">
      <c r="A1405" s="115" t="s">
        <v>757</v>
      </c>
      <c r="B1405" s="109"/>
      <c r="C1405" s="109"/>
      <c r="D1405" s="109"/>
      <c r="E1405" s="109"/>
      <c r="F1405" s="116"/>
      <c r="G1405" s="117" t="s">
        <v>634</v>
      </c>
      <c r="H1405" s="109"/>
      <c r="I1405" s="109"/>
      <c r="J1405" s="109"/>
      <c r="K1405" s="109"/>
      <c r="L1405" s="109"/>
      <c r="M1405" s="109"/>
      <c r="N1405" s="109"/>
      <c r="O1405" s="116"/>
      <c r="P1405" s="118" t="str">
        <f t="array" ref="P1405">CONCATENATE("", INDEX(Tabula!$A$1:$AC$129 ,$AT1405  + 1, MATCH("Name", Tabula!$A$1:$AAB$1 , 0)))</f>
        <v>Щит Ориона, Панцирь Черепахи</v>
      </c>
      <c r="Q1405" s="109"/>
      <c r="R1405" s="109"/>
      <c r="S1405" s="109"/>
      <c r="T1405" s="109"/>
      <c r="U1405" s="109"/>
      <c r="V1405" s="109"/>
      <c r="W1405" s="109"/>
      <c r="X1405" s="109"/>
      <c r="Y1405" s="109"/>
      <c r="Z1405" s="109"/>
      <c r="AA1405" s="109"/>
      <c r="AB1405" s="109"/>
      <c r="AC1405" s="109"/>
      <c r="AD1405" s="109"/>
      <c r="AE1405" s="109"/>
      <c r="AF1405" s="109"/>
      <c r="AG1405" s="109"/>
      <c r="AH1405" s="109"/>
      <c r="AI1405" s="109"/>
      <c r="AJ1405" s="109"/>
      <c r="AK1405" s="109"/>
      <c r="AL1405" s="109"/>
      <c r="AM1405" s="109"/>
      <c r="AN1405" s="109"/>
      <c r="AO1405" s="109"/>
      <c r="AP1405" s="109"/>
      <c r="AQ1405" s="109"/>
      <c r="AR1405" s="109"/>
      <c r="AS1405" s="109"/>
      <c r="AT1405" s="119">
        <v>31.0</v>
      </c>
    </row>
    <row r="1406" ht="17.25" customHeight="1">
      <c r="A1406" s="120" t="str">
        <f t="array" ref="A1406">CONCATENATE("№ ", TEXT(INDEX(Tabula!$A$1:$AC$129, $AT1405 + 1, MATCH("Order", Tabula!$A$1:$AAB$1 , 0)), "000"))</f>
        <v>№ 031</v>
      </c>
      <c r="B1406" s="94"/>
      <c r="C1406" s="94"/>
      <c r="D1406" s="94"/>
      <c r="E1406" s="94"/>
      <c r="F1406" s="121"/>
      <c r="G1406" s="122" t="str">
        <f t="array" ref="G1406">CONCATENATE("Включает ", INDEX(Tabula!$A$1:$AC$129 ,$AT1405  + 1, MATCH("Count", Tabula!$A$1:$AAB$1 , 0)), " объекта")</f>
        <v>Включает 6 объекта</v>
      </c>
      <c r="H1406" s="94"/>
      <c r="I1406" s="94"/>
      <c r="J1406" s="94"/>
      <c r="K1406" s="94"/>
      <c r="L1406" s="94"/>
      <c r="M1406" s="94"/>
      <c r="N1406" s="94"/>
      <c r="O1406" s="121"/>
      <c r="P1406" s="123" t="str">
        <f t="array" ref="P1406">INDEX(Tabula!$A$1:$AC$129 , $AT1405 + 1, MATCH("Stars", Tabula!$A$1:$AAB$1 , 0))</f>
        <v>π1 Ori, π2 Ori, π3 Ori, π4 Ori, π5 Ori, π6 Ori</v>
      </c>
      <c r="Q1406" s="109"/>
      <c r="R1406" s="109"/>
      <c r="S1406" s="109"/>
      <c r="T1406" s="109"/>
      <c r="U1406" s="109"/>
      <c r="V1406" s="109"/>
      <c r="W1406" s="109"/>
      <c r="X1406" s="109"/>
      <c r="Y1406" s="109"/>
      <c r="Z1406" s="109"/>
      <c r="AA1406" s="109"/>
      <c r="AB1406" s="109"/>
      <c r="AC1406" s="109"/>
      <c r="AD1406" s="109"/>
      <c r="AE1406" s="109"/>
      <c r="AF1406" s="109"/>
      <c r="AG1406" s="109"/>
      <c r="AH1406" s="109"/>
      <c r="AI1406" s="109"/>
      <c r="AJ1406" s="109"/>
      <c r="AK1406" s="109"/>
      <c r="AL1406" s="109"/>
      <c r="AM1406" s="109"/>
      <c r="AN1406" s="109"/>
      <c r="AO1406" s="109"/>
      <c r="AP1406" s="109"/>
      <c r="AQ1406" s="109"/>
      <c r="AR1406" s="109"/>
      <c r="AS1406" s="109"/>
    </row>
    <row r="1407" ht="17.25" customHeight="1">
      <c r="A1407" s="124"/>
      <c r="B1407" s="124"/>
      <c r="C1407" s="124"/>
      <c r="D1407" s="124"/>
      <c r="E1407" s="124"/>
      <c r="F1407" s="125"/>
      <c r="G1407" s="126" t="s">
        <v>656</v>
      </c>
      <c r="H1407" s="109"/>
      <c r="I1407" s="109"/>
      <c r="J1407" s="109"/>
      <c r="K1407" s="109"/>
      <c r="L1407" s="109"/>
      <c r="M1407" s="109"/>
      <c r="N1407" s="109"/>
      <c r="O1407" s="116"/>
      <c r="P1407" s="127" t="str">
        <f t="array" ref="P1407">INDEX(Tabula!$A$1:$AC$129 , $AT1405 + 1, MATCH("Origin", Tabula!$A$1:$AAB$1 , 0))</f>
        <v>Античное</v>
      </c>
      <c r="Q1407" s="109"/>
      <c r="R1407" s="109"/>
      <c r="S1407" s="109"/>
      <c r="T1407" s="109"/>
      <c r="U1407" s="109"/>
      <c r="V1407" s="109"/>
      <c r="W1407" s="109"/>
      <c r="X1407" s="109"/>
      <c r="Y1407" s="109"/>
      <c r="Z1407" s="109"/>
      <c r="AA1407" s="116"/>
      <c r="AB1407" s="126" t="s">
        <v>636</v>
      </c>
      <c r="AC1407" s="109"/>
      <c r="AD1407" s="109"/>
      <c r="AE1407" s="109"/>
      <c r="AF1407" s="109"/>
      <c r="AG1407" s="109"/>
      <c r="AH1407" s="109"/>
      <c r="AI1407" s="109"/>
      <c r="AJ1407" s="127" t="str">
        <f t="array" ref="AJ1407">INDEX(Tabula!$A$1:$AC$129 , $AT1405 + 1, MATCH("Type", Tabula!$A$1:$AAB$1 , 0))</f>
        <v>Образные</v>
      </c>
      <c r="AK1407" s="109"/>
      <c r="AL1407" s="109"/>
      <c r="AM1407" s="109"/>
      <c r="AN1407" s="109"/>
      <c r="AO1407" s="109"/>
      <c r="AP1407" s="109"/>
      <c r="AQ1407" s="109"/>
      <c r="AR1407" s="109"/>
      <c r="AS1407" s="109"/>
    </row>
    <row r="1408" ht="17.25" customHeight="1">
      <c r="A1408" s="128" t="s">
        <v>758</v>
      </c>
      <c r="B1408" s="109"/>
      <c r="C1408" s="109"/>
      <c r="D1408" s="109"/>
      <c r="E1408" s="109"/>
      <c r="F1408" s="116"/>
      <c r="G1408" s="126" t="s">
        <v>759</v>
      </c>
      <c r="H1408" s="109"/>
      <c r="I1408" s="109"/>
      <c r="J1408" s="109"/>
      <c r="K1408" s="109"/>
      <c r="L1408" s="109"/>
      <c r="M1408" s="109"/>
      <c r="N1408" s="109"/>
      <c r="O1408" s="116"/>
      <c r="P1408" s="129" t="str">
        <f t="array" ref="P1408">IF(INDEX(Tabula!$A$1:$AC$129 , $AT1405 + 1, MATCH("Coord_RAJ2000_Beg", Tabula!$A$1:$AAB$1 , 0)), CONCATENATE(INDEX(Tabula!$A$1:$AC$129 , $AT1405 + 1, MATCH("Coord_RAJ2000_Beg", Tabula!$A$1:$AAB$1 , 0)), " | ", INDEX(Tabula!$A$1:$AC$129 , $AT1405 + 1, MATCH("Coord_DEJ2000_Beg", Tabula!$A$1:$AAB$1 , 0))), " ")</f>
        <v> </v>
      </c>
      <c r="Q1408" s="109"/>
      <c r="R1408" s="109"/>
      <c r="S1408" s="109"/>
      <c r="T1408" s="109"/>
      <c r="U1408" s="109"/>
      <c r="V1408" s="109"/>
      <c r="W1408" s="109"/>
      <c r="X1408" s="109"/>
      <c r="Y1408" s="109"/>
      <c r="Z1408" s="109"/>
      <c r="AA1408" s="116"/>
      <c r="AB1408" s="126" t="s">
        <v>760</v>
      </c>
      <c r="AC1408" s="109"/>
      <c r="AD1408" s="109"/>
      <c r="AE1408" s="109"/>
      <c r="AF1408" s="109"/>
      <c r="AG1408" s="109"/>
      <c r="AH1408" s="109"/>
      <c r="AI1408" s="109"/>
      <c r="AJ1408" s="127" t="str">
        <f t="array" ref="AJ1408">if(INDEX(Tabula!$A$1:$AC$129 , $AT1405 + 1, MATCH("Latitude_Full_Beg", Tabula!$A$1:$AAB$1 , 0)),  CONCATENATE(TEXT(INDEX(Tabula!$A$1:$AC$129 , $AT1405 + 1, MATCH("Latitude_Full_Beg", Tabula!$A$1:$AAB$1 , 0)), "+00.0;-00.0" ), "° — ", TEXT(INDEX(Tabula!$A$1:$AC$129 , $AT1405 + 1, MATCH("Latitude_Full_End", Tabula!$A$1:$AAB$1 , 0)), "+00.0;-00.0" ), "°"), " ")</f>
        <v> </v>
      </c>
      <c r="AK1408" s="109"/>
      <c r="AL1408" s="109"/>
      <c r="AM1408" s="109"/>
      <c r="AN1408" s="109"/>
      <c r="AO1408" s="109"/>
      <c r="AP1408" s="109"/>
      <c r="AQ1408" s="109"/>
      <c r="AR1408" s="109"/>
      <c r="AS1408" s="109"/>
    </row>
    <row r="1409" ht="17.25" customHeight="1">
      <c r="A1409" s="130" t="str">
        <f t="array" ref="A1409">CONCATENATE("@ ", INDEX(Tabula!$A$1:$AC$129, $AT1405 + 1, MATCH("Group", Tabula!$A$1:$AAB$1 , 0)), " ")</f>
        <v>@ 026-_ </v>
      </c>
      <c r="B1409" s="94"/>
      <c r="C1409" s="94"/>
      <c r="D1409" s="94"/>
      <c r="E1409" s="94"/>
      <c r="F1409" s="121"/>
      <c r="G1409" s="131" t="s">
        <v>761</v>
      </c>
      <c r="H1409" s="109"/>
      <c r="I1409" s="109"/>
      <c r="J1409" s="109"/>
      <c r="K1409" s="109"/>
      <c r="L1409" s="109"/>
      <c r="M1409" s="109"/>
      <c r="N1409" s="109"/>
      <c r="O1409" s="116"/>
      <c r="P1409" s="129" t="str">
        <f t="array" ref="P1409">IF(INDEX(Tabula!$A$1:$AC$129 , $AT1405 + 1, MATCH("Coord_RAJ2000_End", Tabula!$A$1:$AAB$1 , 0)), CONCATENATE(INDEX(Tabula!$A$1:$AC$129 , $AT1405 + 1, MATCH("Coord_RAJ2000_End", Tabula!$A$1:$AAB$1 , 0)), " | ", INDEX(Tabula!$A$1:$AC$129 , $AT1405 + 1, MATCH("Coord_DEJ2000_End", Tabula!$A$1:$AAB$1 , 0))), " ")</f>
        <v> </v>
      </c>
      <c r="Q1409" s="109"/>
      <c r="R1409" s="109"/>
      <c r="S1409" s="109"/>
      <c r="T1409" s="109"/>
      <c r="U1409" s="109"/>
      <c r="V1409" s="109"/>
      <c r="W1409" s="109"/>
      <c r="X1409" s="109"/>
      <c r="Y1409" s="109"/>
      <c r="Z1409" s="109"/>
      <c r="AA1409" s="116"/>
      <c r="AB1409" s="126" t="s">
        <v>762</v>
      </c>
      <c r="AC1409" s="109"/>
      <c r="AD1409" s="109"/>
      <c r="AE1409" s="109"/>
      <c r="AF1409" s="109"/>
      <c r="AG1409" s="109"/>
      <c r="AH1409" s="109"/>
      <c r="AI1409" s="109"/>
      <c r="AJ1409" s="127" t="str">
        <f t="array" ref="AJ1409">IF(INDEX(Tabula!$A$1:$AC$129 , $AT1405 + 1, MATCH("Latitude_Part_Beg", Tabula!$A$1:$AAB$1 , 0)), CONCATENATE(TEXT(INDEX(Tabula!$A$1:$AC$129 , $AT1405 + 1, MATCH("Latitude_Part_Beg", Tabula!$A$1:$AAB$1 , 0)), "+00.0;-00.0" ), "° — ", TEXT(INDEX(Tabula!$A$1:$AC$129 , $AT1405 + 1, MATCH("Latitude_Part_End", Tabula!$A$1:$AAB$1 , 0)), "+00.0;-00.0" ), "°"), " ")</f>
        <v> </v>
      </c>
      <c r="AK1409" s="109"/>
      <c r="AL1409" s="109"/>
      <c r="AM1409" s="109"/>
      <c r="AN1409" s="109"/>
      <c r="AO1409" s="109"/>
      <c r="AP1409" s="109"/>
      <c r="AQ1409" s="109"/>
      <c r="AR1409" s="109"/>
      <c r="AS1409" s="109"/>
    </row>
    <row r="1410" ht="17.25" customHeight="1">
      <c r="A1410" s="124"/>
      <c r="B1410" s="124"/>
      <c r="C1410" s="124"/>
      <c r="D1410" s="124"/>
      <c r="E1410" s="124"/>
      <c r="F1410" s="125"/>
      <c r="G1410" s="126" t="s">
        <v>763</v>
      </c>
      <c r="H1410" s="109"/>
      <c r="I1410" s="109"/>
      <c r="J1410" s="109"/>
      <c r="K1410" s="109"/>
      <c r="L1410" s="109"/>
      <c r="M1410" s="109"/>
      <c r="N1410" s="109"/>
      <c r="O1410" s="116"/>
      <c r="P1410" s="132" t="str">
        <f t="array" ref="P1410">if(INDEX(Tabula!$A$1:$AC$129 , $AT1405 + 1, MATCH("Size_RA", Tabula!$A$1:$AAB$1 , 0)), CONCATENATE(INDEX(Tabula!$A$1:$AC$129 , $AT1405 + 1, MATCH("Size_RA", Tabula!$A$1:$AAB$1 , 0)), " | ", INDEX(Tabula!$A$1:$AC$129 , $AT1405 + 1, MATCH("Size_DE", Tabula!$A$1:$AAB$1 , 0))), " ")</f>
        <v> </v>
      </c>
      <c r="Q1410" s="109"/>
      <c r="R1410" s="109"/>
      <c r="S1410" s="109"/>
      <c r="T1410" s="109"/>
      <c r="U1410" s="109"/>
      <c r="V1410" s="109"/>
      <c r="W1410" s="109"/>
      <c r="X1410" s="109"/>
      <c r="Y1410" s="109"/>
      <c r="Z1410" s="109"/>
      <c r="AA1410" s="116"/>
      <c r="AB1410" s="126" t="s">
        <v>764</v>
      </c>
      <c r="AC1410" s="109"/>
      <c r="AD1410" s="109"/>
      <c r="AE1410" s="109"/>
      <c r="AF1410" s="109"/>
      <c r="AG1410" s="109"/>
      <c r="AH1410" s="109"/>
      <c r="AI1410" s="109"/>
      <c r="AJ1410" s="127" t="str">
        <f t="array" ref="AJ1410">IF(INDEX(Tabula!$A$1:$AC$129 , $AT1405 + 1, MATCH("Magnitude_Min", Tabula!$A$1:$AAB$1 , 0)), CONCATENATE(TEXT(INDEX(Tabula!$A$1:$AC$129 , $AT1405 + 1, MATCH("Magnitude_Min", Tabula!$A$1:$AAB$1 , 0)), "+00.0;-00.0"),  "ᵐ — ", TEXT(INDEX(Tabula!$A$1:$AC$129 , $AT1405 + 1, MATCH("Magnitude_Max", Tabula!$A$1:$AAB$1 , 0)), "+00.0;-00.0"), "ᵐ"), " ")</f>
        <v> </v>
      </c>
      <c r="AK1410" s="109"/>
      <c r="AL1410" s="109"/>
      <c r="AM1410" s="109"/>
      <c r="AN1410" s="109"/>
      <c r="AO1410" s="109"/>
      <c r="AP1410" s="109"/>
      <c r="AQ1410" s="109"/>
      <c r="AR1410" s="109"/>
      <c r="AS1410" s="109"/>
    </row>
    <row r="1411" ht="17.25" customHeight="1">
      <c r="A1411" s="133" t="s">
        <v>765</v>
      </c>
      <c r="B1411" s="134" t="str">
        <f t="array" ref="B1411">CONCATENATE("", INDEX(Tabula!$A$1:$AC$129 ,$AT1405  + 1, MATCH("Info", Tabula!$A$1:$AAB$1 , 0)))</f>
        <v>Шесть расположенных дугой звездочек. Я полагал, что это лук — зачем Ориону-охотнику щит?</v>
      </c>
      <c r="C1411" s="94"/>
      <c r="D1411" s="94"/>
      <c r="E1411" s="94"/>
      <c r="F1411" s="94"/>
      <c r="G1411" s="94"/>
      <c r="H1411" s="94"/>
      <c r="I1411" s="94"/>
      <c r="J1411" s="94"/>
      <c r="K1411" s="94"/>
      <c r="L1411" s="94"/>
      <c r="M1411" s="94"/>
      <c r="N1411" s="94"/>
      <c r="O1411" s="94"/>
      <c r="P1411" s="94"/>
      <c r="Q1411" s="94"/>
      <c r="R1411" s="94"/>
      <c r="S1411" s="94"/>
      <c r="T1411" s="94"/>
      <c r="U1411" s="94"/>
      <c r="V1411" s="94"/>
      <c r="W1411" s="94"/>
      <c r="X1411" s="94"/>
      <c r="Y1411" s="94"/>
      <c r="Z1411" s="94"/>
      <c r="AA1411" s="94"/>
      <c r="AB1411" s="94"/>
      <c r="AC1411" s="94"/>
      <c r="AD1411" s="94"/>
      <c r="AE1411" s="94"/>
      <c r="AF1411" s="94"/>
      <c r="AG1411" s="94"/>
      <c r="AH1411" s="94"/>
      <c r="AI1411" s="94"/>
      <c r="AJ1411" s="94"/>
      <c r="AK1411" s="94"/>
      <c r="AL1411" s="94"/>
      <c r="AM1411" s="94"/>
      <c r="AN1411" s="94"/>
      <c r="AO1411" s="94"/>
      <c r="AP1411" s="94"/>
      <c r="AQ1411" s="94"/>
      <c r="AR1411" s="94"/>
      <c r="AS1411" s="94"/>
    </row>
    <row r="1412" ht="17.25" customHeight="1"/>
    <row r="1413" ht="17.25" customHeight="1"/>
    <row r="1414" ht="17.25" customHeight="1"/>
    <row r="1415" ht="17.25" customHeight="1"/>
    <row r="1416" ht="17.25" customHeight="1"/>
    <row r="1417" ht="17.25" customHeight="1"/>
    <row r="1418" ht="17.25" customHeight="1"/>
    <row r="1419" ht="17.25" customHeight="1"/>
    <row r="1420" ht="17.25" customHeight="1"/>
    <row r="1421" ht="17.25" customHeight="1"/>
    <row r="1422" ht="17.25" customHeight="1"/>
    <row r="1423" ht="17.25" customHeight="1"/>
    <row r="1424" ht="17.25" customHeight="1"/>
    <row r="1425" ht="17.25" customHeight="1">
      <c r="A1425" s="124"/>
      <c r="B1425" s="124"/>
      <c r="C1425" s="124"/>
      <c r="D1425" s="124"/>
      <c r="E1425" s="124"/>
      <c r="F1425" s="124"/>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row>
    <row r="1426" ht="17.25" customHeight="1">
      <c r="A1426" s="135" t="s">
        <v>766</v>
      </c>
      <c r="B1426" s="136" t="str">
        <f t="array" ref="B1426">IMAGE(INDEX(Tabula!$A$1:$AC$129 , $AT1405 + 1, MATCH("Img_Look_Gray", Tabula!$A$1:$AAB$1 , 0)))</f>
        <v/>
      </c>
      <c r="C1426" s="94"/>
      <c r="D1426" s="94"/>
      <c r="E1426" s="94"/>
      <c r="F1426" s="94"/>
      <c r="G1426" s="94"/>
      <c r="H1426" s="94"/>
      <c r="I1426" s="94"/>
      <c r="J1426" s="94"/>
      <c r="K1426" s="94"/>
      <c r="L1426" s="94"/>
      <c r="M1426" s="94"/>
      <c r="N1426" s="94"/>
      <c r="O1426" s="94"/>
      <c r="P1426" s="94"/>
      <c r="Q1426" s="94"/>
      <c r="R1426" s="94"/>
      <c r="S1426" s="94"/>
      <c r="T1426" s="94"/>
      <c r="U1426" s="94"/>
      <c r="V1426" s="94"/>
      <c r="W1426" s="94"/>
      <c r="X1426" s="94"/>
      <c r="Y1426" s="137" t="s">
        <v>767</v>
      </c>
      <c r="Z1426" s="138" t="str">
        <f t="array" ref="Z1426">IMAGE(INDEX(Tabula!$A$1:$AC$129 , $AT1405 + 1,  MATCH("Img_Form_Gray", Tabula!$A$1:$AAB$1 , 0)))</f>
        <v/>
      </c>
      <c r="AA1426" s="94"/>
      <c r="AB1426" s="94"/>
      <c r="AC1426" s="94"/>
      <c r="AD1426" s="94"/>
      <c r="AE1426" s="94"/>
      <c r="AF1426" s="94"/>
      <c r="AG1426" s="94"/>
      <c r="AH1426" s="94"/>
      <c r="AI1426" s="94"/>
      <c r="AJ1426" s="94"/>
      <c r="AK1426" s="94"/>
      <c r="AL1426" s="94"/>
      <c r="AM1426" s="94"/>
      <c r="AN1426" s="94"/>
      <c r="AO1426" s="94"/>
      <c r="AP1426" s="94"/>
      <c r="AQ1426" s="94"/>
      <c r="AR1426" s="94"/>
      <c r="AS1426" s="94"/>
    </row>
    <row r="1427" ht="17.25" customHeight="1"/>
    <row r="1428" ht="17.25" customHeight="1"/>
    <row r="1429" ht="17.25" customHeight="1"/>
    <row r="1430" ht="17.25" customHeight="1"/>
    <row r="1431" ht="17.25" customHeight="1"/>
    <row r="1432" ht="17.25" customHeight="1"/>
    <row r="1433" ht="17.25" customHeight="1"/>
    <row r="1434" ht="17.25" customHeight="1"/>
    <row r="1435" ht="17.25" customHeight="1"/>
    <row r="1436" ht="17.25" customHeight="1"/>
    <row r="1437" ht="17.25" customHeight="1"/>
    <row r="1438" ht="17.25" customHeight="1"/>
    <row r="1439" ht="17.25" customHeight="1"/>
    <row r="1440" ht="17.25" customHeight="1">
      <c r="A1440" s="124"/>
      <c r="B1440" s="124"/>
      <c r="C1440" s="124"/>
      <c r="D1440" s="124"/>
      <c r="E1440" s="124"/>
      <c r="F1440" s="124"/>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row>
    <row r="1441" ht="17.25" customHeight="1">
      <c r="A1441" s="117" t="s">
        <v>634</v>
      </c>
      <c r="B1441" s="109"/>
      <c r="C1441" s="109"/>
      <c r="D1441" s="109"/>
      <c r="E1441" s="109"/>
      <c r="F1441" s="109"/>
      <c r="G1441" s="109"/>
      <c r="H1441" s="109"/>
      <c r="I1441" s="116"/>
      <c r="J1441" s="118" t="str">
        <f t="array" ref="J1441">CONCATENATE("", INDEX(Tabula!$A$1:$AC$129 ,$AT1441  + 1, MATCH("Name", Tabula!$A$1:$AAB$1 , 0)))</f>
        <v>Дубинка Ориона</v>
      </c>
      <c r="K1441" s="109"/>
      <c r="L1441" s="109"/>
      <c r="M1441" s="109"/>
      <c r="N1441" s="109"/>
      <c r="O1441" s="109"/>
      <c r="P1441" s="109"/>
      <c r="Q1441" s="109"/>
      <c r="R1441" s="109"/>
      <c r="S1441" s="109"/>
      <c r="T1441" s="109"/>
      <c r="U1441" s="109"/>
      <c r="V1441" s="109"/>
      <c r="W1441" s="109"/>
      <c r="X1441" s="109"/>
      <c r="Y1441" s="109"/>
      <c r="Z1441" s="109"/>
      <c r="AA1441" s="109"/>
      <c r="AB1441" s="109"/>
      <c r="AC1441" s="109"/>
      <c r="AD1441" s="109"/>
      <c r="AE1441" s="109"/>
      <c r="AF1441" s="109"/>
      <c r="AG1441" s="109"/>
      <c r="AH1441" s="109"/>
      <c r="AI1441" s="109"/>
      <c r="AJ1441" s="109"/>
      <c r="AK1441" s="109"/>
      <c r="AL1441" s="109"/>
      <c r="AM1441" s="116"/>
      <c r="AN1441" s="115" t="s">
        <v>757</v>
      </c>
      <c r="AO1441" s="109"/>
      <c r="AP1441" s="109"/>
      <c r="AQ1441" s="109"/>
      <c r="AR1441" s="109"/>
      <c r="AS1441" s="109"/>
      <c r="AT1441" s="119">
        <v>32.0</v>
      </c>
    </row>
    <row r="1442" ht="17.25" customHeight="1">
      <c r="A1442" s="122" t="str">
        <f t="array" ref="A1442">CONCATENATE("Включает ", INDEX(Tabula!$A$1:$AC$129 ,$AT1441  + 1, MATCH("Count", Tabula!$A$1:$AAB$1 , 0)), " объекта")</f>
        <v>Включает 5 объекта</v>
      </c>
      <c r="B1442" s="94"/>
      <c r="C1442" s="94"/>
      <c r="D1442" s="94"/>
      <c r="E1442" s="94"/>
      <c r="F1442" s="94"/>
      <c r="G1442" s="94"/>
      <c r="H1442" s="94"/>
      <c r="I1442" s="121"/>
      <c r="J1442" s="123" t="str">
        <f t="array" ref="J1442">INDEX(Tabula!$A$1:$AC$129 , $AT1441 + 1, MATCH("Stars", Tabula!$A$1:$AAB$1 , 0))</f>
        <v>χ2 Ori, χ1 Ori, ν Ori, ξ Ori, 69 Ori</v>
      </c>
      <c r="K1442" s="109"/>
      <c r="L1442" s="109"/>
      <c r="M1442" s="109"/>
      <c r="N1442" s="109"/>
      <c r="O1442" s="109"/>
      <c r="P1442" s="109"/>
      <c r="Q1442" s="109"/>
      <c r="R1442" s="109"/>
      <c r="S1442" s="109"/>
      <c r="T1442" s="109"/>
      <c r="U1442" s="109"/>
      <c r="V1442" s="109"/>
      <c r="W1442" s="109"/>
      <c r="X1442" s="109"/>
      <c r="Y1442" s="109"/>
      <c r="Z1442" s="109"/>
      <c r="AA1442" s="109"/>
      <c r="AB1442" s="109"/>
      <c r="AC1442" s="109"/>
      <c r="AD1442" s="109"/>
      <c r="AE1442" s="109"/>
      <c r="AF1442" s="109"/>
      <c r="AG1442" s="109"/>
      <c r="AH1442" s="109"/>
      <c r="AI1442" s="109"/>
      <c r="AJ1442" s="109"/>
      <c r="AK1442" s="109"/>
      <c r="AL1442" s="109"/>
      <c r="AM1442" s="116"/>
      <c r="AN1442" s="120" t="str">
        <f t="array" ref="AN1442">CONCATENATE("№ ", TEXT(INDEX(Tabula!$A$1:$AC$129, $AT1441 + 1, MATCH("Order", Tabula!$A$1:$AAB$1 , 0)), "000"))</f>
        <v>№ 032</v>
      </c>
      <c r="AO1442" s="94"/>
      <c r="AP1442" s="94"/>
      <c r="AQ1442" s="94"/>
      <c r="AR1442" s="94"/>
      <c r="AS1442" s="94"/>
    </row>
    <row r="1443" ht="17.25" customHeight="1">
      <c r="A1443" s="126" t="s">
        <v>656</v>
      </c>
      <c r="B1443" s="109"/>
      <c r="C1443" s="109"/>
      <c r="D1443" s="109"/>
      <c r="E1443" s="109"/>
      <c r="F1443" s="109"/>
      <c r="G1443" s="109"/>
      <c r="H1443" s="109"/>
      <c r="I1443" s="116"/>
      <c r="J1443" s="127" t="str">
        <f t="array" ref="J1443">INDEX(Tabula!$A$1:$AC$129 , $AT1441 + 1, MATCH("Origin", Tabula!$A$1:$AAB$1 , 0))</f>
        <v>Античное</v>
      </c>
      <c r="K1443" s="109"/>
      <c r="L1443" s="109"/>
      <c r="M1443" s="109"/>
      <c r="N1443" s="109"/>
      <c r="O1443" s="109"/>
      <c r="P1443" s="109"/>
      <c r="Q1443" s="109"/>
      <c r="R1443" s="109"/>
      <c r="S1443" s="109"/>
      <c r="T1443" s="109"/>
      <c r="U1443" s="116"/>
      <c r="V1443" s="126" t="s">
        <v>636</v>
      </c>
      <c r="W1443" s="109"/>
      <c r="X1443" s="109"/>
      <c r="Y1443" s="109"/>
      <c r="Z1443" s="109"/>
      <c r="AA1443" s="109"/>
      <c r="AB1443" s="109"/>
      <c r="AC1443" s="109"/>
      <c r="AD1443" s="127" t="str">
        <f t="array" ref="AD1443">INDEX(Tabula!$A$1:$AC$129 , $AT1441 + 1, MATCH("Type", Tabula!$A$1:$AAB$1 , 0))</f>
        <v>Образные</v>
      </c>
      <c r="AE1443" s="109"/>
      <c r="AF1443" s="109"/>
      <c r="AG1443" s="109"/>
      <c r="AH1443" s="109"/>
      <c r="AI1443" s="109"/>
      <c r="AJ1443" s="109"/>
      <c r="AK1443" s="109"/>
      <c r="AL1443" s="109"/>
      <c r="AM1443" s="116"/>
      <c r="AN1443" s="124"/>
      <c r="AO1443" s="124"/>
      <c r="AP1443" s="124"/>
      <c r="AQ1443" s="124"/>
      <c r="AR1443" s="124"/>
      <c r="AS1443" s="124"/>
    </row>
    <row r="1444" ht="17.25" customHeight="1">
      <c r="A1444" s="126" t="s">
        <v>759</v>
      </c>
      <c r="B1444" s="109"/>
      <c r="C1444" s="109"/>
      <c r="D1444" s="109"/>
      <c r="E1444" s="109"/>
      <c r="F1444" s="109"/>
      <c r="G1444" s="109"/>
      <c r="H1444" s="109"/>
      <c r="I1444" s="116"/>
      <c r="J1444" s="129" t="str">
        <f t="array" ref="J1444">IF(INDEX(Tabula!$A$1:$AC$129 , $AT1441 + 1, MATCH("Coord_RAJ2000_Beg", Tabula!$A$1:$AAB$1 , 0)), CONCATENATE(INDEX(Tabula!$A$1:$AC$129 , $AT1441 + 1, MATCH("Coord_RAJ2000_Beg", Tabula!$A$1:$AAB$1 , 0)), " | ", INDEX(Tabula!$A$1:$AC$129 , $AT1441 + 1, MATCH("Coord_DEJ2000_Beg", Tabula!$A$1:$AAB$1 , 0))), " ")</f>
        <v> </v>
      </c>
      <c r="K1444" s="109"/>
      <c r="L1444" s="109"/>
      <c r="M1444" s="109"/>
      <c r="N1444" s="109"/>
      <c r="O1444" s="109"/>
      <c r="P1444" s="109"/>
      <c r="Q1444" s="109"/>
      <c r="R1444" s="109"/>
      <c r="S1444" s="109"/>
      <c r="T1444" s="109"/>
      <c r="U1444" s="116"/>
      <c r="V1444" s="126" t="s">
        <v>760</v>
      </c>
      <c r="W1444" s="109"/>
      <c r="X1444" s="109"/>
      <c r="Y1444" s="109"/>
      <c r="Z1444" s="109"/>
      <c r="AA1444" s="109"/>
      <c r="AB1444" s="109"/>
      <c r="AC1444" s="109"/>
      <c r="AD1444" s="127" t="str">
        <f t="array" ref="AD1444">if(INDEX(Tabula!$A$1:$AC$129 , $AT1441 + 1, MATCH("Latitude_Full_Beg", Tabula!$A$1:$AAB$1 , 0)),  CONCATENATE(TEXT(INDEX(Tabula!$A$1:$AC$129 , $AT1441 + 1, MATCH("Latitude_Full_Beg", Tabula!$A$1:$AAB$1 , 0)), "+00.0;-00.0" ), "° — ", TEXT(INDEX(Tabula!$A$1:$AC$129 , $AT1441 + 1, MATCH("Latitude_Full_End", Tabula!$A$1:$AAB$1 , 0)), "+00.0;-00.0" ), "°"), " ")</f>
        <v> </v>
      </c>
      <c r="AE1444" s="109"/>
      <c r="AF1444" s="109"/>
      <c r="AG1444" s="109"/>
      <c r="AH1444" s="109"/>
      <c r="AI1444" s="109"/>
      <c r="AJ1444" s="109"/>
      <c r="AK1444" s="109"/>
      <c r="AL1444" s="109"/>
      <c r="AM1444" s="116"/>
      <c r="AN1444" s="128" t="s">
        <v>758</v>
      </c>
      <c r="AO1444" s="109"/>
      <c r="AP1444" s="109"/>
      <c r="AQ1444" s="109"/>
      <c r="AR1444" s="109"/>
      <c r="AS1444" s="109"/>
    </row>
    <row r="1445" ht="17.25" customHeight="1">
      <c r="A1445" s="131" t="s">
        <v>761</v>
      </c>
      <c r="B1445" s="109"/>
      <c r="C1445" s="109"/>
      <c r="D1445" s="109"/>
      <c r="E1445" s="109"/>
      <c r="F1445" s="109"/>
      <c r="G1445" s="109"/>
      <c r="H1445" s="109"/>
      <c r="I1445" s="116"/>
      <c r="J1445" s="129" t="str">
        <f t="array" ref="J1445">IF(INDEX(Tabula!$A$1:$AC$129 , $AT1441 + 1, MATCH("Coord_RAJ2000_End", Tabula!$A$1:$AAB$1 , 0)), CONCATENATE(INDEX(Tabula!$A$1:$AC$129 , $AT1441 + 1, MATCH("Coord_RAJ2000_End", Tabula!$A$1:$AAB$1 , 0)), " | ", INDEX(Tabula!$A$1:$AC$129 , $AT1441 + 1, MATCH("Coord_DEJ2000_End", Tabula!$A$1:$AAB$1 , 0))), " ")</f>
        <v> </v>
      </c>
      <c r="K1445" s="109"/>
      <c r="L1445" s="109"/>
      <c r="M1445" s="109"/>
      <c r="N1445" s="109"/>
      <c r="O1445" s="109"/>
      <c r="P1445" s="109"/>
      <c r="Q1445" s="109"/>
      <c r="R1445" s="109"/>
      <c r="S1445" s="109"/>
      <c r="T1445" s="109"/>
      <c r="U1445" s="116"/>
      <c r="V1445" s="126" t="s">
        <v>762</v>
      </c>
      <c r="W1445" s="109"/>
      <c r="X1445" s="109"/>
      <c r="Y1445" s="109"/>
      <c r="Z1445" s="109"/>
      <c r="AA1445" s="109"/>
      <c r="AB1445" s="109"/>
      <c r="AC1445" s="109"/>
      <c r="AD1445" s="127" t="str">
        <f t="array" ref="AD1445">IF(INDEX(Tabula!$A$1:$AC$129 , $AT1441 + 1, MATCH("Latitude_Part_Beg", Tabula!$A$1:$AAB$1 , 0)), CONCATENATE(TEXT(INDEX(Tabula!$A$1:$AC$129 , $AT1441 + 1, MATCH("Latitude_Part_Beg", Tabula!$A$1:$AAB$1 , 0)), "+00.0;-00.0" ), "° — ", TEXT(INDEX(Tabula!$A$1:$AC$129 , $AT1441 + 1, MATCH("Latitude_Part_End", Tabula!$A$1:$AAB$1 , 0)), "+00.0;-00.0" ), "°"), " ")</f>
        <v> </v>
      </c>
      <c r="AE1445" s="109"/>
      <c r="AF1445" s="109"/>
      <c r="AG1445" s="109"/>
      <c r="AH1445" s="109"/>
      <c r="AI1445" s="109"/>
      <c r="AJ1445" s="109"/>
      <c r="AK1445" s="109"/>
      <c r="AL1445" s="109"/>
      <c r="AM1445" s="116"/>
      <c r="AN1445" s="130" t="str">
        <f t="array" ref="AN1445">CONCATENATE("@ ", INDEX(Tabula!$A$1:$AC$129, $AT1441 + 1, MATCH("Group", Tabula!$A$1:$AAB$1 , 0)), " ")</f>
        <v>@ 027-_ </v>
      </c>
      <c r="AO1445" s="94"/>
      <c r="AP1445" s="94"/>
      <c r="AQ1445" s="94"/>
      <c r="AR1445" s="94"/>
      <c r="AS1445" s="94"/>
    </row>
    <row r="1446" ht="17.25" customHeight="1">
      <c r="A1446" s="126" t="s">
        <v>763</v>
      </c>
      <c r="B1446" s="109"/>
      <c r="C1446" s="109"/>
      <c r="D1446" s="109"/>
      <c r="E1446" s="109"/>
      <c r="F1446" s="109"/>
      <c r="G1446" s="109"/>
      <c r="H1446" s="109"/>
      <c r="I1446" s="116"/>
      <c r="J1446" s="132" t="str">
        <f t="array" ref="J1446">if(INDEX(Tabula!$A$1:$AC$129 , $AT1441 + 1, MATCH("Size_RA", Tabula!$A$1:$AAB$1 , 0)), CONCATENATE(INDEX(Tabula!$A$1:$AC$129 , $AT1441 + 1, MATCH("Size_RA", Tabula!$A$1:$AAB$1 , 0)), " | ", INDEX(Tabula!$A$1:$AC$129 , $AT1441 + 1, MATCH("Size_DE", Tabula!$A$1:$AAB$1 , 0))), " ")</f>
        <v> </v>
      </c>
      <c r="K1446" s="109"/>
      <c r="L1446" s="109"/>
      <c r="M1446" s="109"/>
      <c r="N1446" s="109"/>
      <c r="O1446" s="109"/>
      <c r="P1446" s="109"/>
      <c r="Q1446" s="109"/>
      <c r="R1446" s="109"/>
      <c r="S1446" s="109"/>
      <c r="T1446" s="109"/>
      <c r="U1446" s="116"/>
      <c r="V1446" s="126" t="s">
        <v>764</v>
      </c>
      <c r="W1446" s="109"/>
      <c r="X1446" s="109"/>
      <c r="Y1446" s="109"/>
      <c r="Z1446" s="109"/>
      <c r="AA1446" s="109"/>
      <c r="AB1446" s="109"/>
      <c r="AC1446" s="109"/>
      <c r="AD1446" s="127" t="str">
        <f t="array" ref="AD1446">IF(INDEX(Tabula!$A$1:$AC$129 , $AT1441 + 1, MATCH("Magnitude_Min", Tabula!$A$1:$AAB$1 , 0)), CONCATENATE(TEXT(INDEX(Tabula!$A$1:$AC$129 , $AT1441 + 1, MATCH("Magnitude_Min", Tabula!$A$1:$AAB$1 , 0)), "+00.0;-00.0"),  "ᵐ — ", TEXT(INDEX(Tabula!$A$1:$AC$129 , $AT1441 + 1, MATCH("Magnitude_Max", Tabula!$A$1:$AAB$1 , 0)), "+00.0;-00.0"), "ᵐ"), " ")</f>
        <v> </v>
      </c>
      <c r="AE1446" s="109"/>
      <c r="AF1446" s="109"/>
      <c r="AG1446" s="109"/>
      <c r="AH1446" s="109"/>
      <c r="AI1446" s="109"/>
      <c r="AJ1446" s="109"/>
      <c r="AK1446" s="109"/>
      <c r="AL1446" s="109"/>
      <c r="AM1446" s="116"/>
      <c r="AN1446" s="124"/>
      <c r="AO1446" s="124"/>
      <c r="AP1446" s="124"/>
      <c r="AQ1446" s="124"/>
      <c r="AR1446" s="124"/>
      <c r="AS1446" s="124"/>
    </row>
    <row r="1447" ht="17.25" customHeight="1">
      <c r="A1447" s="134" t="str">
        <f t="array" ref="A1447">CONCATENATE("", INDEX(Tabula!$A$1:$AC$129 ,$AT1441  + 1, MATCH("Info", Tabula!$A$1:$AAB$1 , 0)))</f>
        <v>Завершающий элемент в охотничьем обмундировании Ориона. Дубинка, занесенная над головой охотника в самой северной части созвездия.</v>
      </c>
      <c r="B1447" s="94"/>
      <c r="C1447" s="94"/>
      <c r="D1447" s="94"/>
      <c r="E1447" s="94"/>
      <c r="F1447" s="94"/>
      <c r="G1447" s="94"/>
      <c r="H1447" s="94"/>
      <c r="I1447" s="94"/>
      <c r="J1447" s="94"/>
      <c r="K1447" s="94"/>
      <c r="L1447" s="94"/>
      <c r="M1447" s="94"/>
      <c r="N1447" s="94"/>
      <c r="O1447" s="94"/>
      <c r="P1447" s="94"/>
      <c r="Q1447" s="94"/>
      <c r="R1447" s="94"/>
      <c r="S1447" s="94"/>
      <c r="T1447" s="94"/>
      <c r="U1447" s="94"/>
      <c r="V1447" s="94"/>
      <c r="W1447" s="94"/>
      <c r="X1447" s="94"/>
      <c r="Y1447" s="94"/>
      <c r="Z1447" s="94"/>
      <c r="AA1447" s="94"/>
      <c r="AB1447" s="94"/>
      <c r="AC1447" s="94"/>
      <c r="AD1447" s="94"/>
      <c r="AE1447" s="94"/>
      <c r="AF1447" s="94"/>
      <c r="AG1447" s="94"/>
      <c r="AH1447" s="94"/>
      <c r="AI1447" s="94"/>
      <c r="AJ1447" s="94"/>
      <c r="AK1447" s="94"/>
      <c r="AL1447" s="94"/>
      <c r="AM1447" s="94"/>
      <c r="AN1447" s="94"/>
      <c r="AO1447" s="94"/>
      <c r="AP1447" s="94"/>
      <c r="AQ1447" s="94"/>
      <c r="AR1447" s="94"/>
      <c r="AS1447" s="139" t="s">
        <v>765</v>
      </c>
    </row>
    <row r="1448" ht="17.25" customHeight="1"/>
    <row r="1449" ht="17.25" customHeight="1"/>
    <row r="1450" ht="17.25" customHeight="1"/>
    <row r="1451" ht="17.25" customHeight="1"/>
    <row r="1452" ht="17.25" customHeight="1"/>
    <row r="1453" ht="17.25" customHeight="1"/>
    <row r="1454" ht="17.25" customHeight="1"/>
    <row r="1455" ht="17.25" customHeight="1"/>
    <row r="1456" ht="17.25" customHeight="1"/>
    <row r="1457" ht="17.25" customHeight="1"/>
    <row r="1458" ht="17.25" customHeight="1"/>
    <row r="1459" ht="17.25" customHeight="1"/>
    <row r="1460" ht="17.25" customHeight="1"/>
    <row r="1461" ht="17.25" customHeight="1">
      <c r="A1461" s="124"/>
      <c r="B1461" s="124"/>
      <c r="C1461" s="124"/>
      <c r="D1461" s="124"/>
      <c r="E1461" s="124"/>
      <c r="F1461" s="124"/>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row>
    <row r="1462" ht="17.25" customHeight="1">
      <c r="A1462" s="138" t="str">
        <f t="array" ref="A1462">IMAGE(INDEX(Tabula!$A$1:$AC$129 , $AT1441 + 1,  MATCH("Img_Form_Gray", Tabula!$A$1:$AAB$1 , 0)))</f>
        <v/>
      </c>
      <c r="B1462" s="94"/>
      <c r="C1462" s="94"/>
      <c r="D1462" s="94"/>
      <c r="E1462" s="94"/>
      <c r="F1462" s="94"/>
      <c r="G1462" s="94"/>
      <c r="H1462" s="94"/>
      <c r="I1462" s="94"/>
      <c r="J1462" s="94"/>
      <c r="K1462" s="94"/>
      <c r="L1462" s="94"/>
      <c r="M1462" s="94"/>
      <c r="N1462" s="94"/>
      <c r="O1462" s="94"/>
      <c r="P1462" s="94"/>
      <c r="Q1462" s="94"/>
      <c r="R1462" s="94"/>
      <c r="S1462" s="94"/>
      <c r="T1462" s="94"/>
      <c r="U1462" s="140" t="s">
        <v>767</v>
      </c>
      <c r="V1462" s="136" t="str">
        <f t="array" ref="V1462">IMAGE(INDEX(Tabula!$A$1:$AC$129 , $AT1441 + 1, MATCH("Img_Look_Gray", Tabula!$A$1:$AAB$1 , 0)))</f>
        <v/>
      </c>
      <c r="W1462" s="94"/>
      <c r="X1462" s="94"/>
      <c r="Y1462" s="94"/>
      <c r="Z1462" s="94"/>
      <c r="AA1462" s="94"/>
      <c r="AB1462" s="94"/>
      <c r="AC1462" s="94"/>
      <c r="AD1462" s="94"/>
      <c r="AE1462" s="94"/>
      <c r="AF1462" s="94"/>
      <c r="AG1462" s="94"/>
      <c r="AH1462" s="94"/>
      <c r="AI1462" s="94"/>
      <c r="AJ1462" s="94"/>
      <c r="AK1462" s="94"/>
      <c r="AL1462" s="94"/>
      <c r="AM1462" s="94"/>
      <c r="AN1462" s="94"/>
      <c r="AO1462" s="94"/>
      <c r="AP1462" s="94"/>
      <c r="AQ1462" s="94"/>
      <c r="AR1462" s="94"/>
      <c r="AS1462" s="141" t="s">
        <v>766</v>
      </c>
    </row>
    <row r="1463" ht="17.25" customHeight="1"/>
    <row r="1464" ht="17.25" customHeight="1"/>
    <row r="1465" ht="17.25" customHeight="1"/>
    <row r="1466" ht="17.25" customHeight="1"/>
    <row r="1467" ht="17.25" customHeight="1"/>
    <row r="1468" ht="17.25" customHeight="1"/>
    <row r="1469" ht="17.25" customHeight="1"/>
    <row r="1470" ht="17.25" customHeight="1"/>
    <row r="1471" ht="17.25" customHeight="1"/>
    <row r="1472" ht="17.25" customHeight="1"/>
    <row r="1473" ht="17.25" customHeight="1"/>
    <row r="1474" ht="17.25" customHeight="1"/>
    <row r="1475" ht="17.25" customHeight="1"/>
    <row r="1476" ht="17.25" customHeight="1">
      <c r="A1476" s="124"/>
      <c r="B1476" s="124"/>
      <c r="C1476" s="124"/>
      <c r="D1476" s="124"/>
      <c r="E1476" s="124"/>
      <c r="F1476" s="124"/>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row>
    <row r="1477" ht="17.25" customHeight="1">
      <c r="A1477" s="115" t="s">
        <v>757</v>
      </c>
      <c r="B1477" s="109"/>
      <c r="C1477" s="109"/>
      <c r="D1477" s="109"/>
      <c r="E1477" s="109"/>
      <c r="F1477" s="116"/>
      <c r="G1477" s="117" t="s">
        <v>634</v>
      </c>
      <c r="H1477" s="109"/>
      <c r="I1477" s="109"/>
      <c r="J1477" s="109"/>
      <c r="K1477" s="109"/>
      <c r="L1477" s="109"/>
      <c r="M1477" s="109"/>
      <c r="N1477" s="109"/>
      <c r="O1477" s="116"/>
      <c r="P1477" s="118" t="str">
        <f t="array" ref="P1477">CONCATENATE("", INDEX(Tabula!$A$1:$AC$129 ,$AT1477  + 1, MATCH("Name", Tabula!$A$1:$AAB$1 , 0)))</f>
        <v>Северная Рыба</v>
      </c>
      <c r="Q1477" s="109"/>
      <c r="R1477" s="109"/>
      <c r="S1477" s="109"/>
      <c r="T1477" s="109"/>
      <c r="U1477" s="109"/>
      <c r="V1477" s="109"/>
      <c r="W1477" s="109"/>
      <c r="X1477" s="109"/>
      <c r="Y1477" s="109"/>
      <c r="Z1477" s="109"/>
      <c r="AA1477" s="109"/>
      <c r="AB1477" s="109"/>
      <c r="AC1477" s="109"/>
      <c r="AD1477" s="109"/>
      <c r="AE1477" s="109"/>
      <c r="AF1477" s="109"/>
      <c r="AG1477" s="109"/>
      <c r="AH1477" s="109"/>
      <c r="AI1477" s="109"/>
      <c r="AJ1477" s="109"/>
      <c r="AK1477" s="109"/>
      <c r="AL1477" s="109"/>
      <c r="AM1477" s="109"/>
      <c r="AN1477" s="109"/>
      <c r="AO1477" s="109"/>
      <c r="AP1477" s="109"/>
      <c r="AQ1477" s="109"/>
      <c r="AR1477" s="109"/>
      <c r="AS1477" s="109"/>
      <c r="AT1477" s="119">
        <v>33.0</v>
      </c>
    </row>
    <row r="1478" ht="17.25" customHeight="1">
      <c r="A1478" s="120" t="str">
        <f t="array" ref="A1478">CONCATENATE("№ ", TEXT(INDEX(Tabula!$A$1:$AC$129, $AT1477 + 1, MATCH("Order", Tabula!$A$1:$AAB$1 , 0)), "000"))</f>
        <v>№ 033</v>
      </c>
      <c r="B1478" s="94"/>
      <c r="C1478" s="94"/>
      <c r="D1478" s="94"/>
      <c r="E1478" s="94"/>
      <c r="F1478" s="121"/>
      <c r="G1478" s="122" t="str">
        <f t="array" ref="G1478">CONCATENATE("Включает ", INDEX(Tabula!$A$1:$AC$129 ,$AT1477  + 1, MATCH("Count", Tabula!$A$1:$AAB$1 , 0)), " объекта")</f>
        <v>Включает 3 объекта</v>
      </c>
      <c r="H1478" s="94"/>
      <c r="I1478" s="94"/>
      <c r="J1478" s="94"/>
      <c r="K1478" s="94"/>
      <c r="L1478" s="94"/>
      <c r="M1478" s="94"/>
      <c r="N1478" s="94"/>
      <c r="O1478" s="121"/>
      <c r="P1478" s="123" t="str">
        <f t="array" ref="P1478">INDEX(Tabula!$A$1:$AC$129 , $AT1477 + 1, MATCH("Stars", Tabula!$A$1:$AAB$1 , 0))</f>
        <v>τ Psc, υ Psc, φ Psc</v>
      </c>
      <c r="Q1478" s="109"/>
      <c r="R1478" s="109"/>
      <c r="S1478" s="109"/>
      <c r="T1478" s="109"/>
      <c r="U1478" s="109"/>
      <c r="V1478" s="109"/>
      <c r="W1478" s="109"/>
      <c r="X1478" s="109"/>
      <c r="Y1478" s="109"/>
      <c r="Z1478" s="109"/>
      <c r="AA1478" s="109"/>
      <c r="AB1478" s="109"/>
      <c r="AC1478" s="109"/>
      <c r="AD1478" s="109"/>
      <c r="AE1478" s="109"/>
      <c r="AF1478" s="109"/>
      <c r="AG1478" s="109"/>
      <c r="AH1478" s="109"/>
      <c r="AI1478" s="109"/>
      <c r="AJ1478" s="109"/>
      <c r="AK1478" s="109"/>
      <c r="AL1478" s="109"/>
      <c r="AM1478" s="109"/>
      <c r="AN1478" s="109"/>
      <c r="AO1478" s="109"/>
      <c r="AP1478" s="109"/>
      <c r="AQ1478" s="109"/>
      <c r="AR1478" s="109"/>
      <c r="AS1478" s="109"/>
    </row>
    <row r="1479" ht="17.25" customHeight="1">
      <c r="A1479" s="124"/>
      <c r="B1479" s="124"/>
      <c r="C1479" s="124"/>
      <c r="D1479" s="124"/>
      <c r="E1479" s="124"/>
      <c r="F1479" s="125"/>
      <c r="G1479" s="126" t="s">
        <v>656</v>
      </c>
      <c r="H1479" s="109"/>
      <c r="I1479" s="109"/>
      <c r="J1479" s="109"/>
      <c r="K1479" s="109"/>
      <c r="L1479" s="109"/>
      <c r="M1479" s="109"/>
      <c r="N1479" s="109"/>
      <c r="O1479" s="116"/>
      <c r="P1479" s="127" t="str">
        <f t="array" ref="P1479">INDEX(Tabula!$A$1:$AC$129 , $AT1477 + 1, MATCH("Origin", Tabula!$A$1:$AAB$1 , 0))</f>
        <v>Античное</v>
      </c>
      <c r="Q1479" s="109"/>
      <c r="R1479" s="109"/>
      <c r="S1479" s="109"/>
      <c r="T1479" s="109"/>
      <c r="U1479" s="109"/>
      <c r="V1479" s="109"/>
      <c r="W1479" s="109"/>
      <c r="X1479" s="109"/>
      <c r="Y1479" s="109"/>
      <c r="Z1479" s="109"/>
      <c r="AA1479" s="116"/>
      <c r="AB1479" s="126" t="s">
        <v>636</v>
      </c>
      <c r="AC1479" s="109"/>
      <c r="AD1479" s="109"/>
      <c r="AE1479" s="109"/>
      <c r="AF1479" s="109"/>
      <c r="AG1479" s="109"/>
      <c r="AH1479" s="109"/>
      <c r="AI1479" s="109"/>
      <c r="AJ1479" s="127" t="str">
        <f t="array" ref="AJ1479">INDEX(Tabula!$A$1:$AC$129 , $AT1477 + 1, MATCH("Type", Tabula!$A$1:$AAB$1 , 0))</f>
        <v>Образные</v>
      </c>
      <c r="AK1479" s="109"/>
      <c r="AL1479" s="109"/>
      <c r="AM1479" s="109"/>
      <c r="AN1479" s="109"/>
      <c r="AO1479" s="109"/>
      <c r="AP1479" s="109"/>
      <c r="AQ1479" s="109"/>
      <c r="AR1479" s="109"/>
      <c r="AS1479" s="109"/>
    </row>
    <row r="1480" ht="17.25" customHeight="1">
      <c r="A1480" s="128" t="s">
        <v>758</v>
      </c>
      <c r="B1480" s="109"/>
      <c r="C1480" s="109"/>
      <c r="D1480" s="109"/>
      <c r="E1480" s="109"/>
      <c r="F1480" s="116"/>
      <c r="G1480" s="126" t="s">
        <v>759</v>
      </c>
      <c r="H1480" s="109"/>
      <c r="I1480" s="109"/>
      <c r="J1480" s="109"/>
      <c r="K1480" s="109"/>
      <c r="L1480" s="109"/>
      <c r="M1480" s="109"/>
      <c r="N1480" s="109"/>
      <c r="O1480" s="116"/>
      <c r="P1480" s="129" t="str">
        <f t="array" ref="P1480">IF(INDEX(Tabula!$A$1:$AC$129 , $AT1477 + 1, MATCH("Coord_RAJ2000_Beg", Tabula!$A$1:$AAB$1 , 0)), CONCATENATE(INDEX(Tabula!$A$1:$AC$129 , $AT1477 + 1, MATCH("Coord_RAJ2000_Beg", Tabula!$A$1:$AAB$1 , 0)), " | ", INDEX(Tabula!$A$1:$AC$129 , $AT1477 + 1, MATCH("Coord_DEJ2000_Beg", Tabula!$A$1:$AAB$1 , 0))), " ")</f>
        <v> </v>
      </c>
      <c r="Q1480" s="109"/>
      <c r="R1480" s="109"/>
      <c r="S1480" s="109"/>
      <c r="T1480" s="109"/>
      <c r="U1480" s="109"/>
      <c r="V1480" s="109"/>
      <c r="W1480" s="109"/>
      <c r="X1480" s="109"/>
      <c r="Y1480" s="109"/>
      <c r="Z1480" s="109"/>
      <c r="AA1480" s="116"/>
      <c r="AB1480" s="126" t="s">
        <v>760</v>
      </c>
      <c r="AC1480" s="109"/>
      <c r="AD1480" s="109"/>
      <c r="AE1480" s="109"/>
      <c r="AF1480" s="109"/>
      <c r="AG1480" s="109"/>
      <c r="AH1480" s="109"/>
      <c r="AI1480" s="109"/>
      <c r="AJ1480" s="127" t="str">
        <f t="array" ref="AJ1480">if(INDEX(Tabula!$A$1:$AC$129 , $AT1477 + 1, MATCH("Latitude_Full_Beg", Tabula!$A$1:$AAB$1 , 0)),  CONCATENATE(TEXT(INDEX(Tabula!$A$1:$AC$129 , $AT1477 + 1, MATCH("Latitude_Full_Beg", Tabula!$A$1:$AAB$1 , 0)), "+00.0;-00.0" ), "° — ", TEXT(INDEX(Tabula!$A$1:$AC$129 , $AT1477 + 1, MATCH("Latitude_Full_End", Tabula!$A$1:$AAB$1 , 0)), "+00.0;-00.0" ), "°"), " ")</f>
        <v> </v>
      </c>
      <c r="AK1480" s="109"/>
      <c r="AL1480" s="109"/>
      <c r="AM1480" s="109"/>
      <c r="AN1480" s="109"/>
      <c r="AO1480" s="109"/>
      <c r="AP1480" s="109"/>
      <c r="AQ1480" s="109"/>
      <c r="AR1480" s="109"/>
      <c r="AS1480" s="109"/>
    </row>
    <row r="1481" ht="17.25" customHeight="1">
      <c r="A1481" s="130" t="str">
        <f t="array" ref="A1481">CONCATENATE("@ ", INDEX(Tabula!$A$1:$AC$129, $AT1477 + 1, MATCH("Group", Tabula!$A$1:$AAB$1 , 0)), " ")</f>
        <v>@ 028-a </v>
      </c>
      <c r="B1481" s="94"/>
      <c r="C1481" s="94"/>
      <c r="D1481" s="94"/>
      <c r="E1481" s="94"/>
      <c r="F1481" s="121"/>
      <c r="G1481" s="131" t="s">
        <v>761</v>
      </c>
      <c r="H1481" s="109"/>
      <c r="I1481" s="109"/>
      <c r="J1481" s="109"/>
      <c r="K1481" s="109"/>
      <c r="L1481" s="109"/>
      <c r="M1481" s="109"/>
      <c r="N1481" s="109"/>
      <c r="O1481" s="116"/>
      <c r="P1481" s="129" t="str">
        <f t="array" ref="P1481">IF(INDEX(Tabula!$A$1:$AC$129 , $AT1477 + 1, MATCH("Coord_RAJ2000_End", Tabula!$A$1:$AAB$1 , 0)), CONCATENATE(INDEX(Tabula!$A$1:$AC$129 , $AT1477 + 1, MATCH("Coord_RAJ2000_End", Tabula!$A$1:$AAB$1 , 0)), " | ", INDEX(Tabula!$A$1:$AC$129 , $AT1477 + 1, MATCH("Coord_DEJ2000_End", Tabula!$A$1:$AAB$1 , 0))), " ")</f>
        <v> </v>
      </c>
      <c r="Q1481" s="109"/>
      <c r="R1481" s="109"/>
      <c r="S1481" s="109"/>
      <c r="T1481" s="109"/>
      <c r="U1481" s="109"/>
      <c r="V1481" s="109"/>
      <c r="W1481" s="109"/>
      <c r="X1481" s="109"/>
      <c r="Y1481" s="109"/>
      <c r="Z1481" s="109"/>
      <c r="AA1481" s="116"/>
      <c r="AB1481" s="126" t="s">
        <v>762</v>
      </c>
      <c r="AC1481" s="109"/>
      <c r="AD1481" s="109"/>
      <c r="AE1481" s="109"/>
      <c r="AF1481" s="109"/>
      <c r="AG1481" s="109"/>
      <c r="AH1481" s="109"/>
      <c r="AI1481" s="109"/>
      <c r="AJ1481" s="127" t="str">
        <f t="array" ref="AJ1481">IF(INDEX(Tabula!$A$1:$AC$129 , $AT1477 + 1, MATCH("Latitude_Part_Beg", Tabula!$A$1:$AAB$1 , 0)), CONCATENATE(TEXT(INDEX(Tabula!$A$1:$AC$129 , $AT1477 + 1, MATCH("Latitude_Part_Beg", Tabula!$A$1:$AAB$1 , 0)), "+00.0;-00.0" ), "° — ", TEXT(INDEX(Tabula!$A$1:$AC$129 , $AT1477 + 1, MATCH("Latitude_Part_End", Tabula!$A$1:$AAB$1 , 0)), "+00.0;-00.0" ), "°"), " ")</f>
        <v> </v>
      </c>
      <c r="AK1481" s="109"/>
      <c r="AL1481" s="109"/>
      <c r="AM1481" s="109"/>
      <c r="AN1481" s="109"/>
      <c r="AO1481" s="109"/>
      <c r="AP1481" s="109"/>
      <c r="AQ1481" s="109"/>
      <c r="AR1481" s="109"/>
      <c r="AS1481" s="109"/>
    </row>
    <row r="1482" ht="17.25" customHeight="1">
      <c r="A1482" s="124"/>
      <c r="B1482" s="124"/>
      <c r="C1482" s="124"/>
      <c r="D1482" s="124"/>
      <c r="E1482" s="124"/>
      <c r="F1482" s="125"/>
      <c r="G1482" s="126" t="s">
        <v>763</v>
      </c>
      <c r="H1482" s="109"/>
      <c r="I1482" s="109"/>
      <c r="J1482" s="109"/>
      <c r="K1482" s="109"/>
      <c r="L1482" s="109"/>
      <c r="M1482" s="109"/>
      <c r="N1482" s="109"/>
      <c r="O1482" s="116"/>
      <c r="P1482" s="132" t="str">
        <f t="array" ref="P1482">if(INDEX(Tabula!$A$1:$AC$129 , $AT1477 + 1, MATCH("Size_RA", Tabula!$A$1:$AAB$1 , 0)), CONCATENATE(INDEX(Tabula!$A$1:$AC$129 , $AT1477 + 1, MATCH("Size_RA", Tabula!$A$1:$AAB$1 , 0)), " | ", INDEX(Tabula!$A$1:$AC$129 , $AT1477 + 1, MATCH("Size_DE", Tabula!$A$1:$AAB$1 , 0))), " ")</f>
        <v> </v>
      </c>
      <c r="Q1482" s="109"/>
      <c r="R1482" s="109"/>
      <c r="S1482" s="109"/>
      <c r="T1482" s="109"/>
      <c r="U1482" s="109"/>
      <c r="V1482" s="109"/>
      <c r="W1482" s="109"/>
      <c r="X1482" s="109"/>
      <c r="Y1482" s="109"/>
      <c r="Z1482" s="109"/>
      <c r="AA1482" s="116"/>
      <c r="AB1482" s="126" t="s">
        <v>764</v>
      </c>
      <c r="AC1482" s="109"/>
      <c r="AD1482" s="109"/>
      <c r="AE1482" s="109"/>
      <c r="AF1482" s="109"/>
      <c r="AG1482" s="109"/>
      <c r="AH1482" s="109"/>
      <c r="AI1482" s="109"/>
      <c r="AJ1482" s="127" t="str">
        <f t="array" ref="AJ1482">IF(INDEX(Tabula!$A$1:$AC$129 , $AT1477 + 1, MATCH("Magnitude_Min", Tabula!$A$1:$AAB$1 , 0)), CONCATENATE(TEXT(INDEX(Tabula!$A$1:$AC$129 , $AT1477 + 1, MATCH("Magnitude_Min", Tabula!$A$1:$AAB$1 , 0)), "+00.0;-00.0"),  "ᵐ — ", TEXT(INDEX(Tabula!$A$1:$AC$129 , $AT1477 + 1, MATCH("Magnitude_Max", Tabula!$A$1:$AAB$1 , 0)), "+00.0;-00.0"), "ᵐ"), " ")</f>
        <v> </v>
      </c>
      <c r="AK1482" s="109"/>
      <c r="AL1482" s="109"/>
      <c r="AM1482" s="109"/>
      <c r="AN1482" s="109"/>
      <c r="AO1482" s="109"/>
      <c r="AP1482" s="109"/>
      <c r="AQ1482" s="109"/>
      <c r="AR1482" s="109"/>
      <c r="AS1482" s="109"/>
    </row>
    <row r="1483" ht="17.25" customHeight="1">
      <c r="A1483" s="133" t="s">
        <v>765</v>
      </c>
      <c r="B1483" s="134" t="str">
        <f t="array" ref="B1483">CONCATENATE("", INDEX(Tabula!$A$1:$AC$129 ,$AT1477  + 1, MATCH("Info", Tabula!$A$1:$AAB$1 , 0)))</f>
        <v>Созвездие Рыбы представляет собой двух рыб — Северную и Южную (или Западную), связанных двумя - лесками, шнурами, лентами… Северная Рыба условна и достоверно включает только три звезды.</v>
      </c>
      <c r="C1483" s="94"/>
      <c r="D1483" s="94"/>
      <c r="E1483" s="94"/>
      <c r="F1483" s="94"/>
      <c r="G1483" s="94"/>
      <c r="H1483" s="94"/>
      <c r="I1483" s="94"/>
      <c r="J1483" s="94"/>
      <c r="K1483" s="94"/>
      <c r="L1483" s="94"/>
      <c r="M1483" s="94"/>
      <c r="N1483" s="94"/>
      <c r="O1483" s="94"/>
      <c r="P1483" s="94"/>
      <c r="Q1483" s="94"/>
      <c r="R1483" s="94"/>
      <c r="S1483" s="94"/>
      <c r="T1483" s="94"/>
      <c r="U1483" s="94"/>
      <c r="V1483" s="94"/>
      <c r="W1483" s="94"/>
      <c r="X1483" s="94"/>
      <c r="Y1483" s="94"/>
      <c r="Z1483" s="94"/>
      <c r="AA1483" s="94"/>
      <c r="AB1483" s="94"/>
      <c r="AC1483" s="94"/>
      <c r="AD1483" s="94"/>
      <c r="AE1483" s="94"/>
      <c r="AF1483" s="94"/>
      <c r="AG1483" s="94"/>
      <c r="AH1483" s="94"/>
      <c r="AI1483" s="94"/>
      <c r="AJ1483" s="94"/>
      <c r="AK1483" s="94"/>
      <c r="AL1483" s="94"/>
      <c r="AM1483" s="94"/>
      <c r="AN1483" s="94"/>
      <c r="AO1483" s="94"/>
      <c r="AP1483" s="94"/>
      <c r="AQ1483" s="94"/>
      <c r="AR1483" s="94"/>
      <c r="AS1483" s="94"/>
    </row>
    <row r="1484" ht="17.25" customHeight="1"/>
    <row r="1485" ht="17.25" customHeight="1"/>
    <row r="1486" ht="17.25" customHeight="1"/>
    <row r="1487" ht="17.25" customHeight="1"/>
    <row r="1488" ht="17.25" customHeight="1"/>
    <row r="1489" ht="17.25" customHeight="1"/>
    <row r="1490" ht="17.25" customHeight="1"/>
    <row r="1491" ht="17.25" customHeight="1"/>
    <row r="1492" ht="17.25" customHeight="1"/>
    <row r="1493" ht="17.25" customHeight="1"/>
    <row r="1494" ht="17.25" customHeight="1"/>
    <row r="1495" ht="17.25" customHeight="1"/>
    <row r="1496" ht="17.25" customHeight="1"/>
    <row r="1497" ht="17.25" customHeight="1">
      <c r="A1497" s="124"/>
      <c r="B1497" s="124"/>
      <c r="C1497" s="124"/>
      <c r="D1497" s="124"/>
      <c r="E1497" s="124"/>
      <c r="F1497" s="124"/>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row>
    <row r="1498" ht="17.25" customHeight="1">
      <c r="A1498" s="135" t="s">
        <v>766</v>
      </c>
      <c r="B1498" s="136" t="str">
        <f t="array" ref="B1498">IMAGE(INDEX(Tabula!$A$1:$AC$129 , $AT1477 + 1, MATCH("Img_Look_Gray", Tabula!$A$1:$AAB$1 , 0)))</f>
        <v/>
      </c>
      <c r="C1498" s="94"/>
      <c r="D1498" s="94"/>
      <c r="E1498" s="94"/>
      <c r="F1498" s="94"/>
      <c r="G1498" s="94"/>
      <c r="H1498" s="94"/>
      <c r="I1498" s="94"/>
      <c r="J1498" s="94"/>
      <c r="K1498" s="94"/>
      <c r="L1498" s="94"/>
      <c r="M1498" s="94"/>
      <c r="N1498" s="94"/>
      <c r="O1498" s="94"/>
      <c r="P1498" s="94"/>
      <c r="Q1498" s="94"/>
      <c r="R1498" s="94"/>
      <c r="S1498" s="94"/>
      <c r="T1498" s="94"/>
      <c r="U1498" s="94"/>
      <c r="V1498" s="94"/>
      <c r="W1498" s="94"/>
      <c r="X1498" s="94"/>
      <c r="Y1498" s="137" t="s">
        <v>767</v>
      </c>
      <c r="Z1498" s="138" t="str">
        <f t="array" ref="Z1498">IMAGE(INDEX(Tabula!$A$1:$AC$129 , $AT1477 + 1,  MATCH("Img_Form_Gray", Tabula!$A$1:$AAB$1 , 0)))</f>
        <v/>
      </c>
      <c r="AA1498" s="94"/>
      <c r="AB1498" s="94"/>
      <c r="AC1498" s="94"/>
      <c r="AD1498" s="94"/>
      <c r="AE1498" s="94"/>
      <c r="AF1498" s="94"/>
      <c r="AG1498" s="94"/>
      <c r="AH1498" s="94"/>
      <c r="AI1498" s="94"/>
      <c r="AJ1498" s="94"/>
      <c r="AK1498" s="94"/>
      <c r="AL1498" s="94"/>
      <c r="AM1498" s="94"/>
      <c r="AN1498" s="94"/>
      <c r="AO1498" s="94"/>
      <c r="AP1498" s="94"/>
      <c r="AQ1498" s="94"/>
      <c r="AR1498" s="94"/>
      <c r="AS1498" s="94"/>
    </row>
    <row r="1499" ht="17.25" customHeight="1"/>
    <row r="1500" ht="17.25" customHeight="1"/>
    <row r="1501" ht="17.25" customHeight="1"/>
    <row r="1502" ht="17.25" customHeight="1"/>
    <row r="1503" ht="17.25" customHeight="1"/>
    <row r="1504" ht="17.25" customHeight="1"/>
    <row r="1505" ht="17.25" customHeight="1"/>
    <row r="1506" ht="17.25" customHeight="1"/>
    <row r="1507" ht="17.25" customHeight="1"/>
    <row r="1508" ht="17.25" customHeight="1"/>
    <row r="1509" ht="17.25" customHeight="1"/>
    <row r="1510" ht="17.25" customHeight="1"/>
    <row r="1511" ht="17.25" customHeight="1"/>
    <row r="1512" ht="17.25" customHeight="1">
      <c r="A1512" s="124"/>
      <c r="B1512" s="124"/>
      <c r="C1512" s="124"/>
      <c r="D1512" s="124"/>
      <c r="E1512" s="124"/>
      <c r="F1512" s="124"/>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row>
    <row r="1513" ht="17.25" customHeight="1">
      <c r="A1513" s="117" t="s">
        <v>634</v>
      </c>
      <c r="B1513" s="109"/>
      <c r="C1513" s="109"/>
      <c r="D1513" s="109"/>
      <c r="E1513" s="109"/>
      <c r="F1513" s="109"/>
      <c r="G1513" s="109"/>
      <c r="H1513" s="109"/>
      <c r="I1513" s="116"/>
      <c r="J1513" s="118" t="str">
        <f t="array" ref="J1513">CONCATENATE("", INDEX(Tabula!$A$1:$AC$129 ,$AT1513  + 1, MATCH("Name", Tabula!$A$1:$AAB$1 , 0)))</f>
        <v>Южная (Западная) Рыба, Колечко, Венец, Браслет</v>
      </c>
      <c r="K1513" s="109"/>
      <c r="L1513" s="109"/>
      <c r="M1513" s="109"/>
      <c r="N1513" s="109"/>
      <c r="O1513" s="109"/>
      <c r="P1513" s="109"/>
      <c r="Q1513" s="109"/>
      <c r="R1513" s="109"/>
      <c r="S1513" s="109"/>
      <c r="T1513" s="109"/>
      <c r="U1513" s="109"/>
      <c r="V1513" s="109"/>
      <c r="W1513" s="109"/>
      <c r="X1513" s="109"/>
      <c r="Y1513" s="109"/>
      <c r="Z1513" s="109"/>
      <c r="AA1513" s="109"/>
      <c r="AB1513" s="109"/>
      <c r="AC1513" s="109"/>
      <c r="AD1513" s="109"/>
      <c r="AE1513" s="109"/>
      <c r="AF1513" s="109"/>
      <c r="AG1513" s="109"/>
      <c r="AH1513" s="109"/>
      <c r="AI1513" s="109"/>
      <c r="AJ1513" s="109"/>
      <c r="AK1513" s="109"/>
      <c r="AL1513" s="109"/>
      <c r="AM1513" s="116"/>
      <c r="AN1513" s="115" t="s">
        <v>757</v>
      </c>
      <c r="AO1513" s="109"/>
      <c r="AP1513" s="109"/>
      <c r="AQ1513" s="109"/>
      <c r="AR1513" s="109"/>
      <c r="AS1513" s="109"/>
      <c r="AT1513" s="119">
        <v>34.0</v>
      </c>
    </row>
    <row r="1514" ht="17.25" customHeight="1">
      <c r="A1514" s="122" t="str">
        <f t="array" ref="A1514">CONCATENATE("Включает ", INDEX(Tabula!$A$1:$AC$129 ,$AT1513  + 1, MATCH("Count", Tabula!$A$1:$AAB$1 , 0)), " объекта")</f>
        <v>Включает 7 объекта</v>
      </c>
      <c r="B1514" s="94"/>
      <c r="C1514" s="94"/>
      <c r="D1514" s="94"/>
      <c r="E1514" s="94"/>
      <c r="F1514" s="94"/>
      <c r="G1514" s="94"/>
      <c r="H1514" s="94"/>
      <c r="I1514" s="121"/>
      <c r="J1514" s="123" t="str">
        <f t="array" ref="J1514">INDEX(Tabula!$A$1:$AC$129 , $AT1513 + 1, MATCH("Stars", Tabula!$A$1:$AAB$1 , 0))</f>
        <v>γ Psc, κ Psc, λ Psc, 19 Psc, ι Psc, θ Psc, 7 Psc</v>
      </c>
      <c r="K1514" s="109"/>
      <c r="L1514" s="109"/>
      <c r="M1514" s="109"/>
      <c r="N1514" s="109"/>
      <c r="O1514" s="109"/>
      <c r="P1514" s="109"/>
      <c r="Q1514" s="109"/>
      <c r="R1514" s="109"/>
      <c r="S1514" s="109"/>
      <c r="T1514" s="109"/>
      <c r="U1514" s="109"/>
      <c r="V1514" s="109"/>
      <c r="W1514" s="109"/>
      <c r="X1514" s="109"/>
      <c r="Y1514" s="109"/>
      <c r="Z1514" s="109"/>
      <c r="AA1514" s="109"/>
      <c r="AB1514" s="109"/>
      <c r="AC1514" s="109"/>
      <c r="AD1514" s="109"/>
      <c r="AE1514" s="109"/>
      <c r="AF1514" s="109"/>
      <c r="AG1514" s="109"/>
      <c r="AH1514" s="109"/>
      <c r="AI1514" s="109"/>
      <c r="AJ1514" s="109"/>
      <c r="AK1514" s="109"/>
      <c r="AL1514" s="109"/>
      <c r="AM1514" s="116"/>
      <c r="AN1514" s="120" t="str">
        <f t="array" ref="AN1514">CONCATENATE("№ ", TEXT(INDEX(Tabula!$A$1:$AC$129, $AT1513 + 1, MATCH("Order", Tabula!$A$1:$AAB$1 , 0)), "000"))</f>
        <v>№ 034</v>
      </c>
      <c r="AO1514" s="94"/>
      <c r="AP1514" s="94"/>
      <c r="AQ1514" s="94"/>
      <c r="AR1514" s="94"/>
      <c r="AS1514" s="94"/>
    </row>
    <row r="1515" ht="17.25" customHeight="1">
      <c r="A1515" s="126" t="s">
        <v>656</v>
      </c>
      <c r="B1515" s="109"/>
      <c r="C1515" s="109"/>
      <c r="D1515" s="109"/>
      <c r="E1515" s="109"/>
      <c r="F1515" s="109"/>
      <c r="G1515" s="109"/>
      <c r="H1515" s="109"/>
      <c r="I1515" s="116"/>
      <c r="J1515" s="127" t="str">
        <f t="array" ref="J1515">INDEX(Tabula!$A$1:$AC$129 , $AT1513 + 1, MATCH("Origin", Tabula!$A$1:$AAB$1 , 0))</f>
        <v>Античное</v>
      </c>
      <c r="K1515" s="109"/>
      <c r="L1515" s="109"/>
      <c r="M1515" s="109"/>
      <c r="N1515" s="109"/>
      <c r="O1515" s="109"/>
      <c r="P1515" s="109"/>
      <c r="Q1515" s="109"/>
      <c r="R1515" s="109"/>
      <c r="S1515" s="109"/>
      <c r="T1515" s="109"/>
      <c r="U1515" s="116"/>
      <c r="V1515" s="126" t="s">
        <v>636</v>
      </c>
      <c r="W1515" s="109"/>
      <c r="X1515" s="109"/>
      <c r="Y1515" s="109"/>
      <c r="Z1515" s="109"/>
      <c r="AA1515" s="109"/>
      <c r="AB1515" s="109"/>
      <c r="AC1515" s="109"/>
      <c r="AD1515" s="127" t="str">
        <f t="array" ref="AD1515">INDEX(Tabula!$A$1:$AC$129 , $AT1513 + 1, MATCH("Type", Tabula!$A$1:$AAB$1 , 0))</f>
        <v>Образные</v>
      </c>
      <c r="AE1515" s="109"/>
      <c r="AF1515" s="109"/>
      <c r="AG1515" s="109"/>
      <c r="AH1515" s="109"/>
      <c r="AI1515" s="109"/>
      <c r="AJ1515" s="109"/>
      <c r="AK1515" s="109"/>
      <c r="AL1515" s="109"/>
      <c r="AM1515" s="116"/>
      <c r="AN1515" s="124"/>
      <c r="AO1515" s="124"/>
      <c r="AP1515" s="124"/>
      <c r="AQ1515" s="124"/>
      <c r="AR1515" s="124"/>
      <c r="AS1515" s="124"/>
    </row>
    <row r="1516" ht="17.25" customHeight="1">
      <c r="A1516" s="126" t="s">
        <v>759</v>
      </c>
      <c r="B1516" s="109"/>
      <c r="C1516" s="109"/>
      <c r="D1516" s="109"/>
      <c r="E1516" s="109"/>
      <c r="F1516" s="109"/>
      <c r="G1516" s="109"/>
      <c r="H1516" s="109"/>
      <c r="I1516" s="116"/>
      <c r="J1516" s="129" t="str">
        <f t="array" ref="J1516">IF(INDEX(Tabula!$A$1:$AC$129 , $AT1513 + 1, MATCH("Coord_RAJ2000_Beg", Tabula!$A$1:$AAB$1 , 0)), CONCATENATE(INDEX(Tabula!$A$1:$AC$129 , $AT1513 + 1, MATCH("Coord_RAJ2000_Beg", Tabula!$A$1:$AAB$1 , 0)), " | ", INDEX(Tabula!$A$1:$AC$129 , $AT1513 + 1, MATCH("Coord_DEJ2000_Beg", Tabula!$A$1:$AAB$1 , 0))), " ")</f>
        <v> </v>
      </c>
      <c r="K1516" s="109"/>
      <c r="L1516" s="109"/>
      <c r="M1516" s="109"/>
      <c r="N1516" s="109"/>
      <c r="O1516" s="109"/>
      <c r="P1516" s="109"/>
      <c r="Q1516" s="109"/>
      <c r="R1516" s="109"/>
      <c r="S1516" s="109"/>
      <c r="T1516" s="109"/>
      <c r="U1516" s="116"/>
      <c r="V1516" s="126" t="s">
        <v>760</v>
      </c>
      <c r="W1516" s="109"/>
      <c r="X1516" s="109"/>
      <c r="Y1516" s="109"/>
      <c r="Z1516" s="109"/>
      <c r="AA1516" s="109"/>
      <c r="AB1516" s="109"/>
      <c r="AC1516" s="109"/>
      <c r="AD1516" s="127" t="str">
        <f t="array" ref="AD1516">if(INDEX(Tabula!$A$1:$AC$129 , $AT1513 + 1, MATCH("Latitude_Full_Beg", Tabula!$A$1:$AAB$1 , 0)),  CONCATENATE(TEXT(INDEX(Tabula!$A$1:$AC$129 , $AT1513 + 1, MATCH("Latitude_Full_Beg", Tabula!$A$1:$AAB$1 , 0)), "+00.0;-00.0" ), "° — ", TEXT(INDEX(Tabula!$A$1:$AC$129 , $AT1513 + 1, MATCH("Latitude_Full_End", Tabula!$A$1:$AAB$1 , 0)), "+00.0;-00.0" ), "°"), " ")</f>
        <v> </v>
      </c>
      <c r="AE1516" s="109"/>
      <c r="AF1516" s="109"/>
      <c r="AG1516" s="109"/>
      <c r="AH1516" s="109"/>
      <c r="AI1516" s="109"/>
      <c r="AJ1516" s="109"/>
      <c r="AK1516" s="109"/>
      <c r="AL1516" s="109"/>
      <c r="AM1516" s="116"/>
      <c r="AN1516" s="128" t="s">
        <v>758</v>
      </c>
      <c r="AO1516" s="109"/>
      <c r="AP1516" s="109"/>
      <c r="AQ1516" s="109"/>
      <c r="AR1516" s="109"/>
      <c r="AS1516" s="109"/>
    </row>
    <row r="1517" ht="17.25" customHeight="1">
      <c r="A1517" s="131" t="s">
        <v>761</v>
      </c>
      <c r="B1517" s="109"/>
      <c r="C1517" s="109"/>
      <c r="D1517" s="109"/>
      <c r="E1517" s="109"/>
      <c r="F1517" s="109"/>
      <c r="G1517" s="109"/>
      <c r="H1517" s="109"/>
      <c r="I1517" s="116"/>
      <c r="J1517" s="129" t="str">
        <f t="array" ref="J1517">IF(INDEX(Tabula!$A$1:$AC$129 , $AT1513 + 1, MATCH("Coord_RAJ2000_End", Tabula!$A$1:$AAB$1 , 0)), CONCATENATE(INDEX(Tabula!$A$1:$AC$129 , $AT1513 + 1, MATCH("Coord_RAJ2000_End", Tabula!$A$1:$AAB$1 , 0)), " | ", INDEX(Tabula!$A$1:$AC$129 , $AT1513 + 1, MATCH("Coord_DEJ2000_End", Tabula!$A$1:$AAB$1 , 0))), " ")</f>
        <v> </v>
      </c>
      <c r="K1517" s="109"/>
      <c r="L1517" s="109"/>
      <c r="M1517" s="109"/>
      <c r="N1517" s="109"/>
      <c r="O1517" s="109"/>
      <c r="P1517" s="109"/>
      <c r="Q1517" s="109"/>
      <c r="R1517" s="109"/>
      <c r="S1517" s="109"/>
      <c r="T1517" s="109"/>
      <c r="U1517" s="116"/>
      <c r="V1517" s="126" t="s">
        <v>762</v>
      </c>
      <c r="W1517" s="109"/>
      <c r="X1517" s="109"/>
      <c r="Y1517" s="109"/>
      <c r="Z1517" s="109"/>
      <c r="AA1517" s="109"/>
      <c r="AB1517" s="109"/>
      <c r="AC1517" s="109"/>
      <c r="AD1517" s="127" t="str">
        <f t="array" ref="AD1517">IF(INDEX(Tabula!$A$1:$AC$129 , $AT1513 + 1, MATCH("Latitude_Part_Beg", Tabula!$A$1:$AAB$1 , 0)), CONCATENATE(TEXT(INDEX(Tabula!$A$1:$AC$129 , $AT1513 + 1, MATCH("Latitude_Part_Beg", Tabula!$A$1:$AAB$1 , 0)), "+00.0;-00.0" ), "° — ", TEXT(INDEX(Tabula!$A$1:$AC$129 , $AT1513 + 1, MATCH("Latitude_Part_End", Tabula!$A$1:$AAB$1 , 0)), "+00.0;-00.0" ), "°"), " ")</f>
        <v> </v>
      </c>
      <c r="AE1517" s="109"/>
      <c r="AF1517" s="109"/>
      <c r="AG1517" s="109"/>
      <c r="AH1517" s="109"/>
      <c r="AI1517" s="109"/>
      <c r="AJ1517" s="109"/>
      <c r="AK1517" s="109"/>
      <c r="AL1517" s="109"/>
      <c r="AM1517" s="116"/>
      <c r="AN1517" s="130" t="str">
        <f t="array" ref="AN1517">CONCATENATE("@ ", INDEX(Tabula!$A$1:$AC$129, $AT1513 + 1, MATCH("Group", Tabula!$A$1:$AAB$1 , 0)), " ")</f>
        <v>@ 028-b </v>
      </c>
      <c r="AO1517" s="94"/>
      <c r="AP1517" s="94"/>
      <c r="AQ1517" s="94"/>
      <c r="AR1517" s="94"/>
      <c r="AS1517" s="94"/>
    </row>
    <row r="1518" ht="17.25" customHeight="1">
      <c r="A1518" s="126" t="s">
        <v>763</v>
      </c>
      <c r="B1518" s="109"/>
      <c r="C1518" s="109"/>
      <c r="D1518" s="109"/>
      <c r="E1518" s="109"/>
      <c r="F1518" s="109"/>
      <c r="G1518" s="109"/>
      <c r="H1518" s="109"/>
      <c r="I1518" s="116"/>
      <c r="J1518" s="132" t="str">
        <f t="array" ref="J1518">if(INDEX(Tabula!$A$1:$AC$129 , $AT1513 + 1, MATCH("Size_RA", Tabula!$A$1:$AAB$1 , 0)), CONCATENATE(INDEX(Tabula!$A$1:$AC$129 , $AT1513 + 1, MATCH("Size_RA", Tabula!$A$1:$AAB$1 , 0)), " | ", INDEX(Tabula!$A$1:$AC$129 , $AT1513 + 1, MATCH("Size_DE", Tabula!$A$1:$AAB$1 , 0))), " ")</f>
        <v> </v>
      </c>
      <c r="K1518" s="109"/>
      <c r="L1518" s="109"/>
      <c r="M1518" s="109"/>
      <c r="N1518" s="109"/>
      <c r="O1518" s="109"/>
      <c r="P1518" s="109"/>
      <c r="Q1518" s="109"/>
      <c r="R1518" s="109"/>
      <c r="S1518" s="109"/>
      <c r="T1518" s="109"/>
      <c r="U1518" s="116"/>
      <c r="V1518" s="126" t="s">
        <v>764</v>
      </c>
      <c r="W1518" s="109"/>
      <c r="X1518" s="109"/>
      <c r="Y1518" s="109"/>
      <c r="Z1518" s="109"/>
      <c r="AA1518" s="109"/>
      <c r="AB1518" s="109"/>
      <c r="AC1518" s="109"/>
      <c r="AD1518" s="127" t="str">
        <f t="array" ref="AD1518">IF(INDEX(Tabula!$A$1:$AC$129 , $AT1513 + 1, MATCH("Magnitude_Min", Tabula!$A$1:$AAB$1 , 0)), CONCATENATE(TEXT(INDEX(Tabula!$A$1:$AC$129 , $AT1513 + 1, MATCH("Magnitude_Min", Tabula!$A$1:$AAB$1 , 0)), "+00.0;-00.0"),  "ᵐ — ", TEXT(INDEX(Tabula!$A$1:$AC$129 , $AT1513 + 1, MATCH("Magnitude_Max", Tabula!$A$1:$AAB$1 , 0)), "+00.0;-00.0"), "ᵐ"), " ")</f>
        <v> </v>
      </c>
      <c r="AE1518" s="109"/>
      <c r="AF1518" s="109"/>
      <c r="AG1518" s="109"/>
      <c r="AH1518" s="109"/>
      <c r="AI1518" s="109"/>
      <c r="AJ1518" s="109"/>
      <c r="AK1518" s="109"/>
      <c r="AL1518" s="109"/>
      <c r="AM1518" s="116"/>
      <c r="AN1518" s="124"/>
      <c r="AO1518" s="124"/>
      <c r="AP1518" s="124"/>
      <c r="AQ1518" s="124"/>
      <c r="AR1518" s="124"/>
      <c r="AS1518" s="124"/>
    </row>
    <row r="1519" ht="17.25" customHeight="1">
      <c r="A1519" s="134" t="str">
        <f t="array" ref="A1519">CONCATENATE("", INDEX(Tabula!$A$1:$AC$129 ,$AT1513  + 1, MATCH("Info", Tabula!$A$1:$AAB$1 , 0)))</f>
        <v>Созвездие Рыбы представляет собой двух рыб — Северную и Южную (или Западную), связанных двумя - лесками, шнурами, лентами… Как астеризм лучше оформлена Южная Рыба (не путать с созвездием Южная Рыба) — его иногда называют Колечко.</v>
      </c>
      <c r="B1519" s="94"/>
      <c r="C1519" s="94"/>
      <c r="D1519" s="94"/>
      <c r="E1519" s="94"/>
      <c r="F1519" s="94"/>
      <c r="G1519" s="94"/>
      <c r="H1519" s="94"/>
      <c r="I1519" s="94"/>
      <c r="J1519" s="94"/>
      <c r="K1519" s="94"/>
      <c r="L1519" s="94"/>
      <c r="M1519" s="94"/>
      <c r="N1519" s="94"/>
      <c r="O1519" s="94"/>
      <c r="P1519" s="94"/>
      <c r="Q1519" s="94"/>
      <c r="R1519" s="94"/>
      <c r="S1519" s="94"/>
      <c r="T1519" s="94"/>
      <c r="U1519" s="94"/>
      <c r="V1519" s="94"/>
      <c r="W1519" s="94"/>
      <c r="X1519" s="94"/>
      <c r="Y1519" s="94"/>
      <c r="Z1519" s="94"/>
      <c r="AA1519" s="94"/>
      <c r="AB1519" s="94"/>
      <c r="AC1519" s="94"/>
      <c r="AD1519" s="94"/>
      <c r="AE1519" s="94"/>
      <c r="AF1519" s="94"/>
      <c r="AG1519" s="94"/>
      <c r="AH1519" s="94"/>
      <c r="AI1519" s="94"/>
      <c r="AJ1519" s="94"/>
      <c r="AK1519" s="94"/>
      <c r="AL1519" s="94"/>
      <c r="AM1519" s="94"/>
      <c r="AN1519" s="94"/>
      <c r="AO1519" s="94"/>
      <c r="AP1519" s="94"/>
      <c r="AQ1519" s="94"/>
      <c r="AR1519" s="94"/>
      <c r="AS1519" s="139" t="s">
        <v>765</v>
      </c>
    </row>
    <row r="1520" ht="17.25" customHeight="1"/>
    <row r="1521" ht="17.25" customHeight="1"/>
    <row r="1522" ht="17.25" customHeight="1"/>
    <row r="1523" ht="17.25" customHeight="1"/>
    <row r="1524" ht="17.25" customHeight="1"/>
    <row r="1525" ht="17.25" customHeight="1"/>
    <row r="1526" ht="17.25" customHeight="1"/>
    <row r="1527" ht="17.25" customHeight="1"/>
    <row r="1528" ht="17.25" customHeight="1"/>
    <row r="1529" ht="17.25" customHeight="1"/>
    <row r="1530" ht="17.25" customHeight="1"/>
    <row r="1531" ht="17.25" customHeight="1"/>
    <row r="1532" ht="17.25" customHeight="1"/>
    <row r="1533" ht="17.25" customHeight="1">
      <c r="A1533" s="124"/>
      <c r="B1533" s="124"/>
      <c r="C1533" s="124"/>
      <c r="D1533" s="124"/>
      <c r="E1533" s="124"/>
      <c r="F1533" s="124"/>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row>
    <row r="1534" ht="17.25" customHeight="1">
      <c r="A1534" s="138" t="str">
        <f t="array" ref="A1534">IMAGE(INDEX(Tabula!$A$1:$AC$129 , $AT1513 + 1,  MATCH("Img_Form_Gray", Tabula!$A$1:$AAB$1 , 0)))</f>
        <v/>
      </c>
      <c r="B1534" s="94"/>
      <c r="C1534" s="94"/>
      <c r="D1534" s="94"/>
      <c r="E1534" s="94"/>
      <c r="F1534" s="94"/>
      <c r="G1534" s="94"/>
      <c r="H1534" s="94"/>
      <c r="I1534" s="94"/>
      <c r="J1534" s="94"/>
      <c r="K1534" s="94"/>
      <c r="L1534" s="94"/>
      <c r="M1534" s="94"/>
      <c r="N1534" s="94"/>
      <c r="O1534" s="94"/>
      <c r="P1534" s="94"/>
      <c r="Q1534" s="94"/>
      <c r="R1534" s="94"/>
      <c r="S1534" s="94"/>
      <c r="T1534" s="94"/>
      <c r="U1534" s="140" t="s">
        <v>767</v>
      </c>
      <c r="V1534" s="136" t="str">
        <f t="array" ref="V1534">IMAGE(INDEX(Tabula!$A$1:$AC$129 , $AT1513 + 1, MATCH("Img_Look_Gray", Tabula!$A$1:$AAB$1 , 0)))</f>
        <v/>
      </c>
      <c r="W1534" s="94"/>
      <c r="X1534" s="94"/>
      <c r="Y1534" s="94"/>
      <c r="Z1534" s="94"/>
      <c r="AA1534" s="94"/>
      <c r="AB1534" s="94"/>
      <c r="AC1534" s="94"/>
      <c r="AD1534" s="94"/>
      <c r="AE1534" s="94"/>
      <c r="AF1534" s="94"/>
      <c r="AG1534" s="94"/>
      <c r="AH1534" s="94"/>
      <c r="AI1534" s="94"/>
      <c r="AJ1534" s="94"/>
      <c r="AK1534" s="94"/>
      <c r="AL1534" s="94"/>
      <c r="AM1534" s="94"/>
      <c r="AN1534" s="94"/>
      <c r="AO1534" s="94"/>
      <c r="AP1534" s="94"/>
      <c r="AQ1534" s="94"/>
      <c r="AR1534" s="94"/>
      <c r="AS1534" s="141" t="s">
        <v>766</v>
      </c>
    </row>
    <row r="1535" ht="17.25" customHeight="1"/>
    <row r="1536" ht="17.25" customHeight="1"/>
    <row r="1537" ht="17.25" customHeight="1"/>
    <row r="1538" ht="17.25" customHeight="1"/>
    <row r="1539" ht="17.25" customHeight="1"/>
    <row r="1540" ht="17.25" customHeight="1"/>
    <row r="1541" ht="17.25" customHeight="1"/>
    <row r="1542" ht="17.25" customHeight="1"/>
    <row r="1543" ht="17.25" customHeight="1"/>
    <row r="1544" ht="17.25" customHeight="1"/>
    <row r="1545" ht="17.25" customHeight="1"/>
    <row r="1546" ht="17.25" customHeight="1"/>
    <row r="1547" ht="17.25" customHeight="1"/>
    <row r="1548" ht="17.25" customHeight="1">
      <c r="A1548" s="124"/>
      <c r="B1548" s="124"/>
      <c r="C1548" s="124"/>
      <c r="D1548" s="124"/>
      <c r="E1548" s="124"/>
      <c r="F1548" s="124"/>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row>
    <row r="1549" ht="17.25" customHeight="1">
      <c r="A1549" s="115" t="s">
        <v>757</v>
      </c>
      <c r="B1549" s="109"/>
      <c r="C1549" s="109"/>
      <c r="D1549" s="109"/>
      <c r="E1549" s="109"/>
      <c r="F1549" s="116"/>
      <c r="G1549" s="117" t="s">
        <v>634</v>
      </c>
      <c r="H1549" s="109"/>
      <c r="I1549" s="109"/>
      <c r="J1549" s="109"/>
      <c r="K1549" s="109"/>
      <c r="L1549" s="109"/>
      <c r="M1549" s="109"/>
      <c r="N1549" s="109"/>
      <c r="O1549" s="116"/>
      <c r="P1549" s="118" t="str">
        <f t="array" ref="P1549">CONCATENATE("", INDEX(Tabula!$A$1:$AC$129 ,$AT1549  + 1, MATCH("Name", Tabula!$A$1:$AAB$1 , 0)))</f>
        <v>Линь Северный</v>
      </c>
      <c r="Q1549" s="109"/>
      <c r="R1549" s="109"/>
      <c r="S1549" s="109"/>
      <c r="T1549" s="109"/>
      <c r="U1549" s="109"/>
      <c r="V1549" s="109"/>
      <c r="W1549" s="109"/>
      <c r="X1549" s="109"/>
      <c r="Y1549" s="109"/>
      <c r="Z1549" s="109"/>
      <c r="AA1549" s="109"/>
      <c r="AB1549" s="109"/>
      <c r="AC1549" s="109"/>
      <c r="AD1549" s="109"/>
      <c r="AE1549" s="109"/>
      <c r="AF1549" s="109"/>
      <c r="AG1549" s="109"/>
      <c r="AH1549" s="109"/>
      <c r="AI1549" s="109"/>
      <c r="AJ1549" s="109"/>
      <c r="AK1549" s="109"/>
      <c r="AL1549" s="109"/>
      <c r="AM1549" s="109"/>
      <c r="AN1549" s="109"/>
      <c r="AO1549" s="109"/>
      <c r="AP1549" s="109"/>
      <c r="AQ1549" s="109"/>
      <c r="AR1549" s="109"/>
      <c r="AS1549" s="109"/>
      <c r="AT1549" s="119">
        <v>35.0</v>
      </c>
    </row>
    <row r="1550" ht="17.25" customHeight="1">
      <c r="A1550" s="120" t="str">
        <f t="array" ref="A1550">CONCATENATE("№ ", TEXT(INDEX(Tabula!$A$1:$AC$129, $AT1549 + 1, MATCH("Order", Tabula!$A$1:$AAB$1 , 0)), "000"))</f>
        <v>№ 035</v>
      </c>
      <c r="B1550" s="94"/>
      <c r="C1550" s="94"/>
      <c r="D1550" s="94"/>
      <c r="E1550" s="94"/>
      <c r="F1550" s="121"/>
      <c r="G1550" s="122" t="str">
        <f t="array" ref="G1550">CONCATENATE("Включает ", INDEX(Tabula!$A$1:$AC$129 ,$AT1549  + 1, MATCH("Count", Tabula!$A$1:$AAB$1 , 0)), " объекта")</f>
        <v>Включает 7 объекта</v>
      </c>
      <c r="H1550" s="94"/>
      <c r="I1550" s="94"/>
      <c r="J1550" s="94"/>
      <c r="K1550" s="94"/>
      <c r="L1550" s="94"/>
      <c r="M1550" s="94"/>
      <c r="N1550" s="94"/>
      <c r="O1550" s="121"/>
      <c r="P1550" s="123" t="str">
        <f t="array" ref="P1550">INDEX(Tabula!$A$1:$AC$129 , $AT1549 + 1, MATCH("Stars", Tabula!$A$1:$AAB$1 , 0))</f>
        <v>χ Psc,  ρ Psc + Psc 94,  97 Psc,  η Psc,  π Psc, ο Psc, α Psc</v>
      </c>
      <c r="Q1550" s="109"/>
      <c r="R1550" s="109"/>
      <c r="S1550" s="109"/>
      <c r="T1550" s="109"/>
      <c r="U1550" s="109"/>
      <c r="V1550" s="109"/>
      <c r="W1550" s="109"/>
      <c r="X1550" s="109"/>
      <c r="Y1550" s="109"/>
      <c r="Z1550" s="109"/>
      <c r="AA1550" s="109"/>
      <c r="AB1550" s="109"/>
      <c r="AC1550" s="109"/>
      <c r="AD1550" s="109"/>
      <c r="AE1550" s="109"/>
      <c r="AF1550" s="109"/>
      <c r="AG1550" s="109"/>
      <c r="AH1550" s="109"/>
      <c r="AI1550" s="109"/>
      <c r="AJ1550" s="109"/>
      <c r="AK1550" s="109"/>
      <c r="AL1550" s="109"/>
      <c r="AM1550" s="109"/>
      <c r="AN1550" s="109"/>
      <c r="AO1550" s="109"/>
      <c r="AP1550" s="109"/>
      <c r="AQ1550" s="109"/>
      <c r="AR1550" s="109"/>
      <c r="AS1550" s="109"/>
    </row>
    <row r="1551" ht="17.25" customHeight="1">
      <c r="A1551" s="124"/>
      <c r="B1551" s="124"/>
      <c r="C1551" s="124"/>
      <c r="D1551" s="124"/>
      <c r="E1551" s="124"/>
      <c r="F1551" s="125"/>
      <c r="G1551" s="126" t="s">
        <v>656</v>
      </c>
      <c r="H1551" s="109"/>
      <c r="I1551" s="109"/>
      <c r="J1551" s="109"/>
      <c r="K1551" s="109"/>
      <c r="L1551" s="109"/>
      <c r="M1551" s="109"/>
      <c r="N1551" s="109"/>
      <c r="O1551" s="116"/>
      <c r="P1551" s="127" t="str">
        <f t="array" ref="P1551">INDEX(Tabula!$A$1:$AC$129 , $AT1549 + 1, MATCH("Origin", Tabula!$A$1:$AAB$1 , 0))</f>
        <v>Античное</v>
      </c>
      <c r="Q1551" s="109"/>
      <c r="R1551" s="109"/>
      <c r="S1551" s="109"/>
      <c r="T1551" s="109"/>
      <c r="U1551" s="109"/>
      <c r="V1551" s="109"/>
      <c r="W1551" s="109"/>
      <c r="X1551" s="109"/>
      <c r="Y1551" s="109"/>
      <c r="Z1551" s="109"/>
      <c r="AA1551" s="116"/>
      <c r="AB1551" s="126" t="s">
        <v>636</v>
      </c>
      <c r="AC1551" s="109"/>
      <c r="AD1551" s="109"/>
      <c r="AE1551" s="109"/>
      <c r="AF1551" s="109"/>
      <c r="AG1551" s="109"/>
      <c r="AH1551" s="109"/>
      <c r="AI1551" s="109"/>
      <c r="AJ1551" s="127" t="str">
        <f t="array" ref="AJ1551">INDEX(Tabula!$A$1:$AC$129 , $AT1549 + 1, MATCH("Type", Tabula!$A$1:$AAB$1 , 0))</f>
        <v>Образные</v>
      </c>
      <c r="AK1551" s="109"/>
      <c r="AL1551" s="109"/>
      <c r="AM1551" s="109"/>
      <c r="AN1551" s="109"/>
      <c r="AO1551" s="109"/>
      <c r="AP1551" s="109"/>
      <c r="AQ1551" s="109"/>
      <c r="AR1551" s="109"/>
      <c r="AS1551" s="109"/>
    </row>
    <row r="1552" ht="17.25" customHeight="1">
      <c r="A1552" s="128" t="s">
        <v>758</v>
      </c>
      <c r="B1552" s="109"/>
      <c r="C1552" s="109"/>
      <c r="D1552" s="109"/>
      <c r="E1552" s="109"/>
      <c r="F1552" s="116"/>
      <c r="G1552" s="126" t="s">
        <v>759</v>
      </c>
      <c r="H1552" s="109"/>
      <c r="I1552" s="109"/>
      <c r="J1552" s="109"/>
      <c r="K1552" s="109"/>
      <c r="L1552" s="109"/>
      <c r="M1552" s="109"/>
      <c r="N1552" s="109"/>
      <c r="O1552" s="116"/>
      <c r="P1552" s="129" t="str">
        <f t="array" ref="P1552">IF(INDEX(Tabula!$A$1:$AC$129 , $AT1549 + 1, MATCH("Coord_RAJ2000_Beg", Tabula!$A$1:$AAB$1 , 0)), CONCATENATE(INDEX(Tabula!$A$1:$AC$129 , $AT1549 + 1, MATCH("Coord_RAJ2000_Beg", Tabula!$A$1:$AAB$1 , 0)), " | ", INDEX(Tabula!$A$1:$AC$129 , $AT1549 + 1, MATCH("Coord_DEJ2000_Beg", Tabula!$A$1:$AAB$1 , 0))), " ")</f>
        <v> </v>
      </c>
      <c r="Q1552" s="109"/>
      <c r="R1552" s="109"/>
      <c r="S1552" s="109"/>
      <c r="T1552" s="109"/>
      <c r="U1552" s="109"/>
      <c r="V1552" s="109"/>
      <c r="W1552" s="109"/>
      <c r="X1552" s="109"/>
      <c r="Y1552" s="109"/>
      <c r="Z1552" s="109"/>
      <c r="AA1552" s="116"/>
      <c r="AB1552" s="126" t="s">
        <v>760</v>
      </c>
      <c r="AC1552" s="109"/>
      <c r="AD1552" s="109"/>
      <c r="AE1552" s="109"/>
      <c r="AF1552" s="109"/>
      <c r="AG1552" s="109"/>
      <c r="AH1552" s="109"/>
      <c r="AI1552" s="109"/>
      <c r="AJ1552" s="127" t="str">
        <f t="array" ref="AJ1552">if(INDEX(Tabula!$A$1:$AC$129 , $AT1549 + 1, MATCH("Latitude_Full_Beg", Tabula!$A$1:$AAB$1 , 0)),  CONCATENATE(TEXT(INDEX(Tabula!$A$1:$AC$129 , $AT1549 + 1, MATCH("Latitude_Full_Beg", Tabula!$A$1:$AAB$1 , 0)), "+00.0;-00.0" ), "° — ", TEXT(INDEX(Tabula!$A$1:$AC$129 , $AT1549 + 1, MATCH("Latitude_Full_End", Tabula!$A$1:$AAB$1 , 0)), "+00.0;-00.0" ), "°"), " ")</f>
        <v> </v>
      </c>
      <c r="AK1552" s="109"/>
      <c r="AL1552" s="109"/>
      <c r="AM1552" s="109"/>
      <c r="AN1552" s="109"/>
      <c r="AO1552" s="109"/>
      <c r="AP1552" s="109"/>
      <c r="AQ1552" s="109"/>
      <c r="AR1552" s="109"/>
      <c r="AS1552" s="109"/>
    </row>
    <row r="1553" ht="17.25" customHeight="1">
      <c r="A1553" s="130" t="str">
        <f t="array" ref="A1553">CONCATENATE("@ ", INDEX(Tabula!$A$1:$AC$129, $AT1549 + 1, MATCH("Group", Tabula!$A$1:$AAB$1 , 0)), " ")</f>
        <v>@ 028-c </v>
      </c>
      <c r="B1553" s="94"/>
      <c r="C1553" s="94"/>
      <c r="D1553" s="94"/>
      <c r="E1553" s="94"/>
      <c r="F1553" s="121"/>
      <c r="G1553" s="131" t="s">
        <v>761</v>
      </c>
      <c r="H1553" s="109"/>
      <c r="I1553" s="109"/>
      <c r="J1553" s="109"/>
      <c r="K1553" s="109"/>
      <c r="L1553" s="109"/>
      <c r="M1553" s="109"/>
      <c r="N1553" s="109"/>
      <c r="O1553" s="116"/>
      <c r="P1553" s="129" t="str">
        <f t="array" ref="P1553">IF(INDEX(Tabula!$A$1:$AC$129 , $AT1549 + 1, MATCH("Coord_RAJ2000_End", Tabula!$A$1:$AAB$1 , 0)), CONCATENATE(INDEX(Tabula!$A$1:$AC$129 , $AT1549 + 1, MATCH("Coord_RAJ2000_End", Tabula!$A$1:$AAB$1 , 0)), " | ", INDEX(Tabula!$A$1:$AC$129 , $AT1549 + 1, MATCH("Coord_DEJ2000_End", Tabula!$A$1:$AAB$1 , 0))), " ")</f>
        <v> </v>
      </c>
      <c r="Q1553" s="109"/>
      <c r="R1553" s="109"/>
      <c r="S1553" s="109"/>
      <c r="T1553" s="109"/>
      <c r="U1553" s="109"/>
      <c r="V1553" s="109"/>
      <c r="W1553" s="109"/>
      <c r="X1553" s="109"/>
      <c r="Y1553" s="109"/>
      <c r="Z1553" s="109"/>
      <c r="AA1553" s="116"/>
      <c r="AB1553" s="126" t="s">
        <v>762</v>
      </c>
      <c r="AC1553" s="109"/>
      <c r="AD1553" s="109"/>
      <c r="AE1553" s="109"/>
      <c r="AF1553" s="109"/>
      <c r="AG1553" s="109"/>
      <c r="AH1553" s="109"/>
      <c r="AI1553" s="109"/>
      <c r="AJ1553" s="127" t="str">
        <f t="array" ref="AJ1553">IF(INDEX(Tabula!$A$1:$AC$129 , $AT1549 + 1, MATCH("Latitude_Part_Beg", Tabula!$A$1:$AAB$1 , 0)), CONCATENATE(TEXT(INDEX(Tabula!$A$1:$AC$129 , $AT1549 + 1, MATCH("Latitude_Part_Beg", Tabula!$A$1:$AAB$1 , 0)), "+00.0;-00.0" ), "° — ", TEXT(INDEX(Tabula!$A$1:$AC$129 , $AT1549 + 1, MATCH("Latitude_Part_End", Tabula!$A$1:$AAB$1 , 0)), "+00.0;-00.0" ), "°"), " ")</f>
        <v> </v>
      </c>
      <c r="AK1553" s="109"/>
      <c r="AL1553" s="109"/>
      <c r="AM1553" s="109"/>
      <c r="AN1553" s="109"/>
      <c r="AO1553" s="109"/>
      <c r="AP1553" s="109"/>
      <c r="AQ1553" s="109"/>
      <c r="AR1553" s="109"/>
      <c r="AS1553" s="109"/>
    </row>
    <row r="1554" ht="17.25" customHeight="1">
      <c r="A1554" s="124"/>
      <c r="B1554" s="124"/>
      <c r="C1554" s="124"/>
      <c r="D1554" s="124"/>
      <c r="E1554" s="124"/>
      <c r="F1554" s="125"/>
      <c r="G1554" s="126" t="s">
        <v>763</v>
      </c>
      <c r="H1554" s="109"/>
      <c r="I1554" s="109"/>
      <c r="J1554" s="109"/>
      <c r="K1554" s="109"/>
      <c r="L1554" s="109"/>
      <c r="M1554" s="109"/>
      <c r="N1554" s="109"/>
      <c r="O1554" s="116"/>
      <c r="P1554" s="132" t="str">
        <f t="array" ref="P1554">if(INDEX(Tabula!$A$1:$AC$129 , $AT1549 + 1, MATCH("Size_RA", Tabula!$A$1:$AAB$1 , 0)), CONCATENATE(INDEX(Tabula!$A$1:$AC$129 , $AT1549 + 1, MATCH("Size_RA", Tabula!$A$1:$AAB$1 , 0)), " | ", INDEX(Tabula!$A$1:$AC$129 , $AT1549 + 1, MATCH("Size_DE", Tabula!$A$1:$AAB$1 , 0))), " ")</f>
        <v> </v>
      </c>
      <c r="Q1554" s="109"/>
      <c r="R1554" s="109"/>
      <c r="S1554" s="109"/>
      <c r="T1554" s="109"/>
      <c r="U1554" s="109"/>
      <c r="V1554" s="109"/>
      <c r="W1554" s="109"/>
      <c r="X1554" s="109"/>
      <c r="Y1554" s="109"/>
      <c r="Z1554" s="109"/>
      <c r="AA1554" s="116"/>
      <c r="AB1554" s="126" t="s">
        <v>764</v>
      </c>
      <c r="AC1554" s="109"/>
      <c r="AD1554" s="109"/>
      <c r="AE1554" s="109"/>
      <c r="AF1554" s="109"/>
      <c r="AG1554" s="109"/>
      <c r="AH1554" s="109"/>
      <c r="AI1554" s="109"/>
      <c r="AJ1554" s="127" t="str">
        <f t="array" ref="AJ1554">IF(INDEX(Tabula!$A$1:$AC$129 , $AT1549 + 1, MATCH("Magnitude_Min", Tabula!$A$1:$AAB$1 , 0)), CONCATENATE(TEXT(INDEX(Tabula!$A$1:$AC$129 , $AT1549 + 1, MATCH("Magnitude_Min", Tabula!$A$1:$AAB$1 , 0)), "+00.0;-00.0"),  "ᵐ — ", TEXT(INDEX(Tabula!$A$1:$AC$129 , $AT1549 + 1, MATCH("Magnitude_Max", Tabula!$A$1:$AAB$1 , 0)), "+00.0;-00.0"), "ᵐ"), " ")</f>
        <v> </v>
      </c>
      <c r="AK1554" s="109"/>
      <c r="AL1554" s="109"/>
      <c r="AM1554" s="109"/>
      <c r="AN1554" s="109"/>
      <c r="AO1554" s="109"/>
      <c r="AP1554" s="109"/>
      <c r="AQ1554" s="109"/>
      <c r="AR1554" s="109"/>
      <c r="AS1554" s="109"/>
    </row>
    <row r="1555" ht="17.25" customHeight="1">
      <c r="A1555" s="133" t="s">
        <v>765</v>
      </c>
      <c r="B1555" s="134" t="str">
        <f t="array" ref="B1555">CONCATENATE("", INDEX(Tabula!$A$1:$AC$129 ,$AT1549  + 1, MATCH("Info", Tabula!$A$1:$AAB$1 , 0)))</f>
        <v>Цепочка слабеньких звезд, соединяющая двух Рыб, Северную и Западную, в созвездии Рыбы. Иногда астеризм выделялся в отдельное созвездие, или даже в два: Линь Северный и Линь Южный. Линь (лат. Linum Piscium или лат. Lineola) — отменённое созвездие северного полушария неба, фактически астеризм в составе созвездия Рыбы. Иногда считался за два созвездия — Линь Северный (лат. Linum Boreum) и Линь Южный (лат. Linum Austrinum).Впервые как именованные созвездия Линь Северный и Линь Южный появляются на планисфере Томаса Гуда 1590 года. На рисунках изображались как лента, связывающая хвосты рыб. У Яна Гевелия Лини состоят двух линей. У Боде Северный и Южный Лини объединены в одно созвездие.</v>
      </c>
      <c r="C1555" s="94"/>
      <c r="D1555" s="94"/>
      <c r="E1555" s="94"/>
      <c r="F1555" s="94"/>
      <c r="G1555" s="94"/>
      <c r="H1555" s="94"/>
      <c r="I1555" s="94"/>
      <c r="J1555" s="94"/>
      <c r="K1555" s="94"/>
      <c r="L1555" s="94"/>
      <c r="M1555" s="94"/>
      <c r="N1555" s="94"/>
      <c r="O1555" s="94"/>
      <c r="P1555" s="94"/>
      <c r="Q1555" s="94"/>
      <c r="R1555" s="94"/>
      <c r="S1555" s="94"/>
      <c r="T1555" s="94"/>
      <c r="U1555" s="94"/>
      <c r="V1555" s="94"/>
      <c r="W1555" s="94"/>
      <c r="X1555" s="94"/>
      <c r="Y1555" s="94"/>
      <c r="Z1555" s="94"/>
      <c r="AA1555" s="94"/>
      <c r="AB1555" s="94"/>
      <c r="AC1555" s="94"/>
      <c r="AD1555" s="94"/>
      <c r="AE1555" s="94"/>
      <c r="AF1555" s="94"/>
      <c r="AG1555" s="94"/>
      <c r="AH1555" s="94"/>
      <c r="AI1555" s="94"/>
      <c r="AJ1555" s="94"/>
      <c r="AK1555" s="94"/>
      <c r="AL1555" s="94"/>
      <c r="AM1555" s="94"/>
      <c r="AN1555" s="94"/>
      <c r="AO1555" s="94"/>
      <c r="AP1555" s="94"/>
      <c r="AQ1555" s="94"/>
      <c r="AR1555" s="94"/>
      <c r="AS1555" s="94"/>
    </row>
    <row r="1556" ht="17.25" customHeight="1"/>
    <row r="1557" ht="17.25" customHeight="1"/>
    <row r="1558" ht="17.25" customHeight="1"/>
    <row r="1559" ht="17.25" customHeight="1"/>
    <row r="1560" ht="17.25" customHeight="1"/>
    <row r="1561" ht="17.25" customHeight="1"/>
    <row r="1562" ht="17.25" customHeight="1"/>
    <row r="1563" ht="17.25" customHeight="1"/>
    <row r="1564" ht="17.25" customHeight="1"/>
    <row r="1565" ht="17.25" customHeight="1"/>
    <row r="1566" ht="17.25" customHeight="1"/>
    <row r="1567" ht="17.25" customHeight="1"/>
    <row r="1568" ht="17.25" customHeight="1"/>
    <row r="1569" ht="17.25" customHeight="1">
      <c r="A1569" s="124"/>
      <c r="B1569" s="124"/>
      <c r="C1569" s="124"/>
      <c r="D1569" s="124"/>
      <c r="E1569" s="124"/>
      <c r="F1569" s="124"/>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row>
    <row r="1570" ht="17.25" customHeight="1">
      <c r="A1570" s="135" t="s">
        <v>766</v>
      </c>
      <c r="B1570" s="136" t="str">
        <f t="array" ref="B1570">IMAGE(INDEX(Tabula!$A$1:$AC$129 , $AT1549 + 1, MATCH("Img_Look_Gray", Tabula!$A$1:$AAB$1 , 0)))</f>
        <v/>
      </c>
      <c r="C1570" s="94"/>
      <c r="D1570" s="94"/>
      <c r="E1570" s="94"/>
      <c r="F1570" s="94"/>
      <c r="G1570" s="94"/>
      <c r="H1570" s="94"/>
      <c r="I1570" s="94"/>
      <c r="J1570" s="94"/>
      <c r="K1570" s="94"/>
      <c r="L1570" s="94"/>
      <c r="M1570" s="94"/>
      <c r="N1570" s="94"/>
      <c r="O1570" s="94"/>
      <c r="P1570" s="94"/>
      <c r="Q1570" s="94"/>
      <c r="R1570" s="94"/>
      <c r="S1570" s="94"/>
      <c r="T1570" s="94"/>
      <c r="U1570" s="94"/>
      <c r="V1570" s="94"/>
      <c r="W1570" s="94"/>
      <c r="X1570" s="94"/>
      <c r="Y1570" s="137" t="s">
        <v>767</v>
      </c>
      <c r="Z1570" s="138" t="str">
        <f t="array" ref="Z1570">IMAGE(INDEX(Tabula!$A$1:$AC$129 , $AT1549 + 1,  MATCH("Img_Form_Gray", Tabula!$A$1:$AAB$1 , 0)))</f>
        <v/>
      </c>
      <c r="AA1570" s="94"/>
      <c r="AB1570" s="94"/>
      <c r="AC1570" s="94"/>
      <c r="AD1570" s="94"/>
      <c r="AE1570" s="94"/>
      <c r="AF1570" s="94"/>
      <c r="AG1570" s="94"/>
      <c r="AH1570" s="94"/>
      <c r="AI1570" s="94"/>
      <c r="AJ1570" s="94"/>
      <c r="AK1570" s="94"/>
      <c r="AL1570" s="94"/>
      <c r="AM1570" s="94"/>
      <c r="AN1570" s="94"/>
      <c r="AO1570" s="94"/>
      <c r="AP1570" s="94"/>
      <c r="AQ1570" s="94"/>
      <c r="AR1570" s="94"/>
      <c r="AS1570" s="94"/>
    </row>
    <row r="1571" ht="17.25" customHeight="1"/>
    <row r="1572" ht="17.25" customHeight="1"/>
    <row r="1573" ht="17.25" customHeight="1"/>
    <row r="1574" ht="17.25" customHeight="1"/>
    <row r="1575" ht="17.25" customHeight="1"/>
    <row r="1576" ht="17.25" customHeight="1"/>
    <row r="1577" ht="17.25" customHeight="1"/>
    <row r="1578" ht="17.25" customHeight="1"/>
    <row r="1579" ht="17.25" customHeight="1"/>
    <row r="1580" ht="17.25" customHeight="1"/>
    <row r="1581" ht="17.25" customHeight="1"/>
    <row r="1582" ht="17.25" customHeight="1"/>
    <row r="1583" ht="17.25" customHeight="1"/>
    <row r="1584" ht="17.25" customHeight="1">
      <c r="A1584" s="124"/>
      <c r="B1584" s="124"/>
      <c r="C1584" s="124"/>
      <c r="D1584" s="124"/>
      <c r="E1584" s="124"/>
      <c r="F1584" s="124"/>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row>
    <row r="1585" ht="17.25" customHeight="1">
      <c r="A1585" s="117" t="s">
        <v>634</v>
      </c>
      <c r="B1585" s="109"/>
      <c r="C1585" s="109"/>
      <c r="D1585" s="109"/>
      <c r="E1585" s="109"/>
      <c r="F1585" s="109"/>
      <c r="G1585" s="109"/>
      <c r="H1585" s="109"/>
      <c r="I1585" s="116"/>
      <c r="J1585" s="118" t="str">
        <f t="array" ref="J1585">CONCATENATE("", INDEX(Tabula!$A$1:$AC$129 ,$AT1585  + 1, MATCH("Name", Tabula!$A$1:$AAB$1 , 0)))</f>
        <v>Линь Южный</v>
      </c>
      <c r="K1585" s="109"/>
      <c r="L1585" s="109"/>
      <c r="M1585" s="109"/>
      <c r="N1585" s="109"/>
      <c r="O1585" s="109"/>
      <c r="P1585" s="109"/>
      <c r="Q1585" s="109"/>
      <c r="R1585" s="109"/>
      <c r="S1585" s="109"/>
      <c r="T1585" s="109"/>
      <c r="U1585" s="109"/>
      <c r="V1585" s="109"/>
      <c r="W1585" s="109"/>
      <c r="X1585" s="109"/>
      <c r="Y1585" s="109"/>
      <c r="Z1585" s="109"/>
      <c r="AA1585" s="109"/>
      <c r="AB1585" s="109"/>
      <c r="AC1585" s="109"/>
      <c r="AD1585" s="109"/>
      <c r="AE1585" s="109"/>
      <c r="AF1585" s="109"/>
      <c r="AG1585" s="109"/>
      <c r="AH1585" s="109"/>
      <c r="AI1585" s="109"/>
      <c r="AJ1585" s="109"/>
      <c r="AK1585" s="109"/>
      <c r="AL1585" s="109"/>
      <c r="AM1585" s="116"/>
      <c r="AN1585" s="115" t="s">
        <v>757</v>
      </c>
      <c r="AO1585" s="109"/>
      <c r="AP1585" s="109"/>
      <c r="AQ1585" s="109"/>
      <c r="AR1585" s="109"/>
      <c r="AS1585" s="109"/>
      <c r="AT1585" s="119">
        <v>36.0</v>
      </c>
    </row>
    <row r="1586" ht="17.25" customHeight="1">
      <c r="A1586" s="122" t="str">
        <f t="array" ref="A1586">CONCATENATE("Включает ", INDEX(Tabula!$A$1:$AC$129 ,$AT1585  + 1, MATCH("Count", Tabula!$A$1:$AAB$1 , 0)), " объекта")</f>
        <v>Включает 10 объекта</v>
      </c>
      <c r="B1586" s="94"/>
      <c r="C1586" s="94"/>
      <c r="D1586" s="94"/>
      <c r="E1586" s="94"/>
      <c r="F1586" s="94"/>
      <c r="G1586" s="94"/>
      <c r="H1586" s="94"/>
      <c r="I1586" s="121"/>
      <c r="J1586" s="123" t="str">
        <f t="array" ref="J1586">INDEX(Tabula!$A$1:$AC$129 , $AT1585 + 1, MATCH("Stars", Tabula!$A$1:$AAB$1 , 0))</f>
        <v>α Psc, ξ Psc, ν Psc, μ Psc, ζ Psc, ε Psc, δ Psc, 41 Psc, 35 Psc, ω Psc</v>
      </c>
      <c r="K1586" s="109"/>
      <c r="L1586" s="109"/>
      <c r="M1586" s="109"/>
      <c r="N1586" s="109"/>
      <c r="O1586" s="109"/>
      <c r="P1586" s="109"/>
      <c r="Q1586" s="109"/>
      <c r="R1586" s="109"/>
      <c r="S1586" s="109"/>
      <c r="T1586" s="109"/>
      <c r="U1586" s="109"/>
      <c r="V1586" s="109"/>
      <c r="W1586" s="109"/>
      <c r="X1586" s="109"/>
      <c r="Y1586" s="109"/>
      <c r="Z1586" s="109"/>
      <c r="AA1586" s="109"/>
      <c r="AB1586" s="109"/>
      <c r="AC1586" s="109"/>
      <c r="AD1586" s="109"/>
      <c r="AE1586" s="109"/>
      <c r="AF1586" s="109"/>
      <c r="AG1586" s="109"/>
      <c r="AH1586" s="109"/>
      <c r="AI1586" s="109"/>
      <c r="AJ1586" s="109"/>
      <c r="AK1586" s="109"/>
      <c r="AL1586" s="109"/>
      <c r="AM1586" s="116"/>
      <c r="AN1586" s="120" t="str">
        <f t="array" ref="AN1586">CONCATENATE("№ ", TEXT(INDEX(Tabula!$A$1:$AC$129, $AT1585 + 1, MATCH("Order", Tabula!$A$1:$AAB$1 , 0)), "000"))</f>
        <v>№ 036</v>
      </c>
      <c r="AO1586" s="94"/>
      <c r="AP1586" s="94"/>
      <c r="AQ1586" s="94"/>
      <c r="AR1586" s="94"/>
      <c r="AS1586" s="94"/>
    </row>
    <row r="1587" ht="17.25" customHeight="1">
      <c r="A1587" s="126" t="s">
        <v>656</v>
      </c>
      <c r="B1587" s="109"/>
      <c r="C1587" s="109"/>
      <c r="D1587" s="109"/>
      <c r="E1587" s="109"/>
      <c r="F1587" s="109"/>
      <c r="G1587" s="109"/>
      <c r="H1587" s="109"/>
      <c r="I1587" s="116"/>
      <c r="J1587" s="127" t="str">
        <f t="array" ref="J1587">INDEX(Tabula!$A$1:$AC$129 , $AT1585 + 1, MATCH("Origin", Tabula!$A$1:$AAB$1 , 0))</f>
        <v>Античное</v>
      </c>
      <c r="K1587" s="109"/>
      <c r="L1587" s="109"/>
      <c r="M1587" s="109"/>
      <c r="N1587" s="109"/>
      <c r="O1587" s="109"/>
      <c r="P1587" s="109"/>
      <c r="Q1587" s="109"/>
      <c r="R1587" s="109"/>
      <c r="S1587" s="109"/>
      <c r="T1587" s="109"/>
      <c r="U1587" s="116"/>
      <c r="V1587" s="126" t="s">
        <v>636</v>
      </c>
      <c r="W1587" s="109"/>
      <c r="X1587" s="109"/>
      <c r="Y1587" s="109"/>
      <c r="Z1587" s="109"/>
      <c r="AA1587" s="109"/>
      <c r="AB1587" s="109"/>
      <c r="AC1587" s="109"/>
      <c r="AD1587" s="127" t="str">
        <f t="array" ref="AD1587">INDEX(Tabula!$A$1:$AC$129 , $AT1585 + 1, MATCH("Type", Tabula!$A$1:$AAB$1 , 0))</f>
        <v>Образные</v>
      </c>
      <c r="AE1587" s="109"/>
      <c r="AF1587" s="109"/>
      <c r="AG1587" s="109"/>
      <c r="AH1587" s="109"/>
      <c r="AI1587" s="109"/>
      <c r="AJ1587" s="109"/>
      <c r="AK1587" s="109"/>
      <c r="AL1587" s="109"/>
      <c r="AM1587" s="116"/>
      <c r="AN1587" s="124"/>
      <c r="AO1587" s="124"/>
      <c r="AP1587" s="124"/>
      <c r="AQ1587" s="124"/>
      <c r="AR1587" s="124"/>
      <c r="AS1587" s="124"/>
    </row>
    <row r="1588" ht="17.25" customHeight="1">
      <c r="A1588" s="126" t="s">
        <v>759</v>
      </c>
      <c r="B1588" s="109"/>
      <c r="C1588" s="109"/>
      <c r="D1588" s="109"/>
      <c r="E1588" s="109"/>
      <c r="F1588" s="109"/>
      <c r="G1588" s="109"/>
      <c r="H1588" s="109"/>
      <c r="I1588" s="116"/>
      <c r="J1588" s="129" t="str">
        <f t="array" ref="J1588">IF(INDEX(Tabula!$A$1:$AC$129 , $AT1585 + 1, MATCH("Coord_RAJ2000_Beg", Tabula!$A$1:$AAB$1 , 0)), CONCATENATE(INDEX(Tabula!$A$1:$AC$129 , $AT1585 + 1, MATCH("Coord_RAJ2000_Beg", Tabula!$A$1:$AAB$1 , 0)), " | ", INDEX(Tabula!$A$1:$AC$129 , $AT1585 + 1, MATCH("Coord_DEJ2000_Beg", Tabula!$A$1:$AAB$1 , 0))), " ")</f>
        <v> </v>
      </c>
      <c r="K1588" s="109"/>
      <c r="L1588" s="109"/>
      <c r="M1588" s="109"/>
      <c r="N1588" s="109"/>
      <c r="O1588" s="109"/>
      <c r="P1588" s="109"/>
      <c r="Q1588" s="109"/>
      <c r="R1588" s="109"/>
      <c r="S1588" s="109"/>
      <c r="T1588" s="109"/>
      <c r="U1588" s="116"/>
      <c r="V1588" s="126" t="s">
        <v>760</v>
      </c>
      <c r="W1588" s="109"/>
      <c r="X1588" s="109"/>
      <c r="Y1588" s="109"/>
      <c r="Z1588" s="109"/>
      <c r="AA1588" s="109"/>
      <c r="AB1588" s="109"/>
      <c r="AC1588" s="109"/>
      <c r="AD1588" s="127" t="str">
        <f t="array" ref="AD1588">if(INDEX(Tabula!$A$1:$AC$129 , $AT1585 + 1, MATCH("Latitude_Full_Beg", Tabula!$A$1:$AAB$1 , 0)),  CONCATENATE(TEXT(INDEX(Tabula!$A$1:$AC$129 , $AT1585 + 1, MATCH("Latitude_Full_Beg", Tabula!$A$1:$AAB$1 , 0)), "+00.0;-00.0" ), "° — ", TEXT(INDEX(Tabula!$A$1:$AC$129 , $AT1585 + 1, MATCH("Latitude_Full_End", Tabula!$A$1:$AAB$1 , 0)), "+00.0;-00.0" ), "°"), " ")</f>
        <v> </v>
      </c>
      <c r="AE1588" s="109"/>
      <c r="AF1588" s="109"/>
      <c r="AG1588" s="109"/>
      <c r="AH1588" s="109"/>
      <c r="AI1588" s="109"/>
      <c r="AJ1588" s="109"/>
      <c r="AK1588" s="109"/>
      <c r="AL1588" s="109"/>
      <c r="AM1588" s="116"/>
      <c r="AN1588" s="128" t="s">
        <v>758</v>
      </c>
      <c r="AO1588" s="109"/>
      <c r="AP1588" s="109"/>
      <c r="AQ1588" s="109"/>
      <c r="AR1588" s="109"/>
      <c r="AS1588" s="109"/>
    </row>
    <row r="1589" ht="17.25" customHeight="1">
      <c r="A1589" s="131" t="s">
        <v>761</v>
      </c>
      <c r="B1589" s="109"/>
      <c r="C1589" s="109"/>
      <c r="D1589" s="109"/>
      <c r="E1589" s="109"/>
      <c r="F1589" s="109"/>
      <c r="G1589" s="109"/>
      <c r="H1589" s="109"/>
      <c r="I1589" s="116"/>
      <c r="J1589" s="129" t="str">
        <f t="array" ref="J1589">IF(INDEX(Tabula!$A$1:$AC$129 , $AT1585 + 1, MATCH("Coord_RAJ2000_End", Tabula!$A$1:$AAB$1 , 0)), CONCATENATE(INDEX(Tabula!$A$1:$AC$129 , $AT1585 + 1, MATCH("Coord_RAJ2000_End", Tabula!$A$1:$AAB$1 , 0)), " | ", INDEX(Tabula!$A$1:$AC$129 , $AT1585 + 1, MATCH("Coord_DEJ2000_End", Tabula!$A$1:$AAB$1 , 0))), " ")</f>
        <v> </v>
      </c>
      <c r="K1589" s="109"/>
      <c r="L1589" s="109"/>
      <c r="M1589" s="109"/>
      <c r="N1589" s="109"/>
      <c r="O1589" s="109"/>
      <c r="P1589" s="109"/>
      <c r="Q1589" s="109"/>
      <c r="R1589" s="109"/>
      <c r="S1589" s="109"/>
      <c r="T1589" s="109"/>
      <c r="U1589" s="116"/>
      <c r="V1589" s="126" t="s">
        <v>762</v>
      </c>
      <c r="W1589" s="109"/>
      <c r="X1589" s="109"/>
      <c r="Y1589" s="109"/>
      <c r="Z1589" s="109"/>
      <c r="AA1589" s="109"/>
      <c r="AB1589" s="109"/>
      <c r="AC1589" s="109"/>
      <c r="AD1589" s="127" t="str">
        <f t="array" ref="AD1589">IF(INDEX(Tabula!$A$1:$AC$129 , $AT1585 + 1, MATCH("Latitude_Part_Beg", Tabula!$A$1:$AAB$1 , 0)), CONCATENATE(TEXT(INDEX(Tabula!$A$1:$AC$129 , $AT1585 + 1, MATCH("Latitude_Part_Beg", Tabula!$A$1:$AAB$1 , 0)), "+00.0;-00.0" ), "° — ", TEXT(INDEX(Tabula!$A$1:$AC$129 , $AT1585 + 1, MATCH("Latitude_Part_End", Tabula!$A$1:$AAB$1 , 0)), "+00.0;-00.0" ), "°"), " ")</f>
        <v> </v>
      </c>
      <c r="AE1589" s="109"/>
      <c r="AF1589" s="109"/>
      <c r="AG1589" s="109"/>
      <c r="AH1589" s="109"/>
      <c r="AI1589" s="109"/>
      <c r="AJ1589" s="109"/>
      <c r="AK1589" s="109"/>
      <c r="AL1589" s="109"/>
      <c r="AM1589" s="116"/>
      <c r="AN1589" s="130" t="str">
        <f t="array" ref="AN1589">CONCATENATE("@ ", INDEX(Tabula!$A$1:$AC$129, $AT1585 + 1, MATCH("Group", Tabula!$A$1:$AAB$1 , 0)), " ")</f>
        <v>@ 028-d </v>
      </c>
      <c r="AO1589" s="94"/>
      <c r="AP1589" s="94"/>
      <c r="AQ1589" s="94"/>
      <c r="AR1589" s="94"/>
      <c r="AS1589" s="94"/>
    </row>
    <row r="1590" ht="17.25" customHeight="1">
      <c r="A1590" s="126" t="s">
        <v>763</v>
      </c>
      <c r="B1590" s="109"/>
      <c r="C1590" s="109"/>
      <c r="D1590" s="109"/>
      <c r="E1590" s="109"/>
      <c r="F1590" s="109"/>
      <c r="G1590" s="109"/>
      <c r="H1590" s="109"/>
      <c r="I1590" s="116"/>
      <c r="J1590" s="132" t="str">
        <f t="array" ref="J1590">if(INDEX(Tabula!$A$1:$AC$129 , $AT1585 + 1, MATCH("Size_RA", Tabula!$A$1:$AAB$1 , 0)), CONCATENATE(INDEX(Tabula!$A$1:$AC$129 , $AT1585 + 1, MATCH("Size_RA", Tabula!$A$1:$AAB$1 , 0)), " | ", INDEX(Tabula!$A$1:$AC$129 , $AT1585 + 1, MATCH("Size_DE", Tabula!$A$1:$AAB$1 , 0))), " ")</f>
        <v> </v>
      </c>
      <c r="K1590" s="109"/>
      <c r="L1590" s="109"/>
      <c r="M1590" s="109"/>
      <c r="N1590" s="109"/>
      <c r="O1590" s="109"/>
      <c r="P1590" s="109"/>
      <c r="Q1590" s="109"/>
      <c r="R1590" s="109"/>
      <c r="S1590" s="109"/>
      <c r="T1590" s="109"/>
      <c r="U1590" s="116"/>
      <c r="V1590" s="126" t="s">
        <v>764</v>
      </c>
      <c r="W1590" s="109"/>
      <c r="X1590" s="109"/>
      <c r="Y1590" s="109"/>
      <c r="Z1590" s="109"/>
      <c r="AA1590" s="109"/>
      <c r="AB1590" s="109"/>
      <c r="AC1590" s="109"/>
      <c r="AD1590" s="127" t="str">
        <f t="array" ref="AD1590">IF(INDEX(Tabula!$A$1:$AC$129 , $AT1585 + 1, MATCH("Magnitude_Min", Tabula!$A$1:$AAB$1 , 0)), CONCATENATE(TEXT(INDEX(Tabula!$A$1:$AC$129 , $AT1585 + 1, MATCH("Magnitude_Min", Tabula!$A$1:$AAB$1 , 0)), "+00.0;-00.0"),  "ᵐ — ", TEXT(INDEX(Tabula!$A$1:$AC$129 , $AT1585 + 1, MATCH("Magnitude_Max", Tabula!$A$1:$AAB$1 , 0)), "+00.0;-00.0"), "ᵐ"), " ")</f>
        <v> </v>
      </c>
      <c r="AE1590" s="109"/>
      <c r="AF1590" s="109"/>
      <c r="AG1590" s="109"/>
      <c r="AH1590" s="109"/>
      <c r="AI1590" s="109"/>
      <c r="AJ1590" s="109"/>
      <c r="AK1590" s="109"/>
      <c r="AL1590" s="109"/>
      <c r="AM1590" s="116"/>
      <c r="AN1590" s="124"/>
      <c r="AO1590" s="124"/>
      <c r="AP1590" s="124"/>
      <c r="AQ1590" s="124"/>
      <c r="AR1590" s="124"/>
      <c r="AS1590" s="124"/>
    </row>
    <row r="1591" ht="17.25" customHeight="1">
      <c r="A1591" s="134" t="str">
        <f t="array" ref="A1591">CONCATENATE("", INDEX(Tabula!$A$1:$AC$129 ,$AT1585  + 1, MATCH("Info", Tabula!$A$1:$AAB$1 , 0)))</f>
        <v>Цепочка слабеньких звезд, соединяющая двух Рыб, Северную и Западную, в созвездии Рыбы. Иногда астеризм выделялся в отдельное созвездие, или даже в два: Линь Северный и Линь Южный. Линь (лат. Linum Piscium или лат. Lineola) — отменённое созвездие северного полушария неба, фактически астеризм в составе созвездия Рыбы. Иногда считался за два созвездия — Линь Северный (лат. Linum Boreum) и Линь Южный (лат. Linum Austrinum).Впервые как именованные созвездия Линь Северный и Линь Южный появляются на планисфере Томаса Гуда 1590 года. На рисунках изображались как лента, связывающая хвосты рыб. У Яна Гевелия Лини состоят двух линей. У Боде Северный и Южный Лини объединены в одно созвездие.</v>
      </c>
      <c r="B1591" s="94"/>
      <c r="C1591" s="94"/>
      <c r="D1591" s="94"/>
      <c r="E1591" s="94"/>
      <c r="F1591" s="94"/>
      <c r="G1591" s="94"/>
      <c r="H1591" s="94"/>
      <c r="I1591" s="94"/>
      <c r="J1591" s="94"/>
      <c r="K1591" s="94"/>
      <c r="L1591" s="94"/>
      <c r="M1591" s="94"/>
      <c r="N1591" s="94"/>
      <c r="O1591" s="94"/>
      <c r="P1591" s="94"/>
      <c r="Q1591" s="94"/>
      <c r="R1591" s="94"/>
      <c r="S1591" s="94"/>
      <c r="T1591" s="94"/>
      <c r="U1591" s="94"/>
      <c r="V1591" s="94"/>
      <c r="W1591" s="94"/>
      <c r="X1591" s="94"/>
      <c r="Y1591" s="94"/>
      <c r="Z1591" s="94"/>
      <c r="AA1591" s="94"/>
      <c r="AB1591" s="94"/>
      <c r="AC1591" s="94"/>
      <c r="AD1591" s="94"/>
      <c r="AE1591" s="94"/>
      <c r="AF1591" s="94"/>
      <c r="AG1591" s="94"/>
      <c r="AH1591" s="94"/>
      <c r="AI1591" s="94"/>
      <c r="AJ1591" s="94"/>
      <c r="AK1591" s="94"/>
      <c r="AL1591" s="94"/>
      <c r="AM1591" s="94"/>
      <c r="AN1591" s="94"/>
      <c r="AO1591" s="94"/>
      <c r="AP1591" s="94"/>
      <c r="AQ1591" s="94"/>
      <c r="AR1591" s="94"/>
      <c r="AS1591" s="139" t="s">
        <v>765</v>
      </c>
    </row>
    <row r="1592" ht="17.25" customHeight="1"/>
    <row r="1593" ht="17.25" customHeight="1"/>
    <row r="1594" ht="17.25" customHeight="1"/>
    <row r="1595" ht="17.25" customHeight="1"/>
    <row r="1596" ht="17.25" customHeight="1"/>
    <row r="1597" ht="17.25" customHeight="1"/>
    <row r="1598" ht="17.25" customHeight="1"/>
    <row r="1599" ht="17.25" customHeight="1"/>
    <row r="1600" ht="17.25" customHeight="1"/>
    <row r="1601" ht="17.25" customHeight="1"/>
    <row r="1602" ht="17.25" customHeight="1"/>
    <row r="1603" ht="17.25" customHeight="1"/>
    <row r="1604" ht="17.25" customHeight="1"/>
    <row r="1605" ht="17.25" customHeight="1">
      <c r="A1605" s="124"/>
      <c r="B1605" s="124"/>
      <c r="C1605" s="124"/>
      <c r="D1605" s="124"/>
      <c r="E1605" s="124"/>
      <c r="F1605" s="124"/>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row>
    <row r="1606" ht="17.25" customHeight="1">
      <c r="A1606" s="138" t="str">
        <f t="array" ref="A1606">IMAGE(INDEX(Tabula!$A$1:$AC$129 , $AT1585 + 1,  MATCH("Img_Form_Gray", Tabula!$A$1:$AAB$1 , 0)))</f>
        <v/>
      </c>
      <c r="B1606" s="94"/>
      <c r="C1606" s="94"/>
      <c r="D1606" s="94"/>
      <c r="E1606" s="94"/>
      <c r="F1606" s="94"/>
      <c r="G1606" s="94"/>
      <c r="H1606" s="94"/>
      <c r="I1606" s="94"/>
      <c r="J1606" s="94"/>
      <c r="K1606" s="94"/>
      <c r="L1606" s="94"/>
      <c r="M1606" s="94"/>
      <c r="N1606" s="94"/>
      <c r="O1606" s="94"/>
      <c r="P1606" s="94"/>
      <c r="Q1606" s="94"/>
      <c r="R1606" s="94"/>
      <c r="S1606" s="94"/>
      <c r="T1606" s="94"/>
      <c r="U1606" s="140" t="s">
        <v>767</v>
      </c>
      <c r="V1606" s="136" t="str">
        <f t="array" ref="V1606">IMAGE(INDEX(Tabula!$A$1:$AC$129 , $AT1585 + 1, MATCH("Img_Look_Gray", Tabula!$A$1:$AAB$1 , 0)))</f>
        <v/>
      </c>
      <c r="W1606" s="94"/>
      <c r="X1606" s="94"/>
      <c r="Y1606" s="94"/>
      <c r="Z1606" s="94"/>
      <c r="AA1606" s="94"/>
      <c r="AB1606" s="94"/>
      <c r="AC1606" s="94"/>
      <c r="AD1606" s="94"/>
      <c r="AE1606" s="94"/>
      <c r="AF1606" s="94"/>
      <c r="AG1606" s="94"/>
      <c r="AH1606" s="94"/>
      <c r="AI1606" s="94"/>
      <c r="AJ1606" s="94"/>
      <c r="AK1606" s="94"/>
      <c r="AL1606" s="94"/>
      <c r="AM1606" s="94"/>
      <c r="AN1606" s="94"/>
      <c r="AO1606" s="94"/>
      <c r="AP1606" s="94"/>
      <c r="AQ1606" s="94"/>
      <c r="AR1606" s="94"/>
      <c r="AS1606" s="141" t="s">
        <v>766</v>
      </c>
    </row>
    <row r="1607" ht="17.25" customHeight="1"/>
    <row r="1608" ht="17.25" customHeight="1"/>
    <row r="1609" ht="17.25" customHeight="1"/>
    <row r="1610" ht="17.25" customHeight="1"/>
    <row r="1611" ht="17.25" customHeight="1"/>
    <row r="1612" ht="17.25" customHeight="1"/>
    <row r="1613" ht="17.25" customHeight="1"/>
    <row r="1614" ht="17.25" customHeight="1"/>
    <row r="1615" ht="17.25" customHeight="1"/>
    <row r="1616" ht="17.25" customHeight="1"/>
    <row r="1617" ht="17.25" customHeight="1"/>
    <row r="1618" ht="17.25" customHeight="1"/>
    <row r="1619" ht="17.25" customHeight="1"/>
    <row r="1620" ht="17.25" customHeight="1">
      <c r="A1620" s="124"/>
      <c r="B1620" s="124"/>
      <c r="C1620" s="124"/>
      <c r="D1620" s="124"/>
      <c r="E1620" s="124"/>
      <c r="F1620" s="124"/>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row>
    <row r="1621" ht="17.25" customHeight="1">
      <c r="A1621" s="115" t="s">
        <v>757</v>
      </c>
      <c r="B1621" s="109"/>
      <c r="C1621" s="109"/>
      <c r="D1621" s="109"/>
      <c r="E1621" s="109"/>
      <c r="F1621" s="116"/>
      <c r="G1621" s="117" t="s">
        <v>634</v>
      </c>
      <c r="H1621" s="109"/>
      <c r="I1621" s="109"/>
      <c r="J1621" s="109"/>
      <c r="K1621" s="109"/>
      <c r="L1621" s="109"/>
      <c r="M1621" s="109"/>
      <c r="N1621" s="109"/>
      <c r="O1621" s="116"/>
      <c r="P1621" s="118" t="str">
        <f t="array" ref="P1621">CONCATENATE("", INDEX(Tabula!$A$1:$AC$129 ,$AT1621  + 1, MATCH("Name", Tabula!$A$1:$AAB$1 , 0)))</f>
        <v>Голова Кита</v>
      </c>
      <c r="Q1621" s="109"/>
      <c r="R1621" s="109"/>
      <c r="S1621" s="109"/>
      <c r="T1621" s="109"/>
      <c r="U1621" s="109"/>
      <c r="V1621" s="109"/>
      <c r="W1621" s="109"/>
      <c r="X1621" s="109"/>
      <c r="Y1621" s="109"/>
      <c r="Z1621" s="109"/>
      <c r="AA1621" s="109"/>
      <c r="AB1621" s="109"/>
      <c r="AC1621" s="109"/>
      <c r="AD1621" s="109"/>
      <c r="AE1621" s="109"/>
      <c r="AF1621" s="109"/>
      <c r="AG1621" s="109"/>
      <c r="AH1621" s="109"/>
      <c r="AI1621" s="109"/>
      <c r="AJ1621" s="109"/>
      <c r="AK1621" s="109"/>
      <c r="AL1621" s="109"/>
      <c r="AM1621" s="109"/>
      <c r="AN1621" s="109"/>
      <c r="AO1621" s="109"/>
      <c r="AP1621" s="109"/>
      <c r="AQ1621" s="109"/>
      <c r="AR1621" s="109"/>
      <c r="AS1621" s="109"/>
      <c r="AT1621" s="119">
        <v>37.0</v>
      </c>
    </row>
    <row r="1622" ht="17.25" customHeight="1">
      <c r="A1622" s="120" t="str">
        <f t="array" ref="A1622">CONCATENATE("№ ", TEXT(INDEX(Tabula!$A$1:$AC$129, $AT1621 + 1, MATCH("Order", Tabula!$A$1:$AAB$1 , 0)), "000"))</f>
        <v>№ 037</v>
      </c>
      <c r="B1622" s="94"/>
      <c r="C1622" s="94"/>
      <c r="D1622" s="94"/>
      <c r="E1622" s="94"/>
      <c r="F1622" s="121"/>
      <c r="G1622" s="122" t="str">
        <f t="array" ref="G1622">CONCATENATE("Включает ", INDEX(Tabula!$A$1:$AC$129 ,$AT1621  + 1, MATCH("Count", Tabula!$A$1:$AAB$1 , 0)), " объекта")</f>
        <v>Включает 5 объекта</v>
      </c>
      <c r="H1622" s="94"/>
      <c r="I1622" s="94"/>
      <c r="J1622" s="94"/>
      <c r="K1622" s="94"/>
      <c r="L1622" s="94"/>
      <c r="M1622" s="94"/>
      <c r="N1622" s="94"/>
      <c r="O1622" s="121"/>
      <c r="P1622" s="123" t="str">
        <f t="array" ref="P1622">INDEX(Tabula!$A$1:$AC$129 , $AT1621 + 1, MATCH("Stars", Tabula!$A$1:$AAB$1 , 0))</f>
        <v>α Cet, λ Cet, μ Cet, ξ2 Cet, γ Cet</v>
      </c>
      <c r="Q1622" s="109"/>
      <c r="R1622" s="109"/>
      <c r="S1622" s="109"/>
      <c r="T1622" s="109"/>
      <c r="U1622" s="109"/>
      <c r="V1622" s="109"/>
      <c r="W1622" s="109"/>
      <c r="X1622" s="109"/>
      <c r="Y1622" s="109"/>
      <c r="Z1622" s="109"/>
      <c r="AA1622" s="109"/>
      <c r="AB1622" s="109"/>
      <c r="AC1622" s="109"/>
      <c r="AD1622" s="109"/>
      <c r="AE1622" s="109"/>
      <c r="AF1622" s="109"/>
      <c r="AG1622" s="109"/>
      <c r="AH1622" s="109"/>
      <c r="AI1622" s="109"/>
      <c r="AJ1622" s="109"/>
      <c r="AK1622" s="109"/>
      <c r="AL1622" s="109"/>
      <c r="AM1622" s="109"/>
      <c r="AN1622" s="109"/>
      <c r="AO1622" s="109"/>
      <c r="AP1622" s="109"/>
      <c r="AQ1622" s="109"/>
      <c r="AR1622" s="109"/>
      <c r="AS1622" s="109"/>
    </row>
    <row r="1623" ht="17.25" customHeight="1">
      <c r="A1623" s="124"/>
      <c r="B1623" s="124"/>
      <c r="C1623" s="124"/>
      <c r="D1623" s="124"/>
      <c r="E1623" s="124"/>
      <c r="F1623" s="125"/>
      <c r="G1623" s="126" t="s">
        <v>656</v>
      </c>
      <c r="H1623" s="109"/>
      <c r="I1623" s="109"/>
      <c r="J1623" s="109"/>
      <c r="K1623" s="109"/>
      <c r="L1623" s="109"/>
      <c r="M1623" s="109"/>
      <c r="N1623" s="109"/>
      <c r="O1623" s="116"/>
      <c r="P1623" s="127" t="str">
        <f t="array" ref="P1623">INDEX(Tabula!$A$1:$AC$129 , $AT1621 + 1, MATCH("Origin", Tabula!$A$1:$AAB$1 , 0))</f>
        <v>Античное</v>
      </c>
      <c r="Q1623" s="109"/>
      <c r="R1623" s="109"/>
      <c r="S1623" s="109"/>
      <c r="T1623" s="109"/>
      <c r="U1623" s="109"/>
      <c r="V1623" s="109"/>
      <c r="W1623" s="109"/>
      <c r="X1623" s="109"/>
      <c r="Y1623" s="109"/>
      <c r="Z1623" s="109"/>
      <c r="AA1623" s="116"/>
      <c r="AB1623" s="126" t="s">
        <v>636</v>
      </c>
      <c r="AC1623" s="109"/>
      <c r="AD1623" s="109"/>
      <c r="AE1623" s="109"/>
      <c r="AF1623" s="109"/>
      <c r="AG1623" s="109"/>
      <c r="AH1623" s="109"/>
      <c r="AI1623" s="109"/>
      <c r="AJ1623" s="127" t="str">
        <f t="array" ref="AJ1623">INDEX(Tabula!$A$1:$AC$129 , $AT1621 + 1, MATCH("Type", Tabula!$A$1:$AAB$1 , 0))</f>
        <v>Образные</v>
      </c>
      <c r="AK1623" s="109"/>
      <c r="AL1623" s="109"/>
      <c r="AM1623" s="109"/>
      <c r="AN1623" s="109"/>
      <c r="AO1623" s="109"/>
      <c r="AP1623" s="109"/>
      <c r="AQ1623" s="109"/>
      <c r="AR1623" s="109"/>
      <c r="AS1623" s="109"/>
    </row>
    <row r="1624" ht="17.25" customHeight="1">
      <c r="A1624" s="128" t="s">
        <v>758</v>
      </c>
      <c r="B1624" s="109"/>
      <c r="C1624" s="109"/>
      <c r="D1624" s="109"/>
      <c r="E1624" s="109"/>
      <c r="F1624" s="116"/>
      <c r="G1624" s="126" t="s">
        <v>759</v>
      </c>
      <c r="H1624" s="109"/>
      <c r="I1624" s="109"/>
      <c r="J1624" s="109"/>
      <c r="K1624" s="109"/>
      <c r="L1624" s="109"/>
      <c r="M1624" s="109"/>
      <c r="N1624" s="109"/>
      <c r="O1624" s="116"/>
      <c r="P1624" s="129" t="str">
        <f t="array" ref="P1624">IF(INDEX(Tabula!$A$1:$AC$129 , $AT1621 + 1, MATCH("Coord_RAJ2000_Beg", Tabula!$A$1:$AAB$1 , 0)), CONCATENATE(INDEX(Tabula!$A$1:$AC$129 , $AT1621 + 1, MATCH("Coord_RAJ2000_Beg", Tabula!$A$1:$AAB$1 , 0)), " | ", INDEX(Tabula!$A$1:$AC$129 , $AT1621 + 1, MATCH("Coord_DEJ2000_Beg", Tabula!$A$1:$AAB$1 , 0))), " ")</f>
        <v> </v>
      </c>
      <c r="Q1624" s="109"/>
      <c r="R1624" s="109"/>
      <c r="S1624" s="109"/>
      <c r="T1624" s="109"/>
      <c r="U1624" s="109"/>
      <c r="V1624" s="109"/>
      <c r="W1624" s="109"/>
      <c r="X1624" s="109"/>
      <c r="Y1624" s="109"/>
      <c r="Z1624" s="109"/>
      <c r="AA1624" s="116"/>
      <c r="AB1624" s="126" t="s">
        <v>760</v>
      </c>
      <c r="AC1624" s="109"/>
      <c r="AD1624" s="109"/>
      <c r="AE1624" s="109"/>
      <c r="AF1624" s="109"/>
      <c r="AG1624" s="109"/>
      <c r="AH1624" s="109"/>
      <c r="AI1624" s="109"/>
      <c r="AJ1624" s="127" t="str">
        <f t="array" ref="AJ1624">if(INDEX(Tabula!$A$1:$AC$129 , $AT1621 + 1, MATCH("Latitude_Full_Beg", Tabula!$A$1:$AAB$1 , 0)),  CONCATENATE(TEXT(INDEX(Tabula!$A$1:$AC$129 , $AT1621 + 1, MATCH("Latitude_Full_Beg", Tabula!$A$1:$AAB$1 , 0)), "+00.0;-00.0" ), "° — ", TEXT(INDEX(Tabula!$A$1:$AC$129 , $AT1621 + 1, MATCH("Latitude_Full_End", Tabula!$A$1:$AAB$1 , 0)), "+00.0;-00.0" ), "°"), " ")</f>
        <v> </v>
      </c>
      <c r="AK1624" s="109"/>
      <c r="AL1624" s="109"/>
      <c r="AM1624" s="109"/>
      <c r="AN1624" s="109"/>
      <c r="AO1624" s="109"/>
      <c r="AP1624" s="109"/>
      <c r="AQ1624" s="109"/>
      <c r="AR1624" s="109"/>
      <c r="AS1624" s="109"/>
    </row>
    <row r="1625" ht="17.25" customHeight="1">
      <c r="A1625" s="130" t="str">
        <f t="array" ref="A1625">CONCATENATE("@ ", INDEX(Tabula!$A$1:$AC$129, $AT1621 + 1, MATCH("Group", Tabula!$A$1:$AAB$1 , 0)), " ")</f>
        <v>@ 029-_ </v>
      </c>
      <c r="B1625" s="94"/>
      <c r="C1625" s="94"/>
      <c r="D1625" s="94"/>
      <c r="E1625" s="94"/>
      <c r="F1625" s="121"/>
      <c r="G1625" s="131" t="s">
        <v>761</v>
      </c>
      <c r="H1625" s="109"/>
      <c r="I1625" s="109"/>
      <c r="J1625" s="109"/>
      <c r="K1625" s="109"/>
      <c r="L1625" s="109"/>
      <c r="M1625" s="109"/>
      <c r="N1625" s="109"/>
      <c r="O1625" s="116"/>
      <c r="P1625" s="129" t="str">
        <f t="array" ref="P1625">IF(INDEX(Tabula!$A$1:$AC$129 , $AT1621 + 1, MATCH("Coord_RAJ2000_End", Tabula!$A$1:$AAB$1 , 0)), CONCATENATE(INDEX(Tabula!$A$1:$AC$129 , $AT1621 + 1, MATCH("Coord_RAJ2000_End", Tabula!$A$1:$AAB$1 , 0)), " | ", INDEX(Tabula!$A$1:$AC$129 , $AT1621 + 1, MATCH("Coord_DEJ2000_End", Tabula!$A$1:$AAB$1 , 0))), " ")</f>
        <v> </v>
      </c>
      <c r="Q1625" s="109"/>
      <c r="R1625" s="109"/>
      <c r="S1625" s="109"/>
      <c r="T1625" s="109"/>
      <c r="U1625" s="109"/>
      <c r="V1625" s="109"/>
      <c r="W1625" s="109"/>
      <c r="X1625" s="109"/>
      <c r="Y1625" s="109"/>
      <c r="Z1625" s="109"/>
      <c r="AA1625" s="116"/>
      <c r="AB1625" s="126" t="s">
        <v>762</v>
      </c>
      <c r="AC1625" s="109"/>
      <c r="AD1625" s="109"/>
      <c r="AE1625" s="109"/>
      <c r="AF1625" s="109"/>
      <c r="AG1625" s="109"/>
      <c r="AH1625" s="109"/>
      <c r="AI1625" s="109"/>
      <c r="AJ1625" s="127" t="str">
        <f t="array" ref="AJ1625">IF(INDEX(Tabula!$A$1:$AC$129 , $AT1621 + 1, MATCH("Latitude_Part_Beg", Tabula!$A$1:$AAB$1 , 0)), CONCATENATE(TEXT(INDEX(Tabula!$A$1:$AC$129 , $AT1621 + 1, MATCH("Latitude_Part_Beg", Tabula!$A$1:$AAB$1 , 0)), "+00.0;-00.0" ), "° — ", TEXT(INDEX(Tabula!$A$1:$AC$129 , $AT1621 + 1, MATCH("Latitude_Part_End", Tabula!$A$1:$AAB$1 , 0)), "+00.0;-00.0" ), "°"), " ")</f>
        <v> </v>
      </c>
      <c r="AK1625" s="109"/>
      <c r="AL1625" s="109"/>
      <c r="AM1625" s="109"/>
      <c r="AN1625" s="109"/>
      <c r="AO1625" s="109"/>
      <c r="AP1625" s="109"/>
      <c r="AQ1625" s="109"/>
      <c r="AR1625" s="109"/>
      <c r="AS1625" s="109"/>
    </row>
    <row r="1626" ht="17.25" customHeight="1">
      <c r="A1626" s="124"/>
      <c r="B1626" s="124"/>
      <c r="C1626" s="124"/>
      <c r="D1626" s="124"/>
      <c r="E1626" s="124"/>
      <c r="F1626" s="125"/>
      <c r="G1626" s="126" t="s">
        <v>763</v>
      </c>
      <c r="H1626" s="109"/>
      <c r="I1626" s="109"/>
      <c r="J1626" s="109"/>
      <c r="K1626" s="109"/>
      <c r="L1626" s="109"/>
      <c r="M1626" s="109"/>
      <c r="N1626" s="109"/>
      <c r="O1626" s="116"/>
      <c r="P1626" s="132" t="str">
        <f t="array" ref="P1626">if(INDEX(Tabula!$A$1:$AC$129 , $AT1621 + 1, MATCH("Size_RA", Tabula!$A$1:$AAB$1 , 0)), CONCATENATE(INDEX(Tabula!$A$1:$AC$129 , $AT1621 + 1, MATCH("Size_RA", Tabula!$A$1:$AAB$1 , 0)), " | ", INDEX(Tabula!$A$1:$AC$129 , $AT1621 + 1, MATCH("Size_DE", Tabula!$A$1:$AAB$1 , 0))), " ")</f>
        <v> </v>
      </c>
      <c r="Q1626" s="109"/>
      <c r="R1626" s="109"/>
      <c r="S1626" s="109"/>
      <c r="T1626" s="109"/>
      <c r="U1626" s="109"/>
      <c r="V1626" s="109"/>
      <c r="W1626" s="109"/>
      <c r="X1626" s="109"/>
      <c r="Y1626" s="109"/>
      <c r="Z1626" s="109"/>
      <c r="AA1626" s="116"/>
      <c r="AB1626" s="126" t="s">
        <v>764</v>
      </c>
      <c r="AC1626" s="109"/>
      <c r="AD1626" s="109"/>
      <c r="AE1626" s="109"/>
      <c r="AF1626" s="109"/>
      <c r="AG1626" s="109"/>
      <c r="AH1626" s="109"/>
      <c r="AI1626" s="109"/>
      <c r="AJ1626" s="127" t="str">
        <f t="array" ref="AJ1626">IF(INDEX(Tabula!$A$1:$AC$129 , $AT1621 + 1, MATCH("Magnitude_Min", Tabula!$A$1:$AAB$1 , 0)), CONCATENATE(TEXT(INDEX(Tabula!$A$1:$AC$129 , $AT1621 + 1, MATCH("Magnitude_Min", Tabula!$A$1:$AAB$1 , 0)), "+00.0;-00.0"),  "ᵐ — ", TEXT(INDEX(Tabula!$A$1:$AC$129 , $AT1621 + 1, MATCH("Magnitude_Max", Tabula!$A$1:$AAB$1 , 0)), "+00.0;-00.0"), "ᵐ"), " ")</f>
        <v> </v>
      </c>
      <c r="AK1626" s="109"/>
      <c r="AL1626" s="109"/>
      <c r="AM1626" s="109"/>
      <c r="AN1626" s="109"/>
      <c r="AO1626" s="109"/>
      <c r="AP1626" s="109"/>
      <c r="AQ1626" s="109"/>
      <c r="AR1626" s="109"/>
      <c r="AS1626" s="109"/>
    </row>
    <row r="1627" ht="17.25" customHeight="1">
      <c r="A1627" s="133" t="s">
        <v>765</v>
      </c>
      <c r="B1627" s="134" t="str">
        <f t="array" ref="B1627">CONCATENATE("", INDEX(Tabula!$A$1:$AC$129 ,$AT1621  + 1, MATCH("Info", Tabula!$A$1:$AAB$1 , 0)))</f>
        <v>Кольцо из пяти звезд на северо-востоке созвездия Кит. Честно говоря, я раньше думал, что это хвост!..</v>
      </c>
      <c r="C1627" s="94"/>
      <c r="D1627" s="94"/>
      <c r="E1627" s="94"/>
      <c r="F1627" s="94"/>
      <c r="G1627" s="94"/>
      <c r="H1627" s="94"/>
      <c r="I1627" s="94"/>
      <c r="J1627" s="94"/>
      <c r="K1627" s="94"/>
      <c r="L1627" s="94"/>
      <c r="M1627" s="94"/>
      <c r="N1627" s="94"/>
      <c r="O1627" s="94"/>
      <c r="P1627" s="94"/>
      <c r="Q1627" s="94"/>
      <c r="R1627" s="94"/>
      <c r="S1627" s="94"/>
      <c r="T1627" s="94"/>
      <c r="U1627" s="94"/>
      <c r="V1627" s="94"/>
      <c r="W1627" s="94"/>
      <c r="X1627" s="94"/>
      <c r="Y1627" s="94"/>
      <c r="Z1627" s="94"/>
      <c r="AA1627" s="94"/>
      <c r="AB1627" s="94"/>
      <c r="AC1627" s="94"/>
      <c r="AD1627" s="94"/>
      <c r="AE1627" s="94"/>
      <c r="AF1627" s="94"/>
      <c r="AG1627" s="94"/>
      <c r="AH1627" s="94"/>
      <c r="AI1627" s="94"/>
      <c r="AJ1627" s="94"/>
      <c r="AK1627" s="94"/>
      <c r="AL1627" s="94"/>
      <c r="AM1627" s="94"/>
      <c r="AN1627" s="94"/>
      <c r="AO1627" s="94"/>
      <c r="AP1627" s="94"/>
      <c r="AQ1627" s="94"/>
      <c r="AR1627" s="94"/>
      <c r="AS1627" s="94"/>
    </row>
    <row r="1628" ht="17.25" customHeight="1"/>
    <row r="1629" ht="17.25" customHeight="1"/>
    <row r="1630" ht="17.25" customHeight="1"/>
    <row r="1631" ht="17.25" customHeight="1"/>
    <row r="1632" ht="17.25" customHeight="1"/>
    <row r="1633" ht="17.25" customHeight="1"/>
    <row r="1634" ht="17.25" customHeight="1"/>
    <row r="1635" ht="17.25" customHeight="1"/>
    <row r="1636" ht="17.25" customHeight="1"/>
    <row r="1637" ht="17.25" customHeight="1"/>
    <row r="1638" ht="17.25" customHeight="1"/>
    <row r="1639" ht="17.25" customHeight="1"/>
    <row r="1640" ht="17.25" customHeight="1"/>
    <row r="1641" ht="17.25" customHeight="1">
      <c r="A1641" s="124"/>
      <c r="B1641" s="124"/>
      <c r="C1641" s="124"/>
      <c r="D1641" s="124"/>
      <c r="E1641" s="124"/>
      <c r="F1641" s="124"/>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row>
    <row r="1642" ht="17.25" customHeight="1">
      <c r="A1642" s="135" t="s">
        <v>766</v>
      </c>
      <c r="B1642" s="136" t="str">
        <f t="array" ref="B1642">IMAGE(INDEX(Tabula!$A$1:$AC$129 , $AT1621 + 1, MATCH("Img_Look_Gray", Tabula!$A$1:$AAB$1 , 0)))</f>
        <v/>
      </c>
      <c r="C1642" s="94"/>
      <c r="D1642" s="94"/>
      <c r="E1642" s="94"/>
      <c r="F1642" s="94"/>
      <c r="G1642" s="94"/>
      <c r="H1642" s="94"/>
      <c r="I1642" s="94"/>
      <c r="J1642" s="94"/>
      <c r="K1642" s="94"/>
      <c r="L1642" s="94"/>
      <c r="M1642" s="94"/>
      <c r="N1642" s="94"/>
      <c r="O1642" s="94"/>
      <c r="P1642" s="94"/>
      <c r="Q1642" s="94"/>
      <c r="R1642" s="94"/>
      <c r="S1642" s="94"/>
      <c r="T1642" s="94"/>
      <c r="U1642" s="94"/>
      <c r="V1642" s="94"/>
      <c r="W1642" s="94"/>
      <c r="X1642" s="94"/>
      <c r="Y1642" s="137" t="s">
        <v>767</v>
      </c>
      <c r="Z1642" s="138" t="str">
        <f t="array" ref="Z1642">IMAGE(INDEX(Tabula!$A$1:$AC$129 , $AT1621 + 1,  MATCH("Img_Form_Gray", Tabula!$A$1:$AAB$1 , 0)))</f>
        <v/>
      </c>
      <c r="AA1642" s="94"/>
      <c r="AB1642" s="94"/>
      <c r="AC1642" s="94"/>
      <c r="AD1642" s="94"/>
      <c r="AE1642" s="94"/>
      <c r="AF1642" s="94"/>
      <c r="AG1642" s="94"/>
      <c r="AH1642" s="94"/>
      <c r="AI1642" s="94"/>
      <c r="AJ1642" s="94"/>
      <c r="AK1642" s="94"/>
      <c r="AL1642" s="94"/>
      <c r="AM1642" s="94"/>
      <c r="AN1642" s="94"/>
      <c r="AO1642" s="94"/>
      <c r="AP1642" s="94"/>
      <c r="AQ1642" s="94"/>
      <c r="AR1642" s="94"/>
      <c r="AS1642" s="94"/>
    </row>
    <row r="1643" ht="17.25" customHeight="1"/>
    <row r="1644" ht="17.25" customHeight="1"/>
    <row r="1645" ht="17.25" customHeight="1"/>
    <row r="1646" ht="17.25" customHeight="1"/>
    <row r="1647" ht="17.25" customHeight="1"/>
    <row r="1648" ht="17.25" customHeight="1"/>
    <row r="1649" ht="17.25" customHeight="1"/>
    <row r="1650" ht="17.25" customHeight="1"/>
    <row r="1651" ht="17.25" customHeight="1"/>
    <row r="1652" ht="17.25" customHeight="1"/>
    <row r="1653" ht="17.25" customHeight="1"/>
    <row r="1654" ht="17.25" customHeight="1"/>
    <row r="1655" ht="17.25" customHeight="1"/>
    <row r="1656" ht="17.25" customHeight="1">
      <c r="A1656" s="124"/>
      <c r="B1656" s="124"/>
      <c r="C1656" s="124"/>
      <c r="D1656" s="124"/>
      <c r="E1656" s="124"/>
      <c r="F1656" s="124"/>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row>
    <row r="1657" ht="17.25" customHeight="1">
      <c r="A1657" s="117" t="s">
        <v>634</v>
      </c>
      <c r="B1657" s="109"/>
      <c r="C1657" s="109"/>
      <c r="D1657" s="109"/>
      <c r="E1657" s="109"/>
      <c r="F1657" s="109"/>
      <c r="G1657" s="109"/>
      <c r="H1657" s="109"/>
      <c r="I1657" s="116"/>
      <c r="J1657" s="118" t="str">
        <f t="array" ref="J1657">CONCATENATE("", INDEX(Tabula!$A$1:$AC$129 ,$AT1657  + 1, MATCH("Name", Tabula!$A$1:$AAB$1 , 0)))</f>
        <v>Голова Змеи</v>
      </c>
      <c r="K1657" s="109"/>
      <c r="L1657" s="109"/>
      <c r="M1657" s="109"/>
      <c r="N1657" s="109"/>
      <c r="O1657" s="109"/>
      <c r="P1657" s="109"/>
      <c r="Q1657" s="109"/>
      <c r="R1657" s="109"/>
      <c r="S1657" s="109"/>
      <c r="T1657" s="109"/>
      <c r="U1657" s="109"/>
      <c r="V1657" s="109"/>
      <c r="W1657" s="109"/>
      <c r="X1657" s="109"/>
      <c r="Y1657" s="109"/>
      <c r="Z1657" s="109"/>
      <c r="AA1657" s="109"/>
      <c r="AB1657" s="109"/>
      <c r="AC1657" s="109"/>
      <c r="AD1657" s="109"/>
      <c r="AE1657" s="109"/>
      <c r="AF1657" s="109"/>
      <c r="AG1657" s="109"/>
      <c r="AH1657" s="109"/>
      <c r="AI1657" s="109"/>
      <c r="AJ1657" s="109"/>
      <c r="AK1657" s="109"/>
      <c r="AL1657" s="109"/>
      <c r="AM1657" s="116"/>
      <c r="AN1657" s="115" t="s">
        <v>757</v>
      </c>
      <c r="AO1657" s="109"/>
      <c r="AP1657" s="109"/>
      <c r="AQ1657" s="109"/>
      <c r="AR1657" s="109"/>
      <c r="AS1657" s="109"/>
      <c r="AT1657" s="119">
        <v>38.0</v>
      </c>
    </row>
    <row r="1658" ht="17.25" customHeight="1">
      <c r="A1658" s="122" t="str">
        <f t="array" ref="A1658">CONCATENATE("Включает ", INDEX(Tabula!$A$1:$AC$129 ,$AT1657  + 1, MATCH("Count", Tabula!$A$1:$AAB$1 , 0)), " объекта")</f>
        <v>Включает 4 объекта</v>
      </c>
      <c r="B1658" s="94"/>
      <c r="C1658" s="94"/>
      <c r="D1658" s="94"/>
      <c r="E1658" s="94"/>
      <c r="F1658" s="94"/>
      <c r="G1658" s="94"/>
      <c r="H1658" s="94"/>
      <c r="I1658" s="121"/>
      <c r="J1658" s="123" t="str">
        <f t="array" ref="J1658">INDEX(Tabula!$A$1:$AC$129 , $AT1657 + 1, MATCH("Stars", Tabula!$A$1:$AAB$1 , 0))</f>
        <v>β Ser, κ Ser, γ Ser, r Her</v>
      </c>
      <c r="K1658" s="109"/>
      <c r="L1658" s="109"/>
      <c r="M1658" s="109"/>
      <c r="N1658" s="109"/>
      <c r="O1658" s="109"/>
      <c r="P1658" s="109"/>
      <c r="Q1658" s="109"/>
      <c r="R1658" s="109"/>
      <c r="S1658" s="109"/>
      <c r="T1658" s="109"/>
      <c r="U1658" s="109"/>
      <c r="V1658" s="109"/>
      <c r="W1658" s="109"/>
      <c r="X1658" s="109"/>
      <c r="Y1658" s="109"/>
      <c r="Z1658" s="109"/>
      <c r="AA1658" s="109"/>
      <c r="AB1658" s="109"/>
      <c r="AC1658" s="109"/>
      <c r="AD1658" s="109"/>
      <c r="AE1658" s="109"/>
      <c r="AF1658" s="109"/>
      <c r="AG1658" s="109"/>
      <c r="AH1658" s="109"/>
      <c r="AI1658" s="109"/>
      <c r="AJ1658" s="109"/>
      <c r="AK1658" s="109"/>
      <c r="AL1658" s="109"/>
      <c r="AM1658" s="116"/>
      <c r="AN1658" s="120" t="str">
        <f t="array" ref="AN1658">CONCATENATE("№ ", TEXT(INDEX(Tabula!$A$1:$AC$129, $AT1657 + 1, MATCH("Order", Tabula!$A$1:$AAB$1 , 0)), "000"))</f>
        <v>№ 038</v>
      </c>
      <c r="AO1658" s="94"/>
      <c r="AP1658" s="94"/>
      <c r="AQ1658" s="94"/>
      <c r="AR1658" s="94"/>
      <c r="AS1658" s="94"/>
    </row>
    <row r="1659" ht="17.25" customHeight="1">
      <c r="A1659" s="126" t="s">
        <v>656</v>
      </c>
      <c r="B1659" s="109"/>
      <c r="C1659" s="109"/>
      <c r="D1659" s="109"/>
      <c r="E1659" s="109"/>
      <c r="F1659" s="109"/>
      <c r="G1659" s="109"/>
      <c r="H1659" s="109"/>
      <c r="I1659" s="116"/>
      <c r="J1659" s="127" t="str">
        <f t="array" ref="J1659">INDEX(Tabula!$A$1:$AC$129 , $AT1657 + 1, MATCH("Origin", Tabula!$A$1:$AAB$1 , 0))</f>
        <v>Античное</v>
      </c>
      <c r="K1659" s="109"/>
      <c r="L1659" s="109"/>
      <c r="M1659" s="109"/>
      <c r="N1659" s="109"/>
      <c r="O1659" s="109"/>
      <c r="P1659" s="109"/>
      <c r="Q1659" s="109"/>
      <c r="R1659" s="109"/>
      <c r="S1659" s="109"/>
      <c r="T1659" s="109"/>
      <c r="U1659" s="116"/>
      <c r="V1659" s="126" t="s">
        <v>636</v>
      </c>
      <c r="W1659" s="109"/>
      <c r="X1659" s="109"/>
      <c r="Y1659" s="109"/>
      <c r="Z1659" s="109"/>
      <c r="AA1659" s="109"/>
      <c r="AB1659" s="109"/>
      <c r="AC1659" s="109"/>
      <c r="AD1659" s="127" t="str">
        <f t="array" ref="AD1659">INDEX(Tabula!$A$1:$AC$129 , $AT1657 + 1, MATCH("Type", Tabula!$A$1:$AAB$1 , 0))</f>
        <v>Образные</v>
      </c>
      <c r="AE1659" s="109"/>
      <c r="AF1659" s="109"/>
      <c r="AG1659" s="109"/>
      <c r="AH1659" s="109"/>
      <c r="AI1659" s="109"/>
      <c r="AJ1659" s="109"/>
      <c r="AK1659" s="109"/>
      <c r="AL1659" s="109"/>
      <c r="AM1659" s="116"/>
      <c r="AN1659" s="124"/>
      <c r="AO1659" s="124"/>
      <c r="AP1659" s="124"/>
      <c r="AQ1659" s="124"/>
      <c r="AR1659" s="124"/>
      <c r="AS1659" s="124"/>
    </row>
    <row r="1660" ht="17.25" customHeight="1">
      <c r="A1660" s="126" t="s">
        <v>759</v>
      </c>
      <c r="B1660" s="109"/>
      <c r="C1660" s="109"/>
      <c r="D1660" s="109"/>
      <c r="E1660" s="109"/>
      <c r="F1660" s="109"/>
      <c r="G1660" s="109"/>
      <c r="H1660" s="109"/>
      <c r="I1660" s="116"/>
      <c r="J1660" s="129" t="str">
        <f t="array" ref="J1660">IF(INDEX(Tabula!$A$1:$AC$129 , $AT1657 + 1, MATCH("Coord_RAJ2000_Beg", Tabula!$A$1:$AAB$1 , 0)), CONCATENATE(INDEX(Tabula!$A$1:$AC$129 , $AT1657 + 1, MATCH("Coord_RAJ2000_Beg", Tabula!$A$1:$AAB$1 , 0)), " | ", INDEX(Tabula!$A$1:$AC$129 , $AT1657 + 1, MATCH("Coord_DEJ2000_Beg", Tabula!$A$1:$AAB$1 , 0))), " ")</f>
        <v> </v>
      </c>
      <c r="K1660" s="109"/>
      <c r="L1660" s="109"/>
      <c r="M1660" s="109"/>
      <c r="N1660" s="109"/>
      <c r="O1660" s="109"/>
      <c r="P1660" s="109"/>
      <c r="Q1660" s="109"/>
      <c r="R1660" s="109"/>
      <c r="S1660" s="109"/>
      <c r="T1660" s="109"/>
      <c r="U1660" s="116"/>
      <c r="V1660" s="126" t="s">
        <v>760</v>
      </c>
      <c r="W1660" s="109"/>
      <c r="X1660" s="109"/>
      <c r="Y1660" s="109"/>
      <c r="Z1660" s="109"/>
      <c r="AA1660" s="109"/>
      <c r="AB1660" s="109"/>
      <c r="AC1660" s="109"/>
      <c r="AD1660" s="127" t="str">
        <f t="array" ref="AD1660">if(INDEX(Tabula!$A$1:$AC$129 , $AT1657 + 1, MATCH("Latitude_Full_Beg", Tabula!$A$1:$AAB$1 , 0)),  CONCATENATE(TEXT(INDEX(Tabula!$A$1:$AC$129 , $AT1657 + 1, MATCH("Latitude_Full_Beg", Tabula!$A$1:$AAB$1 , 0)), "+00.0;-00.0" ), "° — ", TEXT(INDEX(Tabula!$A$1:$AC$129 , $AT1657 + 1, MATCH("Latitude_Full_End", Tabula!$A$1:$AAB$1 , 0)), "+00.0;-00.0" ), "°"), " ")</f>
        <v> </v>
      </c>
      <c r="AE1660" s="109"/>
      <c r="AF1660" s="109"/>
      <c r="AG1660" s="109"/>
      <c r="AH1660" s="109"/>
      <c r="AI1660" s="109"/>
      <c r="AJ1660" s="109"/>
      <c r="AK1660" s="109"/>
      <c r="AL1660" s="109"/>
      <c r="AM1660" s="116"/>
      <c r="AN1660" s="128" t="s">
        <v>758</v>
      </c>
      <c r="AO1660" s="109"/>
      <c r="AP1660" s="109"/>
      <c r="AQ1660" s="109"/>
      <c r="AR1660" s="109"/>
      <c r="AS1660" s="109"/>
    </row>
    <row r="1661" ht="17.25" customHeight="1">
      <c r="A1661" s="131" t="s">
        <v>761</v>
      </c>
      <c r="B1661" s="109"/>
      <c r="C1661" s="109"/>
      <c r="D1661" s="109"/>
      <c r="E1661" s="109"/>
      <c r="F1661" s="109"/>
      <c r="G1661" s="109"/>
      <c r="H1661" s="109"/>
      <c r="I1661" s="116"/>
      <c r="J1661" s="129" t="str">
        <f t="array" ref="J1661">IF(INDEX(Tabula!$A$1:$AC$129 , $AT1657 + 1, MATCH("Coord_RAJ2000_End", Tabula!$A$1:$AAB$1 , 0)), CONCATENATE(INDEX(Tabula!$A$1:$AC$129 , $AT1657 + 1, MATCH("Coord_RAJ2000_End", Tabula!$A$1:$AAB$1 , 0)), " | ", INDEX(Tabula!$A$1:$AC$129 , $AT1657 + 1, MATCH("Coord_DEJ2000_End", Tabula!$A$1:$AAB$1 , 0))), " ")</f>
        <v> </v>
      </c>
      <c r="K1661" s="109"/>
      <c r="L1661" s="109"/>
      <c r="M1661" s="109"/>
      <c r="N1661" s="109"/>
      <c r="O1661" s="109"/>
      <c r="P1661" s="109"/>
      <c r="Q1661" s="109"/>
      <c r="R1661" s="109"/>
      <c r="S1661" s="109"/>
      <c r="T1661" s="109"/>
      <c r="U1661" s="116"/>
      <c r="V1661" s="126" t="s">
        <v>762</v>
      </c>
      <c r="W1661" s="109"/>
      <c r="X1661" s="109"/>
      <c r="Y1661" s="109"/>
      <c r="Z1661" s="109"/>
      <c r="AA1661" s="109"/>
      <c r="AB1661" s="109"/>
      <c r="AC1661" s="109"/>
      <c r="AD1661" s="127" t="str">
        <f t="array" ref="AD1661">IF(INDEX(Tabula!$A$1:$AC$129 , $AT1657 + 1, MATCH("Latitude_Part_Beg", Tabula!$A$1:$AAB$1 , 0)), CONCATENATE(TEXT(INDEX(Tabula!$A$1:$AC$129 , $AT1657 + 1, MATCH("Latitude_Part_Beg", Tabula!$A$1:$AAB$1 , 0)), "+00.0;-00.0" ), "° — ", TEXT(INDEX(Tabula!$A$1:$AC$129 , $AT1657 + 1, MATCH("Latitude_Part_End", Tabula!$A$1:$AAB$1 , 0)), "+00.0;-00.0" ), "°"), " ")</f>
        <v> </v>
      </c>
      <c r="AE1661" s="109"/>
      <c r="AF1661" s="109"/>
      <c r="AG1661" s="109"/>
      <c r="AH1661" s="109"/>
      <c r="AI1661" s="109"/>
      <c r="AJ1661" s="109"/>
      <c r="AK1661" s="109"/>
      <c r="AL1661" s="109"/>
      <c r="AM1661" s="116"/>
      <c r="AN1661" s="130" t="str">
        <f t="array" ref="AN1661">CONCATENATE("@ ", INDEX(Tabula!$A$1:$AC$129, $AT1657 + 1, MATCH("Group", Tabula!$A$1:$AAB$1 , 0)), " ")</f>
        <v>@ 030-_ </v>
      </c>
      <c r="AO1661" s="94"/>
      <c r="AP1661" s="94"/>
      <c r="AQ1661" s="94"/>
      <c r="AR1661" s="94"/>
      <c r="AS1661" s="94"/>
    </row>
    <row r="1662" ht="17.25" customHeight="1">
      <c r="A1662" s="126" t="s">
        <v>763</v>
      </c>
      <c r="B1662" s="109"/>
      <c r="C1662" s="109"/>
      <c r="D1662" s="109"/>
      <c r="E1662" s="109"/>
      <c r="F1662" s="109"/>
      <c r="G1662" s="109"/>
      <c r="H1662" s="109"/>
      <c r="I1662" s="116"/>
      <c r="J1662" s="132" t="str">
        <f t="array" ref="J1662">if(INDEX(Tabula!$A$1:$AC$129 , $AT1657 + 1, MATCH("Size_RA", Tabula!$A$1:$AAB$1 , 0)), CONCATENATE(INDEX(Tabula!$A$1:$AC$129 , $AT1657 + 1, MATCH("Size_RA", Tabula!$A$1:$AAB$1 , 0)), " | ", INDEX(Tabula!$A$1:$AC$129 , $AT1657 + 1, MATCH("Size_DE", Tabula!$A$1:$AAB$1 , 0))), " ")</f>
        <v> </v>
      </c>
      <c r="K1662" s="109"/>
      <c r="L1662" s="109"/>
      <c r="M1662" s="109"/>
      <c r="N1662" s="109"/>
      <c r="O1662" s="109"/>
      <c r="P1662" s="109"/>
      <c r="Q1662" s="109"/>
      <c r="R1662" s="109"/>
      <c r="S1662" s="109"/>
      <c r="T1662" s="109"/>
      <c r="U1662" s="116"/>
      <c r="V1662" s="126" t="s">
        <v>764</v>
      </c>
      <c r="W1662" s="109"/>
      <c r="X1662" s="109"/>
      <c r="Y1662" s="109"/>
      <c r="Z1662" s="109"/>
      <c r="AA1662" s="109"/>
      <c r="AB1662" s="109"/>
      <c r="AC1662" s="109"/>
      <c r="AD1662" s="127" t="str">
        <f t="array" ref="AD1662">IF(INDEX(Tabula!$A$1:$AC$129 , $AT1657 + 1, MATCH("Magnitude_Min", Tabula!$A$1:$AAB$1 , 0)), CONCATENATE(TEXT(INDEX(Tabula!$A$1:$AC$129 , $AT1657 + 1, MATCH("Magnitude_Min", Tabula!$A$1:$AAB$1 , 0)), "+00.0;-00.0"),  "ᵐ — ", TEXT(INDEX(Tabula!$A$1:$AC$129 , $AT1657 + 1, MATCH("Magnitude_Max", Tabula!$A$1:$AAB$1 , 0)), "+00.0;-00.0"), "ᵐ"), " ")</f>
        <v> </v>
      </c>
      <c r="AE1662" s="109"/>
      <c r="AF1662" s="109"/>
      <c r="AG1662" s="109"/>
      <c r="AH1662" s="109"/>
      <c r="AI1662" s="109"/>
      <c r="AJ1662" s="109"/>
      <c r="AK1662" s="109"/>
      <c r="AL1662" s="109"/>
      <c r="AM1662" s="116"/>
      <c r="AN1662" s="124"/>
      <c r="AO1662" s="124"/>
      <c r="AP1662" s="124"/>
      <c r="AQ1662" s="124"/>
      <c r="AR1662" s="124"/>
      <c r="AS1662" s="124"/>
    </row>
    <row r="1663" ht="17.25" customHeight="1">
      <c r="A1663" s="134" t="str">
        <f t="array" ref="A1663">CONCATENATE("", INDEX(Tabula!$A$1:$AC$129 ,$AT1657  + 1, MATCH("Info", Tabula!$A$1:$AAB$1 , 0)))</f>
        <v>Треугольник из слабых звезд. Возможно, в астеризм включается и одна звезда Геркулеса — тогда это ромбик (и соответственно, тип астеризма «бриллиант»). Как известно, созвездие Змея уникально тем, что состоит из двух несвязанных частей, разделенных созвездием Змееносец - Хвост Змеи восточнее и Голова Змеи северо-западнее. Астеризм Голова Змеи находится, конечно, в соименной части созвездия. К сожалению, в Астронетовском картогенераторе, которым я пользовался для построения карт-иллюстраций, названия двух частей созвездия Змея перепутаны.</v>
      </c>
      <c r="B1663" s="94"/>
      <c r="C1663" s="94"/>
      <c r="D1663" s="94"/>
      <c r="E1663" s="94"/>
      <c r="F1663" s="94"/>
      <c r="G1663" s="94"/>
      <c r="H1663" s="94"/>
      <c r="I1663" s="94"/>
      <c r="J1663" s="94"/>
      <c r="K1663" s="94"/>
      <c r="L1663" s="94"/>
      <c r="M1663" s="94"/>
      <c r="N1663" s="94"/>
      <c r="O1663" s="94"/>
      <c r="P1663" s="94"/>
      <c r="Q1663" s="94"/>
      <c r="R1663" s="94"/>
      <c r="S1663" s="94"/>
      <c r="T1663" s="94"/>
      <c r="U1663" s="94"/>
      <c r="V1663" s="94"/>
      <c r="W1663" s="94"/>
      <c r="X1663" s="94"/>
      <c r="Y1663" s="94"/>
      <c r="Z1663" s="94"/>
      <c r="AA1663" s="94"/>
      <c r="AB1663" s="94"/>
      <c r="AC1663" s="94"/>
      <c r="AD1663" s="94"/>
      <c r="AE1663" s="94"/>
      <c r="AF1663" s="94"/>
      <c r="AG1663" s="94"/>
      <c r="AH1663" s="94"/>
      <c r="AI1663" s="94"/>
      <c r="AJ1663" s="94"/>
      <c r="AK1663" s="94"/>
      <c r="AL1663" s="94"/>
      <c r="AM1663" s="94"/>
      <c r="AN1663" s="94"/>
      <c r="AO1663" s="94"/>
      <c r="AP1663" s="94"/>
      <c r="AQ1663" s="94"/>
      <c r="AR1663" s="94"/>
      <c r="AS1663" s="139" t="s">
        <v>765</v>
      </c>
    </row>
    <row r="1664" ht="17.25" customHeight="1"/>
    <row r="1665" ht="17.25" customHeight="1"/>
    <row r="1666" ht="17.25" customHeight="1"/>
    <row r="1667" ht="17.25" customHeight="1"/>
    <row r="1668" ht="17.25" customHeight="1"/>
    <row r="1669" ht="17.25" customHeight="1"/>
    <row r="1670" ht="17.25" customHeight="1"/>
    <row r="1671" ht="17.25" customHeight="1"/>
    <row r="1672" ht="17.25" customHeight="1"/>
    <row r="1673" ht="17.25" customHeight="1"/>
    <row r="1674" ht="17.25" customHeight="1"/>
    <row r="1675" ht="17.25" customHeight="1"/>
    <row r="1676" ht="17.25" customHeight="1"/>
    <row r="1677" ht="17.25" customHeight="1">
      <c r="A1677" s="124"/>
      <c r="B1677" s="124"/>
      <c r="C1677" s="124"/>
      <c r="D1677" s="124"/>
      <c r="E1677" s="124"/>
      <c r="F1677" s="124"/>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row>
    <row r="1678" ht="17.25" customHeight="1">
      <c r="A1678" s="138" t="str">
        <f t="array" ref="A1678">IMAGE(INDEX(Tabula!$A$1:$AC$129 , $AT1657 + 1,  MATCH("Img_Form_Gray", Tabula!$A$1:$AAB$1 , 0)))</f>
        <v/>
      </c>
      <c r="B1678" s="94"/>
      <c r="C1678" s="94"/>
      <c r="D1678" s="94"/>
      <c r="E1678" s="94"/>
      <c r="F1678" s="94"/>
      <c r="G1678" s="94"/>
      <c r="H1678" s="94"/>
      <c r="I1678" s="94"/>
      <c r="J1678" s="94"/>
      <c r="K1678" s="94"/>
      <c r="L1678" s="94"/>
      <c r="M1678" s="94"/>
      <c r="N1678" s="94"/>
      <c r="O1678" s="94"/>
      <c r="P1678" s="94"/>
      <c r="Q1678" s="94"/>
      <c r="R1678" s="94"/>
      <c r="S1678" s="94"/>
      <c r="T1678" s="94"/>
      <c r="U1678" s="140" t="s">
        <v>767</v>
      </c>
      <c r="V1678" s="136" t="str">
        <f t="array" ref="V1678">IMAGE(INDEX(Tabula!$A$1:$AC$129 , $AT1657 + 1, MATCH("Img_Look_Gray", Tabula!$A$1:$AAB$1 , 0)))</f>
        <v/>
      </c>
      <c r="W1678" s="94"/>
      <c r="X1678" s="94"/>
      <c r="Y1678" s="94"/>
      <c r="Z1678" s="94"/>
      <c r="AA1678" s="94"/>
      <c r="AB1678" s="94"/>
      <c r="AC1678" s="94"/>
      <c r="AD1678" s="94"/>
      <c r="AE1678" s="94"/>
      <c r="AF1678" s="94"/>
      <c r="AG1678" s="94"/>
      <c r="AH1678" s="94"/>
      <c r="AI1678" s="94"/>
      <c r="AJ1678" s="94"/>
      <c r="AK1678" s="94"/>
      <c r="AL1678" s="94"/>
      <c r="AM1678" s="94"/>
      <c r="AN1678" s="94"/>
      <c r="AO1678" s="94"/>
      <c r="AP1678" s="94"/>
      <c r="AQ1678" s="94"/>
      <c r="AR1678" s="94"/>
      <c r="AS1678" s="141" t="s">
        <v>766</v>
      </c>
    </row>
    <row r="1679" ht="17.25" customHeight="1"/>
    <row r="1680" ht="17.25" customHeight="1"/>
    <row r="1681" ht="17.25" customHeight="1"/>
    <row r="1682" ht="17.25" customHeight="1"/>
    <row r="1683" ht="17.25" customHeight="1"/>
    <row r="1684" ht="17.25" customHeight="1"/>
    <row r="1685" ht="17.25" customHeight="1"/>
    <row r="1686" ht="17.25" customHeight="1"/>
    <row r="1687" ht="17.25" customHeight="1"/>
    <row r="1688" ht="17.25" customHeight="1"/>
    <row r="1689" ht="17.25" customHeight="1"/>
    <row r="1690" ht="17.25" customHeight="1"/>
    <row r="1691" ht="17.25" customHeight="1"/>
    <row r="1692" ht="17.25" customHeight="1">
      <c r="A1692" s="124"/>
      <c r="B1692" s="124"/>
      <c r="C1692" s="124"/>
      <c r="D1692" s="124"/>
      <c r="E1692" s="124"/>
      <c r="F1692" s="124"/>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row>
    <row r="1693" ht="17.25" customHeight="1">
      <c r="A1693" s="115" t="s">
        <v>757</v>
      </c>
      <c r="B1693" s="109"/>
      <c r="C1693" s="109"/>
      <c r="D1693" s="109"/>
      <c r="E1693" s="109"/>
      <c r="F1693" s="116"/>
      <c r="G1693" s="117" t="s">
        <v>634</v>
      </c>
      <c r="H1693" s="109"/>
      <c r="I1693" s="109"/>
      <c r="J1693" s="109"/>
      <c r="K1693" s="109"/>
      <c r="L1693" s="109"/>
      <c r="M1693" s="109"/>
      <c r="N1693" s="109"/>
      <c r="O1693" s="116"/>
      <c r="P1693" s="118" t="str">
        <f t="array" ref="P1693">CONCATENATE("", INDEX(Tabula!$A$1:$AC$129 ,$AT1693  + 1, MATCH("Name", Tabula!$A$1:$AAB$1 , 0)))</f>
        <v>Голова Гидры</v>
      </c>
      <c r="Q1693" s="109"/>
      <c r="R1693" s="109"/>
      <c r="S1693" s="109"/>
      <c r="T1693" s="109"/>
      <c r="U1693" s="109"/>
      <c r="V1693" s="109"/>
      <c r="W1693" s="109"/>
      <c r="X1693" s="109"/>
      <c r="Y1693" s="109"/>
      <c r="Z1693" s="109"/>
      <c r="AA1693" s="109"/>
      <c r="AB1693" s="109"/>
      <c r="AC1693" s="109"/>
      <c r="AD1693" s="109"/>
      <c r="AE1693" s="109"/>
      <c r="AF1693" s="109"/>
      <c r="AG1693" s="109"/>
      <c r="AH1693" s="109"/>
      <c r="AI1693" s="109"/>
      <c r="AJ1693" s="109"/>
      <c r="AK1693" s="109"/>
      <c r="AL1693" s="109"/>
      <c r="AM1693" s="109"/>
      <c r="AN1693" s="109"/>
      <c r="AO1693" s="109"/>
      <c r="AP1693" s="109"/>
      <c r="AQ1693" s="109"/>
      <c r="AR1693" s="109"/>
      <c r="AS1693" s="109"/>
      <c r="AT1693" s="119">
        <v>39.0</v>
      </c>
    </row>
    <row r="1694" ht="17.25" customHeight="1">
      <c r="A1694" s="120" t="str">
        <f t="array" ref="A1694">CONCATENATE("№ ", TEXT(INDEX(Tabula!$A$1:$AC$129, $AT1693 + 1, MATCH("Order", Tabula!$A$1:$AAB$1 , 0)), "000"))</f>
        <v>№ 039</v>
      </c>
      <c r="B1694" s="94"/>
      <c r="C1694" s="94"/>
      <c r="D1694" s="94"/>
      <c r="E1694" s="94"/>
      <c r="F1694" s="121"/>
      <c r="G1694" s="122" t="str">
        <f t="array" ref="G1694">CONCATENATE("Включает ", INDEX(Tabula!$A$1:$AC$129 ,$AT1693  + 1, MATCH("Count", Tabula!$A$1:$AAB$1 , 0)), " объекта")</f>
        <v>Включает 5 объекта</v>
      </c>
      <c r="H1694" s="94"/>
      <c r="I1694" s="94"/>
      <c r="J1694" s="94"/>
      <c r="K1694" s="94"/>
      <c r="L1694" s="94"/>
      <c r="M1694" s="94"/>
      <c r="N1694" s="94"/>
      <c r="O1694" s="121"/>
      <c r="P1694" s="123" t="str">
        <f t="array" ref="P1694">INDEX(Tabula!$A$1:$AC$129 , $AT1693 + 1, MATCH("Stars", Tabula!$A$1:$AAB$1 , 0))</f>
        <v>ζ Hya, ε Hya, δ Hya, σ Hya, η Hya + ρ Hya</v>
      </c>
      <c r="Q1694" s="109"/>
      <c r="R1694" s="109"/>
      <c r="S1694" s="109"/>
      <c r="T1694" s="109"/>
      <c r="U1694" s="109"/>
      <c r="V1694" s="109"/>
      <c r="W1694" s="109"/>
      <c r="X1694" s="109"/>
      <c r="Y1694" s="109"/>
      <c r="Z1694" s="109"/>
      <c r="AA1694" s="109"/>
      <c r="AB1694" s="109"/>
      <c r="AC1694" s="109"/>
      <c r="AD1694" s="109"/>
      <c r="AE1694" s="109"/>
      <c r="AF1694" s="109"/>
      <c r="AG1694" s="109"/>
      <c r="AH1694" s="109"/>
      <c r="AI1694" s="109"/>
      <c r="AJ1694" s="109"/>
      <c r="AK1694" s="109"/>
      <c r="AL1694" s="109"/>
      <c r="AM1694" s="109"/>
      <c r="AN1694" s="109"/>
      <c r="AO1694" s="109"/>
      <c r="AP1694" s="109"/>
      <c r="AQ1694" s="109"/>
      <c r="AR1694" s="109"/>
      <c r="AS1694" s="109"/>
    </row>
    <row r="1695" ht="17.25" customHeight="1">
      <c r="A1695" s="124"/>
      <c r="B1695" s="124"/>
      <c r="C1695" s="124"/>
      <c r="D1695" s="124"/>
      <c r="E1695" s="124"/>
      <c r="F1695" s="125"/>
      <c r="G1695" s="126" t="s">
        <v>656</v>
      </c>
      <c r="H1695" s="109"/>
      <c r="I1695" s="109"/>
      <c r="J1695" s="109"/>
      <c r="K1695" s="109"/>
      <c r="L1695" s="109"/>
      <c r="M1695" s="109"/>
      <c r="N1695" s="109"/>
      <c r="O1695" s="116"/>
      <c r="P1695" s="127" t="str">
        <f t="array" ref="P1695">INDEX(Tabula!$A$1:$AC$129 , $AT1693 + 1, MATCH("Origin", Tabula!$A$1:$AAB$1 , 0))</f>
        <v>Античное</v>
      </c>
      <c r="Q1695" s="109"/>
      <c r="R1695" s="109"/>
      <c r="S1695" s="109"/>
      <c r="T1695" s="109"/>
      <c r="U1695" s="109"/>
      <c r="V1695" s="109"/>
      <c r="W1695" s="109"/>
      <c r="X1695" s="109"/>
      <c r="Y1695" s="109"/>
      <c r="Z1695" s="109"/>
      <c r="AA1695" s="116"/>
      <c r="AB1695" s="126" t="s">
        <v>636</v>
      </c>
      <c r="AC1695" s="109"/>
      <c r="AD1695" s="109"/>
      <c r="AE1695" s="109"/>
      <c r="AF1695" s="109"/>
      <c r="AG1695" s="109"/>
      <c r="AH1695" s="109"/>
      <c r="AI1695" s="109"/>
      <c r="AJ1695" s="127" t="str">
        <f t="array" ref="AJ1695">INDEX(Tabula!$A$1:$AC$129 , $AT1693 + 1, MATCH("Type", Tabula!$A$1:$AAB$1 , 0))</f>
        <v>Образные</v>
      </c>
      <c r="AK1695" s="109"/>
      <c r="AL1695" s="109"/>
      <c r="AM1695" s="109"/>
      <c r="AN1695" s="109"/>
      <c r="AO1695" s="109"/>
      <c r="AP1695" s="109"/>
      <c r="AQ1695" s="109"/>
      <c r="AR1695" s="109"/>
      <c r="AS1695" s="109"/>
    </row>
    <row r="1696" ht="17.25" customHeight="1">
      <c r="A1696" s="128" t="s">
        <v>758</v>
      </c>
      <c r="B1696" s="109"/>
      <c r="C1696" s="109"/>
      <c r="D1696" s="109"/>
      <c r="E1696" s="109"/>
      <c r="F1696" s="116"/>
      <c r="G1696" s="126" t="s">
        <v>759</v>
      </c>
      <c r="H1696" s="109"/>
      <c r="I1696" s="109"/>
      <c r="J1696" s="109"/>
      <c r="K1696" s="109"/>
      <c r="L1696" s="109"/>
      <c r="M1696" s="109"/>
      <c r="N1696" s="109"/>
      <c r="O1696" s="116"/>
      <c r="P1696" s="129" t="str">
        <f t="array" ref="P1696">IF(INDEX(Tabula!$A$1:$AC$129 , $AT1693 + 1, MATCH("Coord_RAJ2000_Beg", Tabula!$A$1:$AAB$1 , 0)), CONCATENATE(INDEX(Tabula!$A$1:$AC$129 , $AT1693 + 1, MATCH("Coord_RAJ2000_Beg", Tabula!$A$1:$AAB$1 , 0)), " | ", INDEX(Tabula!$A$1:$AC$129 , $AT1693 + 1, MATCH("Coord_DEJ2000_Beg", Tabula!$A$1:$AAB$1 , 0))), " ")</f>
        <v> </v>
      </c>
      <c r="Q1696" s="109"/>
      <c r="R1696" s="109"/>
      <c r="S1696" s="109"/>
      <c r="T1696" s="109"/>
      <c r="U1696" s="109"/>
      <c r="V1696" s="109"/>
      <c r="W1696" s="109"/>
      <c r="X1696" s="109"/>
      <c r="Y1696" s="109"/>
      <c r="Z1696" s="109"/>
      <c r="AA1696" s="116"/>
      <c r="AB1696" s="126" t="s">
        <v>760</v>
      </c>
      <c r="AC1696" s="109"/>
      <c r="AD1696" s="109"/>
      <c r="AE1696" s="109"/>
      <c r="AF1696" s="109"/>
      <c r="AG1696" s="109"/>
      <c r="AH1696" s="109"/>
      <c r="AI1696" s="109"/>
      <c r="AJ1696" s="127" t="str">
        <f t="array" ref="AJ1696">if(INDEX(Tabula!$A$1:$AC$129 , $AT1693 + 1, MATCH("Latitude_Full_Beg", Tabula!$A$1:$AAB$1 , 0)),  CONCATENATE(TEXT(INDEX(Tabula!$A$1:$AC$129 , $AT1693 + 1, MATCH("Latitude_Full_Beg", Tabula!$A$1:$AAB$1 , 0)), "+00.0;-00.0" ), "° — ", TEXT(INDEX(Tabula!$A$1:$AC$129 , $AT1693 + 1, MATCH("Latitude_Full_End", Tabula!$A$1:$AAB$1 , 0)), "+00.0;-00.0" ), "°"), " ")</f>
        <v> </v>
      </c>
      <c r="AK1696" s="109"/>
      <c r="AL1696" s="109"/>
      <c r="AM1696" s="109"/>
      <c r="AN1696" s="109"/>
      <c r="AO1696" s="109"/>
      <c r="AP1696" s="109"/>
      <c r="AQ1696" s="109"/>
      <c r="AR1696" s="109"/>
      <c r="AS1696" s="109"/>
    </row>
    <row r="1697" ht="17.25" customHeight="1">
      <c r="A1697" s="130" t="str">
        <f t="array" ref="A1697">CONCATENATE("@ ", INDEX(Tabula!$A$1:$AC$129, $AT1693 + 1, MATCH("Group", Tabula!$A$1:$AAB$1 , 0)), " ")</f>
        <v>@ 031-a </v>
      </c>
      <c r="B1697" s="94"/>
      <c r="C1697" s="94"/>
      <c r="D1697" s="94"/>
      <c r="E1697" s="94"/>
      <c r="F1697" s="121"/>
      <c r="G1697" s="131" t="s">
        <v>761</v>
      </c>
      <c r="H1697" s="109"/>
      <c r="I1697" s="109"/>
      <c r="J1697" s="109"/>
      <c r="K1697" s="109"/>
      <c r="L1697" s="109"/>
      <c r="M1697" s="109"/>
      <c r="N1697" s="109"/>
      <c r="O1697" s="116"/>
      <c r="P1697" s="129" t="str">
        <f t="array" ref="P1697">IF(INDEX(Tabula!$A$1:$AC$129 , $AT1693 + 1, MATCH("Coord_RAJ2000_End", Tabula!$A$1:$AAB$1 , 0)), CONCATENATE(INDEX(Tabula!$A$1:$AC$129 , $AT1693 + 1, MATCH("Coord_RAJ2000_End", Tabula!$A$1:$AAB$1 , 0)), " | ", INDEX(Tabula!$A$1:$AC$129 , $AT1693 + 1, MATCH("Coord_DEJ2000_End", Tabula!$A$1:$AAB$1 , 0))), " ")</f>
        <v> </v>
      </c>
      <c r="Q1697" s="109"/>
      <c r="R1697" s="109"/>
      <c r="S1697" s="109"/>
      <c r="T1697" s="109"/>
      <c r="U1697" s="109"/>
      <c r="V1697" s="109"/>
      <c r="W1697" s="109"/>
      <c r="X1697" s="109"/>
      <c r="Y1697" s="109"/>
      <c r="Z1697" s="109"/>
      <c r="AA1697" s="116"/>
      <c r="AB1697" s="126" t="s">
        <v>762</v>
      </c>
      <c r="AC1697" s="109"/>
      <c r="AD1697" s="109"/>
      <c r="AE1697" s="109"/>
      <c r="AF1697" s="109"/>
      <c r="AG1697" s="109"/>
      <c r="AH1697" s="109"/>
      <c r="AI1697" s="109"/>
      <c r="AJ1697" s="127" t="str">
        <f t="array" ref="AJ1697">IF(INDEX(Tabula!$A$1:$AC$129 , $AT1693 + 1, MATCH("Latitude_Part_Beg", Tabula!$A$1:$AAB$1 , 0)), CONCATENATE(TEXT(INDEX(Tabula!$A$1:$AC$129 , $AT1693 + 1, MATCH("Latitude_Part_Beg", Tabula!$A$1:$AAB$1 , 0)), "+00.0;-00.0" ), "° — ", TEXT(INDEX(Tabula!$A$1:$AC$129 , $AT1693 + 1, MATCH("Latitude_Part_End", Tabula!$A$1:$AAB$1 , 0)), "+00.0;-00.0" ), "°"), " ")</f>
        <v> </v>
      </c>
      <c r="AK1697" s="109"/>
      <c r="AL1697" s="109"/>
      <c r="AM1697" s="109"/>
      <c r="AN1697" s="109"/>
      <c r="AO1697" s="109"/>
      <c r="AP1697" s="109"/>
      <c r="AQ1697" s="109"/>
      <c r="AR1697" s="109"/>
      <c r="AS1697" s="109"/>
    </row>
    <row r="1698" ht="17.25" customHeight="1">
      <c r="A1698" s="124"/>
      <c r="B1698" s="124"/>
      <c r="C1698" s="124"/>
      <c r="D1698" s="124"/>
      <c r="E1698" s="124"/>
      <c r="F1698" s="125"/>
      <c r="G1698" s="126" t="s">
        <v>763</v>
      </c>
      <c r="H1698" s="109"/>
      <c r="I1698" s="109"/>
      <c r="J1698" s="109"/>
      <c r="K1698" s="109"/>
      <c r="L1698" s="109"/>
      <c r="M1698" s="109"/>
      <c r="N1698" s="109"/>
      <c r="O1698" s="116"/>
      <c r="P1698" s="132" t="str">
        <f t="array" ref="P1698">if(INDEX(Tabula!$A$1:$AC$129 , $AT1693 + 1, MATCH("Size_RA", Tabula!$A$1:$AAB$1 , 0)), CONCATENATE(INDEX(Tabula!$A$1:$AC$129 , $AT1693 + 1, MATCH("Size_RA", Tabula!$A$1:$AAB$1 , 0)), " | ", INDEX(Tabula!$A$1:$AC$129 , $AT1693 + 1, MATCH("Size_DE", Tabula!$A$1:$AAB$1 , 0))), " ")</f>
        <v> </v>
      </c>
      <c r="Q1698" s="109"/>
      <c r="R1698" s="109"/>
      <c r="S1698" s="109"/>
      <c r="T1698" s="109"/>
      <c r="U1698" s="109"/>
      <c r="V1698" s="109"/>
      <c r="W1698" s="109"/>
      <c r="X1698" s="109"/>
      <c r="Y1698" s="109"/>
      <c r="Z1698" s="109"/>
      <c r="AA1698" s="116"/>
      <c r="AB1698" s="126" t="s">
        <v>764</v>
      </c>
      <c r="AC1698" s="109"/>
      <c r="AD1698" s="109"/>
      <c r="AE1698" s="109"/>
      <c r="AF1698" s="109"/>
      <c r="AG1698" s="109"/>
      <c r="AH1698" s="109"/>
      <c r="AI1698" s="109"/>
      <c r="AJ1698" s="127" t="str">
        <f t="array" ref="AJ1698">IF(INDEX(Tabula!$A$1:$AC$129 , $AT1693 + 1, MATCH("Magnitude_Min", Tabula!$A$1:$AAB$1 , 0)), CONCATENATE(TEXT(INDEX(Tabula!$A$1:$AC$129 , $AT1693 + 1, MATCH("Magnitude_Min", Tabula!$A$1:$AAB$1 , 0)), "+00.0;-00.0"),  "ᵐ — ", TEXT(INDEX(Tabula!$A$1:$AC$129 , $AT1693 + 1, MATCH("Magnitude_Max", Tabula!$A$1:$AAB$1 , 0)), "+00.0;-00.0"), "ᵐ"), " ")</f>
        <v> </v>
      </c>
      <c r="AK1698" s="109"/>
      <c r="AL1698" s="109"/>
      <c r="AM1698" s="109"/>
      <c r="AN1698" s="109"/>
      <c r="AO1698" s="109"/>
      <c r="AP1698" s="109"/>
      <c r="AQ1698" s="109"/>
      <c r="AR1698" s="109"/>
      <c r="AS1698" s="109"/>
    </row>
    <row r="1699" ht="17.25" customHeight="1">
      <c r="A1699" s="133" t="s">
        <v>765</v>
      </c>
      <c r="B1699" s="134" t="str">
        <f t="array" ref="B1699">CONCATENATE("", INDEX(Tabula!$A$1:$AC$129 ,$AT1693  + 1, MATCH("Info", Tabula!$A$1:$AAB$1 , 0)))</f>
        <v>Неправильный многоугольник и ρ Hya в качестве гидриного глаза.</v>
      </c>
      <c r="C1699" s="94"/>
      <c r="D1699" s="94"/>
      <c r="E1699" s="94"/>
      <c r="F1699" s="94"/>
      <c r="G1699" s="94"/>
      <c r="H1699" s="94"/>
      <c r="I1699" s="94"/>
      <c r="J1699" s="94"/>
      <c r="K1699" s="94"/>
      <c r="L1699" s="94"/>
      <c r="M1699" s="94"/>
      <c r="N1699" s="94"/>
      <c r="O1699" s="94"/>
      <c r="P1699" s="94"/>
      <c r="Q1699" s="94"/>
      <c r="R1699" s="94"/>
      <c r="S1699" s="94"/>
      <c r="T1699" s="94"/>
      <c r="U1699" s="94"/>
      <c r="V1699" s="94"/>
      <c r="W1699" s="94"/>
      <c r="X1699" s="94"/>
      <c r="Y1699" s="94"/>
      <c r="Z1699" s="94"/>
      <c r="AA1699" s="94"/>
      <c r="AB1699" s="94"/>
      <c r="AC1699" s="94"/>
      <c r="AD1699" s="94"/>
      <c r="AE1699" s="94"/>
      <c r="AF1699" s="94"/>
      <c r="AG1699" s="94"/>
      <c r="AH1699" s="94"/>
      <c r="AI1699" s="94"/>
      <c r="AJ1699" s="94"/>
      <c r="AK1699" s="94"/>
      <c r="AL1699" s="94"/>
      <c r="AM1699" s="94"/>
      <c r="AN1699" s="94"/>
      <c r="AO1699" s="94"/>
      <c r="AP1699" s="94"/>
      <c r="AQ1699" s="94"/>
      <c r="AR1699" s="94"/>
      <c r="AS1699" s="94"/>
    </row>
    <row r="1700" ht="17.25" customHeight="1"/>
    <row r="1701" ht="17.25" customHeight="1"/>
    <row r="1702" ht="17.25" customHeight="1"/>
    <row r="1703" ht="17.25" customHeight="1"/>
    <row r="1704" ht="17.25" customHeight="1"/>
    <row r="1705" ht="17.25" customHeight="1"/>
    <row r="1706" ht="17.25" customHeight="1"/>
    <row r="1707" ht="17.25" customHeight="1"/>
    <row r="1708" ht="17.25" customHeight="1"/>
    <row r="1709" ht="17.25" customHeight="1"/>
    <row r="1710" ht="17.25" customHeight="1"/>
    <row r="1711" ht="17.25" customHeight="1"/>
    <row r="1712" ht="17.25" customHeight="1"/>
    <row r="1713" ht="17.25" customHeight="1">
      <c r="A1713" s="124"/>
      <c r="B1713" s="124"/>
      <c r="C1713" s="124"/>
      <c r="D1713" s="124"/>
      <c r="E1713" s="124"/>
      <c r="F1713" s="124"/>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row>
    <row r="1714" ht="17.25" customHeight="1">
      <c r="A1714" s="135" t="s">
        <v>766</v>
      </c>
      <c r="B1714" s="136" t="str">
        <f t="array" ref="B1714">IMAGE(INDEX(Tabula!$A$1:$AC$129 , $AT1693 + 1, MATCH("Img_Look_Gray", Tabula!$A$1:$AAB$1 , 0)))</f>
        <v/>
      </c>
      <c r="C1714" s="94"/>
      <c r="D1714" s="94"/>
      <c r="E1714" s="94"/>
      <c r="F1714" s="94"/>
      <c r="G1714" s="94"/>
      <c r="H1714" s="94"/>
      <c r="I1714" s="94"/>
      <c r="J1714" s="94"/>
      <c r="K1714" s="94"/>
      <c r="L1714" s="94"/>
      <c r="M1714" s="94"/>
      <c r="N1714" s="94"/>
      <c r="O1714" s="94"/>
      <c r="P1714" s="94"/>
      <c r="Q1714" s="94"/>
      <c r="R1714" s="94"/>
      <c r="S1714" s="94"/>
      <c r="T1714" s="94"/>
      <c r="U1714" s="94"/>
      <c r="V1714" s="94"/>
      <c r="W1714" s="94"/>
      <c r="X1714" s="94"/>
      <c r="Y1714" s="137" t="s">
        <v>767</v>
      </c>
      <c r="Z1714" s="138" t="str">
        <f t="array" ref="Z1714">IMAGE(INDEX(Tabula!$A$1:$AC$129 , $AT1693 + 1,  MATCH("Img_Form_Gray", Tabula!$A$1:$AAB$1 , 0)))</f>
        <v/>
      </c>
      <c r="AA1714" s="94"/>
      <c r="AB1714" s="94"/>
      <c r="AC1714" s="94"/>
      <c r="AD1714" s="94"/>
      <c r="AE1714" s="94"/>
      <c r="AF1714" s="94"/>
      <c r="AG1714" s="94"/>
      <c r="AH1714" s="94"/>
      <c r="AI1714" s="94"/>
      <c r="AJ1714" s="94"/>
      <c r="AK1714" s="94"/>
      <c r="AL1714" s="94"/>
      <c r="AM1714" s="94"/>
      <c r="AN1714" s="94"/>
      <c r="AO1714" s="94"/>
      <c r="AP1714" s="94"/>
      <c r="AQ1714" s="94"/>
      <c r="AR1714" s="94"/>
      <c r="AS1714" s="94"/>
    </row>
    <row r="1715" ht="17.25" customHeight="1"/>
    <row r="1716" ht="17.25" customHeight="1"/>
    <row r="1717" ht="17.25" customHeight="1"/>
    <row r="1718" ht="17.25" customHeight="1"/>
    <row r="1719" ht="17.25" customHeight="1"/>
    <row r="1720" ht="17.25" customHeight="1"/>
    <row r="1721" ht="17.25" customHeight="1"/>
    <row r="1722" ht="17.25" customHeight="1"/>
    <row r="1723" ht="17.25" customHeight="1"/>
    <row r="1724" ht="17.25" customHeight="1"/>
    <row r="1725" ht="17.25" customHeight="1"/>
    <row r="1726" ht="17.25" customHeight="1"/>
    <row r="1727" ht="17.25" customHeight="1"/>
    <row r="1728" ht="17.25" customHeight="1">
      <c r="A1728" s="124"/>
      <c r="B1728" s="124"/>
      <c r="C1728" s="124"/>
      <c r="D1728" s="124"/>
      <c r="E1728" s="124"/>
      <c r="F1728" s="124"/>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row>
    <row r="1729" ht="17.25" customHeight="1">
      <c r="A1729" s="117" t="s">
        <v>634</v>
      </c>
      <c r="B1729" s="109"/>
      <c r="C1729" s="109"/>
      <c r="D1729" s="109"/>
      <c r="E1729" s="109"/>
      <c r="F1729" s="109"/>
      <c r="G1729" s="109"/>
      <c r="H1729" s="109"/>
      <c r="I1729" s="116"/>
      <c r="J1729" s="118" t="str">
        <f t="array" ref="J1729">CONCATENATE("", INDEX(Tabula!$A$1:$AC$129 ,$AT1729  + 1, MATCH("Name", Tabula!$A$1:$AAB$1 , 0)))</f>
        <v>Жемчужное Ожерелье</v>
      </c>
      <c r="K1729" s="109"/>
      <c r="L1729" s="109"/>
      <c r="M1729" s="109"/>
      <c r="N1729" s="109"/>
      <c r="O1729" s="109"/>
      <c r="P1729" s="109"/>
      <c r="Q1729" s="109"/>
      <c r="R1729" s="109"/>
      <c r="S1729" s="109"/>
      <c r="T1729" s="109"/>
      <c r="U1729" s="109"/>
      <c r="V1729" s="109"/>
      <c r="W1729" s="109"/>
      <c r="X1729" s="109"/>
      <c r="Y1729" s="109"/>
      <c r="Z1729" s="109"/>
      <c r="AA1729" s="109"/>
      <c r="AB1729" s="109"/>
      <c r="AC1729" s="109"/>
      <c r="AD1729" s="109"/>
      <c r="AE1729" s="109"/>
      <c r="AF1729" s="109"/>
      <c r="AG1729" s="109"/>
      <c r="AH1729" s="109"/>
      <c r="AI1729" s="109"/>
      <c r="AJ1729" s="109"/>
      <c r="AK1729" s="109"/>
      <c r="AL1729" s="109"/>
      <c r="AM1729" s="116"/>
      <c r="AN1729" s="115" t="s">
        <v>757</v>
      </c>
      <c r="AO1729" s="109"/>
      <c r="AP1729" s="109"/>
      <c r="AQ1729" s="109"/>
      <c r="AR1729" s="109"/>
      <c r="AS1729" s="109"/>
      <c r="AT1729" s="119">
        <v>40.0</v>
      </c>
    </row>
    <row r="1730" ht="17.25" customHeight="1">
      <c r="A1730" s="122" t="str">
        <f t="array" ref="A1730">CONCATENATE("Включает ", INDEX(Tabula!$A$1:$AC$129 ,$AT1729  + 1, MATCH("Count", Tabula!$A$1:$AAB$1 , 0)), " объекта")</f>
        <v>Включает 5 объекта</v>
      </c>
      <c r="B1730" s="94"/>
      <c r="C1730" s="94"/>
      <c r="D1730" s="94"/>
      <c r="E1730" s="94"/>
      <c r="F1730" s="94"/>
      <c r="G1730" s="94"/>
      <c r="H1730" s="94"/>
      <c r="I1730" s="121"/>
      <c r="J1730" s="123" t="str">
        <f t="array" ref="J1730">INDEX(Tabula!$A$1:$AC$129 , $AT1729 + 1, MATCH("Stars", Tabula!$A$1:$AAB$1 , 0))</f>
        <v>ζ Hya, ε Hya, δ Hya, σ Hya, η Hya</v>
      </c>
      <c r="K1730" s="109"/>
      <c r="L1730" s="109"/>
      <c r="M1730" s="109"/>
      <c r="N1730" s="109"/>
      <c r="O1730" s="109"/>
      <c r="P1730" s="109"/>
      <c r="Q1730" s="109"/>
      <c r="R1730" s="109"/>
      <c r="S1730" s="109"/>
      <c r="T1730" s="109"/>
      <c r="U1730" s="109"/>
      <c r="V1730" s="109"/>
      <c r="W1730" s="109"/>
      <c r="X1730" s="109"/>
      <c r="Y1730" s="109"/>
      <c r="Z1730" s="109"/>
      <c r="AA1730" s="109"/>
      <c r="AB1730" s="109"/>
      <c r="AC1730" s="109"/>
      <c r="AD1730" s="109"/>
      <c r="AE1730" s="109"/>
      <c r="AF1730" s="109"/>
      <c r="AG1730" s="109"/>
      <c r="AH1730" s="109"/>
      <c r="AI1730" s="109"/>
      <c r="AJ1730" s="109"/>
      <c r="AK1730" s="109"/>
      <c r="AL1730" s="109"/>
      <c r="AM1730" s="116"/>
      <c r="AN1730" s="120" t="str">
        <f t="array" ref="AN1730">CONCATENATE("№ ", TEXT(INDEX(Tabula!$A$1:$AC$129, $AT1729 + 1, MATCH("Order", Tabula!$A$1:$AAB$1 , 0)), "000"))</f>
        <v>№ 040</v>
      </c>
      <c r="AO1730" s="94"/>
      <c r="AP1730" s="94"/>
      <c r="AQ1730" s="94"/>
      <c r="AR1730" s="94"/>
      <c r="AS1730" s="94"/>
    </row>
    <row r="1731" ht="17.25" customHeight="1">
      <c r="A1731" s="126" t="s">
        <v>656</v>
      </c>
      <c r="B1731" s="109"/>
      <c r="C1731" s="109"/>
      <c r="D1731" s="109"/>
      <c r="E1731" s="109"/>
      <c r="F1731" s="109"/>
      <c r="G1731" s="109"/>
      <c r="H1731" s="109"/>
      <c r="I1731" s="116"/>
      <c r="J1731" s="127" t="str">
        <f t="array" ref="J1731">INDEX(Tabula!$A$1:$AC$129 , $AT1729 + 1, MATCH("Origin", Tabula!$A$1:$AAB$1 , 0))</f>
        <v>Арабское</v>
      </c>
      <c r="K1731" s="109"/>
      <c r="L1731" s="109"/>
      <c r="M1731" s="109"/>
      <c r="N1731" s="109"/>
      <c r="O1731" s="109"/>
      <c r="P1731" s="109"/>
      <c r="Q1731" s="109"/>
      <c r="R1731" s="109"/>
      <c r="S1731" s="109"/>
      <c r="T1731" s="109"/>
      <c r="U1731" s="116"/>
      <c r="V1731" s="126" t="s">
        <v>636</v>
      </c>
      <c r="W1731" s="109"/>
      <c r="X1731" s="109"/>
      <c r="Y1731" s="109"/>
      <c r="Z1731" s="109"/>
      <c r="AA1731" s="109"/>
      <c r="AB1731" s="109"/>
      <c r="AC1731" s="109"/>
      <c r="AD1731" s="127" t="str">
        <f t="array" ref="AD1731">INDEX(Tabula!$A$1:$AC$129 , $AT1729 + 1, MATCH("Type", Tabula!$A$1:$AAB$1 , 0))</f>
        <v>Ассоциативные</v>
      </c>
      <c r="AE1731" s="109"/>
      <c r="AF1731" s="109"/>
      <c r="AG1731" s="109"/>
      <c r="AH1731" s="109"/>
      <c r="AI1731" s="109"/>
      <c r="AJ1731" s="109"/>
      <c r="AK1731" s="109"/>
      <c r="AL1731" s="109"/>
      <c r="AM1731" s="116"/>
      <c r="AN1731" s="124"/>
      <c r="AO1731" s="124"/>
      <c r="AP1731" s="124"/>
      <c r="AQ1731" s="124"/>
      <c r="AR1731" s="124"/>
      <c r="AS1731" s="124"/>
    </row>
    <row r="1732" ht="17.25" customHeight="1">
      <c r="A1732" s="126" t="s">
        <v>759</v>
      </c>
      <c r="B1732" s="109"/>
      <c r="C1732" s="109"/>
      <c r="D1732" s="109"/>
      <c r="E1732" s="109"/>
      <c r="F1732" s="109"/>
      <c r="G1732" s="109"/>
      <c r="H1732" s="109"/>
      <c r="I1732" s="116"/>
      <c r="J1732" s="129" t="str">
        <f t="array" ref="J1732">IF(INDEX(Tabula!$A$1:$AC$129 , $AT1729 + 1, MATCH("Coord_RAJ2000_Beg", Tabula!$A$1:$AAB$1 , 0)), CONCATENATE(INDEX(Tabula!$A$1:$AC$129 , $AT1729 + 1, MATCH("Coord_RAJ2000_Beg", Tabula!$A$1:$AAB$1 , 0)), " | ", INDEX(Tabula!$A$1:$AC$129 , $AT1729 + 1, MATCH("Coord_DEJ2000_Beg", Tabula!$A$1:$AAB$1 , 0))), " ")</f>
        <v> </v>
      </c>
      <c r="K1732" s="109"/>
      <c r="L1732" s="109"/>
      <c r="M1732" s="109"/>
      <c r="N1732" s="109"/>
      <c r="O1732" s="109"/>
      <c r="P1732" s="109"/>
      <c r="Q1732" s="109"/>
      <c r="R1732" s="109"/>
      <c r="S1732" s="109"/>
      <c r="T1732" s="109"/>
      <c r="U1732" s="116"/>
      <c r="V1732" s="126" t="s">
        <v>760</v>
      </c>
      <c r="W1732" s="109"/>
      <c r="X1732" s="109"/>
      <c r="Y1732" s="109"/>
      <c r="Z1732" s="109"/>
      <c r="AA1732" s="109"/>
      <c r="AB1732" s="109"/>
      <c r="AC1732" s="109"/>
      <c r="AD1732" s="127" t="str">
        <f t="array" ref="AD1732">if(INDEX(Tabula!$A$1:$AC$129 , $AT1729 + 1, MATCH("Latitude_Full_Beg", Tabula!$A$1:$AAB$1 , 0)),  CONCATENATE(TEXT(INDEX(Tabula!$A$1:$AC$129 , $AT1729 + 1, MATCH("Latitude_Full_Beg", Tabula!$A$1:$AAB$1 , 0)), "+00.0;-00.0" ), "° — ", TEXT(INDEX(Tabula!$A$1:$AC$129 , $AT1729 + 1, MATCH("Latitude_Full_End", Tabula!$A$1:$AAB$1 , 0)), "+00.0;-00.0" ), "°"), " ")</f>
        <v> </v>
      </c>
      <c r="AE1732" s="109"/>
      <c r="AF1732" s="109"/>
      <c r="AG1732" s="109"/>
      <c r="AH1732" s="109"/>
      <c r="AI1732" s="109"/>
      <c r="AJ1732" s="109"/>
      <c r="AK1732" s="109"/>
      <c r="AL1732" s="109"/>
      <c r="AM1732" s="116"/>
      <c r="AN1732" s="128" t="s">
        <v>758</v>
      </c>
      <c r="AO1732" s="109"/>
      <c r="AP1732" s="109"/>
      <c r="AQ1732" s="109"/>
      <c r="AR1732" s="109"/>
      <c r="AS1732" s="109"/>
    </row>
    <row r="1733" ht="17.25" customHeight="1">
      <c r="A1733" s="131" t="s">
        <v>761</v>
      </c>
      <c r="B1733" s="109"/>
      <c r="C1733" s="109"/>
      <c r="D1733" s="109"/>
      <c r="E1733" s="109"/>
      <c r="F1733" s="109"/>
      <c r="G1733" s="109"/>
      <c r="H1733" s="109"/>
      <c r="I1733" s="116"/>
      <c r="J1733" s="129" t="str">
        <f t="array" ref="J1733">IF(INDEX(Tabula!$A$1:$AC$129 , $AT1729 + 1, MATCH("Coord_RAJ2000_End", Tabula!$A$1:$AAB$1 , 0)), CONCATENATE(INDEX(Tabula!$A$1:$AC$129 , $AT1729 + 1, MATCH("Coord_RAJ2000_End", Tabula!$A$1:$AAB$1 , 0)), " | ", INDEX(Tabula!$A$1:$AC$129 , $AT1729 + 1, MATCH("Coord_DEJ2000_End", Tabula!$A$1:$AAB$1 , 0))), " ")</f>
        <v> </v>
      </c>
      <c r="K1733" s="109"/>
      <c r="L1733" s="109"/>
      <c r="M1733" s="109"/>
      <c r="N1733" s="109"/>
      <c r="O1733" s="109"/>
      <c r="P1733" s="109"/>
      <c r="Q1733" s="109"/>
      <c r="R1733" s="109"/>
      <c r="S1733" s="109"/>
      <c r="T1733" s="109"/>
      <c r="U1733" s="116"/>
      <c r="V1733" s="126" t="s">
        <v>762</v>
      </c>
      <c r="W1733" s="109"/>
      <c r="X1733" s="109"/>
      <c r="Y1733" s="109"/>
      <c r="Z1733" s="109"/>
      <c r="AA1733" s="109"/>
      <c r="AB1733" s="109"/>
      <c r="AC1733" s="109"/>
      <c r="AD1733" s="127" t="str">
        <f t="array" ref="AD1733">IF(INDEX(Tabula!$A$1:$AC$129 , $AT1729 + 1, MATCH("Latitude_Part_Beg", Tabula!$A$1:$AAB$1 , 0)), CONCATENATE(TEXT(INDEX(Tabula!$A$1:$AC$129 , $AT1729 + 1, MATCH("Latitude_Part_Beg", Tabula!$A$1:$AAB$1 , 0)), "+00.0;-00.0" ), "° — ", TEXT(INDEX(Tabula!$A$1:$AC$129 , $AT1729 + 1, MATCH("Latitude_Part_End", Tabula!$A$1:$AAB$1 , 0)), "+00.0;-00.0" ), "°"), " ")</f>
        <v> </v>
      </c>
      <c r="AE1733" s="109"/>
      <c r="AF1733" s="109"/>
      <c r="AG1733" s="109"/>
      <c r="AH1733" s="109"/>
      <c r="AI1733" s="109"/>
      <c r="AJ1733" s="109"/>
      <c r="AK1733" s="109"/>
      <c r="AL1733" s="109"/>
      <c r="AM1733" s="116"/>
      <c r="AN1733" s="130" t="str">
        <f t="array" ref="AN1733">CONCATENATE("@ ", INDEX(Tabula!$A$1:$AC$129, $AT1729 + 1, MATCH("Group", Tabula!$A$1:$AAB$1 , 0)), " ")</f>
        <v>@ 031-b </v>
      </c>
      <c r="AO1733" s="94"/>
      <c r="AP1733" s="94"/>
      <c r="AQ1733" s="94"/>
      <c r="AR1733" s="94"/>
      <c r="AS1733" s="94"/>
    </row>
    <row r="1734" ht="17.25" customHeight="1">
      <c r="A1734" s="126" t="s">
        <v>763</v>
      </c>
      <c r="B1734" s="109"/>
      <c r="C1734" s="109"/>
      <c r="D1734" s="109"/>
      <c r="E1734" s="109"/>
      <c r="F1734" s="109"/>
      <c r="G1734" s="109"/>
      <c r="H1734" s="109"/>
      <c r="I1734" s="116"/>
      <c r="J1734" s="132" t="str">
        <f t="array" ref="J1734">if(INDEX(Tabula!$A$1:$AC$129 , $AT1729 + 1, MATCH("Size_RA", Tabula!$A$1:$AAB$1 , 0)), CONCATENATE(INDEX(Tabula!$A$1:$AC$129 , $AT1729 + 1, MATCH("Size_RA", Tabula!$A$1:$AAB$1 , 0)), " | ", INDEX(Tabula!$A$1:$AC$129 , $AT1729 + 1, MATCH("Size_DE", Tabula!$A$1:$AAB$1 , 0))), " ")</f>
        <v> </v>
      </c>
      <c r="K1734" s="109"/>
      <c r="L1734" s="109"/>
      <c r="M1734" s="109"/>
      <c r="N1734" s="109"/>
      <c r="O1734" s="109"/>
      <c r="P1734" s="109"/>
      <c r="Q1734" s="109"/>
      <c r="R1734" s="109"/>
      <c r="S1734" s="109"/>
      <c r="T1734" s="109"/>
      <c r="U1734" s="116"/>
      <c r="V1734" s="126" t="s">
        <v>764</v>
      </c>
      <c r="W1734" s="109"/>
      <c r="X1734" s="109"/>
      <c r="Y1734" s="109"/>
      <c r="Z1734" s="109"/>
      <c r="AA1734" s="109"/>
      <c r="AB1734" s="109"/>
      <c r="AC1734" s="109"/>
      <c r="AD1734" s="127" t="str">
        <f t="array" ref="AD1734">IF(INDEX(Tabula!$A$1:$AC$129 , $AT1729 + 1, MATCH("Magnitude_Min", Tabula!$A$1:$AAB$1 , 0)), CONCATENATE(TEXT(INDEX(Tabula!$A$1:$AC$129 , $AT1729 + 1, MATCH("Magnitude_Min", Tabula!$A$1:$AAB$1 , 0)), "+00.0;-00.0"),  "ᵐ — ", TEXT(INDEX(Tabula!$A$1:$AC$129 , $AT1729 + 1, MATCH("Magnitude_Max", Tabula!$A$1:$AAB$1 , 0)), "+00.0;-00.0"), "ᵐ"), " ")</f>
        <v> </v>
      </c>
      <c r="AE1734" s="109"/>
      <c r="AF1734" s="109"/>
      <c r="AG1734" s="109"/>
      <c r="AH1734" s="109"/>
      <c r="AI1734" s="109"/>
      <c r="AJ1734" s="109"/>
      <c r="AK1734" s="109"/>
      <c r="AL1734" s="109"/>
      <c r="AM1734" s="116"/>
      <c r="AN1734" s="124"/>
      <c r="AO1734" s="124"/>
      <c r="AP1734" s="124"/>
      <c r="AQ1734" s="124"/>
      <c r="AR1734" s="124"/>
      <c r="AS1734" s="124"/>
    </row>
    <row r="1735" ht="17.25" customHeight="1">
      <c r="A1735" s="134" t="str">
        <f t="array" ref="A1735">CONCATENATE("", INDEX(Tabula!$A$1:$AC$129 ,$AT1729  + 1, MATCH("Info", Tabula!$A$1:$AAB$1 , 0)))</f>
        <v>Арабский эквивалент Головы Гидры. Без глаза, конечно.</v>
      </c>
      <c r="B1735" s="94"/>
      <c r="C1735" s="94"/>
      <c r="D1735" s="94"/>
      <c r="E1735" s="94"/>
      <c r="F1735" s="94"/>
      <c r="G1735" s="94"/>
      <c r="H1735" s="94"/>
      <c r="I1735" s="94"/>
      <c r="J1735" s="94"/>
      <c r="K1735" s="94"/>
      <c r="L1735" s="94"/>
      <c r="M1735" s="94"/>
      <c r="N1735" s="94"/>
      <c r="O1735" s="94"/>
      <c r="P1735" s="94"/>
      <c r="Q1735" s="94"/>
      <c r="R1735" s="94"/>
      <c r="S1735" s="94"/>
      <c r="T1735" s="94"/>
      <c r="U1735" s="94"/>
      <c r="V1735" s="94"/>
      <c r="W1735" s="94"/>
      <c r="X1735" s="94"/>
      <c r="Y1735" s="94"/>
      <c r="Z1735" s="94"/>
      <c r="AA1735" s="94"/>
      <c r="AB1735" s="94"/>
      <c r="AC1735" s="94"/>
      <c r="AD1735" s="94"/>
      <c r="AE1735" s="94"/>
      <c r="AF1735" s="94"/>
      <c r="AG1735" s="94"/>
      <c r="AH1735" s="94"/>
      <c r="AI1735" s="94"/>
      <c r="AJ1735" s="94"/>
      <c r="AK1735" s="94"/>
      <c r="AL1735" s="94"/>
      <c r="AM1735" s="94"/>
      <c r="AN1735" s="94"/>
      <c r="AO1735" s="94"/>
      <c r="AP1735" s="94"/>
      <c r="AQ1735" s="94"/>
      <c r="AR1735" s="94"/>
      <c r="AS1735" s="139" t="s">
        <v>765</v>
      </c>
    </row>
    <row r="1736" ht="17.25" customHeight="1"/>
    <row r="1737" ht="17.25" customHeight="1"/>
    <row r="1738" ht="17.25" customHeight="1"/>
    <row r="1739" ht="17.25" customHeight="1"/>
    <row r="1740" ht="17.25" customHeight="1"/>
    <row r="1741" ht="17.25" customHeight="1"/>
    <row r="1742" ht="17.25" customHeight="1"/>
    <row r="1743" ht="17.25" customHeight="1"/>
    <row r="1744" ht="17.25" customHeight="1"/>
    <row r="1745" ht="17.25" customHeight="1"/>
    <row r="1746" ht="17.25" customHeight="1"/>
    <row r="1747" ht="17.25" customHeight="1"/>
    <row r="1748" ht="17.25" customHeight="1"/>
    <row r="1749" ht="17.25" customHeight="1">
      <c r="A1749" s="124"/>
      <c r="B1749" s="124"/>
      <c r="C1749" s="124"/>
      <c r="D1749" s="124"/>
      <c r="E1749" s="124"/>
      <c r="F1749" s="124"/>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row>
    <row r="1750" ht="17.25" customHeight="1">
      <c r="A1750" s="138" t="str">
        <f t="array" ref="A1750">IMAGE(INDEX(Tabula!$A$1:$AC$129 , $AT1729 + 1,  MATCH("Img_Form_Gray", Tabula!$A$1:$AAB$1 , 0)))</f>
        <v/>
      </c>
      <c r="B1750" s="94"/>
      <c r="C1750" s="94"/>
      <c r="D1750" s="94"/>
      <c r="E1750" s="94"/>
      <c r="F1750" s="94"/>
      <c r="G1750" s="94"/>
      <c r="H1750" s="94"/>
      <c r="I1750" s="94"/>
      <c r="J1750" s="94"/>
      <c r="K1750" s="94"/>
      <c r="L1750" s="94"/>
      <c r="M1750" s="94"/>
      <c r="N1750" s="94"/>
      <c r="O1750" s="94"/>
      <c r="P1750" s="94"/>
      <c r="Q1750" s="94"/>
      <c r="R1750" s="94"/>
      <c r="S1750" s="94"/>
      <c r="T1750" s="94"/>
      <c r="U1750" s="140" t="s">
        <v>767</v>
      </c>
      <c r="V1750" s="136" t="str">
        <f t="array" ref="V1750">IMAGE(INDEX(Tabula!$A$1:$AC$129 , $AT1729 + 1, MATCH("Img_Look_Gray", Tabula!$A$1:$AAB$1 , 0)))</f>
        <v/>
      </c>
      <c r="W1750" s="94"/>
      <c r="X1750" s="94"/>
      <c r="Y1750" s="94"/>
      <c r="Z1750" s="94"/>
      <c r="AA1750" s="94"/>
      <c r="AB1750" s="94"/>
      <c r="AC1750" s="94"/>
      <c r="AD1750" s="94"/>
      <c r="AE1750" s="94"/>
      <c r="AF1750" s="94"/>
      <c r="AG1750" s="94"/>
      <c r="AH1750" s="94"/>
      <c r="AI1750" s="94"/>
      <c r="AJ1750" s="94"/>
      <c r="AK1750" s="94"/>
      <c r="AL1750" s="94"/>
      <c r="AM1750" s="94"/>
      <c r="AN1750" s="94"/>
      <c r="AO1750" s="94"/>
      <c r="AP1750" s="94"/>
      <c r="AQ1750" s="94"/>
      <c r="AR1750" s="94"/>
      <c r="AS1750" s="141" t="s">
        <v>766</v>
      </c>
    </row>
    <row r="1751" ht="17.25" customHeight="1"/>
    <row r="1752" ht="17.25" customHeight="1"/>
    <row r="1753" ht="17.25" customHeight="1"/>
    <row r="1754" ht="17.25" customHeight="1"/>
    <row r="1755" ht="17.25" customHeight="1"/>
    <row r="1756" ht="17.25" customHeight="1"/>
    <row r="1757" ht="17.25" customHeight="1"/>
    <row r="1758" ht="17.25" customHeight="1"/>
    <row r="1759" ht="17.25" customHeight="1"/>
    <row r="1760" ht="17.25" customHeight="1"/>
    <row r="1761" ht="17.25" customHeight="1"/>
    <row r="1762" ht="17.25" customHeight="1"/>
    <row r="1763" ht="17.25" customHeight="1"/>
    <row r="1764" ht="17.25" customHeight="1">
      <c r="A1764" s="124"/>
      <c r="B1764" s="124"/>
      <c r="C1764" s="124"/>
      <c r="D1764" s="124"/>
      <c r="E1764" s="124"/>
      <c r="F1764" s="124"/>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row>
    <row r="1765" ht="17.25" customHeight="1">
      <c r="A1765" s="115" t="s">
        <v>757</v>
      </c>
      <c r="B1765" s="109"/>
      <c r="C1765" s="109"/>
      <c r="D1765" s="109"/>
      <c r="E1765" s="109"/>
      <c r="F1765" s="116"/>
      <c r="G1765" s="117" t="s">
        <v>634</v>
      </c>
      <c r="H1765" s="109"/>
      <c r="I1765" s="109"/>
      <c r="J1765" s="109"/>
      <c r="K1765" s="109"/>
      <c r="L1765" s="109"/>
      <c r="M1765" s="109"/>
      <c r="N1765" s="109"/>
      <c r="O1765" s="116"/>
      <c r="P1765" s="118" t="str">
        <f t="array" ref="P1765">CONCATENATE("", INDEX(Tabula!$A$1:$AC$129 ,$AT1765  + 1, MATCH("Name", Tabula!$A$1:$AAB$1 , 0)))</f>
        <v>Хвост Скорпиона</v>
      </c>
      <c r="Q1765" s="109"/>
      <c r="R1765" s="109"/>
      <c r="S1765" s="109"/>
      <c r="T1765" s="109"/>
      <c r="U1765" s="109"/>
      <c r="V1765" s="109"/>
      <c r="W1765" s="109"/>
      <c r="X1765" s="109"/>
      <c r="Y1765" s="109"/>
      <c r="Z1765" s="109"/>
      <c r="AA1765" s="109"/>
      <c r="AB1765" s="109"/>
      <c r="AC1765" s="109"/>
      <c r="AD1765" s="109"/>
      <c r="AE1765" s="109"/>
      <c r="AF1765" s="109"/>
      <c r="AG1765" s="109"/>
      <c r="AH1765" s="109"/>
      <c r="AI1765" s="109"/>
      <c r="AJ1765" s="109"/>
      <c r="AK1765" s="109"/>
      <c r="AL1765" s="109"/>
      <c r="AM1765" s="109"/>
      <c r="AN1765" s="109"/>
      <c r="AO1765" s="109"/>
      <c r="AP1765" s="109"/>
      <c r="AQ1765" s="109"/>
      <c r="AR1765" s="109"/>
      <c r="AS1765" s="109"/>
      <c r="AT1765" s="119">
        <v>41.0</v>
      </c>
    </row>
    <row r="1766" ht="17.25" customHeight="1">
      <c r="A1766" s="120" t="str">
        <f t="array" ref="A1766">CONCATENATE("№ ", TEXT(INDEX(Tabula!$A$1:$AC$129, $AT1765 + 1, MATCH("Order", Tabula!$A$1:$AAB$1 , 0)), "000"))</f>
        <v>№ 041</v>
      </c>
      <c r="B1766" s="94"/>
      <c r="C1766" s="94"/>
      <c r="D1766" s="94"/>
      <c r="E1766" s="94"/>
      <c r="F1766" s="121"/>
      <c r="G1766" s="122" t="str">
        <f t="array" ref="G1766">CONCATENATE("Включает ", INDEX(Tabula!$A$1:$AC$129 ,$AT1765  + 1, MATCH("Count", Tabula!$A$1:$AAB$1 , 0)), " объекта")</f>
        <v>Включает 11 объекта</v>
      </c>
      <c r="H1766" s="94"/>
      <c r="I1766" s="94"/>
      <c r="J1766" s="94"/>
      <c r="K1766" s="94"/>
      <c r="L1766" s="94"/>
      <c r="M1766" s="94"/>
      <c r="N1766" s="94"/>
      <c r="O1766" s="121"/>
      <c r="P1766" s="123" t="str">
        <f t="array" ref="P1766">INDEX(Tabula!$A$1:$AC$129 , $AT1765 + 1, MATCH("Stars", Tabula!$A$1:$AAB$1 , 0))</f>
        <v>α Sco, τ Sco, ε Sco, μ Sco, ζ Sco, η Sco, θ Sco, ι Sco, κ Sco, λ Sco, ν Sco</v>
      </c>
      <c r="Q1766" s="109"/>
      <c r="R1766" s="109"/>
      <c r="S1766" s="109"/>
      <c r="T1766" s="109"/>
      <c r="U1766" s="109"/>
      <c r="V1766" s="109"/>
      <c r="W1766" s="109"/>
      <c r="X1766" s="109"/>
      <c r="Y1766" s="109"/>
      <c r="Z1766" s="109"/>
      <c r="AA1766" s="109"/>
      <c r="AB1766" s="109"/>
      <c r="AC1766" s="109"/>
      <c r="AD1766" s="109"/>
      <c r="AE1766" s="109"/>
      <c r="AF1766" s="109"/>
      <c r="AG1766" s="109"/>
      <c r="AH1766" s="109"/>
      <c r="AI1766" s="109"/>
      <c r="AJ1766" s="109"/>
      <c r="AK1766" s="109"/>
      <c r="AL1766" s="109"/>
      <c r="AM1766" s="109"/>
      <c r="AN1766" s="109"/>
      <c r="AO1766" s="109"/>
      <c r="AP1766" s="109"/>
      <c r="AQ1766" s="109"/>
      <c r="AR1766" s="109"/>
      <c r="AS1766" s="109"/>
    </row>
    <row r="1767" ht="17.25" customHeight="1">
      <c r="A1767" s="124"/>
      <c r="B1767" s="124"/>
      <c r="C1767" s="124"/>
      <c r="D1767" s="124"/>
      <c r="E1767" s="124"/>
      <c r="F1767" s="125"/>
      <c r="G1767" s="126" t="s">
        <v>656</v>
      </c>
      <c r="H1767" s="109"/>
      <c r="I1767" s="109"/>
      <c r="J1767" s="109"/>
      <c r="K1767" s="109"/>
      <c r="L1767" s="109"/>
      <c r="M1767" s="109"/>
      <c r="N1767" s="109"/>
      <c r="O1767" s="116"/>
      <c r="P1767" s="127" t="str">
        <f t="array" ref="P1767">INDEX(Tabula!$A$1:$AC$129 , $AT1765 + 1, MATCH("Origin", Tabula!$A$1:$AAB$1 , 0))</f>
        <v>Античное</v>
      </c>
      <c r="Q1767" s="109"/>
      <c r="R1767" s="109"/>
      <c r="S1767" s="109"/>
      <c r="T1767" s="109"/>
      <c r="U1767" s="109"/>
      <c r="V1767" s="109"/>
      <c r="W1767" s="109"/>
      <c r="X1767" s="109"/>
      <c r="Y1767" s="109"/>
      <c r="Z1767" s="109"/>
      <c r="AA1767" s="116"/>
      <c r="AB1767" s="126" t="s">
        <v>636</v>
      </c>
      <c r="AC1767" s="109"/>
      <c r="AD1767" s="109"/>
      <c r="AE1767" s="109"/>
      <c r="AF1767" s="109"/>
      <c r="AG1767" s="109"/>
      <c r="AH1767" s="109"/>
      <c r="AI1767" s="109"/>
      <c r="AJ1767" s="127" t="str">
        <f t="array" ref="AJ1767">INDEX(Tabula!$A$1:$AC$129 , $AT1765 + 1, MATCH("Type", Tabula!$A$1:$AAB$1 , 0))</f>
        <v>Образные</v>
      </c>
      <c r="AK1767" s="109"/>
      <c r="AL1767" s="109"/>
      <c r="AM1767" s="109"/>
      <c r="AN1767" s="109"/>
      <c r="AO1767" s="109"/>
      <c r="AP1767" s="109"/>
      <c r="AQ1767" s="109"/>
      <c r="AR1767" s="109"/>
      <c r="AS1767" s="109"/>
    </row>
    <row r="1768" ht="17.25" customHeight="1">
      <c r="A1768" s="128" t="s">
        <v>758</v>
      </c>
      <c r="B1768" s="109"/>
      <c r="C1768" s="109"/>
      <c r="D1768" s="109"/>
      <c r="E1768" s="109"/>
      <c r="F1768" s="116"/>
      <c r="G1768" s="126" t="s">
        <v>759</v>
      </c>
      <c r="H1768" s="109"/>
      <c r="I1768" s="109"/>
      <c r="J1768" s="109"/>
      <c r="K1768" s="109"/>
      <c r="L1768" s="109"/>
      <c r="M1768" s="109"/>
      <c r="N1768" s="109"/>
      <c r="O1768" s="116"/>
      <c r="P1768" s="129" t="str">
        <f t="array" ref="P1768">IF(INDEX(Tabula!$A$1:$AC$129 , $AT1765 + 1, MATCH("Coord_RAJ2000_Beg", Tabula!$A$1:$AAB$1 , 0)), CONCATENATE(INDEX(Tabula!$A$1:$AC$129 , $AT1765 + 1, MATCH("Coord_RAJ2000_Beg", Tabula!$A$1:$AAB$1 , 0)), " | ", INDEX(Tabula!$A$1:$AC$129 , $AT1765 + 1, MATCH("Coord_DEJ2000_Beg", Tabula!$A$1:$AAB$1 , 0))), " ")</f>
        <v> </v>
      </c>
      <c r="Q1768" s="109"/>
      <c r="R1768" s="109"/>
      <c r="S1768" s="109"/>
      <c r="T1768" s="109"/>
      <c r="U1768" s="109"/>
      <c r="V1768" s="109"/>
      <c r="W1768" s="109"/>
      <c r="X1768" s="109"/>
      <c r="Y1768" s="109"/>
      <c r="Z1768" s="109"/>
      <c r="AA1768" s="116"/>
      <c r="AB1768" s="126" t="s">
        <v>760</v>
      </c>
      <c r="AC1768" s="109"/>
      <c r="AD1768" s="109"/>
      <c r="AE1768" s="109"/>
      <c r="AF1768" s="109"/>
      <c r="AG1768" s="109"/>
      <c r="AH1768" s="109"/>
      <c r="AI1768" s="109"/>
      <c r="AJ1768" s="127" t="str">
        <f t="array" ref="AJ1768">if(INDEX(Tabula!$A$1:$AC$129 , $AT1765 + 1, MATCH("Latitude_Full_Beg", Tabula!$A$1:$AAB$1 , 0)),  CONCATENATE(TEXT(INDEX(Tabula!$A$1:$AC$129 , $AT1765 + 1, MATCH("Latitude_Full_Beg", Tabula!$A$1:$AAB$1 , 0)), "+00.0;-00.0" ), "° — ", TEXT(INDEX(Tabula!$A$1:$AC$129 , $AT1765 + 1, MATCH("Latitude_Full_End", Tabula!$A$1:$AAB$1 , 0)), "+00.0;-00.0" ), "°"), " ")</f>
        <v> </v>
      </c>
      <c r="AK1768" s="109"/>
      <c r="AL1768" s="109"/>
      <c r="AM1768" s="109"/>
      <c r="AN1768" s="109"/>
      <c r="AO1768" s="109"/>
      <c r="AP1768" s="109"/>
      <c r="AQ1768" s="109"/>
      <c r="AR1768" s="109"/>
      <c r="AS1768" s="109"/>
    </row>
    <row r="1769" ht="17.25" customHeight="1">
      <c r="A1769" s="130" t="str">
        <f t="array" ref="A1769">CONCATENATE("@ ", INDEX(Tabula!$A$1:$AC$129, $AT1765 + 1, MATCH("Group", Tabula!$A$1:$AAB$1 , 0)), " ")</f>
        <v>@ 032-a </v>
      </c>
      <c r="B1769" s="94"/>
      <c r="C1769" s="94"/>
      <c r="D1769" s="94"/>
      <c r="E1769" s="94"/>
      <c r="F1769" s="121"/>
      <c r="G1769" s="131" t="s">
        <v>761</v>
      </c>
      <c r="H1769" s="109"/>
      <c r="I1769" s="109"/>
      <c r="J1769" s="109"/>
      <c r="K1769" s="109"/>
      <c r="L1769" s="109"/>
      <c r="M1769" s="109"/>
      <c r="N1769" s="109"/>
      <c r="O1769" s="116"/>
      <c r="P1769" s="129" t="str">
        <f t="array" ref="P1769">IF(INDEX(Tabula!$A$1:$AC$129 , $AT1765 + 1, MATCH("Coord_RAJ2000_End", Tabula!$A$1:$AAB$1 , 0)), CONCATENATE(INDEX(Tabula!$A$1:$AC$129 , $AT1765 + 1, MATCH("Coord_RAJ2000_End", Tabula!$A$1:$AAB$1 , 0)), " | ", INDEX(Tabula!$A$1:$AC$129 , $AT1765 + 1, MATCH("Coord_DEJ2000_End", Tabula!$A$1:$AAB$1 , 0))), " ")</f>
        <v> </v>
      </c>
      <c r="Q1769" s="109"/>
      <c r="R1769" s="109"/>
      <c r="S1769" s="109"/>
      <c r="T1769" s="109"/>
      <c r="U1769" s="109"/>
      <c r="V1769" s="109"/>
      <c r="W1769" s="109"/>
      <c r="X1769" s="109"/>
      <c r="Y1769" s="109"/>
      <c r="Z1769" s="109"/>
      <c r="AA1769" s="116"/>
      <c r="AB1769" s="126" t="s">
        <v>762</v>
      </c>
      <c r="AC1769" s="109"/>
      <c r="AD1769" s="109"/>
      <c r="AE1769" s="109"/>
      <c r="AF1769" s="109"/>
      <c r="AG1769" s="109"/>
      <c r="AH1769" s="109"/>
      <c r="AI1769" s="109"/>
      <c r="AJ1769" s="127" t="str">
        <f t="array" ref="AJ1769">IF(INDEX(Tabula!$A$1:$AC$129 , $AT1765 + 1, MATCH("Latitude_Part_Beg", Tabula!$A$1:$AAB$1 , 0)), CONCATENATE(TEXT(INDEX(Tabula!$A$1:$AC$129 , $AT1765 + 1, MATCH("Latitude_Part_Beg", Tabula!$A$1:$AAB$1 , 0)), "+00.0;-00.0" ), "° — ", TEXT(INDEX(Tabula!$A$1:$AC$129 , $AT1765 + 1, MATCH("Latitude_Part_End", Tabula!$A$1:$AAB$1 , 0)), "+00.0;-00.0" ), "°"), " ")</f>
        <v> </v>
      </c>
      <c r="AK1769" s="109"/>
      <c r="AL1769" s="109"/>
      <c r="AM1769" s="109"/>
      <c r="AN1769" s="109"/>
      <c r="AO1769" s="109"/>
      <c r="AP1769" s="109"/>
      <c r="AQ1769" s="109"/>
      <c r="AR1769" s="109"/>
      <c r="AS1769" s="109"/>
    </row>
    <row r="1770" ht="17.25" customHeight="1">
      <c r="A1770" s="124"/>
      <c r="B1770" s="124"/>
      <c r="C1770" s="124"/>
      <c r="D1770" s="124"/>
      <c r="E1770" s="124"/>
      <c r="F1770" s="125"/>
      <c r="G1770" s="126" t="s">
        <v>763</v>
      </c>
      <c r="H1770" s="109"/>
      <c r="I1770" s="109"/>
      <c r="J1770" s="109"/>
      <c r="K1770" s="109"/>
      <c r="L1770" s="109"/>
      <c r="M1770" s="109"/>
      <c r="N1770" s="109"/>
      <c r="O1770" s="116"/>
      <c r="P1770" s="132" t="str">
        <f t="array" ref="P1770">if(INDEX(Tabula!$A$1:$AC$129 , $AT1765 + 1, MATCH("Size_RA", Tabula!$A$1:$AAB$1 , 0)), CONCATENATE(INDEX(Tabula!$A$1:$AC$129 , $AT1765 + 1, MATCH("Size_RA", Tabula!$A$1:$AAB$1 , 0)), " | ", INDEX(Tabula!$A$1:$AC$129 , $AT1765 + 1, MATCH("Size_DE", Tabula!$A$1:$AAB$1 , 0))), " ")</f>
        <v> </v>
      </c>
      <c r="Q1770" s="109"/>
      <c r="R1770" s="109"/>
      <c r="S1770" s="109"/>
      <c r="T1770" s="109"/>
      <c r="U1770" s="109"/>
      <c r="V1770" s="109"/>
      <c r="W1770" s="109"/>
      <c r="X1770" s="109"/>
      <c r="Y1770" s="109"/>
      <c r="Z1770" s="109"/>
      <c r="AA1770" s="116"/>
      <c r="AB1770" s="126" t="s">
        <v>764</v>
      </c>
      <c r="AC1770" s="109"/>
      <c r="AD1770" s="109"/>
      <c r="AE1770" s="109"/>
      <c r="AF1770" s="109"/>
      <c r="AG1770" s="109"/>
      <c r="AH1770" s="109"/>
      <c r="AI1770" s="109"/>
      <c r="AJ1770" s="127" t="str">
        <f t="array" ref="AJ1770">IF(INDEX(Tabula!$A$1:$AC$129 , $AT1765 + 1, MATCH("Magnitude_Min", Tabula!$A$1:$AAB$1 , 0)), CONCATENATE(TEXT(INDEX(Tabula!$A$1:$AC$129 , $AT1765 + 1, MATCH("Magnitude_Min", Tabula!$A$1:$AAB$1 , 0)), "+00.0;-00.0"),  "ᵐ — ", TEXT(INDEX(Tabula!$A$1:$AC$129 , $AT1765 + 1, MATCH("Magnitude_Max", Tabula!$A$1:$AAB$1 , 0)), "+00.0;-00.0"), "ᵐ"), " ")</f>
        <v> </v>
      </c>
      <c r="AK1770" s="109"/>
      <c r="AL1770" s="109"/>
      <c r="AM1770" s="109"/>
      <c r="AN1770" s="109"/>
      <c r="AO1770" s="109"/>
      <c r="AP1770" s="109"/>
      <c r="AQ1770" s="109"/>
      <c r="AR1770" s="109"/>
      <c r="AS1770" s="109"/>
    </row>
    <row r="1771" ht="17.25" customHeight="1">
      <c r="A1771" s="133" t="s">
        <v>765</v>
      </c>
      <c r="B1771" s="134" t="str">
        <f t="array" ref="B1771">CONCATENATE("", INDEX(Tabula!$A$1:$AC$129 ,$AT1765  + 1, MATCH("Info", Tabula!$A$1:$AAB$1 , 0)))</f>
        <v>Астеризм, формирующий фигуру Скорпиона от Антареса (или, при желании, даже от δ Скорпиона): то есть все созвездие без "клешней". В этом случае тянет на формообразующий астеризм. Впрочем, может усекаться до короткого хвостика произвольной длины. Так, арабский астеризм Гиртаб ("жало" или, по другим источникам, собственно, "скорпион"; такое же арабское имя носит κ Sco) включает только последние четыре из указанных звезд.</v>
      </c>
      <c r="C1771" s="94"/>
      <c r="D1771" s="94"/>
      <c r="E1771" s="94"/>
      <c r="F1771" s="94"/>
      <c r="G1771" s="94"/>
      <c r="H1771" s="94"/>
      <c r="I1771" s="94"/>
      <c r="J1771" s="94"/>
      <c r="K1771" s="94"/>
      <c r="L1771" s="94"/>
      <c r="M1771" s="94"/>
      <c r="N1771" s="94"/>
      <c r="O1771" s="94"/>
      <c r="P1771" s="94"/>
      <c r="Q1771" s="94"/>
      <c r="R1771" s="94"/>
      <c r="S1771" s="94"/>
      <c r="T1771" s="94"/>
      <c r="U1771" s="94"/>
      <c r="V1771" s="94"/>
      <c r="W1771" s="94"/>
      <c r="X1771" s="94"/>
      <c r="Y1771" s="94"/>
      <c r="Z1771" s="94"/>
      <c r="AA1771" s="94"/>
      <c r="AB1771" s="94"/>
      <c r="AC1771" s="94"/>
      <c r="AD1771" s="94"/>
      <c r="AE1771" s="94"/>
      <c r="AF1771" s="94"/>
      <c r="AG1771" s="94"/>
      <c r="AH1771" s="94"/>
      <c r="AI1771" s="94"/>
      <c r="AJ1771" s="94"/>
      <c r="AK1771" s="94"/>
      <c r="AL1771" s="94"/>
      <c r="AM1771" s="94"/>
      <c r="AN1771" s="94"/>
      <c r="AO1771" s="94"/>
      <c r="AP1771" s="94"/>
      <c r="AQ1771" s="94"/>
      <c r="AR1771" s="94"/>
      <c r="AS1771" s="94"/>
    </row>
    <row r="1772" ht="17.25" customHeight="1"/>
    <row r="1773" ht="17.25" customHeight="1"/>
    <row r="1774" ht="17.25" customHeight="1"/>
    <row r="1775" ht="17.25" customHeight="1"/>
    <row r="1776" ht="17.25" customHeight="1"/>
    <row r="1777" ht="17.25" customHeight="1"/>
    <row r="1778" ht="17.25" customHeight="1"/>
    <row r="1779" ht="17.25" customHeight="1"/>
    <row r="1780" ht="17.25" customHeight="1"/>
    <row r="1781" ht="17.25" customHeight="1"/>
    <row r="1782" ht="17.25" customHeight="1"/>
    <row r="1783" ht="17.25" customHeight="1"/>
    <row r="1784" ht="17.25" customHeight="1"/>
    <row r="1785" ht="17.25" customHeight="1">
      <c r="A1785" s="124"/>
      <c r="B1785" s="124"/>
      <c r="C1785" s="124"/>
      <c r="D1785" s="124"/>
      <c r="E1785" s="124"/>
      <c r="F1785" s="124"/>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row>
    <row r="1786" ht="17.25" customHeight="1">
      <c r="A1786" s="135" t="s">
        <v>766</v>
      </c>
      <c r="B1786" s="136" t="str">
        <f t="array" ref="B1786">IMAGE(INDEX(Tabula!$A$1:$AC$129 , $AT1765 + 1, MATCH("Img_Look_Gray", Tabula!$A$1:$AAB$1 , 0)))</f>
        <v/>
      </c>
      <c r="C1786" s="94"/>
      <c r="D1786" s="94"/>
      <c r="E1786" s="94"/>
      <c r="F1786" s="94"/>
      <c r="G1786" s="94"/>
      <c r="H1786" s="94"/>
      <c r="I1786" s="94"/>
      <c r="J1786" s="94"/>
      <c r="K1786" s="94"/>
      <c r="L1786" s="94"/>
      <c r="M1786" s="94"/>
      <c r="N1786" s="94"/>
      <c r="O1786" s="94"/>
      <c r="P1786" s="94"/>
      <c r="Q1786" s="94"/>
      <c r="R1786" s="94"/>
      <c r="S1786" s="94"/>
      <c r="T1786" s="94"/>
      <c r="U1786" s="94"/>
      <c r="V1786" s="94"/>
      <c r="W1786" s="94"/>
      <c r="X1786" s="94"/>
      <c r="Y1786" s="137" t="s">
        <v>767</v>
      </c>
      <c r="Z1786" s="138" t="str">
        <f t="array" ref="Z1786">IMAGE(INDEX(Tabula!$A$1:$AC$129 , $AT1765 + 1,  MATCH("Img_Form_Gray", Tabula!$A$1:$AAB$1 , 0)))</f>
        <v/>
      </c>
      <c r="AA1786" s="94"/>
      <c r="AB1786" s="94"/>
      <c r="AC1786" s="94"/>
      <c r="AD1786" s="94"/>
      <c r="AE1786" s="94"/>
      <c r="AF1786" s="94"/>
      <c r="AG1786" s="94"/>
      <c r="AH1786" s="94"/>
      <c r="AI1786" s="94"/>
      <c r="AJ1786" s="94"/>
      <c r="AK1786" s="94"/>
      <c r="AL1786" s="94"/>
      <c r="AM1786" s="94"/>
      <c r="AN1786" s="94"/>
      <c r="AO1786" s="94"/>
      <c r="AP1786" s="94"/>
      <c r="AQ1786" s="94"/>
      <c r="AR1786" s="94"/>
      <c r="AS1786" s="94"/>
    </row>
    <row r="1787" ht="17.25" customHeight="1"/>
    <row r="1788" ht="17.25" customHeight="1"/>
    <row r="1789" ht="17.25" customHeight="1"/>
    <row r="1790" ht="17.25" customHeight="1"/>
    <row r="1791" ht="17.25" customHeight="1"/>
    <row r="1792" ht="17.25" customHeight="1"/>
    <row r="1793" ht="17.25" customHeight="1"/>
    <row r="1794" ht="17.25" customHeight="1"/>
    <row r="1795" ht="17.25" customHeight="1"/>
    <row r="1796" ht="17.25" customHeight="1"/>
    <row r="1797" ht="17.25" customHeight="1"/>
    <row r="1798" ht="17.25" customHeight="1"/>
    <row r="1799" ht="17.25" customHeight="1"/>
    <row r="1800" ht="17.25" customHeight="1">
      <c r="A1800" s="124"/>
      <c r="B1800" s="124"/>
      <c r="C1800" s="124"/>
      <c r="D1800" s="124"/>
      <c r="E1800" s="124"/>
      <c r="F1800" s="124"/>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row>
    <row r="1801" ht="17.25" customHeight="1">
      <c r="A1801" s="117" t="s">
        <v>634</v>
      </c>
      <c r="B1801" s="109"/>
      <c r="C1801" s="109"/>
      <c r="D1801" s="109"/>
      <c r="E1801" s="109"/>
      <c r="F1801" s="109"/>
      <c r="G1801" s="109"/>
      <c r="H1801" s="109"/>
      <c r="I1801" s="116"/>
      <c r="J1801" s="118" t="str">
        <f t="array" ref="J1801">CONCATENATE("", INDEX(Tabula!$A$1:$AC$129 ,$AT1801  + 1, MATCH("Name", Tabula!$A$1:$AAB$1 , 0)))</f>
        <v>Рыболовный Крючок</v>
      </c>
      <c r="K1801" s="109"/>
      <c r="L1801" s="109"/>
      <c r="M1801" s="109"/>
      <c r="N1801" s="109"/>
      <c r="O1801" s="109"/>
      <c r="P1801" s="109"/>
      <c r="Q1801" s="109"/>
      <c r="R1801" s="109"/>
      <c r="S1801" s="109"/>
      <c r="T1801" s="109"/>
      <c r="U1801" s="109"/>
      <c r="V1801" s="109"/>
      <c r="W1801" s="109"/>
      <c r="X1801" s="109"/>
      <c r="Y1801" s="109"/>
      <c r="Z1801" s="109"/>
      <c r="AA1801" s="109"/>
      <c r="AB1801" s="109"/>
      <c r="AC1801" s="109"/>
      <c r="AD1801" s="109"/>
      <c r="AE1801" s="109"/>
      <c r="AF1801" s="109"/>
      <c r="AG1801" s="109"/>
      <c r="AH1801" s="109"/>
      <c r="AI1801" s="109"/>
      <c r="AJ1801" s="109"/>
      <c r="AK1801" s="109"/>
      <c r="AL1801" s="109"/>
      <c r="AM1801" s="116"/>
      <c r="AN1801" s="115" t="s">
        <v>757</v>
      </c>
      <c r="AO1801" s="109"/>
      <c r="AP1801" s="109"/>
      <c r="AQ1801" s="109"/>
      <c r="AR1801" s="109"/>
      <c r="AS1801" s="109"/>
      <c r="AT1801" s="119">
        <v>42.0</v>
      </c>
    </row>
    <row r="1802" ht="17.25" customHeight="1">
      <c r="A1802" s="122" t="str">
        <f t="array" ref="A1802">CONCATENATE("Включает ", INDEX(Tabula!$A$1:$AC$129 ,$AT1801  + 1, MATCH("Count", Tabula!$A$1:$AAB$1 , 0)), " объекта")</f>
        <v>Включает 11 объекта</v>
      </c>
      <c r="B1802" s="94"/>
      <c r="C1802" s="94"/>
      <c r="D1802" s="94"/>
      <c r="E1802" s="94"/>
      <c r="F1802" s="94"/>
      <c r="G1802" s="94"/>
      <c r="H1802" s="94"/>
      <c r="I1802" s="121"/>
      <c r="J1802" s="123" t="str">
        <f t="array" ref="J1802">INDEX(Tabula!$A$1:$AC$129 , $AT1801 + 1, MATCH("Stars", Tabula!$A$1:$AAB$1 , 0))</f>
        <v>α Sco, τ Sco, ε Sco, μ Sco, ζ Sco, η Sco, θ Sco, ι Sco, κ Sco, λ Sco, ν Sco</v>
      </c>
      <c r="K1802" s="109"/>
      <c r="L1802" s="109"/>
      <c r="M1802" s="109"/>
      <c r="N1802" s="109"/>
      <c r="O1802" s="109"/>
      <c r="P1802" s="109"/>
      <c r="Q1802" s="109"/>
      <c r="R1802" s="109"/>
      <c r="S1802" s="109"/>
      <c r="T1802" s="109"/>
      <c r="U1802" s="109"/>
      <c r="V1802" s="109"/>
      <c r="W1802" s="109"/>
      <c r="X1802" s="109"/>
      <c r="Y1802" s="109"/>
      <c r="Z1802" s="109"/>
      <c r="AA1802" s="109"/>
      <c r="AB1802" s="109"/>
      <c r="AC1802" s="109"/>
      <c r="AD1802" s="109"/>
      <c r="AE1802" s="109"/>
      <c r="AF1802" s="109"/>
      <c r="AG1802" s="109"/>
      <c r="AH1802" s="109"/>
      <c r="AI1802" s="109"/>
      <c r="AJ1802" s="109"/>
      <c r="AK1802" s="109"/>
      <c r="AL1802" s="109"/>
      <c r="AM1802" s="116"/>
      <c r="AN1802" s="120" t="str">
        <f t="array" ref="AN1802">CONCATENATE("№ ", TEXT(INDEX(Tabula!$A$1:$AC$129, $AT1801 + 1, MATCH("Order", Tabula!$A$1:$AAB$1 , 0)), "000"))</f>
        <v>№ 042</v>
      </c>
      <c r="AO1802" s="94"/>
      <c r="AP1802" s="94"/>
      <c r="AQ1802" s="94"/>
      <c r="AR1802" s="94"/>
      <c r="AS1802" s="94"/>
    </row>
    <row r="1803" ht="17.25" customHeight="1">
      <c r="A1803" s="126" t="s">
        <v>656</v>
      </c>
      <c r="B1803" s="109"/>
      <c r="C1803" s="109"/>
      <c r="D1803" s="109"/>
      <c r="E1803" s="109"/>
      <c r="F1803" s="109"/>
      <c r="G1803" s="109"/>
      <c r="H1803" s="109"/>
      <c r="I1803" s="116"/>
      <c r="J1803" s="127" t="str">
        <f t="array" ref="J1803">INDEX(Tabula!$A$1:$AC$129 , $AT1801 + 1, MATCH("Origin", Tabula!$A$1:$AAB$1 , 0))</f>
        <v>Античное</v>
      </c>
      <c r="K1803" s="109"/>
      <c r="L1803" s="109"/>
      <c r="M1803" s="109"/>
      <c r="N1803" s="109"/>
      <c r="O1803" s="109"/>
      <c r="P1803" s="109"/>
      <c r="Q1803" s="109"/>
      <c r="R1803" s="109"/>
      <c r="S1803" s="109"/>
      <c r="T1803" s="109"/>
      <c r="U1803" s="116"/>
      <c r="V1803" s="126" t="s">
        <v>636</v>
      </c>
      <c r="W1803" s="109"/>
      <c r="X1803" s="109"/>
      <c r="Y1803" s="109"/>
      <c r="Z1803" s="109"/>
      <c r="AA1803" s="109"/>
      <c r="AB1803" s="109"/>
      <c r="AC1803" s="109"/>
      <c r="AD1803" s="127" t="str">
        <f t="array" ref="AD1803">INDEX(Tabula!$A$1:$AC$129 , $AT1801 + 1, MATCH("Type", Tabula!$A$1:$AAB$1 , 0))</f>
        <v>Ассоциативные</v>
      </c>
      <c r="AE1803" s="109"/>
      <c r="AF1803" s="109"/>
      <c r="AG1803" s="109"/>
      <c r="AH1803" s="109"/>
      <c r="AI1803" s="109"/>
      <c r="AJ1803" s="109"/>
      <c r="AK1803" s="109"/>
      <c r="AL1803" s="109"/>
      <c r="AM1803" s="116"/>
      <c r="AN1803" s="124"/>
      <c r="AO1803" s="124"/>
      <c r="AP1803" s="124"/>
      <c r="AQ1803" s="124"/>
      <c r="AR1803" s="124"/>
      <c r="AS1803" s="124"/>
    </row>
    <row r="1804" ht="17.25" customHeight="1">
      <c r="A1804" s="126" t="s">
        <v>759</v>
      </c>
      <c r="B1804" s="109"/>
      <c r="C1804" s="109"/>
      <c r="D1804" s="109"/>
      <c r="E1804" s="109"/>
      <c r="F1804" s="109"/>
      <c r="G1804" s="109"/>
      <c r="H1804" s="109"/>
      <c r="I1804" s="116"/>
      <c r="J1804" s="129" t="str">
        <f t="array" ref="J1804">IF(INDEX(Tabula!$A$1:$AC$129 , $AT1801 + 1, MATCH("Coord_RAJ2000_Beg", Tabula!$A$1:$AAB$1 , 0)), CONCATENATE(INDEX(Tabula!$A$1:$AC$129 , $AT1801 + 1, MATCH("Coord_RAJ2000_Beg", Tabula!$A$1:$AAB$1 , 0)), " | ", INDEX(Tabula!$A$1:$AC$129 , $AT1801 + 1, MATCH("Coord_DEJ2000_Beg", Tabula!$A$1:$AAB$1 , 0))), " ")</f>
        <v> </v>
      </c>
      <c r="K1804" s="109"/>
      <c r="L1804" s="109"/>
      <c r="M1804" s="109"/>
      <c r="N1804" s="109"/>
      <c r="O1804" s="109"/>
      <c r="P1804" s="109"/>
      <c r="Q1804" s="109"/>
      <c r="R1804" s="109"/>
      <c r="S1804" s="109"/>
      <c r="T1804" s="109"/>
      <c r="U1804" s="116"/>
      <c r="V1804" s="126" t="s">
        <v>760</v>
      </c>
      <c r="W1804" s="109"/>
      <c r="X1804" s="109"/>
      <c r="Y1804" s="109"/>
      <c r="Z1804" s="109"/>
      <c r="AA1804" s="109"/>
      <c r="AB1804" s="109"/>
      <c r="AC1804" s="109"/>
      <c r="AD1804" s="127" t="str">
        <f t="array" ref="AD1804">if(INDEX(Tabula!$A$1:$AC$129 , $AT1801 + 1, MATCH("Latitude_Full_Beg", Tabula!$A$1:$AAB$1 , 0)),  CONCATENATE(TEXT(INDEX(Tabula!$A$1:$AC$129 , $AT1801 + 1, MATCH("Latitude_Full_Beg", Tabula!$A$1:$AAB$1 , 0)), "+00.0;-00.0" ), "° — ", TEXT(INDEX(Tabula!$A$1:$AC$129 , $AT1801 + 1, MATCH("Latitude_Full_End", Tabula!$A$1:$AAB$1 , 0)), "+00.0;-00.0" ), "°"), " ")</f>
        <v> </v>
      </c>
      <c r="AE1804" s="109"/>
      <c r="AF1804" s="109"/>
      <c r="AG1804" s="109"/>
      <c r="AH1804" s="109"/>
      <c r="AI1804" s="109"/>
      <c r="AJ1804" s="109"/>
      <c r="AK1804" s="109"/>
      <c r="AL1804" s="109"/>
      <c r="AM1804" s="116"/>
      <c r="AN1804" s="128" t="s">
        <v>758</v>
      </c>
      <c r="AO1804" s="109"/>
      <c r="AP1804" s="109"/>
      <c r="AQ1804" s="109"/>
      <c r="AR1804" s="109"/>
      <c r="AS1804" s="109"/>
    </row>
    <row r="1805" ht="17.25" customHeight="1">
      <c r="A1805" s="131" t="s">
        <v>761</v>
      </c>
      <c r="B1805" s="109"/>
      <c r="C1805" s="109"/>
      <c r="D1805" s="109"/>
      <c r="E1805" s="109"/>
      <c r="F1805" s="109"/>
      <c r="G1805" s="109"/>
      <c r="H1805" s="109"/>
      <c r="I1805" s="116"/>
      <c r="J1805" s="129" t="str">
        <f t="array" ref="J1805">IF(INDEX(Tabula!$A$1:$AC$129 , $AT1801 + 1, MATCH("Coord_RAJ2000_End", Tabula!$A$1:$AAB$1 , 0)), CONCATENATE(INDEX(Tabula!$A$1:$AC$129 , $AT1801 + 1, MATCH("Coord_RAJ2000_End", Tabula!$A$1:$AAB$1 , 0)), " | ", INDEX(Tabula!$A$1:$AC$129 , $AT1801 + 1, MATCH("Coord_DEJ2000_End", Tabula!$A$1:$AAB$1 , 0))), " ")</f>
        <v> </v>
      </c>
      <c r="K1805" s="109"/>
      <c r="L1805" s="109"/>
      <c r="M1805" s="109"/>
      <c r="N1805" s="109"/>
      <c r="O1805" s="109"/>
      <c r="P1805" s="109"/>
      <c r="Q1805" s="109"/>
      <c r="R1805" s="109"/>
      <c r="S1805" s="109"/>
      <c r="T1805" s="109"/>
      <c r="U1805" s="116"/>
      <c r="V1805" s="126" t="s">
        <v>762</v>
      </c>
      <c r="W1805" s="109"/>
      <c r="X1805" s="109"/>
      <c r="Y1805" s="109"/>
      <c r="Z1805" s="109"/>
      <c r="AA1805" s="109"/>
      <c r="AB1805" s="109"/>
      <c r="AC1805" s="109"/>
      <c r="AD1805" s="127" t="str">
        <f t="array" ref="AD1805">IF(INDEX(Tabula!$A$1:$AC$129 , $AT1801 + 1, MATCH("Latitude_Part_Beg", Tabula!$A$1:$AAB$1 , 0)), CONCATENATE(TEXT(INDEX(Tabula!$A$1:$AC$129 , $AT1801 + 1, MATCH("Latitude_Part_Beg", Tabula!$A$1:$AAB$1 , 0)), "+00.0;-00.0" ), "° — ", TEXT(INDEX(Tabula!$A$1:$AC$129 , $AT1801 + 1, MATCH("Latitude_Part_End", Tabula!$A$1:$AAB$1 , 0)), "+00.0;-00.0" ), "°"), " ")</f>
        <v> </v>
      </c>
      <c r="AE1805" s="109"/>
      <c r="AF1805" s="109"/>
      <c r="AG1805" s="109"/>
      <c r="AH1805" s="109"/>
      <c r="AI1805" s="109"/>
      <c r="AJ1805" s="109"/>
      <c r="AK1805" s="109"/>
      <c r="AL1805" s="109"/>
      <c r="AM1805" s="116"/>
      <c r="AN1805" s="130" t="str">
        <f t="array" ref="AN1805">CONCATENATE("@ ", INDEX(Tabula!$A$1:$AC$129, $AT1801 + 1, MATCH("Group", Tabula!$A$1:$AAB$1 , 0)), " ")</f>
        <v>@ 032-b </v>
      </c>
      <c r="AO1805" s="94"/>
      <c r="AP1805" s="94"/>
      <c r="AQ1805" s="94"/>
      <c r="AR1805" s="94"/>
      <c r="AS1805" s="94"/>
    </row>
    <row r="1806" ht="17.25" customHeight="1">
      <c r="A1806" s="126" t="s">
        <v>763</v>
      </c>
      <c r="B1806" s="109"/>
      <c r="C1806" s="109"/>
      <c r="D1806" s="109"/>
      <c r="E1806" s="109"/>
      <c r="F1806" s="109"/>
      <c r="G1806" s="109"/>
      <c r="H1806" s="109"/>
      <c r="I1806" s="116"/>
      <c r="J1806" s="132" t="str">
        <f t="array" ref="J1806">if(INDEX(Tabula!$A$1:$AC$129 , $AT1801 + 1, MATCH("Size_RA", Tabula!$A$1:$AAB$1 , 0)), CONCATENATE(INDEX(Tabula!$A$1:$AC$129 , $AT1801 + 1, MATCH("Size_RA", Tabula!$A$1:$AAB$1 , 0)), " | ", INDEX(Tabula!$A$1:$AC$129 , $AT1801 + 1, MATCH("Size_DE", Tabula!$A$1:$AAB$1 , 0))), " ")</f>
        <v> </v>
      </c>
      <c r="K1806" s="109"/>
      <c r="L1806" s="109"/>
      <c r="M1806" s="109"/>
      <c r="N1806" s="109"/>
      <c r="O1806" s="109"/>
      <c r="P1806" s="109"/>
      <c r="Q1806" s="109"/>
      <c r="R1806" s="109"/>
      <c r="S1806" s="109"/>
      <c r="T1806" s="109"/>
      <c r="U1806" s="116"/>
      <c r="V1806" s="126" t="s">
        <v>764</v>
      </c>
      <c r="W1806" s="109"/>
      <c r="X1806" s="109"/>
      <c r="Y1806" s="109"/>
      <c r="Z1806" s="109"/>
      <c r="AA1806" s="109"/>
      <c r="AB1806" s="109"/>
      <c r="AC1806" s="109"/>
      <c r="AD1806" s="127" t="str">
        <f t="array" ref="AD1806">IF(INDEX(Tabula!$A$1:$AC$129 , $AT1801 + 1, MATCH("Magnitude_Min", Tabula!$A$1:$AAB$1 , 0)), CONCATENATE(TEXT(INDEX(Tabula!$A$1:$AC$129 , $AT1801 + 1, MATCH("Magnitude_Min", Tabula!$A$1:$AAB$1 , 0)), "+00.0;-00.0"),  "ᵐ — ", TEXT(INDEX(Tabula!$A$1:$AC$129 , $AT1801 + 1, MATCH("Magnitude_Max", Tabula!$A$1:$AAB$1 , 0)), "+00.0;-00.0"), "ᵐ"), " ")</f>
        <v> </v>
      </c>
      <c r="AE1806" s="109"/>
      <c r="AF1806" s="109"/>
      <c r="AG1806" s="109"/>
      <c r="AH1806" s="109"/>
      <c r="AI1806" s="109"/>
      <c r="AJ1806" s="109"/>
      <c r="AK1806" s="109"/>
      <c r="AL1806" s="109"/>
      <c r="AM1806" s="116"/>
      <c r="AN1806" s="124"/>
      <c r="AO1806" s="124"/>
      <c r="AP1806" s="124"/>
      <c r="AQ1806" s="124"/>
      <c r="AR1806" s="124"/>
      <c r="AS1806" s="124"/>
    </row>
    <row r="1807" ht="17.25" customHeight="1">
      <c r="A1807" s="134" t="str">
        <f t="array" ref="A1807">CONCATENATE("", INDEX(Tabula!$A$1:$AC$129 ,$AT1801  + 1, MATCH("Info", Tabula!$A$1:$AAB$1 , 0)))</f>
        <v>Астеризм, формирующий фигуру Скорпиона от Антареса (или, при желании, даже от δ Скорпиона): то есть все созвездие без "клешней". В этом случае тянет на формообразующий астеризм. Впрочем, может усекаться до короткого хвостика произвольной длины. Так, арабский астеризм Гиртаб ("жало" или, по другим источникам, собственно, "скорпион"; такое же арабское имя носит κ Sco) включает только последние четыре из указанных звезд.</v>
      </c>
      <c r="B1807" s="94"/>
      <c r="C1807" s="94"/>
      <c r="D1807" s="94"/>
      <c r="E1807" s="94"/>
      <c r="F1807" s="94"/>
      <c r="G1807" s="94"/>
      <c r="H1807" s="94"/>
      <c r="I1807" s="94"/>
      <c r="J1807" s="94"/>
      <c r="K1807" s="94"/>
      <c r="L1807" s="94"/>
      <c r="M1807" s="94"/>
      <c r="N1807" s="94"/>
      <c r="O1807" s="94"/>
      <c r="P1807" s="94"/>
      <c r="Q1807" s="94"/>
      <c r="R1807" s="94"/>
      <c r="S1807" s="94"/>
      <c r="T1807" s="94"/>
      <c r="U1807" s="94"/>
      <c r="V1807" s="94"/>
      <c r="W1807" s="94"/>
      <c r="X1807" s="94"/>
      <c r="Y1807" s="94"/>
      <c r="Z1807" s="94"/>
      <c r="AA1807" s="94"/>
      <c r="AB1807" s="94"/>
      <c r="AC1807" s="94"/>
      <c r="AD1807" s="94"/>
      <c r="AE1807" s="94"/>
      <c r="AF1807" s="94"/>
      <c r="AG1807" s="94"/>
      <c r="AH1807" s="94"/>
      <c r="AI1807" s="94"/>
      <c r="AJ1807" s="94"/>
      <c r="AK1807" s="94"/>
      <c r="AL1807" s="94"/>
      <c r="AM1807" s="94"/>
      <c r="AN1807" s="94"/>
      <c r="AO1807" s="94"/>
      <c r="AP1807" s="94"/>
      <c r="AQ1807" s="94"/>
      <c r="AR1807" s="94"/>
      <c r="AS1807" s="139" t="s">
        <v>765</v>
      </c>
    </row>
    <row r="1808" ht="17.25" customHeight="1"/>
    <row r="1809" ht="17.25" customHeight="1"/>
    <row r="1810" ht="17.25" customHeight="1"/>
    <row r="1811" ht="17.25" customHeight="1"/>
    <row r="1812" ht="17.25" customHeight="1"/>
    <row r="1813" ht="17.25" customHeight="1"/>
    <row r="1814" ht="17.25" customHeight="1"/>
    <row r="1815" ht="17.25" customHeight="1"/>
    <row r="1816" ht="17.25" customHeight="1"/>
    <row r="1817" ht="17.25" customHeight="1"/>
    <row r="1818" ht="17.25" customHeight="1"/>
    <row r="1819" ht="17.25" customHeight="1"/>
    <row r="1820" ht="17.25" customHeight="1"/>
    <row r="1821" ht="17.25" customHeight="1">
      <c r="A1821" s="124"/>
      <c r="B1821" s="124"/>
      <c r="C1821" s="124"/>
      <c r="D1821" s="124"/>
      <c r="E1821" s="124"/>
      <c r="F1821" s="124"/>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row>
    <row r="1822" ht="17.25" customHeight="1">
      <c r="A1822" s="138" t="str">
        <f t="array" ref="A1822">IMAGE(INDEX(Tabula!$A$1:$AC$129 , $AT1801 + 1,  MATCH("Img_Form_Gray", Tabula!$A$1:$AAB$1 , 0)))</f>
        <v/>
      </c>
      <c r="B1822" s="94"/>
      <c r="C1822" s="94"/>
      <c r="D1822" s="94"/>
      <c r="E1822" s="94"/>
      <c r="F1822" s="94"/>
      <c r="G1822" s="94"/>
      <c r="H1822" s="94"/>
      <c r="I1822" s="94"/>
      <c r="J1822" s="94"/>
      <c r="K1822" s="94"/>
      <c r="L1822" s="94"/>
      <c r="M1822" s="94"/>
      <c r="N1822" s="94"/>
      <c r="O1822" s="94"/>
      <c r="P1822" s="94"/>
      <c r="Q1822" s="94"/>
      <c r="R1822" s="94"/>
      <c r="S1822" s="94"/>
      <c r="T1822" s="94"/>
      <c r="U1822" s="140" t="s">
        <v>767</v>
      </c>
      <c r="V1822" s="136" t="str">
        <f t="array" ref="V1822">IMAGE(INDEX(Tabula!$A$1:$AC$129 , $AT1801 + 1, MATCH("Img_Look_Gray", Tabula!$A$1:$AAB$1 , 0)))</f>
        <v/>
      </c>
      <c r="W1822" s="94"/>
      <c r="X1822" s="94"/>
      <c r="Y1822" s="94"/>
      <c r="Z1822" s="94"/>
      <c r="AA1822" s="94"/>
      <c r="AB1822" s="94"/>
      <c r="AC1822" s="94"/>
      <c r="AD1822" s="94"/>
      <c r="AE1822" s="94"/>
      <c r="AF1822" s="94"/>
      <c r="AG1822" s="94"/>
      <c r="AH1822" s="94"/>
      <c r="AI1822" s="94"/>
      <c r="AJ1822" s="94"/>
      <c r="AK1822" s="94"/>
      <c r="AL1822" s="94"/>
      <c r="AM1822" s="94"/>
      <c r="AN1822" s="94"/>
      <c r="AO1822" s="94"/>
      <c r="AP1822" s="94"/>
      <c r="AQ1822" s="94"/>
      <c r="AR1822" s="94"/>
      <c r="AS1822" s="141" t="s">
        <v>766</v>
      </c>
    </row>
    <row r="1823" ht="17.25" customHeight="1"/>
    <row r="1824" ht="17.25" customHeight="1"/>
    <row r="1825" ht="17.25" customHeight="1"/>
    <row r="1826" ht="17.25" customHeight="1"/>
    <row r="1827" ht="17.25" customHeight="1"/>
    <row r="1828" ht="17.25" customHeight="1"/>
    <row r="1829" ht="17.25" customHeight="1"/>
    <row r="1830" ht="17.25" customHeight="1"/>
    <row r="1831" ht="17.25" customHeight="1"/>
    <row r="1832" ht="17.25" customHeight="1"/>
    <row r="1833" ht="17.25" customHeight="1"/>
    <row r="1834" ht="17.25" customHeight="1"/>
    <row r="1835" ht="17.25" customHeight="1"/>
    <row r="1836" ht="17.25" customHeight="1">
      <c r="A1836" s="124"/>
      <c r="B1836" s="124"/>
      <c r="C1836" s="124"/>
      <c r="D1836" s="124"/>
      <c r="E1836" s="124"/>
      <c r="F1836" s="124"/>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row>
    <row r="1837" ht="17.25" customHeight="1">
      <c r="A1837" s="115" t="s">
        <v>757</v>
      </c>
      <c r="B1837" s="109"/>
      <c r="C1837" s="109"/>
      <c r="D1837" s="109"/>
      <c r="E1837" s="109"/>
      <c r="F1837" s="116"/>
      <c r="G1837" s="117" t="s">
        <v>634</v>
      </c>
      <c r="H1837" s="109"/>
      <c r="I1837" s="109"/>
      <c r="J1837" s="109"/>
      <c r="K1837" s="109"/>
      <c r="L1837" s="109"/>
      <c r="M1837" s="109"/>
      <c r="N1837" s="109"/>
      <c r="O1837" s="116"/>
      <c r="P1837" s="118" t="str">
        <f t="array" ref="P1837">CONCATENATE("", INDEX(Tabula!$A$1:$AC$129 ,$AT1837  + 1, MATCH("Name", Tabula!$A$1:$AAB$1 , 0)))</f>
        <v>Жало (Гиртаб)</v>
      </c>
      <c r="Q1837" s="109"/>
      <c r="R1837" s="109"/>
      <c r="S1837" s="109"/>
      <c r="T1837" s="109"/>
      <c r="U1837" s="109"/>
      <c r="V1837" s="109"/>
      <c r="W1837" s="109"/>
      <c r="X1837" s="109"/>
      <c r="Y1837" s="109"/>
      <c r="Z1837" s="109"/>
      <c r="AA1837" s="109"/>
      <c r="AB1837" s="109"/>
      <c r="AC1837" s="109"/>
      <c r="AD1837" s="109"/>
      <c r="AE1837" s="109"/>
      <c r="AF1837" s="109"/>
      <c r="AG1837" s="109"/>
      <c r="AH1837" s="109"/>
      <c r="AI1837" s="109"/>
      <c r="AJ1837" s="109"/>
      <c r="AK1837" s="109"/>
      <c r="AL1837" s="109"/>
      <c r="AM1837" s="109"/>
      <c r="AN1837" s="109"/>
      <c r="AO1837" s="109"/>
      <c r="AP1837" s="109"/>
      <c r="AQ1837" s="109"/>
      <c r="AR1837" s="109"/>
      <c r="AS1837" s="109"/>
      <c r="AT1837" s="119">
        <v>43.0</v>
      </c>
    </row>
    <row r="1838" ht="17.25" customHeight="1">
      <c r="A1838" s="120" t="str">
        <f t="array" ref="A1838">CONCATENATE("№ ", TEXT(INDEX(Tabula!$A$1:$AC$129, $AT1837 + 1, MATCH("Order", Tabula!$A$1:$AAB$1 , 0)), "000"))</f>
        <v>№ 043</v>
      </c>
      <c r="B1838" s="94"/>
      <c r="C1838" s="94"/>
      <c r="D1838" s="94"/>
      <c r="E1838" s="94"/>
      <c r="F1838" s="121"/>
      <c r="G1838" s="122" t="str">
        <f t="array" ref="G1838">CONCATENATE("Включает ", INDEX(Tabula!$A$1:$AC$129 ,$AT1837  + 1, MATCH("Count", Tabula!$A$1:$AAB$1 , 0)), " объекта")</f>
        <v>Включает 4 объекта</v>
      </c>
      <c r="H1838" s="94"/>
      <c r="I1838" s="94"/>
      <c r="J1838" s="94"/>
      <c r="K1838" s="94"/>
      <c r="L1838" s="94"/>
      <c r="M1838" s="94"/>
      <c r="N1838" s="94"/>
      <c r="O1838" s="121"/>
      <c r="P1838" s="123" t="str">
        <f t="array" ref="P1838">INDEX(Tabula!$A$1:$AC$129 , $AT1837 + 1, MATCH("Stars", Tabula!$A$1:$AAB$1 , 0))</f>
        <v>ι Sco, κ Sco, λ Sco, ν Sco</v>
      </c>
      <c r="Q1838" s="109"/>
      <c r="R1838" s="109"/>
      <c r="S1838" s="109"/>
      <c r="T1838" s="109"/>
      <c r="U1838" s="109"/>
      <c r="V1838" s="109"/>
      <c r="W1838" s="109"/>
      <c r="X1838" s="109"/>
      <c r="Y1838" s="109"/>
      <c r="Z1838" s="109"/>
      <c r="AA1838" s="109"/>
      <c r="AB1838" s="109"/>
      <c r="AC1838" s="109"/>
      <c r="AD1838" s="109"/>
      <c r="AE1838" s="109"/>
      <c r="AF1838" s="109"/>
      <c r="AG1838" s="109"/>
      <c r="AH1838" s="109"/>
      <c r="AI1838" s="109"/>
      <c r="AJ1838" s="109"/>
      <c r="AK1838" s="109"/>
      <c r="AL1838" s="109"/>
      <c r="AM1838" s="109"/>
      <c r="AN1838" s="109"/>
      <c r="AO1838" s="109"/>
      <c r="AP1838" s="109"/>
      <c r="AQ1838" s="109"/>
      <c r="AR1838" s="109"/>
      <c r="AS1838" s="109"/>
    </row>
    <row r="1839" ht="17.25" customHeight="1">
      <c r="A1839" s="124"/>
      <c r="B1839" s="124"/>
      <c r="C1839" s="124"/>
      <c r="D1839" s="124"/>
      <c r="E1839" s="124"/>
      <c r="F1839" s="125"/>
      <c r="G1839" s="126" t="s">
        <v>656</v>
      </c>
      <c r="H1839" s="109"/>
      <c r="I1839" s="109"/>
      <c r="J1839" s="109"/>
      <c r="K1839" s="109"/>
      <c r="L1839" s="109"/>
      <c r="M1839" s="109"/>
      <c r="N1839" s="109"/>
      <c r="O1839" s="116"/>
      <c r="P1839" s="127" t="str">
        <f t="array" ref="P1839">INDEX(Tabula!$A$1:$AC$129 , $AT1837 + 1, MATCH("Origin", Tabula!$A$1:$AAB$1 , 0))</f>
        <v>Арабское</v>
      </c>
      <c r="Q1839" s="109"/>
      <c r="R1839" s="109"/>
      <c r="S1839" s="109"/>
      <c r="T1839" s="109"/>
      <c r="U1839" s="109"/>
      <c r="V1839" s="109"/>
      <c r="W1839" s="109"/>
      <c r="X1839" s="109"/>
      <c r="Y1839" s="109"/>
      <c r="Z1839" s="109"/>
      <c r="AA1839" s="116"/>
      <c r="AB1839" s="126" t="s">
        <v>636</v>
      </c>
      <c r="AC1839" s="109"/>
      <c r="AD1839" s="109"/>
      <c r="AE1839" s="109"/>
      <c r="AF1839" s="109"/>
      <c r="AG1839" s="109"/>
      <c r="AH1839" s="109"/>
      <c r="AI1839" s="109"/>
      <c r="AJ1839" s="127" t="str">
        <f t="array" ref="AJ1839">INDEX(Tabula!$A$1:$AC$129 , $AT1837 + 1, MATCH("Type", Tabula!$A$1:$AAB$1 , 0))</f>
        <v>Образные</v>
      </c>
      <c r="AK1839" s="109"/>
      <c r="AL1839" s="109"/>
      <c r="AM1839" s="109"/>
      <c r="AN1839" s="109"/>
      <c r="AO1839" s="109"/>
      <c r="AP1839" s="109"/>
      <c r="AQ1839" s="109"/>
      <c r="AR1839" s="109"/>
      <c r="AS1839" s="109"/>
    </row>
    <row r="1840" ht="17.25" customHeight="1">
      <c r="A1840" s="128" t="s">
        <v>758</v>
      </c>
      <c r="B1840" s="109"/>
      <c r="C1840" s="109"/>
      <c r="D1840" s="109"/>
      <c r="E1840" s="109"/>
      <c r="F1840" s="116"/>
      <c r="G1840" s="126" t="s">
        <v>759</v>
      </c>
      <c r="H1840" s="109"/>
      <c r="I1840" s="109"/>
      <c r="J1840" s="109"/>
      <c r="K1840" s="109"/>
      <c r="L1840" s="109"/>
      <c r="M1840" s="109"/>
      <c r="N1840" s="109"/>
      <c r="O1840" s="116"/>
      <c r="P1840" s="129" t="str">
        <f t="array" ref="P1840">IF(INDEX(Tabula!$A$1:$AC$129 , $AT1837 + 1, MATCH("Coord_RAJ2000_Beg", Tabula!$A$1:$AAB$1 , 0)), CONCATENATE(INDEX(Tabula!$A$1:$AC$129 , $AT1837 + 1, MATCH("Coord_RAJ2000_Beg", Tabula!$A$1:$AAB$1 , 0)), " | ", INDEX(Tabula!$A$1:$AC$129 , $AT1837 + 1, MATCH("Coord_DEJ2000_Beg", Tabula!$A$1:$AAB$1 , 0))), " ")</f>
        <v> </v>
      </c>
      <c r="Q1840" s="109"/>
      <c r="R1840" s="109"/>
      <c r="S1840" s="109"/>
      <c r="T1840" s="109"/>
      <c r="U1840" s="109"/>
      <c r="V1840" s="109"/>
      <c r="W1840" s="109"/>
      <c r="X1840" s="109"/>
      <c r="Y1840" s="109"/>
      <c r="Z1840" s="109"/>
      <c r="AA1840" s="116"/>
      <c r="AB1840" s="126" t="s">
        <v>760</v>
      </c>
      <c r="AC1840" s="109"/>
      <c r="AD1840" s="109"/>
      <c r="AE1840" s="109"/>
      <c r="AF1840" s="109"/>
      <c r="AG1840" s="109"/>
      <c r="AH1840" s="109"/>
      <c r="AI1840" s="109"/>
      <c r="AJ1840" s="127" t="str">
        <f t="array" ref="AJ1840">if(INDEX(Tabula!$A$1:$AC$129 , $AT1837 + 1, MATCH("Latitude_Full_Beg", Tabula!$A$1:$AAB$1 , 0)),  CONCATENATE(TEXT(INDEX(Tabula!$A$1:$AC$129 , $AT1837 + 1, MATCH("Latitude_Full_Beg", Tabula!$A$1:$AAB$1 , 0)), "+00.0;-00.0" ), "° — ", TEXT(INDEX(Tabula!$A$1:$AC$129 , $AT1837 + 1, MATCH("Latitude_Full_End", Tabula!$A$1:$AAB$1 , 0)), "+00.0;-00.0" ), "°"), " ")</f>
        <v> </v>
      </c>
      <c r="AK1840" s="109"/>
      <c r="AL1840" s="109"/>
      <c r="AM1840" s="109"/>
      <c r="AN1840" s="109"/>
      <c r="AO1840" s="109"/>
      <c r="AP1840" s="109"/>
      <c r="AQ1840" s="109"/>
      <c r="AR1840" s="109"/>
      <c r="AS1840" s="109"/>
    </row>
    <row r="1841" ht="17.25" customHeight="1">
      <c r="A1841" s="130" t="str">
        <f t="array" ref="A1841">CONCATENATE("@ ", INDEX(Tabula!$A$1:$AC$129, $AT1837 + 1, MATCH("Group", Tabula!$A$1:$AAB$1 , 0)), " ")</f>
        <v>@ 032-c </v>
      </c>
      <c r="B1841" s="94"/>
      <c r="C1841" s="94"/>
      <c r="D1841" s="94"/>
      <c r="E1841" s="94"/>
      <c r="F1841" s="121"/>
      <c r="G1841" s="131" t="s">
        <v>761</v>
      </c>
      <c r="H1841" s="109"/>
      <c r="I1841" s="109"/>
      <c r="J1841" s="109"/>
      <c r="K1841" s="109"/>
      <c r="L1841" s="109"/>
      <c r="M1841" s="109"/>
      <c r="N1841" s="109"/>
      <c r="O1841" s="116"/>
      <c r="P1841" s="129" t="str">
        <f t="array" ref="P1841">IF(INDEX(Tabula!$A$1:$AC$129 , $AT1837 + 1, MATCH("Coord_RAJ2000_End", Tabula!$A$1:$AAB$1 , 0)), CONCATENATE(INDEX(Tabula!$A$1:$AC$129 , $AT1837 + 1, MATCH("Coord_RAJ2000_End", Tabula!$A$1:$AAB$1 , 0)), " | ", INDEX(Tabula!$A$1:$AC$129 , $AT1837 + 1, MATCH("Coord_DEJ2000_End", Tabula!$A$1:$AAB$1 , 0))), " ")</f>
        <v> </v>
      </c>
      <c r="Q1841" s="109"/>
      <c r="R1841" s="109"/>
      <c r="S1841" s="109"/>
      <c r="T1841" s="109"/>
      <c r="U1841" s="109"/>
      <c r="V1841" s="109"/>
      <c r="W1841" s="109"/>
      <c r="X1841" s="109"/>
      <c r="Y1841" s="109"/>
      <c r="Z1841" s="109"/>
      <c r="AA1841" s="116"/>
      <c r="AB1841" s="126" t="s">
        <v>762</v>
      </c>
      <c r="AC1841" s="109"/>
      <c r="AD1841" s="109"/>
      <c r="AE1841" s="109"/>
      <c r="AF1841" s="109"/>
      <c r="AG1841" s="109"/>
      <c r="AH1841" s="109"/>
      <c r="AI1841" s="109"/>
      <c r="AJ1841" s="127" t="str">
        <f t="array" ref="AJ1841">IF(INDEX(Tabula!$A$1:$AC$129 , $AT1837 + 1, MATCH("Latitude_Part_Beg", Tabula!$A$1:$AAB$1 , 0)), CONCATENATE(TEXT(INDEX(Tabula!$A$1:$AC$129 , $AT1837 + 1, MATCH("Latitude_Part_Beg", Tabula!$A$1:$AAB$1 , 0)), "+00.0;-00.0" ), "° — ", TEXT(INDEX(Tabula!$A$1:$AC$129 , $AT1837 + 1, MATCH("Latitude_Part_End", Tabula!$A$1:$AAB$1 , 0)), "+00.0;-00.0" ), "°"), " ")</f>
        <v> </v>
      </c>
      <c r="AK1841" s="109"/>
      <c r="AL1841" s="109"/>
      <c r="AM1841" s="109"/>
      <c r="AN1841" s="109"/>
      <c r="AO1841" s="109"/>
      <c r="AP1841" s="109"/>
      <c r="AQ1841" s="109"/>
      <c r="AR1841" s="109"/>
      <c r="AS1841" s="109"/>
    </row>
    <row r="1842" ht="17.25" customHeight="1">
      <c r="A1842" s="124"/>
      <c r="B1842" s="124"/>
      <c r="C1842" s="124"/>
      <c r="D1842" s="124"/>
      <c r="E1842" s="124"/>
      <c r="F1842" s="125"/>
      <c r="G1842" s="126" t="s">
        <v>763</v>
      </c>
      <c r="H1842" s="109"/>
      <c r="I1842" s="109"/>
      <c r="J1842" s="109"/>
      <c r="K1842" s="109"/>
      <c r="L1842" s="109"/>
      <c r="M1842" s="109"/>
      <c r="N1842" s="109"/>
      <c r="O1842" s="116"/>
      <c r="P1842" s="132" t="str">
        <f t="array" ref="P1842">if(INDEX(Tabula!$A$1:$AC$129 , $AT1837 + 1, MATCH("Size_RA", Tabula!$A$1:$AAB$1 , 0)), CONCATENATE(INDEX(Tabula!$A$1:$AC$129 , $AT1837 + 1, MATCH("Size_RA", Tabula!$A$1:$AAB$1 , 0)), " | ", INDEX(Tabula!$A$1:$AC$129 , $AT1837 + 1, MATCH("Size_DE", Tabula!$A$1:$AAB$1 , 0))), " ")</f>
        <v> </v>
      </c>
      <c r="Q1842" s="109"/>
      <c r="R1842" s="109"/>
      <c r="S1842" s="109"/>
      <c r="T1842" s="109"/>
      <c r="U1842" s="109"/>
      <c r="V1842" s="109"/>
      <c r="W1842" s="109"/>
      <c r="X1842" s="109"/>
      <c r="Y1842" s="109"/>
      <c r="Z1842" s="109"/>
      <c r="AA1842" s="116"/>
      <c r="AB1842" s="126" t="s">
        <v>764</v>
      </c>
      <c r="AC1842" s="109"/>
      <c r="AD1842" s="109"/>
      <c r="AE1842" s="109"/>
      <c r="AF1842" s="109"/>
      <c r="AG1842" s="109"/>
      <c r="AH1842" s="109"/>
      <c r="AI1842" s="109"/>
      <c r="AJ1842" s="127" t="str">
        <f t="array" ref="AJ1842">IF(INDEX(Tabula!$A$1:$AC$129 , $AT1837 + 1, MATCH("Magnitude_Min", Tabula!$A$1:$AAB$1 , 0)), CONCATENATE(TEXT(INDEX(Tabula!$A$1:$AC$129 , $AT1837 + 1, MATCH("Magnitude_Min", Tabula!$A$1:$AAB$1 , 0)), "+00.0;-00.0"),  "ᵐ — ", TEXT(INDEX(Tabula!$A$1:$AC$129 , $AT1837 + 1, MATCH("Magnitude_Max", Tabula!$A$1:$AAB$1 , 0)), "+00.0;-00.0"), "ᵐ"), " ")</f>
        <v> </v>
      </c>
      <c r="AK1842" s="109"/>
      <c r="AL1842" s="109"/>
      <c r="AM1842" s="109"/>
      <c r="AN1842" s="109"/>
      <c r="AO1842" s="109"/>
      <c r="AP1842" s="109"/>
      <c r="AQ1842" s="109"/>
      <c r="AR1842" s="109"/>
      <c r="AS1842" s="109"/>
    </row>
    <row r="1843" ht="17.25" customHeight="1">
      <c r="A1843" s="133" t="s">
        <v>765</v>
      </c>
      <c r="B1843" s="134" t="str">
        <f t="array" ref="B1843">CONCATENATE("", INDEX(Tabula!$A$1:$AC$129 ,$AT1837  + 1, MATCH("Info", Tabula!$A$1:$AAB$1 , 0)))</f>
        <v>Астеризм, формирующий фигуру Скорпиона от Антареса (или, при желании, даже от δ Скорпиона): то есть все созвездие без "клешней". В этом случае тянет на формообразующий астеризм. Впрочем, может усекаться до короткого хвостика произвольной длины. Так, арабский астеризм Гиртаб ("жало" или, по другим источникам, собственно, "скорпион"; такое же арабское имя носит κ Sco) включает только последние четыре из указанных звезд.</v>
      </c>
      <c r="C1843" s="94"/>
      <c r="D1843" s="94"/>
      <c r="E1843" s="94"/>
      <c r="F1843" s="94"/>
      <c r="G1843" s="94"/>
      <c r="H1843" s="94"/>
      <c r="I1843" s="94"/>
      <c r="J1843" s="94"/>
      <c r="K1843" s="94"/>
      <c r="L1843" s="94"/>
      <c r="M1843" s="94"/>
      <c r="N1843" s="94"/>
      <c r="O1843" s="94"/>
      <c r="P1843" s="94"/>
      <c r="Q1843" s="94"/>
      <c r="R1843" s="94"/>
      <c r="S1843" s="94"/>
      <c r="T1843" s="94"/>
      <c r="U1843" s="94"/>
      <c r="V1843" s="94"/>
      <c r="W1843" s="94"/>
      <c r="X1843" s="94"/>
      <c r="Y1843" s="94"/>
      <c r="Z1843" s="94"/>
      <c r="AA1843" s="94"/>
      <c r="AB1843" s="94"/>
      <c r="AC1843" s="94"/>
      <c r="AD1843" s="94"/>
      <c r="AE1843" s="94"/>
      <c r="AF1843" s="94"/>
      <c r="AG1843" s="94"/>
      <c r="AH1843" s="94"/>
      <c r="AI1843" s="94"/>
      <c r="AJ1843" s="94"/>
      <c r="AK1843" s="94"/>
      <c r="AL1843" s="94"/>
      <c r="AM1843" s="94"/>
      <c r="AN1843" s="94"/>
      <c r="AO1843" s="94"/>
      <c r="AP1843" s="94"/>
      <c r="AQ1843" s="94"/>
      <c r="AR1843" s="94"/>
      <c r="AS1843" s="94"/>
    </row>
    <row r="1844" ht="17.25" customHeight="1"/>
    <row r="1845" ht="17.25" customHeight="1"/>
    <row r="1846" ht="17.25" customHeight="1"/>
    <row r="1847" ht="17.25" customHeight="1"/>
    <row r="1848" ht="17.25" customHeight="1"/>
    <row r="1849" ht="17.25" customHeight="1"/>
    <row r="1850" ht="17.25" customHeight="1"/>
    <row r="1851" ht="17.25" customHeight="1"/>
    <row r="1852" ht="17.25" customHeight="1"/>
    <row r="1853" ht="17.25" customHeight="1"/>
    <row r="1854" ht="17.25" customHeight="1"/>
    <row r="1855" ht="17.25" customHeight="1"/>
    <row r="1856" ht="17.25" customHeight="1"/>
    <row r="1857" ht="17.25" customHeight="1">
      <c r="A1857" s="124"/>
      <c r="B1857" s="124"/>
      <c r="C1857" s="124"/>
      <c r="D1857" s="124"/>
      <c r="E1857" s="124"/>
      <c r="F1857" s="124"/>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row>
    <row r="1858" ht="17.25" customHeight="1">
      <c r="A1858" s="135" t="s">
        <v>766</v>
      </c>
      <c r="B1858" s="136" t="str">
        <f t="array" ref="B1858">IMAGE(INDEX(Tabula!$A$1:$AC$129 , $AT1837 + 1, MATCH("Img_Look_Gray", Tabula!$A$1:$AAB$1 , 0)))</f>
        <v/>
      </c>
      <c r="C1858" s="94"/>
      <c r="D1858" s="94"/>
      <c r="E1858" s="94"/>
      <c r="F1858" s="94"/>
      <c r="G1858" s="94"/>
      <c r="H1858" s="94"/>
      <c r="I1858" s="94"/>
      <c r="J1858" s="94"/>
      <c r="K1858" s="94"/>
      <c r="L1858" s="94"/>
      <c r="M1858" s="94"/>
      <c r="N1858" s="94"/>
      <c r="O1858" s="94"/>
      <c r="P1858" s="94"/>
      <c r="Q1858" s="94"/>
      <c r="R1858" s="94"/>
      <c r="S1858" s="94"/>
      <c r="T1858" s="94"/>
      <c r="U1858" s="94"/>
      <c r="V1858" s="94"/>
      <c r="W1858" s="94"/>
      <c r="X1858" s="94"/>
      <c r="Y1858" s="137" t="s">
        <v>767</v>
      </c>
      <c r="Z1858" s="138" t="str">
        <f t="array" ref="Z1858">IMAGE(INDEX(Tabula!$A$1:$AC$129 , $AT1837 + 1,  MATCH("Img_Form_Gray", Tabula!$A$1:$AAB$1 , 0)))</f>
        <v/>
      </c>
      <c r="AA1858" s="94"/>
      <c r="AB1858" s="94"/>
      <c r="AC1858" s="94"/>
      <c r="AD1858" s="94"/>
      <c r="AE1858" s="94"/>
      <c r="AF1858" s="94"/>
      <c r="AG1858" s="94"/>
      <c r="AH1858" s="94"/>
      <c r="AI1858" s="94"/>
      <c r="AJ1858" s="94"/>
      <c r="AK1858" s="94"/>
      <c r="AL1858" s="94"/>
      <c r="AM1858" s="94"/>
      <c r="AN1858" s="94"/>
      <c r="AO1858" s="94"/>
      <c r="AP1858" s="94"/>
      <c r="AQ1858" s="94"/>
      <c r="AR1858" s="94"/>
      <c r="AS1858" s="94"/>
    </row>
    <row r="1859" ht="17.25" customHeight="1"/>
    <row r="1860" ht="17.25" customHeight="1"/>
    <row r="1861" ht="17.25" customHeight="1"/>
    <row r="1862" ht="17.25" customHeight="1"/>
    <row r="1863" ht="17.25" customHeight="1"/>
    <row r="1864" ht="17.25" customHeight="1"/>
    <row r="1865" ht="17.25" customHeight="1"/>
    <row r="1866" ht="17.25" customHeight="1"/>
    <row r="1867" ht="17.25" customHeight="1"/>
    <row r="1868" ht="17.25" customHeight="1"/>
    <row r="1869" ht="17.25" customHeight="1"/>
    <row r="1870" ht="17.25" customHeight="1"/>
    <row r="1871" ht="17.25" customHeight="1"/>
    <row r="1872" ht="17.25" customHeight="1">
      <c r="A1872" s="124"/>
      <c r="B1872" s="124"/>
      <c r="C1872" s="124"/>
      <c r="D1872" s="124"/>
      <c r="E1872" s="124"/>
      <c r="F1872" s="124"/>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row>
    <row r="1873" ht="17.25" customHeight="1">
      <c r="A1873" s="117" t="s">
        <v>634</v>
      </c>
      <c r="B1873" s="109"/>
      <c r="C1873" s="109"/>
      <c r="D1873" s="109"/>
      <c r="E1873" s="109"/>
      <c r="F1873" s="109"/>
      <c r="G1873" s="109"/>
      <c r="H1873" s="109"/>
      <c r="I1873" s="116"/>
      <c r="J1873" s="118" t="str">
        <f t="array" ref="J1873">CONCATENATE("", INDEX(Tabula!$A$1:$AC$129 ,$AT1873  + 1, MATCH("Name", Tabula!$A$1:$AAB$1 , 0)))</f>
        <v>Цепи Андромеды</v>
      </c>
      <c r="K1873" s="109"/>
      <c r="L1873" s="109"/>
      <c r="M1873" s="109"/>
      <c r="N1873" s="109"/>
      <c r="O1873" s="109"/>
      <c r="P1873" s="109"/>
      <c r="Q1873" s="109"/>
      <c r="R1873" s="109"/>
      <c r="S1873" s="109"/>
      <c r="T1873" s="109"/>
      <c r="U1873" s="109"/>
      <c r="V1873" s="109"/>
      <c r="W1873" s="109"/>
      <c r="X1873" s="109"/>
      <c r="Y1873" s="109"/>
      <c r="Z1873" s="109"/>
      <c r="AA1873" s="109"/>
      <c r="AB1873" s="109"/>
      <c r="AC1873" s="109"/>
      <c r="AD1873" s="109"/>
      <c r="AE1873" s="109"/>
      <c r="AF1873" s="109"/>
      <c r="AG1873" s="109"/>
      <c r="AH1873" s="109"/>
      <c r="AI1873" s="109"/>
      <c r="AJ1873" s="109"/>
      <c r="AK1873" s="109"/>
      <c r="AL1873" s="109"/>
      <c r="AM1873" s="116"/>
      <c r="AN1873" s="115" t="s">
        <v>757</v>
      </c>
      <c r="AO1873" s="109"/>
      <c r="AP1873" s="109"/>
      <c r="AQ1873" s="109"/>
      <c r="AR1873" s="109"/>
      <c r="AS1873" s="109"/>
      <c r="AT1873" s="119">
        <v>44.0</v>
      </c>
    </row>
    <row r="1874" ht="17.25" customHeight="1">
      <c r="A1874" s="122" t="str">
        <f t="array" ref="A1874">CONCATENATE("Включает ", INDEX(Tabula!$A$1:$AC$129 ,$AT1873  + 1, MATCH("Count", Tabula!$A$1:$AAB$1 , 0)), " объекта")</f>
        <v>Включает 5 объекта</v>
      </c>
      <c r="B1874" s="94"/>
      <c r="C1874" s="94"/>
      <c r="D1874" s="94"/>
      <c r="E1874" s="94"/>
      <c r="F1874" s="94"/>
      <c r="G1874" s="94"/>
      <c r="H1874" s="94"/>
      <c r="I1874" s="121"/>
      <c r="J1874" s="123" t="str">
        <f t="array" ref="J1874">INDEX(Tabula!$A$1:$AC$129 , $AT1873 + 1, MATCH("Stars", Tabula!$A$1:$AAB$1 , 0))</f>
        <v>3 And, 5 And, 7 And, 8 And, 11 And</v>
      </c>
      <c r="K1874" s="109"/>
      <c r="L1874" s="109"/>
      <c r="M1874" s="109"/>
      <c r="N1874" s="109"/>
      <c r="O1874" s="109"/>
      <c r="P1874" s="109"/>
      <c r="Q1874" s="109"/>
      <c r="R1874" s="109"/>
      <c r="S1874" s="109"/>
      <c r="T1874" s="109"/>
      <c r="U1874" s="109"/>
      <c r="V1874" s="109"/>
      <c r="W1874" s="109"/>
      <c r="X1874" s="109"/>
      <c r="Y1874" s="109"/>
      <c r="Z1874" s="109"/>
      <c r="AA1874" s="109"/>
      <c r="AB1874" s="109"/>
      <c r="AC1874" s="109"/>
      <c r="AD1874" s="109"/>
      <c r="AE1874" s="109"/>
      <c r="AF1874" s="109"/>
      <c r="AG1874" s="109"/>
      <c r="AH1874" s="109"/>
      <c r="AI1874" s="109"/>
      <c r="AJ1874" s="109"/>
      <c r="AK1874" s="109"/>
      <c r="AL1874" s="109"/>
      <c r="AM1874" s="116"/>
      <c r="AN1874" s="120" t="str">
        <f t="array" ref="AN1874">CONCATENATE("№ ", TEXT(INDEX(Tabula!$A$1:$AC$129, $AT1873 + 1, MATCH("Order", Tabula!$A$1:$AAB$1 , 0)), "000"))</f>
        <v>№ 044</v>
      </c>
      <c r="AO1874" s="94"/>
      <c r="AP1874" s="94"/>
      <c r="AQ1874" s="94"/>
      <c r="AR1874" s="94"/>
      <c r="AS1874" s="94"/>
    </row>
    <row r="1875" ht="17.25" customHeight="1">
      <c r="A1875" s="126" t="s">
        <v>656</v>
      </c>
      <c r="B1875" s="109"/>
      <c r="C1875" s="109"/>
      <c r="D1875" s="109"/>
      <c r="E1875" s="109"/>
      <c r="F1875" s="109"/>
      <c r="G1875" s="109"/>
      <c r="H1875" s="109"/>
      <c r="I1875" s="116"/>
      <c r="J1875" s="127" t="str">
        <f t="array" ref="J1875">INDEX(Tabula!$A$1:$AC$129 , $AT1873 + 1, MATCH("Origin", Tabula!$A$1:$AAB$1 , 0))</f>
        <v>Античное</v>
      </c>
      <c r="K1875" s="109"/>
      <c r="L1875" s="109"/>
      <c r="M1875" s="109"/>
      <c r="N1875" s="109"/>
      <c r="O1875" s="109"/>
      <c r="P1875" s="109"/>
      <c r="Q1875" s="109"/>
      <c r="R1875" s="109"/>
      <c r="S1875" s="109"/>
      <c r="T1875" s="109"/>
      <c r="U1875" s="116"/>
      <c r="V1875" s="126" t="s">
        <v>636</v>
      </c>
      <c r="W1875" s="109"/>
      <c r="X1875" s="109"/>
      <c r="Y1875" s="109"/>
      <c r="Z1875" s="109"/>
      <c r="AA1875" s="109"/>
      <c r="AB1875" s="109"/>
      <c r="AC1875" s="109"/>
      <c r="AD1875" s="127" t="str">
        <f t="array" ref="AD1875">INDEX(Tabula!$A$1:$AC$129 , $AT1873 + 1, MATCH("Type", Tabula!$A$1:$AAB$1 , 0))</f>
        <v>Образные</v>
      </c>
      <c r="AE1875" s="109"/>
      <c r="AF1875" s="109"/>
      <c r="AG1875" s="109"/>
      <c r="AH1875" s="109"/>
      <c r="AI1875" s="109"/>
      <c r="AJ1875" s="109"/>
      <c r="AK1875" s="109"/>
      <c r="AL1875" s="109"/>
      <c r="AM1875" s="116"/>
      <c r="AN1875" s="124"/>
      <c r="AO1875" s="124"/>
      <c r="AP1875" s="124"/>
      <c r="AQ1875" s="124"/>
      <c r="AR1875" s="124"/>
      <c r="AS1875" s="124"/>
    </row>
    <row r="1876" ht="17.25" customHeight="1">
      <c r="A1876" s="126" t="s">
        <v>759</v>
      </c>
      <c r="B1876" s="109"/>
      <c r="C1876" s="109"/>
      <c r="D1876" s="109"/>
      <c r="E1876" s="109"/>
      <c r="F1876" s="109"/>
      <c r="G1876" s="109"/>
      <c r="H1876" s="109"/>
      <c r="I1876" s="116"/>
      <c r="J1876" s="129" t="str">
        <f t="array" ref="J1876">IF(INDEX(Tabula!$A$1:$AC$129 , $AT1873 + 1, MATCH("Coord_RAJ2000_Beg", Tabula!$A$1:$AAB$1 , 0)), CONCATENATE(INDEX(Tabula!$A$1:$AC$129 , $AT1873 + 1, MATCH("Coord_RAJ2000_Beg", Tabula!$A$1:$AAB$1 , 0)), " | ", INDEX(Tabula!$A$1:$AC$129 , $AT1873 + 1, MATCH("Coord_DEJ2000_Beg", Tabula!$A$1:$AAB$1 , 0))), " ")</f>
        <v> </v>
      </c>
      <c r="K1876" s="109"/>
      <c r="L1876" s="109"/>
      <c r="M1876" s="109"/>
      <c r="N1876" s="109"/>
      <c r="O1876" s="109"/>
      <c r="P1876" s="109"/>
      <c r="Q1876" s="109"/>
      <c r="R1876" s="109"/>
      <c r="S1876" s="109"/>
      <c r="T1876" s="109"/>
      <c r="U1876" s="116"/>
      <c r="V1876" s="126" t="s">
        <v>760</v>
      </c>
      <c r="W1876" s="109"/>
      <c r="X1876" s="109"/>
      <c r="Y1876" s="109"/>
      <c r="Z1876" s="109"/>
      <c r="AA1876" s="109"/>
      <c r="AB1876" s="109"/>
      <c r="AC1876" s="109"/>
      <c r="AD1876" s="127" t="str">
        <f t="array" ref="AD1876">if(INDEX(Tabula!$A$1:$AC$129 , $AT1873 + 1, MATCH("Latitude_Full_Beg", Tabula!$A$1:$AAB$1 , 0)),  CONCATENATE(TEXT(INDEX(Tabula!$A$1:$AC$129 , $AT1873 + 1, MATCH("Latitude_Full_Beg", Tabula!$A$1:$AAB$1 , 0)), "+00.0;-00.0" ), "° — ", TEXT(INDEX(Tabula!$A$1:$AC$129 , $AT1873 + 1, MATCH("Latitude_Full_End", Tabula!$A$1:$AAB$1 , 0)), "+00.0;-00.0" ), "°"), " ")</f>
        <v> </v>
      </c>
      <c r="AE1876" s="109"/>
      <c r="AF1876" s="109"/>
      <c r="AG1876" s="109"/>
      <c r="AH1876" s="109"/>
      <c r="AI1876" s="109"/>
      <c r="AJ1876" s="109"/>
      <c r="AK1876" s="109"/>
      <c r="AL1876" s="109"/>
      <c r="AM1876" s="116"/>
      <c r="AN1876" s="128" t="s">
        <v>758</v>
      </c>
      <c r="AO1876" s="109"/>
      <c r="AP1876" s="109"/>
      <c r="AQ1876" s="109"/>
      <c r="AR1876" s="109"/>
      <c r="AS1876" s="109"/>
    </row>
    <row r="1877" ht="17.25" customHeight="1">
      <c r="A1877" s="131" t="s">
        <v>761</v>
      </c>
      <c r="B1877" s="109"/>
      <c r="C1877" s="109"/>
      <c r="D1877" s="109"/>
      <c r="E1877" s="109"/>
      <c r="F1877" s="109"/>
      <c r="G1877" s="109"/>
      <c r="H1877" s="109"/>
      <c r="I1877" s="116"/>
      <c r="J1877" s="129" t="str">
        <f t="array" ref="J1877">IF(INDEX(Tabula!$A$1:$AC$129 , $AT1873 + 1, MATCH("Coord_RAJ2000_End", Tabula!$A$1:$AAB$1 , 0)), CONCATENATE(INDEX(Tabula!$A$1:$AC$129 , $AT1873 + 1, MATCH("Coord_RAJ2000_End", Tabula!$A$1:$AAB$1 , 0)), " | ", INDEX(Tabula!$A$1:$AC$129 , $AT1873 + 1, MATCH("Coord_DEJ2000_End", Tabula!$A$1:$AAB$1 , 0))), " ")</f>
        <v> </v>
      </c>
      <c r="K1877" s="109"/>
      <c r="L1877" s="109"/>
      <c r="M1877" s="109"/>
      <c r="N1877" s="109"/>
      <c r="O1877" s="109"/>
      <c r="P1877" s="109"/>
      <c r="Q1877" s="109"/>
      <c r="R1877" s="109"/>
      <c r="S1877" s="109"/>
      <c r="T1877" s="109"/>
      <c r="U1877" s="116"/>
      <c r="V1877" s="126" t="s">
        <v>762</v>
      </c>
      <c r="W1877" s="109"/>
      <c r="X1877" s="109"/>
      <c r="Y1877" s="109"/>
      <c r="Z1877" s="109"/>
      <c r="AA1877" s="109"/>
      <c r="AB1877" s="109"/>
      <c r="AC1877" s="109"/>
      <c r="AD1877" s="127" t="str">
        <f t="array" ref="AD1877">IF(INDEX(Tabula!$A$1:$AC$129 , $AT1873 + 1, MATCH("Latitude_Part_Beg", Tabula!$A$1:$AAB$1 , 0)), CONCATENATE(TEXT(INDEX(Tabula!$A$1:$AC$129 , $AT1873 + 1, MATCH("Latitude_Part_Beg", Tabula!$A$1:$AAB$1 , 0)), "+00.0;-00.0" ), "° — ", TEXT(INDEX(Tabula!$A$1:$AC$129 , $AT1873 + 1, MATCH("Latitude_Part_End", Tabula!$A$1:$AAB$1 , 0)), "+00.0;-00.0" ), "°"), " ")</f>
        <v> </v>
      </c>
      <c r="AE1877" s="109"/>
      <c r="AF1877" s="109"/>
      <c r="AG1877" s="109"/>
      <c r="AH1877" s="109"/>
      <c r="AI1877" s="109"/>
      <c r="AJ1877" s="109"/>
      <c r="AK1877" s="109"/>
      <c r="AL1877" s="109"/>
      <c r="AM1877" s="116"/>
      <c r="AN1877" s="130" t="str">
        <f t="array" ref="AN1877">CONCATENATE("@ ", INDEX(Tabula!$A$1:$AC$129, $AT1873 + 1, MATCH("Group", Tabula!$A$1:$AAB$1 , 0)), " ")</f>
        <v>@ 033-_ </v>
      </c>
      <c r="AO1877" s="94"/>
      <c r="AP1877" s="94"/>
      <c r="AQ1877" s="94"/>
      <c r="AR1877" s="94"/>
      <c r="AS1877" s="94"/>
    </row>
    <row r="1878" ht="17.25" customHeight="1">
      <c r="A1878" s="126" t="s">
        <v>763</v>
      </c>
      <c r="B1878" s="109"/>
      <c r="C1878" s="109"/>
      <c r="D1878" s="109"/>
      <c r="E1878" s="109"/>
      <c r="F1878" s="109"/>
      <c r="G1878" s="109"/>
      <c r="H1878" s="109"/>
      <c r="I1878" s="116"/>
      <c r="J1878" s="132" t="str">
        <f t="array" ref="J1878">if(INDEX(Tabula!$A$1:$AC$129 , $AT1873 + 1, MATCH("Size_RA", Tabula!$A$1:$AAB$1 , 0)), CONCATENATE(INDEX(Tabula!$A$1:$AC$129 , $AT1873 + 1, MATCH("Size_RA", Tabula!$A$1:$AAB$1 , 0)), " | ", INDEX(Tabula!$A$1:$AC$129 , $AT1873 + 1, MATCH("Size_DE", Tabula!$A$1:$AAB$1 , 0))), " ")</f>
        <v> </v>
      </c>
      <c r="K1878" s="109"/>
      <c r="L1878" s="109"/>
      <c r="M1878" s="109"/>
      <c r="N1878" s="109"/>
      <c r="O1878" s="109"/>
      <c r="P1878" s="109"/>
      <c r="Q1878" s="109"/>
      <c r="R1878" s="109"/>
      <c r="S1878" s="109"/>
      <c r="T1878" s="109"/>
      <c r="U1878" s="116"/>
      <c r="V1878" s="126" t="s">
        <v>764</v>
      </c>
      <c r="W1878" s="109"/>
      <c r="X1878" s="109"/>
      <c r="Y1878" s="109"/>
      <c r="Z1878" s="109"/>
      <c r="AA1878" s="109"/>
      <c r="AB1878" s="109"/>
      <c r="AC1878" s="109"/>
      <c r="AD1878" s="127" t="str">
        <f t="array" ref="AD1878">IF(INDEX(Tabula!$A$1:$AC$129 , $AT1873 + 1, MATCH("Magnitude_Min", Tabula!$A$1:$AAB$1 , 0)), CONCATENATE(TEXT(INDEX(Tabula!$A$1:$AC$129 , $AT1873 + 1, MATCH("Magnitude_Min", Tabula!$A$1:$AAB$1 , 0)), "+00.0;-00.0"),  "ᵐ — ", TEXT(INDEX(Tabula!$A$1:$AC$129 , $AT1873 + 1, MATCH("Magnitude_Max", Tabula!$A$1:$AAB$1 , 0)), "+00.0;-00.0"), "ᵐ"), " ")</f>
        <v> </v>
      </c>
      <c r="AE1878" s="109"/>
      <c r="AF1878" s="109"/>
      <c r="AG1878" s="109"/>
      <c r="AH1878" s="109"/>
      <c r="AI1878" s="109"/>
      <c r="AJ1878" s="109"/>
      <c r="AK1878" s="109"/>
      <c r="AL1878" s="109"/>
      <c r="AM1878" s="116"/>
      <c r="AN1878" s="124"/>
      <c r="AO1878" s="124"/>
      <c r="AP1878" s="124"/>
      <c r="AQ1878" s="124"/>
      <c r="AR1878" s="124"/>
      <c r="AS1878" s="124"/>
    </row>
    <row r="1879" ht="17.25" customHeight="1">
      <c r="A1879" s="134" t="str">
        <f t="array" ref="A1879">CONCATENATE("", INDEX(Tabula!$A$1:$AC$129 ,$AT1873  + 1, MATCH("Info", Tabula!$A$1:$AAB$1 , 0)))</f>
        <v>Астеризм в Андромеде не идентифицирован точно. Цепи которые держат Андромеду прикованой к скале.</v>
      </c>
      <c r="B1879" s="94"/>
      <c r="C1879" s="94"/>
      <c r="D1879" s="94"/>
      <c r="E1879" s="94"/>
      <c r="F1879" s="94"/>
      <c r="G1879" s="94"/>
      <c r="H1879" s="94"/>
      <c r="I1879" s="94"/>
      <c r="J1879" s="94"/>
      <c r="K1879" s="94"/>
      <c r="L1879" s="94"/>
      <c r="M1879" s="94"/>
      <c r="N1879" s="94"/>
      <c r="O1879" s="94"/>
      <c r="P1879" s="94"/>
      <c r="Q1879" s="94"/>
      <c r="R1879" s="94"/>
      <c r="S1879" s="94"/>
      <c r="T1879" s="94"/>
      <c r="U1879" s="94"/>
      <c r="V1879" s="94"/>
      <c r="W1879" s="94"/>
      <c r="X1879" s="94"/>
      <c r="Y1879" s="94"/>
      <c r="Z1879" s="94"/>
      <c r="AA1879" s="94"/>
      <c r="AB1879" s="94"/>
      <c r="AC1879" s="94"/>
      <c r="AD1879" s="94"/>
      <c r="AE1879" s="94"/>
      <c r="AF1879" s="94"/>
      <c r="AG1879" s="94"/>
      <c r="AH1879" s="94"/>
      <c r="AI1879" s="94"/>
      <c r="AJ1879" s="94"/>
      <c r="AK1879" s="94"/>
      <c r="AL1879" s="94"/>
      <c r="AM1879" s="94"/>
      <c r="AN1879" s="94"/>
      <c r="AO1879" s="94"/>
      <c r="AP1879" s="94"/>
      <c r="AQ1879" s="94"/>
      <c r="AR1879" s="94"/>
      <c r="AS1879" s="139" t="s">
        <v>765</v>
      </c>
    </row>
    <row r="1880" ht="17.25" customHeight="1"/>
    <row r="1881" ht="17.25" customHeight="1"/>
    <row r="1882" ht="17.25" customHeight="1"/>
    <row r="1883" ht="17.25" customHeight="1"/>
    <row r="1884" ht="17.25" customHeight="1"/>
    <row r="1885" ht="17.25" customHeight="1"/>
    <row r="1886" ht="17.25" customHeight="1"/>
    <row r="1887" ht="17.25" customHeight="1"/>
    <row r="1888" ht="17.25" customHeight="1"/>
    <row r="1889" ht="17.25" customHeight="1"/>
    <row r="1890" ht="17.25" customHeight="1"/>
    <row r="1891" ht="17.25" customHeight="1"/>
    <row r="1892" ht="17.25" customHeight="1"/>
    <row r="1893" ht="17.25" customHeight="1">
      <c r="A1893" s="124"/>
      <c r="B1893" s="124"/>
      <c r="C1893" s="124"/>
      <c r="D1893" s="124"/>
      <c r="E1893" s="124"/>
      <c r="F1893" s="124"/>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row>
    <row r="1894" ht="17.25" customHeight="1">
      <c r="A1894" s="138" t="str">
        <f t="array" ref="A1894">IMAGE(INDEX(Tabula!$A$1:$AC$129 , $AT1873 + 1,  MATCH("Img_Form_Gray", Tabula!$A$1:$AAB$1 , 0)))</f>
        <v/>
      </c>
      <c r="B1894" s="94"/>
      <c r="C1894" s="94"/>
      <c r="D1894" s="94"/>
      <c r="E1894" s="94"/>
      <c r="F1894" s="94"/>
      <c r="G1894" s="94"/>
      <c r="H1894" s="94"/>
      <c r="I1894" s="94"/>
      <c r="J1894" s="94"/>
      <c r="K1894" s="94"/>
      <c r="L1894" s="94"/>
      <c r="M1894" s="94"/>
      <c r="N1894" s="94"/>
      <c r="O1894" s="94"/>
      <c r="P1894" s="94"/>
      <c r="Q1894" s="94"/>
      <c r="R1894" s="94"/>
      <c r="S1894" s="94"/>
      <c r="T1894" s="94"/>
      <c r="U1894" s="140" t="s">
        <v>767</v>
      </c>
      <c r="V1894" s="136" t="str">
        <f t="array" ref="V1894">IMAGE(INDEX(Tabula!$A$1:$AC$129 , $AT1873 + 1, MATCH("Img_Look_Gray", Tabula!$A$1:$AAB$1 , 0)))</f>
        <v/>
      </c>
      <c r="W1894" s="94"/>
      <c r="X1894" s="94"/>
      <c r="Y1894" s="94"/>
      <c r="Z1894" s="94"/>
      <c r="AA1894" s="94"/>
      <c r="AB1894" s="94"/>
      <c r="AC1894" s="94"/>
      <c r="AD1894" s="94"/>
      <c r="AE1894" s="94"/>
      <c r="AF1894" s="94"/>
      <c r="AG1894" s="94"/>
      <c r="AH1894" s="94"/>
      <c r="AI1894" s="94"/>
      <c r="AJ1894" s="94"/>
      <c r="AK1894" s="94"/>
      <c r="AL1894" s="94"/>
      <c r="AM1894" s="94"/>
      <c r="AN1894" s="94"/>
      <c r="AO1894" s="94"/>
      <c r="AP1894" s="94"/>
      <c r="AQ1894" s="94"/>
      <c r="AR1894" s="94"/>
      <c r="AS1894" s="141" t="s">
        <v>766</v>
      </c>
    </row>
    <row r="1895" ht="17.25" customHeight="1"/>
    <row r="1896" ht="17.25" customHeight="1"/>
    <row r="1897" ht="17.25" customHeight="1"/>
    <row r="1898" ht="17.25" customHeight="1"/>
    <row r="1899" ht="17.25" customHeight="1"/>
    <row r="1900" ht="17.25" customHeight="1"/>
    <row r="1901" ht="17.25" customHeight="1"/>
    <row r="1902" ht="17.25" customHeight="1"/>
    <row r="1903" ht="17.25" customHeight="1"/>
    <row r="1904" ht="17.25" customHeight="1"/>
    <row r="1905" ht="17.25" customHeight="1"/>
    <row r="1906" ht="17.25" customHeight="1"/>
    <row r="1907" ht="17.25" customHeight="1"/>
    <row r="1908" ht="17.25" customHeight="1">
      <c r="A1908" s="124"/>
      <c r="B1908" s="124"/>
      <c r="C1908" s="124"/>
      <c r="D1908" s="124"/>
      <c r="E1908" s="124"/>
      <c r="F1908" s="124"/>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row>
    <row r="1909" ht="17.25" customHeight="1">
      <c r="A1909" s="115" t="s">
        <v>757</v>
      </c>
      <c r="B1909" s="109"/>
      <c r="C1909" s="109"/>
      <c r="D1909" s="109"/>
      <c r="E1909" s="109"/>
      <c r="F1909" s="116"/>
      <c r="G1909" s="117" t="s">
        <v>634</v>
      </c>
      <c r="H1909" s="109"/>
      <c r="I1909" s="109"/>
      <c r="J1909" s="109"/>
      <c r="K1909" s="109"/>
      <c r="L1909" s="109"/>
      <c r="M1909" s="109"/>
      <c r="N1909" s="109"/>
      <c r="O1909" s="116"/>
      <c r="P1909" s="118" t="str">
        <f t="array" ref="P1909">CONCATENATE("", INDEX(Tabula!$A$1:$AC$129 ,$AT1909  + 1, MATCH("Name", Tabula!$A$1:$AAB$1 , 0)))</f>
        <v>Большой ковш, Плуг, Лось, Повозка, Семь Мудрецов</v>
      </c>
      <c r="Q1909" s="109"/>
      <c r="R1909" s="109"/>
      <c r="S1909" s="109"/>
      <c r="T1909" s="109"/>
      <c r="U1909" s="109"/>
      <c r="V1909" s="109"/>
      <c r="W1909" s="109"/>
      <c r="X1909" s="109"/>
      <c r="Y1909" s="109"/>
      <c r="Z1909" s="109"/>
      <c r="AA1909" s="109"/>
      <c r="AB1909" s="109"/>
      <c r="AC1909" s="109"/>
      <c r="AD1909" s="109"/>
      <c r="AE1909" s="109"/>
      <c r="AF1909" s="109"/>
      <c r="AG1909" s="109"/>
      <c r="AH1909" s="109"/>
      <c r="AI1909" s="109"/>
      <c r="AJ1909" s="109"/>
      <c r="AK1909" s="109"/>
      <c r="AL1909" s="109"/>
      <c r="AM1909" s="109"/>
      <c r="AN1909" s="109"/>
      <c r="AO1909" s="109"/>
      <c r="AP1909" s="109"/>
      <c r="AQ1909" s="109"/>
      <c r="AR1909" s="109"/>
      <c r="AS1909" s="109"/>
      <c r="AT1909" s="119">
        <v>45.0</v>
      </c>
    </row>
    <row r="1910" ht="17.25" customHeight="1">
      <c r="A1910" s="120" t="str">
        <f t="array" ref="A1910">CONCATENATE("№ ", TEXT(INDEX(Tabula!$A$1:$AC$129, $AT1909 + 1, MATCH("Order", Tabula!$A$1:$AAB$1 , 0)), "000"))</f>
        <v>№ 045</v>
      </c>
      <c r="B1910" s="94"/>
      <c r="C1910" s="94"/>
      <c r="D1910" s="94"/>
      <c r="E1910" s="94"/>
      <c r="F1910" s="121"/>
      <c r="G1910" s="122" t="str">
        <f t="array" ref="G1910">CONCATENATE("Включает ", INDEX(Tabula!$A$1:$AC$129 ,$AT1909  + 1, MATCH("Count", Tabula!$A$1:$AAB$1 , 0)), " объекта")</f>
        <v>Включает 7 объекта</v>
      </c>
      <c r="H1910" s="94"/>
      <c r="I1910" s="94"/>
      <c r="J1910" s="94"/>
      <c r="K1910" s="94"/>
      <c r="L1910" s="94"/>
      <c r="M1910" s="94"/>
      <c r="N1910" s="94"/>
      <c r="O1910" s="121"/>
      <c r="P1910" s="123" t="str">
        <f t="array" ref="P1910">INDEX(Tabula!$A$1:$AC$129 , $AT1909 + 1, MATCH("Stars", Tabula!$A$1:$AAB$1 , 0))</f>
        <v>α UMa, β UMa, γ UMa, δ UMa, ε UMa, ζ UMa, η UMa</v>
      </c>
      <c r="Q1910" s="109"/>
      <c r="R1910" s="109"/>
      <c r="S1910" s="109"/>
      <c r="T1910" s="109"/>
      <c r="U1910" s="109"/>
      <c r="V1910" s="109"/>
      <c r="W1910" s="109"/>
      <c r="X1910" s="109"/>
      <c r="Y1910" s="109"/>
      <c r="Z1910" s="109"/>
      <c r="AA1910" s="109"/>
      <c r="AB1910" s="109"/>
      <c r="AC1910" s="109"/>
      <c r="AD1910" s="109"/>
      <c r="AE1910" s="109"/>
      <c r="AF1910" s="109"/>
      <c r="AG1910" s="109"/>
      <c r="AH1910" s="109"/>
      <c r="AI1910" s="109"/>
      <c r="AJ1910" s="109"/>
      <c r="AK1910" s="109"/>
      <c r="AL1910" s="109"/>
      <c r="AM1910" s="109"/>
      <c r="AN1910" s="109"/>
      <c r="AO1910" s="109"/>
      <c r="AP1910" s="109"/>
      <c r="AQ1910" s="109"/>
      <c r="AR1910" s="109"/>
      <c r="AS1910" s="109"/>
    </row>
    <row r="1911" ht="17.25" customHeight="1">
      <c r="A1911" s="124"/>
      <c r="B1911" s="124"/>
      <c r="C1911" s="124"/>
      <c r="D1911" s="124"/>
      <c r="E1911" s="124"/>
      <c r="F1911" s="125"/>
      <c r="G1911" s="126" t="s">
        <v>656</v>
      </c>
      <c r="H1911" s="109"/>
      <c r="I1911" s="109"/>
      <c r="J1911" s="109"/>
      <c r="K1911" s="109"/>
      <c r="L1911" s="109"/>
      <c r="M1911" s="109"/>
      <c r="N1911" s="109"/>
      <c r="O1911" s="116"/>
      <c r="P1911" s="127" t="str">
        <f t="array" ref="P1911">INDEX(Tabula!$A$1:$AC$129 , $AT1909 + 1, MATCH("Origin", Tabula!$A$1:$AAB$1 , 0))</f>
        <v>Древнее</v>
      </c>
      <c r="Q1911" s="109"/>
      <c r="R1911" s="109"/>
      <c r="S1911" s="109"/>
      <c r="T1911" s="109"/>
      <c r="U1911" s="109"/>
      <c r="V1911" s="109"/>
      <c r="W1911" s="109"/>
      <c r="X1911" s="109"/>
      <c r="Y1911" s="109"/>
      <c r="Z1911" s="109"/>
      <c r="AA1911" s="116"/>
      <c r="AB1911" s="126" t="s">
        <v>636</v>
      </c>
      <c r="AC1911" s="109"/>
      <c r="AD1911" s="109"/>
      <c r="AE1911" s="109"/>
      <c r="AF1911" s="109"/>
      <c r="AG1911" s="109"/>
      <c r="AH1911" s="109"/>
      <c r="AI1911" s="109"/>
      <c r="AJ1911" s="127" t="str">
        <f t="array" ref="AJ1911">INDEX(Tabula!$A$1:$AC$129 , $AT1909 + 1, MATCH("Type", Tabula!$A$1:$AAB$1 , 0))</f>
        <v>Ассоциативные</v>
      </c>
      <c r="AK1911" s="109"/>
      <c r="AL1911" s="109"/>
      <c r="AM1911" s="109"/>
      <c r="AN1911" s="109"/>
      <c r="AO1911" s="109"/>
      <c r="AP1911" s="109"/>
      <c r="AQ1911" s="109"/>
      <c r="AR1911" s="109"/>
      <c r="AS1911" s="109"/>
    </row>
    <row r="1912" ht="17.25" customHeight="1">
      <c r="A1912" s="128" t="s">
        <v>758</v>
      </c>
      <c r="B1912" s="109"/>
      <c r="C1912" s="109"/>
      <c r="D1912" s="109"/>
      <c r="E1912" s="109"/>
      <c r="F1912" s="116"/>
      <c r="G1912" s="126" t="s">
        <v>759</v>
      </c>
      <c r="H1912" s="109"/>
      <c r="I1912" s="109"/>
      <c r="J1912" s="109"/>
      <c r="K1912" s="109"/>
      <c r="L1912" s="109"/>
      <c r="M1912" s="109"/>
      <c r="N1912" s="109"/>
      <c r="O1912" s="116"/>
      <c r="P1912" s="129" t="str">
        <f t="array" ref="P1912">IF(INDEX(Tabula!$A$1:$AC$129 , $AT1909 + 1, MATCH("Coord_RAJ2000_Beg", Tabula!$A$1:$AAB$1 , 0)), CONCATENATE(INDEX(Tabula!$A$1:$AC$129 , $AT1909 + 1, MATCH("Coord_RAJ2000_Beg", Tabula!$A$1:$AAB$1 , 0)), " | ", INDEX(Tabula!$A$1:$AC$129 , $AT1909 + 1, MATCH("Coord_DEJ2000_Beg", Tabula!$A$1:$AAB$1 , 0))), " ")</f>
        <v> </v>
      </c>
      <c r="Q1912" s="109"/>
      <c r="R1912" s="109"/>
      <c r="S1912" s="109"/>
      <c r="T1912" s="109"/>
      <c r="U1912" s="109"/>
      <c r="V1912" s="109"/>
      <c r="W1912" s="109"/>
      <c r="X1912" s="109"/>
      <c r="Y1912" s="109"/>
      <c r="Z1912" s="109"/>
      <c r="AA1912" s="116"/>
      <c r="AB1912" s="126" t="s">
        <v>760</v>
      </c>
      <c r="AC1912" s="109"/>
      <c r="AD1912" s="109"/>
      <c r="AE1912" s="109"/>
      <c r="AF1912" s="109"/>
      <c r="AG1912" s="109"/>
      <c r="AH1912" s="109"/>
      <c r="AI1912" s="109"/>
      <c r="AJ1912" s="127" t="str">
        <f t="array" ref="AJ1912">if(INDEX(Tabula!$A$1:$AC$129 , $AT1909 + 1, MATCH("Latitude_Full_Beg", Tabula!$A$1:$AAB$1 , 0)),  CONCATENATE(TEXT(INDEX(Tabula!$A$1:$AC$129 , $AT1909 + 1, MATCH("Latitude_Full_Beg", Tabula!$A$1:$AAB$1 , 0)), "+00.0;-00.0" ), "° — ", TEXT(INDEX(Tabula!$A$1:$AC$129 , $AT1909 + 1, MATCH("Latitude_Full_End", Tabula!$A$1:$AAB$1 , 0)), "+00.0;-00.0" ), "°"), " ")</f>
        <v> </v>
      </c>
      <c r="AK1912" s="109"/>
      <c r="AL1912" s="109"/>
      <c r="AM1912" s="109"/>
      <c r="AN1912" s="109"/>
      <c r="AO1912" s="109"/>
      <c r="AP1912" s="109"/>
      <c r="AQ1912" s="109"/>
      <c r="AR1912" s="109"/>
      <c r="AS1912" s="109"/>
    </row>
    <row r="1913" ht="17.25" customHeight="1">
      <c r="A1913" s="130" t="str">
        <f t="array" ref="A1913">CONCATENATE("@ ", INDEX(Tabula!$A$1:$AC$129, $AT1909 + 1, MATCH("Group", Tabula!$A$1:$AAB$1 , 0)), " ")</f>
        <v>@ 034-a </v>
      </c>
      <c r="B1913" s="94"/>
      <c r="C1913" s="94"/>
      <c r="D1913" s="94"/>
      <c r="E1913" s="94"/>
      <c r="F1913" s="121"/>
      <c r="G1913" s="131" t="s">
        <v>761</v>
      </c>
      <c r="H1913" s="109"/>
      <c r="I1913" s="109"/>
      <c r="J1913" s="109"/>
      <c r="K1913" s="109"/>
      <c r="L1913" s="109"/>
      <c r="M1913" s="109"/>
      <c r="N1913" s="109"/>
      <c r="O1913" s="116"/>
      <c r="P1913" s="129" t="str">
        <f t="array" ref="P1913">IF(INDEX(Tabula!$A$1:$AC$129 , $AT1909 + 1, MATCH("Coord_RAJ2000_End", Tabula!$A$1:$AAB$1 , 0)), CONCATENATE(INDEX(Tabula!$A$1:$AC$129 , $AT1909 + 1, MATCH("Coord_RAJ2000_End", Tabula!$A$1:$AAB$1 , 0)), " | ", INDEX(Tabula!$A$1:$AC$129 , $AT1909 + 1, MATCH("Coord_DEJ2000_End", Tabula!$A$1:$AAB$1 , 0))), " ")</f>
        <v> </v>
      </c>
      <c r="Q1913" s="109"/>
      <c r="R1913" s="109"/>
      <c r="S1913" s="109"/>
      <c r="T1913" s="109"/>
      <c r="U1913" s="109"/>
      <c r="V1913" s="109"/>
      <c r="W1913" s="109"/>
      <c r="X1913" s="109"/>
      <c r="Y1913" s="109"/>
      <c r="Z1913" s="109"/>
      <c r="AA1913" s="116"/>
      <c r="AB1913" s="126" t="s">
        <v>762</v>
      </c>
      <c r="AC1913" s="109"/>
      <c r="AD1913" s="109"/>
      <c r="AE1913" s="109"/>
      <c r="AF1913" s="109"/>
      <c r="AG1913" s="109"/>
      <c r="AH1913" s="109"/>
      <c r="AI1913" s="109"/>
      <c r="AJ1913" s="127" t="str">
        <f t="array" ref="AJ1913">IF(INDEX(Tabula!$A$1:$AC$129 , $AT1909 + 1, MATCH("Latitude_Part_Beg", Tabula!$A$1:$AAB$1 , 0)), CONCATENATE(TEXT(INDEX(Tabula!$A$1:$AC$129 , $AT1909 + 1, MATCH("Latitude_Part_Beg", Tabula!$A$1:$AAB$1 , 0)), "+00.0;-00.0" ), "° — ", TEXT(INDEX(Tabula!$A$1:$AC$129 , $AT1909 + 1, MATCH("Latitude_Part_End", Tabula!$A$1:$AAB$1 , 0)), "+00.0;-00.0" ), "°"), " ")</f>
        <v> </v>
      </c>
      <c r="AK1913" s="109"/>
      <c r="AL1913" s="109"/>
      <c r="AM1913" s="109"/>
      <c r="AN1913" s="109"/>
      <c r="AO1913" s="109"/>
      <c r="AP1913" s="109"/>
      <c r="AQ1913" s="109"/>
      <c r="AR1913" s="109"/>
      <c r="AS1913" s="109"/>
    </row>
    <row r="1914" ht="17.25" customHeight="1">
      <c r="A1914" s="124"/>
      <c r="B1914" s="124"/>
      <c r="C1914" s="124"/>
      <c r="D1914" s="124"/>
      <c r="E1914" s="124"/>
      <c r="F1914" s="125"/>
      <c r="G1914" s="126" t="s">
        <v>763</v>
      </c>
      <c r="H1914" s="109"/>
      <c r="I1914" s="109"/>
      <c r="J1914" s="109"/>
      <c r="K1914" s="109"/>
      <c r="L1914" s="109"/>
      <c r="M1914" s="109"/>
      <c r="N1914" s="109"/>
      <c r="O1914" s="116"/>
      <c r="P1914" s="132" t="str">
        <f t="array" ref="P1914">if(INDEX(Tabula!$A$1:$AC$129 , $AT1909 + 1, MATCH("Size_RA", Tabula!$A$1:$AAB$1 , 0)), CONCATENATE(INDEX(Tabula!$A$1:$AC$129 , $AT1909 + 1, MATCH("Size_RA", Tabula!$A$1:$AAB$1 , 0)), " | ", INDEX(Tabula!$A$1:$AC$129 , $AT1909 + 1, MATCH("Size_DE", Tabula!$A$1:$AAB$1 , 0))), " ")</f>
        <v> </v>
      </c>
      <c r="Q1914" s="109"/>
      <c r="R1914" s="109"/>
      <c r="S1914" s="109"/>
      <c r="T1914" s="109"/>
      <c r="U1914" s="109"/>
      <c r="V1914" s="109"/>
      <c r="W1914" s="109"/>
      <c r="X1914" s="109"/>
      <c r="Y1914" s="109"/>
      <c r="Z1914" s="109"/>
      <c r="AA1914" s="116"/>
      <c r="AB1914" s="126" t="s">
        <v>764</v>
      </c>
      <c r="AC1914" s="109"/>
      <c r="AD1914" s="109"/>
      <c r="AE1914" s="109"/>
      <c r="AF1914" s="109"/>
      <c r="AG1914" s="109"/>
      <c r="AH1914" s="109"/>
      <c r="AI1914" s="109"/>
      <c r="AJ1914" s="127" t="str">
        <f t="array" ref="AJ1914">IF(INDEX(Tabula!$A$1:$AC$129 , $AT1909 + 1, MATCH("Magnitude_Min", Tabula!$A$1:$AAB$1 , 0)), CONCATENATE(TEXT(INDEX(Tabula!$A$1:$AC$129 , $AT1909 + 1, MATCH("Magnitude_Min", Tabula!$A$1:$AAB$1 , 0)), "+00.0;-00.0"),  "ᵐ — ", TEXT(INDEX(Tabula!$A$1:$AC$129 , $AT1909 + 1, MATCH("Magnitude_Max", Tabula!$A$1:$AAB$1 , 0)), "+00.0;-00.0"), "ᵐ"), " ")</f>
        <v> </v>
      </c>
      <c r="AK1914" s="109"/>
      <c r="AL1914" s="109"/>
      <c r="AM1914" s="109"/>
      <c r="AN1914" s="109"/>
      <c r="AO1914" s="109"/>
      <c r="AP1914" s="109"/>
      <c r="AQ1914" s="109"/>
      <c r="AR1914" s="109"/>
      <c r="AS1914" s="109"/>
    </row>
    <row r="1915" ht="17.25" customHeight="1">
      <c r="A1915" s="133" t="s">
        <v>765</v>
      </c>
      <c r="B1915" s="134" t="str">
        <f t="array" ref="B1915">CONCATENATE("", INDEX(Tabula!$A$1:$AC$129 ,$AT1909  + 1, MATCH("Info", Tabula!$A$1:$AAB$1 , 0)))</f>
        <v>Большой ковш — астеризм известен с древности у многих народов под разными названиями: Плуг, Лось, Повозка, Семь Мудрецов и т. п. Все звёзды Большого ковша имеют собственные арабские имена: Дубхе (α Большой Медведицы) значит «медведь»; Мерак (β) — «поясница»; Фекда (γ) — «бедро»; Мегрец (δ) — «начало хвоста»; Алиот (ε) — курдюк или жирный хвост; Мицар (ζ) — «кушак» или «набедренная повязка». Последнюю звезду в ручке Ковша называют Бенетнаш или Алькаид (η); по-арабски «аль-каид банат наш» значит «предводитель плакальщиц». Пожалуй, астеризм, известный всем, и на небе его найдет даже ребенок. Часто его ошибочно принимают за созвездие Большая Медведица, но на самом деле созвездие гораздо больше. Имеет массу альтернативных названий: Плуг, Лось, Повозка, Семь Мудрецов и т.д.; значим едва ли не во всех культурах (северополушарных, конечно!), один из первых астрономических объектов, замеченных человеком на небе. Не смотря на оговорку выше, годную к современному положению дел, в древности, несомненно, созвездие Большая Медведица ассоциировалась именно с астеризмом Большой Ковш. Навигационный астеризм.</v>
      </c>
      <c r="C1915" s="94"/>
      <c r="D1915" s="94"/>
      <c r="E1915" s="94"/>
      <c r="F1915" s="94"/>
      <c r="G1915" s="94"/>
      <c r="H1915" s="94"/>
      <c r="I1915" s="94"/>
      <c r="J1915" s="94"/>
      <c r="K1915" s="94"/>
      <c r="L1915" s="94"/>
      <c r="M1915" s="94"/>
      <c r="N1915" s="94"/>
      <c r="O1915" s="94"/>
      <c r="P1915" s="94"/>
      <c r="Q1915" s="94"/>
      <c r="R1915" s="94"/>
      <c r="S1915" s="94"/>
      <c r="T1915" s="94"/>
      <c r="U1915" s="94"/>
      <c r="V1915" s="94"/>
      <c r="W1915" s="94"/>
      <c r="X1915" s="94"/>
      <c r="Y1915" s="94"/>
      <c r="Z1915" s="94"/>
      <c r="AA1915" s="94"/>
      <c r="AB1915" s="94"/>
      <c r="AC1915" s="94"/>
      <c r="AD1915" s="94"/>
      <c r="AE1915" s="94"/>
      <c r="AF1915" s="94"/>
      <c r="AG1915" s="94"/>
      <c r="AH1915" s="94"/>
      <c r="AI1915" s="94"/>
      <c r="AJ1915" s="94"/>
      <c r="AK1915" s="94"/>
      <c r="AL1915" s="94"/>
      <c r="AM1915" s="94"/>
      <c r="AN1915" s="94"/>
      <c r="AO1915" s="94"/>
      <c r="AP1915" s="94"/>
      <c r="AQ1915" s="94"/>
      <c r="AR1915" s="94"/>
      <c r="AS1915" s="94"/>
    </row>
    <row r="1916" ht="17.25" customHeight="1"/>
    <row r="1917" ht="17.25" customHeight="1"/>
    <row r="1918" ht="17.25" customHeight="1"/>
    <row r="1919" ht="17.25" customHeight="1"/>
    <row r="1920" ht="17.25" customHeight="1"/>
    <row r="1921" ht="17.25" customHeight="1"/>
    <row r="1922" ht="17.25" customHeight="1"/>
    <row r="1923" ht="17.25" customHeight="1"/>
    <row r="1924" ht="17.25" customHeight="1"/>
    <row r="1925" ht="17.25" customHeight="1"/>
    <row r="1926" ht="17.25" customHeight="1"/>
    <row r="1927" ht="17.25" customHeight="1"/>
    <row r="1928" ht="17.25" customHeight="1"/>
    <row r="1929" ht="17.25" customHeight="1">
      <c r="A1929" s="124"/>
      <c r="B1929" s="124"/>
      <c r="C1929" s="124"/>
      <c r="D1929" s="124"/>
      <c r="E1929" s="124"/>
      <c r="F1929" s="124"/>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row>
    <row r="1930" ht="17.25" customHeight="1">
      <c r="A1930" s="135" t="s">
        <v>766</v>
      </c>
      <c r="B1930" s="136" t="str">
        <f t="array" ref="B1930">IMAGE(INDEX(Tabula!$A$1:$AC$129 , $AT1909 + 1, MATCH("Img_Look_Gray", Tabula!$A$1:$AAB$1 , 0)))</f>
        <v/>
      </c>
      <c r="C1930" s="94"/>
      <c r="D1930" s="94"/>
      <c r="E1930" s="94"/>
      <c r="F1930" s="94"/>
      <c r="G1930" s="94"/>
      <c r="H1930" s="94"/>
      <c r="I1930" s="94"/>
      <c r="J1930" s="94"/>
      <c r="K1930" s="94"/>
      <c r="L1930" s="94"/>
      <c r="M1930" s="94"/>
      <c r="N1930" s="94"/>
      <c r="O1930" s="94"/>
      <c r="P1930" s="94"/>
      <c r="Q1930" s="94"/>
      <c r="R1930" s="94"/>
      <c r="S1930" s="94"/>
      <c r="T1930" s="94"/>
      <c r="U1930" s="94"/>
      <c r="V1930" s="94"/>
      <c r="W1930" s="94"/>
      <c r="X1930" s="94"/>
      <c r="Y1930" s="137" t="s">
        <v>767</v>
      </c>
      <c r="Z1930" s="138" t="str">
        <f t="array" ref="Z1930">IMAGE(INDEX(Tabula!$A$1:$AC$129 , $AT1909 + 1,  MATCH("Img_Form_Gray", Tabula!$A$1:$AAB$1 , 0)))</f>
        <v/>
      </c>
      <c r="AA1930" s="94"/>
      <c r="AB1930" s="94"/>
      <c r="AC1930" s="94"/>
      <c r="AD1930" s="94"/>
      <c r="AE1930" s="94"/>
      <c r="AF1930" s="94"/>
      <c r="AG1930" s="94"/>
      <c r="AH1930" s="94"/>
      <c r="AI1930" s="94"/>
      <c r="AJ1930" s="94"/>
      <c r="AK1930" s="94"/>
      <c r="AL1930" s="94"/>
      <c r="AM1930" s="94"/>
      <c r="AN1930" s="94"/>
      <c r="AO1930" s="94"/>
      <c r="AP1930" s="94"/>
      <c r="AQ1930" s="94"/>
      <c r="AR1930" s="94"/>
      <c r="AS1930" s="94"/>
    </row>
    <row r="1931" ht="17.25" customHeight="1"/>
    <row r="1932" ht="17.25" customHeight="1"/>
    <row r="1933" ht="17.25" customHeight="1"/>
    <row r="1934" ht="17.25" customHeight="1"/>
    <row r="1935" ht="17.25" customHeight="1"/>
    <row r="1936" ht="17.25" customHeight="1"/>
    <row r="1937" ht="17.25" customHeight="1"/>
    <row r="1938" ht="17.25" customHeight="1"/>
    <row r="1939" ht="17.25" customHeight="1"/>
    <row r="1940" ht="17.25" customHeight="1"/>
    <row r="1941" ht="17.25" customHeight="1"/>
    <row r="1942" ht="17.25" customHeight="1"/>
    <row r="1943" ht="17.25" customHeight="1"/>
    <row r="1944" ht="17.25" customHeight="1">
      <c r="A1944" s="124"/>
      <c r="B1944" s="124"/>
      <c r="C1944" s="124"/>
      <c r="D1944" s="124"/>
      <c r="E1944" s="124"/>
      <c r="F1944" s="124"/>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row>
    <row r="1945" ht="17.25" customHeight="1">
      <c r="A1945" s="117" t="s">
        <v>634</v>
      </c>
      <c r="B1945" s="109"/>
      <c r="C1945" s="109"/>
      <c r="D1945" s="109"/>
      <c r="E1945" s="109"/>
      <c r="F1945" s="109"/>
      <c r="G1945" s="109"/>
      <c r="H1945" s="109"/>
      <c r="I1945" s="116"/>
      <c r="J1945" s="118" t="str">
        <f t="array" ref="J1945">CONCATENATE("", INDEX(Tabula!$A$1:$AC$129 ,$AT1945  + 1, MATCH("Name", Tabula!$A$1:$AAB$1 , 0)))</f>
        <v>Катафалк и Плакальщицы</v>
      </c>
      <c r="K1945" s="109"/>
      <c r="L1945" s="109"/>
      <c r="M1945" s="109"/>
      <c r="N1945" s="109"/>
      <c r="O1945" s="109"/>
      <c r="P1945" s="109"/>
      <c r="Q1945" s="109"/>
      <c r="R1945" s="109"/>
      <c r="S1945" s="109"/>
      <c r="T1945" s="109"/>
      <c r="U1945" s="109"/>
      <c r="V1945" s="109"/>
      <c r="W1945" s="109"/>
      <c r="X1945" s="109"/>
      <c r="Y1945" s="109"/>
      <c r="Z1945" s="109"/>
      <c r="AA1945" s="109"/>
      <c r="AB1945" s="109"/>
      <c r="AC1945" s="109"/>
      <c r="AD1945" s="109"/>
      <c r="AE1945" s="109"/>
      <c r="AF1945" s="109"/>
      <c r="AG1945" s="109"/>
      <c r="AH1945" s="109"/>
      <c r="AI1945" s="109"/>
      <c r="AJ1945" s="109"/>
      <c r="AK1945" s="109"/>
      <c r="AL1945" s="109"/>
      <c r="AM1945" s="116"/>
      <c r="AN1945" s="115" t="s">
        <v>757</v>
      </c>
      <c r="AO1945" s="109"/>
      <c r="AP1945" s="109"/>
      <c r="AQ1945" s="109"/>
      <c r="AR1945" s="109"/>
      <c r="AS1945" s="109"/>
      <c r="AT1945" s="119">
        <v>46.0</v>
      </c>
    </row>
    <row r="1946" ht="17.25" customHeight="1">
      <c r="A1946" s="122" t="str">
        <f t="array" ref="A1946">CONCATENATE("Включает ", INDEX(Tabula!$A$1:$AC$129 ,$AT1945  + 1, MATCH("Count", Tabula!$A$1:$AAB$1 , 0)), " объекта")</f>
        <v>Включает 7 объекта</v>
      </c>
      <c r="B1946" s="94"/>
      <c r="C1946" s="94"/>
      <c r="D1946" s="94"/>
      <c r="E1946" s="94"/>
      <c r="F1946" s="94"/>
      <c r="G1946" s="94"/>
      <c r="H1946" s="94"/>
      <c r="I1946" s="121"/>
      <c r="J1946" s="123" t="str">
        <f t="array" ref="J1946">INDEX(Tabula!$A$1:$AC$129 , $AT1945 + 1, MATCH("Stars", Tabula!$A$1:$AAB$1 , 0))</f>
        <v>α UMa,  β UMa,  γ UMa,  δ UMa |  ε UMa,  ζ UMa, η UMa </v>
      </c>
      <c r="K1946" s="109"/>
      <c r="L1946" s="109"/>
      <c r="M1946" s="109"/>
      <c r="N1946" s="109"/>
      <c r="O1946" s="109"/>
      <c r="P1946" s="109"/>
      <c r="Q1946" s="109"/>
      <c r="R1946" s="109"/>
      <c r="S1946" s="109"/>
      <c r="T1946" s="109"/>
      <c r="U1946" s="109"/>
      <c r="V1946" s="109"/>
      <c r="W1946" s="109"/>
      <c r="X1946" s="109"/>
      <c r="Y1946" s="109"/>
      <c r="Z1946" s="109"/>
      <c r="AA1946" s="109"/>
      <c r="AB1946" s="109"/>
      <c r="AC1946" s="109"/>
      <c r="AD1946" s="109"/>
      <c r="AE1946" s="109"/>
      <c r="AF1946" s="109"/>
      <c r="AG1946" s="109"/>
      <c r="AH1946" s="109"/>
      <c r="AI1946" s="109"/>
      <c r="AJ1946" s="109"/>
      <c r="AK1946" s="109"/>
      <c r="AL1946" s="109"/>
      <c r="AM1946" s="116"/>
      <c r="AN1946" s="120" t="str">
        <f t="array" ref="AN1946">CONCATENATE("№ ", TEXT(INDEX(Tabula!$A$1:$AC$129, $AT1945 + 1, MATCH("Order", Tabula!$A$1:$AAB$1 , 0)), "000"))</f>
        <v>№ 046</v>
      </c>
      <c r="AO1946" s="94"/>
      <c r="AP1946" s="94"/>
      <c r="AQ1946" s="94"/>
      <c r="AR1946" s="94"/>
      <c r="AS1946" s="94"/>
    </row>
    <row r="1947" ht="17.25" customHeight="1">
      <c r="A1947" s="126" t="s">
        <v>656</v>
      </c>
      <c r="B1947" s="109"/>
      <c r="C1947" s="109"/>
      <c r="D1947" s="109"/>
      <c r="E1947" s="109"/>
      <c r="F1947" s="109"/>
      <c r="G1947" s="109"/>
      <c r="H1947" s="109"/>
      <c r="I1947" s="116"/>
      <c r="J1947" s="127" t="str">
        <f t="array" ref="J1947">INDEX(Tabula!$A$1:$AC$129 , $AT1945 + 1, MATCH("Origin", Tabula!$A$1:$AAB$1 , 0))</f>
        <v>Древнее</v>
      </c>
      <c r="K1947" s="109"/>
      <c r="L1947" s="109"/>
      <c r="M1947" s="109"/>
      <c r="N1947" s="109"/>
      <c r="O1947" s="109"/>
      <c r="P1947" s="109"/>
      <c r="Q1947" s="109"/>
      <c r="R1947" s="109"/>
      <c r="S1947" s="109"/>
      <c r="T1947" s="109"/>
      <c r="U1947" s="116"/>
      <c r="V1947" s="126" t="s">
        <v>636</v>
      </c>
      <c r="W1947" s="109"/>
      <c r="X1947" s="109"/>
      <c r="Y1947" s="109"/>
      <c r="Z1947" s="109"/>
      <c r="AA1947" s="109"/>
      <c r="AB1947" s="109"/>
      <c r="AC1947" s="109"/>
      <c r="AD1947" s="127" t="str">
        <f t="array" ref="AD1947">INDEX(Tabula!$A$1:$AC$129 , $AT1945 + 1, MATCH("Type", Tabula!$A$1:$AAB$1 , 0))</f>
        <v>Ассоциативные</v>
      </c>
      <c r="AE1947" s="109"/>
      <c r="AF1947" s="109"/>
      <c r="AG1947" s="109"/>
      <c r="AH1947" s="109"/>
      <c r="AI1947" s="109"/>
      <c r="AJ1947" s="109"/>
      <c r="AK1947" s="109"/>
      <c r="AL1947" s="109"/>
      <c r="AM1947" s="116"/>
      <c r="AN1947" s="124"/>
      <c r="AO1947" s="124"/>
      <c r="AP1947" s="124"/>
      <c r="AQ1947" s="124"/>
      <c r="AR1947" s="124"/>
      <c r="AS1947" s="124"/>
    </row>
    <row r="1948" ht="17.25" customHeight="1">
      <c r="A1948" s="126" t="s">
        <v>759</v>
      </c>
      <c r="B1948" s="109"/>
      <c r="C1948" s="109"/>
      <c r="D1948" s="109"/>
      <c r="E1948" s="109"/>
      <c r="F1948" s="109"/>
      <c r="G1948" s="109"/>
      <c r="H1948" s="109"/>
      <c r="I1948" s="116"/>
      <c r="J1948" s="129" t="str">
        <f t="array" ref="J1948">IF(INDEX(Tabula!$A$1:$AC$129 , $AT1945 + 1, MATCH("Coord_RAJ2000_Beg", Tabula!$A$1:$AAB$1 , 0)), CONCATENATE(INDEX(Tabula!$A$1:$AC$129 , $AT1945 + 1, MATCH("Coord_RAJ2000_Beg", Tabula!$A$1:$AAB$1 , 0)), " | ", INDEX(Tabula!$A$1:$AC$129 , $AT1945 + 1, MATCH("Coord_DEJ2000_Beg", Tabula!$A$1:$AAB$1 , 0))), " ")</f>
        <v> </v>
      </c>
      <c r="K1948" s="109"/>
      <c r="L1948" s="109"/>
      <c r="M1948" s="109"/>
      <c r="N1948" s="109"/>
      <c r="O1948" s="109"/>
      <c r="P1948" s="109"/>
      <c r="Q1948" s="109"/>
      <c r="R1948" s="109"/>
      <c r="S1948" s="109"/>
      <c r="T1948" s="109"/>
      <c r="U1948" s="116"/>
      <c r="V1948" s="126" t="s">
        <v>760</v>
      </c>
      <c r="W1948" s="109"/>
      <c r="X1948" s="109"/>
      <c r="Y1948" s="109"/>
      <c r="Z1948" s="109"/>
      <c r="AA1948" s="109"/>
      <c r="AB1948" s="109"/>
      <c r="AC1948" s="109"/>
      <c r="AD1948" s="127" t="str">
        <f t="array" ref="AD1948">if(INDEX(Tabula!$A$1:$AC$129 , $AT1945 + 1, MATCH("Latitude_Full_Beg", Tabula!$A$1:$AAB$1 , 0)),  CONCATENATE(TEXT(INDEX(Tabula!$A$1:$AC$129 , $AT1945 + 1, MATCH("Latitude_Full_Beg", Tabula!$A$1:$AAB$1 , 0)), "+00.0;-00.0" ), "° — ", TEXT(INDEX(Tabula!$A$1:$AC$129 , $AT1945 + 1, MATCH("Latitude_Full_End", Tabula!$A$1:$AAB$1 , 0)), "+00.0;-00.0" ), "°"), " ")</f>
        <v> </v>
      </c>
      <c r="AE1948" s="109"/>
      <c r="AF1948" s="109"/>
      <c r="AG1948" s="109"/>
      <c r="AH1948" s="109"/>
      <c r="AI1948" s="109"/>
      <c r="AJ1948" s="109"/>
      <c r="AK1948" s="109"/>
      <c r="AL1948" s="109"/>
      <c r="AM1948" s="116"/>
      <c r="AN1948" s="128" t="s">
        <v>758</v>
      </c>
      <c r="AO1948" s="109"/>
      <c r="AP1948" s="109"/>
      <c r="AQ1948" s="109"/>
      <c r="AR1948" s="109"/>
      <c r="AS1948" s="109"/>
    </row>
    <row r="1949" ht="17.25" customHeight="1">
      <c r="A1949" s="131" t="s">
        <v>761</v>
      </c>
      <c r="B1949" s="109"/>
      <c r="C1949" s="109"/>
      <c r="D1949" s="109"/>
      <c r="E1949" s="109"/>
      <c r="F1949" s="109"/>
      <c r="G1949" s="109"/>
      <c r="H1949" s="109"/>
      <c r="I1949" s="116"/>
      <c r="J1949" s="129" t="str">
        <f t="array" ref="J1949">IF(INDEX(Tabula!$A$1:$AC$129 , $AT1945 + 1, MATCH("Coord_RAJ2000_End", Tabula!$A$1:$AAB$1 , 0)), CONCATENATE(INDEX(Tabula!$A$1:$AC$129 , $AT1945 + 1, MATCH("Coord_RAJ2000_End", Tabula!$A$1:$AAB$1 , 0)), " | ", INDEX(Tabula!$A$1:$AC$129 , $AT1945 + 1, MATCH("Coord_DEJ2000_End", Tabula!$A$1:$AAB$1 , 0))), " ")</f>
        <v> </v>
      </c>
      <c r="K1949" s="109"/>
      <c r="L1949" s="109"/>
      <c r="M1949" s="109"/>
      <c r="N1949" s="109"/>
      <c r="O1949" s="109"/>
      <c r="P1949" s="109"/>
      <c r="Q1949" s="109"/>
      <c r="R1949" s="109"/>
      <c r="S1949" s="109"/>
      <c r="T1949" s="109"/>
      <c r="U1949" s="116"/>
      <c r="V1949" s="126" t="s">
        <v>762</v>
      </c>
      <c r="W1949" s="109"/>
      <c r="X1949" s="109"/>
      <c r="Y1949" s="109"/>
      <c r="Z1949" s="109"/>
      <c r="AA1949" s="109"/>
      <c r="AB1949" s="109"/>
      <c r="AC1949" s="109"/>
      <c r="AD1949" s="127" t="str">
        <f t="array" ref="AD1949">IF(INDEX(Tabula!$A$1:$AC$129 , $AT1945 + 1, MATCH("Latitude_Part_Beg", Tabula!$A$1:$AAB$1 , 0)), CONCATENATE(TEXT(INDEX(Tabula!$A$1:$AC$129 , $AT1945 + 1, MATCH("Latitude_Part_Beg", Tabula!$A$1:$AAB$1 , 0)), "+00.0;-00.0" ), "° — ", TEXT(INDEX(Tabula!$A$1:$AC$129 , $AT1945 + 1, MATCH("Latitude_Part_End", Tabula!$A$1:$AAB$1 , 0)), "+00.0;-00.0" ), "°"), " ")</f>
        <v> </v>
      </c>
      <c r="AE1949" s="109"/>
      <c r="AF1949" s="109"/>
      <c r="AG1949" s="109"/>
      <c r="AH1949" s="109"/>
      <c r="AI1949" s="109"/>
      <c r="AJ1949" s="109"/>
      <c r="AK1949" s="109"/>
      <c r="AL1949" s="109"/>
      <c r="AM1949" s="116"/>
      <c r="AN1949" s="130" t="str">
        <f t="array" ref="AN1949">CONCATENATE("@ ", INDEX(Tabula!$A$1:$AC$129, $AT1945 + 1, MATCH("Group", Tabula!$A$1:$AAB$1 , 0)), " ")</f>
        <v>@ 034-b </v>
      </c>
      <c r="AO1949" s="94"/>
      <c r="AP1949" s="94"/>
      <c r="AQ1949" s="94"/>
      <c r="AR1949" s="94"/>
      <c r="AS1949" s="94"/>
    </row>
    <row r="1950" ht="17.25" customHeight="1">
      <c r="A1950" s="126" t="s">
        <v>763</v>
      </c>
      <c r="B1950" s="109"/>
      <c r="C1950" s="109"/>
      <c r="D1950" s="109"/>
      <c r="E1950" s="109"/>
      <c r="F1950" s="109"/>
      <c r="G1950" s="109"/>
      <c r="H1950" s="109"/>
      <c r="I1950" s="116"/>
      <c r="J1950" s="132" t="str">
        <f t="array" ref="J1950">if(INDEX(Tabula!$A$1:$AC$129 , $AT1945 + 1, MATCH("Size_RA", Tabula!$A$1:$AAB$1 , 0)), CONCATENATE(INDEX(Tabula!$A$1:$AC$129 , $AT1945 + 1, MATCH("Size_RA", Tabula!$A$1:$AAB$1 , 0)), " | ", INDEX(Tabula!$A$1:$AC$129 , $AT1945 + 1, MATCH("Size_DE", Tabula!$A$1:$AAB$1 , 0))), " ")</f>
        <v> </v>
      </c>
      <c r="K1950" s="109"/>
      <c r="L1950" s="109"/>
      <c r="M1950" s="109"/>
      <c r="N1950" s="109"/>
      <c r="O1950" s="109"/>
      <c r="P1950" s="109"/>
      <c r="Q1950" s="109"/>
      <c r="R1950" s="109"/>
      <c r="S1950" s="109"/>
      <c r="T1950" s="109"/>
      <c r="U1950" s="116"/>
      <c r="V1950" s="126" t="s">
        <v>764</v>
      </c>
      <c r="W1950" s="109"/>
      <c r="X1950" s="109"/>
      <c r="Y1950" s="109"/>
      <c r="Z1950" s="109"/>
      <c r="AA1950" s="109"/>
      <c r="AB1950" s="109"/>
      <c r="AC1950" s="109"/>
      <c r="AD1950" s="127" t="str">
        <f t="array" ref="AD1950">IF(INDEX(Tabula!$A$1:$AC$129 , $AT1945 + 1, MATCH("Magnitude_Min", Tabula!$A$1:$AAB$1 , 0)), CONCATENATE(TEXT(INDEX(Tabula!$A$1:$AC$129 , $AT1945 + 1, MATCH("Magnitude_Min", Tabula!$A$1:$AAB$1 , 0)), "+00.0;-00.0"),  "ᵐ — ", TEXT(INDEX(Tabula!$A$1:$AC$129 , $AT1945 + 1, MATCH("Magnitude_Max", Tabula!$A$1:$AAB$1 , 0)), "+00.0;-00.0"), "ᵐ"), " ")</f>
        <v> </v>
      </c>
      <c r="AE1950" s="109"/>
      <c r="AF1950" s="109"/>
      <c r="AG1950" s="109"/>
      <c r="AH1950" s="109"/>
      <c r="AI1950" s="109"/>
      <c r="AJ1950" s="109"/>
      <c r="AK1950" s="109"/>
      <c r="AL1950" s="109"/>
      <c r="AM1950" s="116"/>
      <c r="AN1950" s="124"/>
      <c r="AO1950" s="124"/>
      <c r="AP1950" s="124"/>
      <c r="AQ1950" s="124"/>
      <c r="AR1950" s="124"/>
      <c r="AS1950" s="124"/>
    </row>
    <row r="1951" ht="17.25" customHeight="1">
      <c r="A1951" s="134" t="str">
        <f t="array" ref="A1951">CONCATENATE("", INDEX(Tabula!$A$1:$AC$129 ,$AT1945  + 1, MATCH("Info", Tabula!$A$1:$AAB$1 , 0)))</f>
        <v>Вариант интерпретации Большого Ковша: катафалк, а точнее, похоронная повозка (прямоугольник из четырех звезд) и цепочка трех унылых плакальщиц, ей предшествующая.</v>
      </c>
      <c r="B1951" s="94"/>
      <c r="C1951" s="94"/>
      <c r="D1951" s="94"/>
      <c r="E1951" s="94"/>
      <c r="F1951" s="94"/>
      <c r="G1951" s="94"/>
      <c r="H1951" s="94"/>
      <c r="I1951" s="94"/>
      <c r="J1951" s="94"/>
      <c r="K1951" s="94"/>
      <c r="L1951" s="94"/>
      <c r="M1951" s="94"/>
      <c r="N1951" s="94"/>
      <c r="O1951" s="94"/>
      <c r="P1951" s="94"/>
      <c r="Q1951" s="94"/>
      <c r="R1951" s="94"/>
      <c r="S1951" s="94"/>
      <c r="T1951" s="94"/>
      <c r="U1951" s="94"/>
      <c r="V1951" s="94"/>
      <c r="W1951" s="94"/>
      <c r="X1951" s="94"/>
      <c r="Y1951" s="94"/>
      <c r="Z1951" s="94"/>
      <c r="AA1951" s="94"/>
      <c r="AB1951" s="94"/>
      <c r="AC1951" s="94"/>
      <c r="AD1951" s="94"/>
      <c r="AE1951" s="94"/>
      <c r="AF1951" s="94"/>
      <c r="AG1951" s="94"/>
      <c r="AH1951" s="94"/>
      <c r="AI1951" s="94"/>
      <c r="AJ1951" s="94"/>
      <c r="AK1951" s="94"/>
      <c r="AL1951" s="94"/>
      <c r="AM1951" s="94"/>
      <c r="AN1951" s="94"/>
      <c r="AO1951" s="94"/>
      <c r="AP1951" s="94"/>
      <c r="AQ1951" s="94"/>
      <c r="AR1951" s="94"/>
      <c r="AS1951" s="139" t="s">
        <v>765</v>
      </c>
    </row>
    <row r="1952" ht="17.25" customHeight="1"/>
    <row r="1953" ht="17.25" customHeight="1"/>
    <row r="1954" ht="17.25" customHeight="1"/>
    <row r="1955" ht="17.25" customHeight="1"/>
    <row r="1956" ht="17.25" customHeight="1"/>
    <row r="1957" ht="17.25" customHeight="1"/>
    <row r="1958" ht="17.25" customHeight="1"/>
    <row r="1959" ht="17.25" customHeight="1"/>
    <row r="1960" ht="17.25" customHeight="1"/>
    <row r="1961" ht="17.25" customHeight="1"/>
    <row r="1962" ht="17.25" customHeight="1"/>
    <row r="1963" ht="17.25" customHeight="1"/>
    <row r="1964" ht="17.25" customHeight="1"/>
    <row r="1965" ht="17.25" customHeight="1">
      <c r="A1965" s="124"/>
      <c r="B1965" s="124"/>
      <c r="C1965" s="124"/>
      <c r="D1965" s="124"/>
      <c r="E1965" s="124"/>
      <c r="F1965" s="124"/>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row>
    <row r="1966" ht="17.25" customHeight="1">
      <c r="A1966" s="138" t="str">
        <f t="array" ref="A1966">IMAGE(INDEX(Tabula!$A$1:$AC$129 , $AT1945 + 1,  MATCH("Img_Form_Gray", Tabula!$A$1:$AAB$1 , 0)))</f>
        <v/>
      </c>
      <c r="B1966" s="94"/>
      <c r="C1966" s="94"/>
      <c r="D1966" s="94"/>
      <c r="E1966" s="94"/>
      <c r="F1966" s="94"/>
      <c r="G1966" s="94"/>
      <c r="H1966" s="94"/>
      <c r="I1966" s="94"/>
      <c r="J1966" s="94"/>
      <c r="K1966" s="94"/>
      <c r="L1966" s="94"/>
      <c r="M1966" s="94"/>
      <c r="N1966" s="94"/>
      <c r="O1966" s="94"/>
      <c r="P1966" s="94"/>
      <c r="Q1966" s="94"/>
      <c r="R1966" s="94"/>
      <c r="S1966" s="94"/>
      <c r="T1966" s="94"/>
      <c r="U1966" s="140" t="s">
        <v>767</v>
      </c>
      <c r="V1966" s="136" t="str">
        <f t="array" ref="V1966">IMAGE(INDEX(Tabula!$A$1:$AC$129 , $AT1945 + 1, MATCH("Img_Look_Gray", Tabula!$A$1:$AAB$1 , 0)))</f>
        <v/>
      </c>
      <c r="W1966" s="94"/>
      <c r="X1966" s="94"/>
      <c r="Y1966" s="94"/>
      <c r="Z1966" s="94"/>
      <c r="AA1966" s="94"/>
      <c r="AB1966" s="94"/>
      <c r="AC1966" s="94"/>
      <c r="AD1966" s="94"/>
      <c r="AE1966" s="94"/>
      <c r="AF1966" s="94"/>
      <c r="AG1966" s="94"/>
      <c r="AH1966" s="94"/>
      <c r="AI1966" s="94"/>
      <c r="AJ1966" s="94"/>
      <c r="AK1966" s="94"/>
      <c r="AL1966" s="94"/>
      <c r="AM1966" s="94"/>
      <c r="AN1966" s="94"/>
      <c r="AO1966" s="94"/>
      <c r="AP1966" s="94"/>
      <c r="AQ1966" s="94"/>
      <c r="AR1966" s="94"/>
      <c r="AS1966" s="141" t="s">
        <v>766</v>
      </c>
    </row>
    <row r="1967" ht="17.25" customHeight="1"/>
    <row r="1968" ht="17.25" customHeight="1"/>
    <row r="1969" ht="17.25" customHeight="1"/>
    <row r="1970" ht="17.25" customHeight="1"/>
    <row r="1971" ht="17.25" customHeight="1"/>
    <row r="1972" ht="17.25" customHeight="1"/>
    <row r="1973" ht="17.25" customHeight="1"/>
    <row r="1974" ht="17.25" customHeight="1"/>
    <row r="1975" ht="17.25" customHeight="1"/>
    <row r="1976" ht="17.25" customHeight="1"/>
    <row r="1977" ht="17.25" customHeight="1"/>
    <row r="1978" ht="17.25" customHeight="1"/>
    <row r="1979" ht="17.25" customHeight="1"/>
    <row r="1980" ht="17.25" customHeight="1">
      <c r="A1980" s="124"/>
      <c r="B1980" s="124"/>
      <c r="C1980" s="124"/>
      <c r="D1980" s="124"/>
      <c r="E1980" s="124"/>
      <c r="F1980" s="124"/>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row>
    <row r="1981" ht="17.25" customHeight="1">
      <c r="A1981" s="115" t="s">
        <v>757</v>
      </c>
      <c r="B1981" s="109"/>
      <c r="C1981" s="109"/>
      <c r="D1981" s="109"/>
      <c r="E1981" s="109"/>
      <c r="F1981" s="116"/>
      <c r="G1981" s="117" t="s">
        <v>634</v>
      </c>
      <c r="H1981" s="109"/>
      <c r="I1981" s="109"/>
      <c r="J1981" s="109"/>
      <c r="K1981" s="109"/>
      <c r="L1981" s="109"/>
      <c r="M1981" s="109"/>
      <c r="N1981" s="109"/>
      <c r="O1981" s="116"/>
      <c r="P1981" s="118" t="str">
        <f t="array" ref="P1981">CONCATENATE("", INDEX(Tabula!$A$1:$AC$129 ,$AT1981  + 1, MATCH("Name", Tabula!$A$1:$AAB$1 , 0)))</f>
        <v>Малый Ковш</v>
      </c>
      <c r="Q1981" s="109"/>
      <c r="R1981" s="109"/>
      <c r="S1981" s="109"/>
      <c r="T1981" s="109"/>
      <c r="U1981" s="109"/>
      <c r="V1981" s="109"/>
      <c r="W1981" s="109"/>
      <c r="X1981" s="109"/>
      <c r="Y1981" s="109"/>
      <c r="Z1981" s="109"/>
      <c r="AA1981" s="109"/>
      <c r="AB1981" s="109"/>
      <c r="AC1981" s="109"/>
      <c r="AD1981" s="109"/>
      <c r="AE1981" s="109"/>
      <c r="AF1981" s="109"/>
      <c r="AG1981" s="109"/>
      <c r="AH1981" s="109"/>
      <c r="AI1981" s="109"/>
      <c r="AJ1981" s="109"/>
      <c r="AK1981" s="109"/>
      <c r="AL1981" s="109"/>
      <c r="AM1981" s="109"/>
      <c r="AN1981" s="109"/>
      <c r="AO1981" s="109"/>
      <c r="AP1981" s="109"/>
      <c r="AQ1981" s="109"/>
      <c r="AR1981" s="109"/>
      <c r="AS1981" s="109"/>
      <c r="AT1981" s="119">
        <v>47.0</v>
      </c>
    </row>
    <row r="1982" ht="17.25" customHeight="1">
      <c r="A1982" s="120" t="str">
        <f t="array" ref="A1982">CONCATENATE("№ ", TEXT(INDEX(Tabula!$A$1:$AC$129, $AT1981 + 1, MATCH("Order", Tabula!$A$1:$AAB$1 , 0)), "000"))</f>
        <v>№ 047</v>
      </c>
      <c r="B1982" s="94"/>
      <c r="C1982" s="94"/>
      <c r="D1982" s="94"/>
      <c r="E1982" s="94"/>
      <c r="F1982" s="121"/>
      <c r="G1982" s="122" t="str">
        <f t="array" ref="G1982">CONCATENATE("Включает ", INDEX(Tabula!$A$1:$AC$129 ,$AT1981  + 1, MATCH("Count", Tabula!$A$1:$AAB$1 , 0)), " объекта")</f>
        <v>Включает 7 объекта</v>
      </c>
      <c r="H1982" s="94"/>
      <c r="I1982" s="94"/>
      <c r="J1982" s="94"/>
      <c r="K1982" s="94"/>
      <c r="L1982" s="94"/>
      <c r="M1982" s="94"/>
      <c r="N1982" s="94"/>
      <c r="O1982" s="121"/>
      <c r="P1982" s="123" t="str">
        <f t="array" ref="P1982">INDEX(Tabula!$A$1:$AC$129 , $AT1981 + 1, MATCH("Stars", Tabula!$A$1:$AAB$1 , 0))</f>
        <v>α UMi, β UMi, γ UMi, δ UMi, ε v, ζ UMi, η UMi</v>
      </c>
      <c r="Q1982" s="109"/>
      <c r="R1982" s="109"/>
      <c r="S1982" s="109"/>
      <c r="T1982" s="109"/>
      <c r="U1982" s="109"/>
      <c r="V1982" s="109"/>
      <c r="W1982" s="109"/>
      <c r="X1982" s="109"/>
      <c r="Y1982" s="109"/>
      <c r="Z1982" s="109"/>
      <c r="AA1982" s="109"/>
      <c r="AB1982" s="109"/>
      <c r="AC1982" s="109"/>
      <c r="AD1982" s="109"/>
      <c r="AE1982" s="109"/>
      <c r="AF1982" s="109"/>
      <c r="AG1982" s="109"/>
      <c r="AH1982" s="109"/>
      <c r="AI1982" s="109"/>
      <c r="AJ1982" s="109"/>
      <c r="AK1982" s="109"/>
      <c r="AL1982" s="109"/>
      <c r="AM1982" s="109"/>
      <c r="AN1982" s="109"/>
      <c r="AO1982" s="109"/>
      <c r="AP1982" s="109"/>
      <c r="AQ1982" s="109"/>
      <c r="AR1982" s="109"/>
      <c r="AS1982" s="109"/>
    </row>
    <row r="1983" ht="17.25" customHeight="1">
      <c r="A1983" s="124"/>
      <c r="B1983" s="124"/>
      <c r="C1983" s="124"/>
      <c r="D1983" s="124"/>
      <c r="E1983" s="124"/>
      <c r="F1983" s="125"/>
      <c r="G1983" s="126" t="s">
        <v>656</v>
      </c>
      <c r="H1983" s="109"/>
      <c r="I1983" s="109"/>
      <c r="J1983" s="109"/>
      <c r="K1983" s="109"/>
      <c r="L1983" s="109"/>
      <c r="M1983" s="109"/>
      <c r="N1983" s="109"/>
      <c r="O1983" s="116"/>
      <c r="P1983" s="127" t="str">
        <f t="array" ref="P1983">INDEX(Tabula!$A$1:$AC$129 , $AT1981 + 1, MATCH("Origin", Tabula!$A$1:$AAB$1 , 0))</f>
        <v>Древнее</v>
      </c>
      <c r="Q1983" s="109"/>
      <c r="R1983" s="109"/>
      <c r="S1983" s="109"/>
      <c r="T1983" s="109"/>
      <c r="U1983" s="109"/>
      <c r="V1983" s="109"/>
      <c r="W1983" s="109"/>
      <c r="X1983" s="109"/>
      <c r="Y1983" s="109"/>
      <c r="Z1983" s="109"/>
      <c r="AA1983" s="116"/>
      <c r="AB1983" s="126" t="s">
        <v>636</v>
      </c>
      <c r="AC1983" s="109"/>
      <c r="AD1983" s="109"/>
      <c r="AE1983" s="109"/>
      <c r="AF1983" s="109"/>
      <c r="AG1983" s="109"/>
      <c r="AH1983" s="109"/>
      <c r="AI1983" s="109"/>
      <c r="AJ1983" s="127" t="str">
        <f t="array" ref="AJ1983">INDEX(Tabula!$A$1:$AC$129 , $AT1981 + 1, MATCH("Type", Tabula!$A$1:$AAB$1 , 0))</f>
        <v>Ассоциативные</v>
      </c>
      <c r="AK1983" s="109"/>
      <c r="AL1983" s="109"/>
      <c r="AM1983" s="109"/>
      <c r="AN1983" s="109"/>
      <c r="AO1983" s="109"/>
      <c r="AP1983" s="109"/>
      <c r="AQ1983" s="109"/>
      <c r="AR1983" s="109"/>
      <c r="AS1983" s="109"/>
    </row>
    <row r="1984" ht="17.25" customHeight="1">
      <c r="A1984" s="128" t="s">
        <v>758</v>
      </c>
      <c r="B1984" s="109"/>
      <c r="C1984" s="109"/>
      <c r="D1984" s="109"/>
      <c r="E1984" s="109"/>
      <c r="F1984" s="116"/>
      <c r="G1984" s="126" t="s">
        <v>759</v>
      </c>
      <c r="H1984" s="109"/>
      <c r="I1984" s="109"/>
      <c r="J1984" s="109"/>
      <c r="K1984" s="109"/>
      <c r="L1984" s="109"/>
      <c r="M1984" s="109"/>
      <c r="N1984" s="109"/>
      <c r="O1984" s="116"/>
      <c r="P1984" s="129" t="str">
        <f t="array" ref="P1984">IF(INDEX(Tabula!$A$1:$AC$129 , $AT1981 + 1, MATCH("Coord_RAJ2000_Beg", Tabula!$A$1:$AAB$1 , 0)), CONCATENATE(INDEX(Tabula!$A$1:$AC$129 , $AT1981 + 1, MATCH("Coord_RAJ2000_Beg", Tabula!$A$1:$AAB$1 , 0)), " | ", INDEX(Tabula!$A$1:$AC$129 , $AT1981 + 1, MATCH("Coord_DEJ2000_Beg", Tabula!$A$1:$AAB$1 , 0))), " ")</f>
        <v> </v>
      </c>
      <c r="Q1984" s="109"/>
      <c r="R1984" s="109"/>
      <c r="S1984" s="109"/>
      <c r="T1984" s="109"/>
      <c r="U1984" s="109"/>
      <c r="V1984" s="109"/>
      <c r="W1984" s="109"/>
      <c r="X1984" s="109"/>
      <c r="Y1984" s="109"/>
      <c r="Z1984" s="109"/>
      <c r="AA1984" s="116"/>
      <c r="AB1984" s="126" t="s">
        <v>760</v>
      </c>
      <c r="AC1984" s="109"/>
      <c r="AD1984" s="109"/>
      <c r="AE1984" s="109"/>
      <c r="AF1984" s="109"/>
      <c r="AG1984" s="109"/>
      <c r="AH1984" s="109"/>
      <c r="AI1984" s="109"/>
      <c r="AJ1984" s="127" t="str">
        <f t="array" ref="AJ1984">if(INDEX(Tabula!$A$1:$AC$129 , $AT1981 + 1, MATCH("Latitude_Full_Beg", Tabula!$A$1:$AAB$1 , 0)),  CONCATENATE(TEXT(INDEX(Tabula!$A$1:$AC$129 , $AT1981 + 1, MATCH("Latitude_Full_Beg", Tabula!$A$1:$AAB$1 , 0)), "+00.0;-00.0" ), "° — ", TEXT(INDEX(Tabula!$A$1:$AC$129 , $AT1981 + 1, MATCH("Latitude_Full_End", Tabula!$A$1:$AAB$1 , 0)), "+00.0;-00.0" ), "°"), " ")</f>
        <v> </v>
      </c>
      <c r="AK1984" s="109"/>
      <c r="AL1984" s="109"/>
      <c r="AM1984" s="109"/>
      <c r="AN1984" s="109"/>
      <c r="AO1984" s="109"/>
      <c r="AP1984" s="109"/>
      <c r="AQ1984" s="109"/>
      <c r="AR1984" s="109"/>
      <c r="AS1984" s="109"/>
    </row>
    <row r="1985" ht="17.25" customHeight="1">
      <c r="A1985" s="130" t="str">
        <f t="array" ref="A1985">CONCATENATE("@ ", INDEX(Tabula!$A$1:$AC$129, $AT1981 + 1, MATCH("Group", Tabula!$A$1:$AAB$1 , 0)), " ")</f>
        <v>@ 035-_ </v>
      </c>
      <c r="B1985" s="94"/>
      <c r="C1985" s="94"/>
      <c r="D1985" s="94"/>
      <c r="E1985" s="94"/>
      <c r="F1985" s="121"/>
      <c r="G1985" s="131" t="s">
        <v>761</v>
      </c>
      <c r="H1985" s="109"/>
      <c r="I1985" s="109"/>
      <c r="J1985" s="109"/>
      <c r="K1985" s="109"/>
      <c r="L1985" s="109"/>
      <c r="M1985" s="109"/>
      <c r="N1985" s="109"/>
      <c r="O1985" s="116"/>
      <c r="P1985" s="129" t="str">
        <f t="array" ref="P1985">IF(INDEX(Tabula!$A$1:$AC$129 , $AT1981 + 1, MATCH("Coord_RAJ2000_End", Tabula!$A$1:$AAB$1 , 0)), CONCATENATE(INDEX(Tabula!$A$1:$AC$129 , $AT1981 + 1, MATCH("Coord_RAJ2000_End", Tabula!$A$1:$AAB$1 , 0)), " | ", INDEX(Tabula!$A$1:$AC$129 , $AT1981 + 1, MATCH("Coord_DEJ2000_End", Tabula!$A$1:$AAB$1 , 0))), " ")</f>
        <v> </v>
      </c>
      <c r="Q1985" s="109"/>
      <c r="R1985" s="109"/>
      <c r="S1985" s="109"/>
      <c r="T1985" s="109"/>
      <c r="U1985" s="109"/>
      <c r="V1985" s="109"/>
      <c r="W1985" s="109"/>
      <c r="X1985" s="109"/>
      <c r="Y1985" s="109"/>
      <c r="Z1985" s="109"/>
      <c r="AA1985" s="116"/>
      <c r="AB1985" s="126" t="s">
        <v>762</v>
      </c>
      <c r="AC1985" s="109"/>
      <c r="AD1985" s="109"/>
      <c r="AE1985" s="109"/>
      <c r="AF1985" s="109"/>
      <c r="AG1985" s="109"/>
      <c r="AH1985" s="109"/>
      <c r="AI1985" s="109"/>
      <c r="AJ1985" s="127" t="str">
        <f t="array" ref="AJ1985">IF(INDEX(Tabula!$A$1:$AC$129 , $AT1981 + 1, MATCH("Latitude_Part_Beg", Tabula!$A$1:$AAB$1 , 0)), CONCATENATE(TEXT(INDEX(Tabula!$A$1:$AC$129 , $AT1981 + 1, MATCH("Latitude_Part_Beg", Tabula!$A$1:$AAB$1 , 0)), "+00.0;-00.0" ), "° — ", TEXT(INDEX(Tabula!$A$1:$AC$129 , $AT1981 + 1, MATCH("Latitude_Part_End", Tabula!$A$1:$AAB$1 , 0)), "+00.0;-00.0" ), "°"), " ")</f>
        <v> </v>
      </c>
      <c r="AK1985" s="109"/>
      <c r="AL1985" s="109"/>
      <c r="AM1985" s="109"/>
      <c r="AN1985" s="109"/>
      <c r="AO1985" s="109"/>
      <c r="AP1985" s="109"/>
      <c r="AQ1985" s="109"/>
      <c r="AR1985" s="109"/>
      <c r="AS1985" s="109"/>
    </row>
    <row r="1986" ht="17.25" customHeight="1">
      <c r="A1986" s="124"/>
      <c r="B1986" s="124"/>
      <c r="C1986" s="124"/>
      <c r="D1986" s="124"/>
      <c r="E1986" s="124"/>
      <c r="F1986" s="125"/>
      <c r="G1986" s="126" t="s">
        <v>763</v>
      </c>
      <c r="H1986" s="109"/>
      <c r="I1986" s="109"/>
      <c r="J1986" s="109"/>
      <c r="K1986" s="109"/>
      <c r="L1986" s="109"/>
      <c r="M1986" s="109"/>
      <c r="N1986" s="109"/>
      <c r="O1986" s="116"/>
      <c r="P1986" s="132" t="str">
        <f t="array" ref="P1986">if(INDEX(Tabula!$A$1:$AC$129 , $AT1981 + 1, MATCH("Size_RA", Tabula!$A$1:$AAB$1 , 0)), CONCATENATE(INDEX(Tabula!$A$1:$AC$129 , $AT1981 + 1, MATCH("Size_RA", Tabula!$A$1:$AAB$1 , 0)), " | ", INDEX(Tabula!$A$1:$AC$129 , $AT1981 + 1, MATCH("Size_DE", Tabula!$A$1:$AAB$1 , 0))), " ")</f>
        <v> </v>
      </c>
      <c r="Q1986" s="109"/>
      <c r="R1986" s="109"/>
      <c r="S1986" s="109"/>
      <c r="T1986" s="109"/>
      <c r="U1986" s="109"/>
      <c r="V1986" s="109"/>
      <c r="W1986" s="109"/>
      <c r="X1986" s="109"/>
      <c r="Y1986" s="109"/>
      <c r="Z1986" s="109"/>
      <c r="AA1986" s="116"/>
      <c r="AB1986" s="126" t="s">
        <v>764</v>
      </c>
      <c r="AC1986" s="109"/>
      <c r="AD1986" s="109"/>
      <c r="AE1986" s="109"/>
      <c r="AF1986" s="109"/>
      <c r="AG1986" s="109"/>
      <c r="AH1986" s="109"/>
      <c r="AI1986" s="109"/>
      <c r="AJ1986" s="127" t="str">
        <f t="array" ref="AJ1986">IF(INDEX(Tabula!$A$1:$AC$129 , $AT1981 + 1, MATCH("Magnitude_Min", Tabula!$A$1:$AAB$1 , 0)), CONCATENATE(TEXT(INDEX(Tabula!$A$1:$AC$129 , $AT1981 + 1, MATCH("Magnitude_Min", Tabula!$A$1:$AAB$1 , 0)), "+00.0;-00.0"),  "ᵐ — ", TEXT(INDEX(Tabula!$A$1:$AC$129 , $AT1981 + 1, MATCH("Magnitude_Max", Tabula!$A$1:$AAB$1 , 0)), "+00.0;-00.0"), "ᵐ"), " ")</f>
        <v> </v>
      </c>
      <c r="AK1986" s="109"/>
      <c r="AL1986" s="109"/>
      <c r="AM1986" s="109"/>
      <c r="AN1986" s="109"/>
      <c r="AO1986" s="109"/>
      <c r="AP1986" s="109"/>
      <c r="AQ1986" s="109"/>
      <c r="AR1986" s="109"/>
      <c r="AS1986" s="109"/>
    </row>
    <row r="1987" ht="17.25" customHeight="1">
      <c r="A1987" s="133" t="s">
        <v>765</v>
      </c>
      <c r="B1987" s="134" t="str">
        <f t="array" ref="B1987">CONCATENATE("", INDEX(Tabula!$A$1:$AC$129 ,$AT1981  + 1, MATCH("Info", Tabula!$A$1:$AAB$1 , 0)))</f>
        <v>Малый Ковш образует характерную запоминающуюся фигуру на небе. Включает семь звёзд — α (Полярная), β (Кохаб), γ (Феркад), δ, ε, ζ и η Малой Медведицы. Малый Ковш напоминает формой астеризм Большой Ковш, расположенный недалеко в созвездии Большая Медведица. Маленький дублер Большого Ковша в Малой Медледице: эти две группы звезд, расположенные на небе недалеко друг от друга, очень похожи по форме. Малый Ковш знаменит Полярной звездой, близ которой находится сейчас северный полюс Мира. Ковш не исчерпывает все звезды созвездия. Интересно: в гомеровские времена ахейцы-греки использовали для навигации Большой Ковш, а финикийцы, непревзойденные мореплаватели того времени, — более точный Малый. Соответственно, это навигационный астеризм.</v>
      </c>
      <c r="C1987" s="94"/>
      <c r="D1987" s="94"/>
      <c r="E1987" s="94"/>
      <c r="F1987" s="94"/>
      <c r="G1987" s="94"/>
      <c r="H1987" s="94"/>
      <c r="I1987" s="94"/>
      <c r="J1987" s="94"/>
      <c r="K1987" s="94"/>
      <c r="L1987" s="94"/>
      <c r="M1987" s="94"/>
      <c r="N1987" s="94"/>
      <c r="O1987" s="94"/>
      <c r="P1987" s="94"/>
      <c r="Q1987" s="94"/>
      <c r="R1987" s="94"/>
      <c r="S1987" s="94"/>
      <c r="T1987" s="94"/>
      <c r="U1987" s="94"/>
      <c r="V1987" s="94"/>
      <c r="W1987" s="94"/>
      <c r="X1987" s="94"/>
      <c r="Y1987" s="94"/>
      <c r="Z1987" s="94"/>
      <c r="AA1987" s="94"/>
      <c r="AB1987" s="94"/>
      <c r="AC1987" s="94"/>
      <c r="AD1987" s="94"/>
      <c r="AE1987" s="94"/>
      <c r="AF1987" s="94"/>
      <c r="AG1987" s="94"/>
      <c r="AH1987" s="94"/>
      <c r="AI1987" s="94"/>
      <c r="AJ1987" s="94"/>
      <c r="AK1987" s="94"/>
      <c r="AL1987" s="94"/>
      <c r="AM1987" s="94"/>
      <c r="AN1987" s="94"/>
      <c r="AO1987" s="94"/>
      <c r="AP1987" s="94"/>
      <c r="AQ1987" s="94"/>
      <c r="AR1987" s="94"/>
      <c r="AS1987" s="94"/>
    </row>
    <row r="1988" ht="17.25" customHeight="1"/>
    <row r="1989" ht="17.25" customHeight="1"/>
    <row r="1990" ht="17.25" customHeight="1"/>
    <row r="1991" ht="17.25" customHeight="1"/>
    <row r="1992" ht="17.25" customHeight="1"/>
    <row r="1993" ht="17.25" customHeight="1"/>
    <row r="1994" ht="17.25" customHeight="1"/>
    <row r="1995" ht="17.25" customHeight="1"/>
    <row r="1996" ht="17.25" customHeight="1"/>
    <row r="1997" ht="17.25" customHeight="1"/>
    <row r="1998" ht="17.25" customHeight="1"/>
    <row r="1999" ht="17.25" customHeight="1"/>
    <row r="2000" ht="17.25" customHeight="1"/>
    <row r="2001" ht="17.25" customHeight="1">
      <c r="A2001" s="124"/>
      <c r="B2001" s="124"/>
      <c r="C2001" s="124"/>
      <c r="D2001" s="124"/>
      <c r="E2001" s="124"/>
      <c r="F2001" s="124"/>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row>
    <row r="2002" ht="17.25" customHeight="1">
      <c r="A2002" s="135" t="s">
        <v>766</v>
      </c>
      <c r="B2002" s="136" t="str">
        <f t="array" ref="B2002">IMAGE(INDEX(Tabula!$A$1:$AC$129 , $AT1981 + 1, MATCH("Img_Look_Gray", Tabula!$A$1:$AAB$1 , 0)))</f>
        <v/>
      </c>
      <c r="C2002" s="94"/>
      <c r="D2002" s="94"/>
      <c r="E2002" s="94"/>
      <c r="F2002" s="94"/>
      <c r="G2002" s="94"/>
      <c r="H2002" s="94"/>
      <c r="I2002" s="94"/>
      <c r="J2002" s="94"/>
      <c r="K2002" s="94"/>
      <c r="L2002" s="94"/>
      <c r="M2002" s="94"/>
      <c r="N2002" s="94"/>
      <c r="O2002" s="94"/>
      <c r="P2002" s="94"/>
      <c r="Q2002" s="94"/>
      <c r="R2002" s="94"/>
      <c r="S2002" s="94"/>
      <c r="T2002" s="94"/>
      <c r="U2002" s="94"/>
      <c r="V2002" s="94"/>
      <c r="W2002" s="94"/>
      <c r="X2002" s="94"/>
      <c r="Y2002" s="137" t="s">
        <v>767</v>
      </c>
      <c r="Z2002" s="138" t="str">
        <f t="array" ref="Z2002">IMAGE(INDEX(Tabula!$A$1:$AC$129 , $AT1981 + 1,  MATCH("Img_Form_Gray", Tabula!$A$1:$AAB$1 , 0)))</f>
        <v/>
      </c>
      <c r="AA2002" s="94"/>
      <c r="AB2002" s="94"/>
      <c r="AC2002" s="94"/>
      <c r="AD2002" s="94"/>
      <c r="AE2002" s="94"/>
      <c r="AF2002" s="94"/>
      <c r="AG2002" s="94"/>
      <c r="AH2002" s="94"/>
      <c r="AI2002" s="94"/>
      <c r="AJ2002" s="94"/>
      <c r="AK2002" s="94"/>
      <c r="AL2002" s="94"/>
      <c r="AM2002" s="94"/>
      <c r="AN2002" s="94"/>
      <c r="AO2002" s="94"/>
      <c r="AP2002" s="94"/>
      <c r="AQ2002" s="94"/>
      <c r="AR2002" s="94"/>
      <c r="AS2002" s="94"/>
    </row>
    <row r="2003" ht="17.25" customHeight="1"/>
    <row r="2004" ht="17.25" customHeight="1"/>
    <row r="2005" ht="17.25" customHeight="1"/>
    <row r="2006" ht="17.25" customHeight="1"/>
    <row r="2007" ht="17.25" customHeight="1"/>
    <row r="2008" ht="17.25" customHeight="1"/>
    <row r="2009" ht="17.25" customHeight="1"/>
    <row r="2010" ht="17.25" customHeight="1"/>
    <row r="2011" ht="17.25" customHeight="1"/>
    <row r="2012" ht="17.25" customHeight="1"/>
    <row r="2013" ht="17.25" customHeight="1"/>
    <row r="2014" ht="17.25" customHeight="1"/>
    <row r="2015" ht="17.25" customHeight="1"/>
    <row r="2016" ht="17.25" customHeight="1">
      <c r="A2016" s="124"/>
      <c r="B2016" s="124"/>
      <c r="C2016" s="124"/>
      <c r="D2016" s="124"/>
      <c r="E2016" s="124"/>
      <c r="F2016" s="124"/>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row>
    <row r="2017" ht="17.25" customHeight="1">
      <c r="A2017" s="117" t="s">
        <v>634</v>
      </c>
      <c r="B2017" s="109"/>
      <c r="C2017" s="109"/>
      <c r="D2017" s="109"/>
      <c r="E2017" s="109"/>
      <c r="F2017" s="109"/>
      <c r="G2017" s="109"/>
      <c r="H2017" s="109"/>
      <c r="I2017" s="116"/>
      <c r="J2017" s="118" t="str">
        <f t="array" ref="J2017">CONCATENATE("", INDEX(Tabula!$A$1:$AC$129 ,$AT2017  + 1, MATCH("Name", Tabula!$A$1:$AAB$1 , 0)))</f>
        <v>Верблюдицы и верблюжонок </v>
      </c>
      <c r="K2017" s="109"/>
      <c r="L2017" s="109"/>
      <c r="M2017" s="109"/>
      <c r="N2017" s="109"/>
      <c r="O2017" s="109"/>
      <c r="P2017" s="109"/>
      <c r="Q2017" s="109"/>
      <c r="R2017" s="109"/>
      <c r="S2017" s="109"/>
      <c r="T2017" s="109"/>
      <c r="U2017" s="109"/>
      <c r="V2017" s="109"/>
      <c r="W2017" s="109"/>
      <c r="X2017" s="109"/>
      <c r="Y2017" s="109"/>
      <c r="Z2017" s="109"/>
      <c r="AA2017" s="109"/>
      <c r="AB2017" s="109"/>
      <c r="AC2017" s="109"/>
      <c r="AD2017" s="109"/>
      <c r="AE2017" s="109"/>
      <c r="AF2017" s="109"/>
      <c r="AG2017" s="109"/>
      <c r="AH2017" s="109"/>
      <c r="AI2017" s="109"/>
      <c r="AJ2017" s="109"/>
      <c r="AK2017" s="109"/>
      <c r="AL2017" s="109"/>
      <c r="AM2017" s="116"/>
      <c r="AN2017" s="115" t="s">
        <v>757</v>
      </c>
      <c r="AO2017" s="109"/>
      <c r="AP2017" s="109"/>
      <c r="AQ2017" s="109"/>
      <c r="AR2017" s="109"/>
      <c r="AS2017" s="109"/>
      <c r="AT2017" s="119">
        <v>48.0</v>
      </c>
    </row>
    <row r="2018" ht="17.25" customHeight="1">
      <c r="A2018" s="122" t="str">
        <f t="array" ref="A2018">CONCATENATE("Включает ", INDEX(Tabula!$A$1:$AC$129 ,$AT2017  + 1, MATCH("Count", Tabula!$A$1:$AAB$1 , 0)), " объекта")</f>
        <v>Включает 4 объекта</v>
      </c>
      <c r="B2018" s="94"/>
      <c r="C2018" s="94"/>
      <c r="D2018" s="94"/>
      <c r="E2018" s="94"/>
      <c r="F2018" s="94"/>
      <c r="G2018" s="94"/>
      <c r="H2018" s="94"/>
      <c r="I2018" s="121"/>
      <c r="J2018" s="123" t="str">
        <f t="array" ref="J2018">INDEX(Tabula!$A$1:$AC$129 , $AT2017 + 1, MATCH("Stars", Tabula!$A$1:$AAB$1 , 0))</f>
        <v>γ Dra, ξ Dra, ν Dra, β Dra + μ Dra</v>
      </c>
      <c r="K2018" s="109"/>
      <c r="L2018" s="109"/>
      <c r="M2018" s="109"/>
      <c r="N2018" s="109"/>
      <c r="O2018" s="109"/>
      <c r="P2018" s="109"/>
      <c r="Q2018" s="109"/>
      <c r="R2018" s="109"/>
      <c r="S2018" s="109"/>
      <c r="T2018" s="109"/>
      <c r="U2018" s="109"/>
      <c r="V2018" s="109"/>
      <c r="W2018" s="109"/>
      <c r="X2018" s="109"/>
      <c r="Y2018" s="109"/>
      <c r="Z2018" s="109"/>
      <c r="AA2018" s="109"/>
      <c r="AB2018" s="109"/>
      <c r="AC2018" s="109"/>
      <c r="AD2018" s="109"/>
      <c r="AE2018" s="109"/>
      <c r="AF2018" s="109"/>
      <c r="AG2018" s="109"/>
      <c r="AH2018" s="109"/>
      <c r="AI2018" s="109"/>
      <c r="AJ2018" s="109"/>
      <c r="AK2018" s="109"/>
      <c r="AL2018" s="109"/>
      <c r="AM2018" s="116"/>
      <c r="AN2018" s="120" t="str">
        <f t="array" ref="AN2018">CONCATENATE("№ ", TEXT(INDEX(Tabula!$A$1:$AC$129, $AT2017 + 1, MATCH("Order", Tabula!$A$1:$AAB$1 , 0)), "000"))</f>
        <v>№ 048</v>
      </c>
      <c r="AO2018" s="94"/>
      <c r="AP2018" s="94"/>
      <c r="AQ2018" s="94"/>
      <c r="AR2018" s="94"/>
      <c r="AS2018" s="94"/>
    </row>
    <row r="2019" ht="17.25" customHeight="1">
      <c r="A2019" s="126" t="s">
        <v>656</v>
      </c>
      <c r="B2019" s="109"/>
      <c r="C2019" s="109"/>
      <c r="D2019" s="109"/>
      <c r="E2019" s="109"/>
      <c r="F2019" s="109"/>
      <c r="G2019" s="109"/>
      <c r="H2019" s="109"/>
      <c r="I2019" s="116"/>
      <c r="J2019" s="127" t="str">
        <f t="array" ref="J2019">INDEX(Tabula!$A$1:$AC$129 , $AT2017 + 1, MATCH("Origin", Tabula!$A$1:$AAB$1 , 0))</f>
        <v>Арабское</v>
      </c>
      <c r="K2019" s="109"/>
      <c r="L2019" s="109"/>
      <c r="M2019" s="109"/>
      <c r="N2019" s="109"/>
      <c r="O2019" s="109"/>
      <c r="P2019" s="109"/>
      <c r="Q2019" s="109"/>
      <c r="R2019" s="109"/>
      <c r="S2019" s="109"/>
      <c r="T2019" s="109"/>
      <c r="U2019" s="116"/>
      <c r="V2019" s="126" t="s">
        <v>636</v>
      </c>
      <c r="W2019" s="109"/>
      <c r="X2019" s="109"/>
      <c r="Y2019" s="109"/>
      <c r="Z2019" s="109"/>
      <c r="AA2019" s="109"/>
      <c r="AB2019" s="109"/>
      <c r="AC2019" s="109"/>
      <c r="AD2019" s="127" t="str">
        <f t="array" ref="AD2019">INDEX(Tabula!$A$1:$AC$129 , $AT2017 + 1, MATCH("Type", Tabula!$A$1:$AAB$1 , 0))</f>
        <v>Ассоциативные</v>
      </c>
      <c r="AE2019" s="109"/>
      <c r="AF2019" s="109"/>
      <c r="AG2019" s="109"/>
      <c r="AH2019" s="109"/>
      <c r="AI2019" s="109"/>
      <c r="AJ2019" s="109"/>
      <c r="AK2019" s="109"/>
      <c r="AL2019" s="109"/>
      <c r="AM2019" s="116"/>
      <c r="AN2019" s="124"/>
      <c r="AO2019" s="124"/>
      <c r="AP2019" s="124"/>
      <c r="AQ2019" s="124"/>
      <c r="AR2019" s="124"/>
      <c r="AS2019" s="124"/>
    </row>
    <row r="2020" ht="17.25" customHeight="1">
      <c r="A2020" s="126" t="s">
        <v>759</v>
      </c>
      <c r="B2020" s="109"/>
      <c r="C2020" s="109"/>
      <c r="D2020" s="109"/>
      <c r="E2020" s="109"/>
      <c r="F2020" s="109"/>
      <c r="G2020" s="109"/>
      <c r="H2020" s="109"/>
      <c r="I2020" s="116"/>
      <c r="J2020" s="129" t="str">
        <f t="array" ref="J2020">IF(INDEX(Tabula!$A$1:$AC$129 , $AT2017 + 1, MATCH("Coord_RAJ2000_Beg", Tabula!$A$1:$AAB$1 , 0)), CONCATENATE(INDEX(Tabula!$A$1:$AC$129 , $AT2017 + 1, MATCH("Coord_RAJ2000_Beg", Tabula!$A$1:$AAB$1 , 0)), " | ", INDEX(Tabula!$A$1:$AC$129 , $AT2017 + 1, MATCH("Coord_DEJ2000_Beg", Tabula!$A$1:$AAB$1 , 0))), " ")</f>
        <v> </v>
      </c>
      <c r="K2020" s="109"/>
      <c r="L2020" s="109"/>
      <c r="M2020" s="109"/>
      <c r="N2020" s="109"/>
      <c r="O2020" s="109"/>
      <c r="P2020" s="109"/>
      <c r="Q2020" s="109"/>
      <c r="R2020" s="109"/>
      <c r="S2020" s="109"/>
      <c r="T2020" s="109"/>
      <c r="U2020" s="116"/>
      <c r="V2020" s="126" t="s">
        <v>760</v>
      </c>
      <c r="W2020" s="109"/>
      <c r="X2020" s="109"/>
      <c r="Y2020" s="109"/>
      <c r="Z2020" s="109"/>
      <c r="AA2020" s="109"/>
      <c r="AB2020" s="109"/>
      <c r="AC2020" s="109"/>
      <c r="AD2020" s="127" t="str">
        <f t="array" ref="AD2020">if(INDEX(Tabula!$A$1:$AC$129 , $AT2017 + 1, MATCH("Latitude_Full_Beg", Tabula!$A$1:$AAB$1 , 0)),  CONCATENATE(TEXT(INDEX(Tabula!$A$1:$AC$129 , $AT2017 + 1, MATCH("Latitude_Full_Beg", Tabula!$A$1:$AAB$1 , 0)), "+00.0;-00.0" ), "° — ", TEXT(INDEX(Tabula!$A$1:$AC$129 , $AT2017 + 1, MATCH("Latitude_Full_End", Tabula!$A$1:$AAB$1 , 0)), "+00.0;-00.0" ), "°"), " ")</f>
        <v> </v>
      </c>
      <c r="AE2020" s="109"/>
      <c r="AF2020" s="109"/>
      <c r="AG2020" s="109"/>
      <c r="AH2020" s="109"/>
      <c r="AI2020" s="109"/>
      <c r="AJ2020" s="109"/>
      <c r="AK2020" s="109"/>
      <c r="AL2020" s="109"/>
      <c r="AM2020" s="116"/>
      <c r="AN2020" s="128" t="s">
        <v>758</v>
      </c>
      <c r="AO2020" s="109"/>
      <c r="AP2020" s="109"/>
      <c r="AQ2020" s="109"/>
      <c r="AR2020" s="109"/>
      <c r="AS2020" s="109"/>
    </row>
    <row r="2021" ht="17.25" customHeight="1">
      <c r="A2021" s="131" t="s">
        <v>761</v>
      </c>
      <c r="B2021" s="109"/>
      <c r="C2021" s="109"/>
      <c r="D2021" s="109"/>
      <c r="E2021" s="109"/>
      <c r="F2021" s="109"/>
      <c r="G2021" s="109"/>
      <c r="H2021" s="109"/>
      <c r="I2021" s="116"/>
      <c r="J2021" s="129" t="str">
        <f t="array" ref="J2021">IF(INDEX(Tabula!$A$1:$AC$129 , $AT2017 + 1, MATCH("Coord_RAJ2000_End", Tabula!$A$1:$AAB$1 , 0)), CONCATENATE(INDEX(Tabula!$A$1:$AC$129 , $AT2017 + 1, MATCH("Coord_RAJ2000_End", Tabula!$A$1:$AAB$1 , 0)), " | ", INDEX(Tabula!$A$1:$AC$129 , $AT2017 + 1, MATCH("Coord_DEJ2000_End", Tabula!$A$1:$AAB$1 , 0))), " ")</f>
        <v> </v>
      </c>
      <c r="K2021" s="109"/>
      <c r="L2021" s="109"/>
      <c r="M2021" s="109"/>
      <c r="N2021" s="109"/>
      <c r="O2021" s="109"/>
      <c r="P2021" s="109"/>
      <c r="Q2021" s="109"/>
      <c r="R2021" s="109"/>
      <c r="S2021" s="109"/>
      <c r="T2021" s="109"/>
      <c r="U2021" s="116"/>
      <c r="V2021" s="126" t="s">
        <v>762</v>
      </c>
      <c r="W2021" s="109"/>
      <c r="X2021" s="109"/>
      <c r="Y2021" s="109"/>
      <c r="Z2021" s="109"/>
      <c r="AA2021" s="109"/>
      <c r="AB2021" s="109"/>
      <c r="AC2021" s="109"/>
      <c r="AD2021" s="127" t="str">
        <f t="array" ref="AD2021">IF(INDEX(Tabula!$A$1:$AC$129 , $AT2017 + 1, MATCH("Latitude_Part_Beg", Tabula!$A$1:$AAB$1 , 0)), CONCATENATE(TEXT(INDEX(Tabula!$A$1:$AC$129 , $AT2017 + 1, MATCH("Latitude_Part_Beg", Tabula!$A$1:$AAB$1 , 0)), "+00.0;-00.0" ), "° — ", TEXT(INDEX(Tabula!$A$1:$AC$129 , $AT2017 + 1, MATCH("Latitude_Part_End", Tabula!$A$1:$AAB$1 , 0)), "+00.0;-00.0" ), "°"), " ")</f>
        <v> </v>
      </c>
      <c r="AE2021" s="109"/>
      <c r="AF2021" s="109"/>
      <c r="AG2021" s="109"/>
      <c r="AH2021" s="109"/>
      <c r="AI2021" s="109"/>
      <c r="AJ2021" s="109"/>
      <c r="AK2021" s="109"/>
      <c r="AL2021" s="109"/>
      <c r="AM2021" s="116"/>
      <c r="AN2021" s="130" t="str">
        <f t="array" ref="AN2021">CONCATENATE("@ ", INDEX(Tabula!$A$1:$AC$129, $AT2017 + 1, MATCH("Group", Tabula!$A$1:$AAB$1 , 0)), " ")</f>
        <v>@ 036-a </v>
      </c>
      <c r="AO2021" s="94"/>
      <c r="AP2021" s="94"/>
      <c r="AQ2021" s="94"/>
      <c r="AR2021" s="94"/>
      <c r="AS2021" s="94"/>
    </row>
    <row r="2022" ht="17.25" customHeight="1">
      <c r="A2022" s="126" t="s">
        <v>763</v>
      </c>
      <c r="B2022" s="109"/>
      <c r="C2022" s="109"/>
      <c r="D2022" s="109"/>
      <c r="E2022" s="109"/>
      <c r="F2022" s="109"/>
      <c r="G2022" s="109"/>
      <c r="H2022" s="109"/>
      <c r="I2022" s="116"/>
      <c r="J2022" s="132" t="str">
        <f t="array" ref="J2022">if(INDEX(Tabula!$A$1:$AC$129 , $AT2017 + 1, MATCH("Size_RA", Tabula!$A$1:$AAB$1 , 0)), CONCATENATE(INDEX(Tabula!$A$1:$AC$129 , $AT2017 + 1, MATCH("Size_RA", Tabula!$A$1:$AAB$1 , 0)), " | ", INDEX(Tabula!$A$1:$AC$129 , $AT2017 + 1, MATCH("Size_DE", Tabula!$A$1:$AAB$1 , 0))), " ")</f>
        <v> </v>
      </c>
      <c r="K2022" s="109"/>
      <c r="L2022" s="109"/>
      <c r="M2022" s="109"/>
      <c r="N2022" s="109"/>
      <c r="O2022" s="109"/>
      <c r="P2022" s="109"/>
      <c r="Q2022" s="109"/>
      <c r="R2022" s="109"/>
      <c r="S2022" s="109"/>
      <c r="T2022" s="109"/>
      <c r="U2022" s="116"/>
      <c r="V2022" s="126" t="s">
        <v>764</v>
      </c>
      <c r="W2022" s="109"/>
      <c r="X2022" s="109"/>
      <c r="Y2022" s="109"/>
      <c r="Z2022" s="109"/>
      <c r="AA2022" s="109"/>
      <c r="AB2022" s="109"/>
      <c r="AC2022" s="109"/>
      <c r="AD2022" s="127" t="str">
        <f t="array" ref="AD2022">IF(INDEX(Tabula!$A$1:$AC$129 , $AT2017 + 1, MATCH("Magnitude_Min", Tabula!$A$1:$AAB$1 , 0)), CONCATENATE(TEXT(INDEX(Tabula!$A$1:$AC$129 , $AT2017 + 1, MATCH("Magnitude_Min", Tabula!$A$1:$AAB$1 , 0)), "+00.0;-00.0"),  "ᵐ — ", TEXT(INDEX(Tabula!$A$1:$AC$129 , $AT2017 + 1, MATCH("Magnitude_Max", Tabula!$A$1:$AAB$1 , 0)), "+00.0;-00.0"), "ᵐ"), " ")</f>
        <v> </v>
      </c>
      <c r="AE2022" s="109"/>
      <c r="AF2022" s="109"/>
      <c r="AG2022" s="109"/>
      <c r="AH2022" s="109"/>
      <c r="AI2022" s="109"/>
      <c r="AJ2022" s="109"/>
      <c r="AK2022" s="109"/>
      <c r="AL2022" s="109"/>
      <c r="AM2022" s="116"/>
      <c r="AN2022" s="124"/>
      <c r="AO2022" s="124"/>
      <c r="AP2022" s="124"/>
      <c r="AQ2022" s="124"/>
      <c r="AR2022" s="124"/>
      <c r="AS2022" s="124"/>
    </row>
    <row r="2023" ht="17.25" customHeight="1">
      <c r="A2023" s="134" t="str">
        <f t="array" ref="A2023">CONCATENATE("", INDEX(Tabula!$A$1:$AC$129 ,$AT2017  + 1, MATCH("Info", Tabula!$A$1:$AAB$1 , 0)))</f>
        <v>Два связанных арабских астеризма, по-другому интерпретирующих созвездие Дракон (для удобства я объединил их здесь вместе). Верблюдицы представляют собой четыре звезды, образующее кольцо (голова Дракона в традиционной интерпретации - γ Dra, ξ Dra, ν Dra и β Dra); пятая верблюдица (μ Dra) спешит встроиться между ν и β. У арабов астеризм назывался Al ʽAwāïd, позже на латыни Quinque Dromedarii - пять верблюдов. Внутри кольца - несколько верблюжат, слабых звезд.</v>
      </c>
      <c r="B2023" s="94"/>
      <c r="C2023" s="94"/>
      <c r="D2023" s="94"/>
      <c r="E2023" s="94"/>
      <c r="F2023" s="94"/>
      <c r="G2023" s="94"/>
      <c r="H2023" s="94"/>
      <c r="I2023" s="94"/>
      <c r="J2023" s="94"/>
      <c r="K2023" s="94"/>
      <c r="L2023" s="94"/>
      <c r="M2023" s="94"/>
      <c r="N2023" s="94"/>
      <c r="O2023" s="94"/>
      <c r="P2023" s="94"/>
      <c r="Q2023" s="94"/>
      <c r="R2023" s="94"/>
      <c r="S2023" s="94"/>
      <c r="T2023" s="94"/>
      <c r="U2023" s="94"/>
      <c r="V2023" s="94"/>
      <c r="W2023" s="94"/>
      <c r="X2023" s="94"/>
      <c r="Y2023" s="94"/>
      <c r="Z2023" s="94"/>
      <c r="AA2023" s="94"/>
      <c r="AB2023" s="94"/>
      <c r="AC2023" s="94"/>
      <c r="AD2023" s="94"/>
      <c r="AE2023" s="94"/>
      <c r="AF2023" s="94"/>
      <c r="AG2023" s="94"/>
      <c r="AH2023" s="94"/>
      <c r="AI2023" s="94"/>
      <c r="AJ2023" s="94"/>
      <c r="AK2023" s="94"/>
      <c r="AL2023" s="94"/>
      <c r="AM2023" s="94"/>
      <c r="AN2023" s="94"/>
      <c r="AO2023" s="94"/>
      <c r="AP2023" s="94"/>
      <c r="AQ2023" s="94"/>
      <c r="AR2023" s="94"/>
      <c r="AS2023" s="139" t="s">
        <v>765</v>
      </c>
    </row>
    <row r="2024" ht="17.25" customHeight="1"/>
    <row r="2025" ht="17.25" customHeight="1"/>
    <row r="2026" ht="17.25" customHeight="1"/>
    <row r="2027" ht="17.25" customHeight="1"/>
    <row r="2028" ht="17.25" customHeight="1"/>
    <row r="2029" ht="17.25" customHeight="1"/>
    <row r="2030" ht="17.25" customHeight="1"/>
    <row r="2031" ht="17.25" customHeight="1"/>
    <row r="2032" ht="17.25" customHeight="1"/>
    <row r="2033" ht="17.25" customHeight="1"/>
    <row r="2034" ht="17.25" customHeight="1"/>
    <row r="2035" ht="17.25" customHeight="1"/>
    <row r="2036" ht="17.25" customHeight="1"/>
    <row r="2037" ht="17.25" customHeight="1">
      <c r="A2037" s="124"/>
      <c r="B2037" s="124"/>
      <c r="C2037" s="124"/>
      <c r="D2037" s="124"/>
      <c r="E2037" s="124"/>
      <c r="F2037" s="124"/>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row>
    <row r="2038" ht="17.25" customHeight="1">
      <c r="A2038" s="138" t="str">
        <f t="array" ref="A2038">IMAGE(INDEX(Tabula!$A$1:$AC$129 , $AT2017 + 1,  MATCH("Img_Form_Gray", Tabula!$A$1:$AAB$1 , 0)))</f>
        <v/>
      </c>
      <c r="B2038" s="94"/>
      <c r="C2038" s="94"/>
      <c r="D2038" s="94"/>
      <c r="E2038" s="94"/>
      <c r="F2038" s="94"/>
      <c r="G2038" s="94"/>
      <c r="H2038" s="94"/>
      <c r="I2038" s="94"/>
      <c r="J2038" s="94"/>
      <c r="K2038" s="94"/>
      <c r="L2038" s="94"/>
      <c r="M2038" s="94"/>
      <c r="N2038" s="94"/>
      <c r="O2038" s="94"/>
      <c r="P2038" s="94"/>
      <c r="Q2038" s="94"/>
      <c r="R2038" s="94"/>
      <c r="S2038" s="94"/>
      <c r="T2038" s="94"/>
      <c r="U2038" s="140" t="s">
        <v>767</v>
      </c>
      <c r="V2038" s="136" t="str">
        <f t="array" ref="V2038">IMAGE(INDEX(Tabula!$A$1:$AC$129 , $AT2017 + 1, MATCH("Img_Look_Gray", Tabula!$A$1:$AAB$1 , 0)))</f>
        <v/>
      </c>
      <c r="W2038" s="94"/>
      <c r="X2038" s="94"/>
      <c r="Y2038" s="94"/>
      <c r="Z2038" s="94"/>
      <c r="AA2038" s="94"/>
      <c r="AB2038" s="94"/>
      <c r="AC2038" s="94"/>
      <c r="AD2038" s="94"/>
      <c r="AE2038" s="94"/>
      <c r="AF2038" s="94"/>
      <c r="AG2038" s="94"/>
      <c r="AH2038" s="94"/>
      <c r="AI2038" s="94"/>
      <c r="AJ2038" s="94"/>
      <c r="AK2038" s="94"/>
      <c r="AL2038" s="94"/>
      <c r="AM2038" s="94"/>
      <c r="AN2038" s="94"/>
      <c r="AO2038" s="94"/>
      <c r="AP2038" s="94"/>
      <c r="AQ2038" s="94"/>
      <c r="AR2038" s="94"/>
      <c r="AS2038" s="141" t="s">
        <v>766</v>
      </c>
    </row>
    <row r="2039" ht="17.25" customHeight="1"/>
    <row r="2040" ht="17.25" customHeight="1"/>
    <row r="2041" ht="17.25" customHeight="1"/>
    <row r="2042" ht="17.25" customHeight="1"/>
    <row r="2043" ht="17.25" customHeight="1"/>
    <row r="2044" ht="17.25" customHeight="1"/>
    <row r="2045" ht="17.25" customHeight="1"/>
    <row r="2046" ht="17.25" customHeight="1"/>
    <row r="2047" ht="17.25" customHeight="1"/>
    <row r="2048" ht="17.25" customHeight="1"/>
    <row r="2049" ht="17.25" customHeight="1"/>
    <row r="2050" ht="17.25" customHeight="1"/>
    <row r="2051" ht="17.25" customHeight="1"/>
    <row r="2052" ht="17.25" customHeight="1">
      <c r="A2052" s="124"/>
      <c r="B2052" s="124"/>
      <c r="C2052" s="124"/>
      <c r="D2052" s="124"/>
      <c r="E2052" s="124"/>
      <c r="F2052" s="124"/>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row>
    <row r="2053" ht="17.25" customHeight="1">
      <c r="A2053" s="115" t="s">
        <v>757</v>
      </c>
      <c r="B2053" s="109"/>
      <c r="C2053" s="109"/>
      <c r="D2053" s="109"/>
      <c r="E2053" s="109"/>
      <c r="F2053" s="116"/>
      <c r="G2053" s="117" t="s">
        <v>634</v>
      </c>
      <c r="H2053" s="109"/>
      <c r="I2053" s="109"/>
      <c r="J2053" s="109"/>
      <c r="K2053" s="109"/>
      <c r="L2053" s="109"/>
      <c r="M2053" s="109"/>
      <c r="N2053" s="109"/>
      <c r="O2053" s="116"/>
      <c r="P2053" s="118" t="str">
        <f t="array" ref="P2053">CONCATENATE("", INDEX(Tabula!$A$1:$AC$129 ,$AT2053  + 1, MATCH("Name", Tabula!$A$1:$AAB$1 , 0)))</f>
        <v>Гиены</v>
      </c>
      <c r="Q2053" s="109"/>
      <c r="R2053" s="109"/>
      <c r="S2053" s="109"/>
      <c r="T2053" s="109"/>
      <c r="U2053" s="109"/>
      <c r="V2053" s="109"/>
      <c r="W2053" s="109"/>
      <c r="X2053" s="109"/>
      <c r="Y2053" s="109"/>
      <c r="Z2053" s="109"/>
      <c r="AA2053" s="109"/>
      <c r="AB2053" s="109"/>
      <c r="AC2053" s="109"/>
      <c r="AD2053" s="109"/>
      <c r="AE2053" s="109"/>
      <c r="AF2053" s="109"/>
      <c r="AG2053" s="109"/>
      <c r="AH2053" s="109"/>
      <c r="AI2053" s="109"/>
      <c r="AJ2053" s="109"/>
      <c r="AK2053" s="109"/>
      <c r="AL2053" s="109"/>
      <c r="AM2053" s="109"/>
      <c r="AN2053" s="109"/>
      <c r="AO2053" s="109"/>
      <c r="AP2053" s="109"/>
      <c r="AQ2053" s="109"/>
      <c r="AR2053" s="109"/>
      <c r="AS2053" s="109"/>
      <c r="AT2053" s="119">
        <v>49.0</v>
      </c>
    </row>
    <row r="2054" ht="17.25" customHeight="1">
      <c r="A2054" s="120" t="str">
        <f t="array" ref="A2054">CONCATENATE("№ ", TEXT(INDEX(Tabula!$A$1:$AC$129, $AT2053 + 1, MATCH("Order", Tabula!$A$1:$AAB$1 , 0)), "000"))</f>
        <v>№ 049</v>
      </c>
      <c r="B2054" s="94"/>
      <c r="C2054" s="94"/>
      <c r="D2054" s="94"/>
      <c r="E2054" s="94"/>
      <c r="F2054" s="121"/>
      <c r="G2054" s="122" t="str">
        <f t="array" ref="G2054">CONCATENATE("Включает ", INDEX(Tabula!$A$1:$AC$129 ,$AT2053  + 1, MATCH("Count", Tabula!$A$1:$AAB$1 , 0)), " объекта")</f>
        <v>Включает 4 объекта</v>
      </c>
      <c r="H2054" s="94"/>
      <c r="I2054" s="94"/>
      <c r="J2054" s="94"/>
      <c r="K2054" s="94"/>
      <c r="L2054" s="94"/>
      <c r="M2054" s="94"/>
      <c r="N2054" s="94"/>
      <c r="O2054" s="121"/>
      <c r="P2054" s="123" t="str">
        <f t="array" ref="P2054">INDEX(Tabula!$A$1:$AC$129 , $AT2053 + 1, MATCH("Stars", Tabula!$A$1:$AAB$1 , 0))</f>
        <v>ι Dra, θ Dra, η Dra, ζ Dra</v>
      </c>
      <c r="Q2054" s="109"/>
      <c r="R2054" s="109"/>
      <c r="S2054" s="109"/>
      <c r="T2054" s="109"/>
      <c r="U2054" s="109"/>
      <c r="V2054" s="109"/>
      <c r="W2054" s="109"/>
      <c r="X2054" s="109"/>
      <c r="Y2054" s="109"/>
      <c r="Z2054" s="109"/>
      <c r="AA2054" s="109"/>
      <c r="AB2054" s="109"/>
      <c r="AC2054" s="109"/>
      <c r="AD2054" s="109"/>
      <c r="AE2054" s="109"/>
      <c r="AF2054" s="109"/>
      <c r="AG2054" s="109"/>
      <c r="AH2054" s="109"/>
      <c r="AI2054" s="109"/>
      <c r="AJ2054" s="109"/>
      <c r="AK2054" s="109"/>
      <c r="AL2054" s="109"/>
      <c r="AM2054" s="109"/>
      <c r="AN2054" s="109"/>
      <c r="AO2054" s="109"/>
      <c r="AP2054" s="109"/>
      <c r="AQ2054" s="109"/>
      <c r="AR2054" s="109"/>
      <c r="AS2054" s="109"/>
    </row>
    <row r="2055" ht="17.25" customHeight="1">
      <c r="A2055" s="124"/>
      <c r="B2055" s="124"/>
      <c r="C2055" s="124"/>
      <c r="D2055" s="124"/>
      <c r="E2055" s="124"/>
      <c r="F2055" s="125"/>
      <c r="G2055" s="126" t="s">
        <v>656</v>
      </c>
      <c r="H2055" s="109"/>
      <c r="I2055" s="109"/>
      <c r="J2055" s="109"/>
      <c r="K2055" s="109"/>
      <c r="L2055" s="109"/>
      <c r="M2055" s="109"/>
      <c r="N2055" s="109"/>
      <c r="O2055" s="116"/>
      <c r="P2055" s="127" t="str">
        <f t="array" ref="P2055">INDEX(Tabula!$A$1:$AC$129 , $AT2053 + 1, MATCH("Origin", Tabula!$A$1:$AAB$1 , 0))</f>
        <v>Арабское</v>
      </c>
      <c r="Q2055" s="109"/>
      <c r="R2055" s="109"/>
      <c r="S2055" s="109"/>
      <c r="T2055" s="109"/>
      <c r="U2055" s="109"/>
      <c r="V2055" s="109"/>
      <c r="W2055" s="109"/>
      <c r="X2055" s="109"/>
      <c r="Y2055" s="109"/>
      <c r="Z2055" s="109"/>
      <c r="AA2055" s="116"/>
      <c r="AB2055" s="126" t="s">
        <v>636</v>
      </c>
      <c r="AC2055" s="109"/>
      <c r="AD2055" s="109"/>
      <c r="AE2055" s="109"/>
      <c r="AF2055" s="109"/>
      <c r="AG2055" s="109"/>
      <c r="AH2055" s="109"/>
      <c r="AI2055" s="109"/>
      <c r="AJ2055" s="127" t="str">
        <f t="array" ref="AJ2055">INDEX(Tabula!$A$1:$AC$129 , $AT2053 + 1, MATCH("Type", Tabula!$A$1:$AAB$1 , 0))</f>
        <v>Ассоциативные</v>
      </c>
      <c r="AK2055" s="109"/>
      <c r="AL2055" s="109"/>
      <c r="AM2055" s="109"/>
      <c r="AN2055" s="109"/>
      <c r="AO2055" s="109"/>
      <c r="AP2055" s="109"/>
      <c r="AQ2055" s="109"/>
      <c r="AR2055" s="109"/>
      <c r="AS2055" s="109"/>
    </row>
    <row r="2056" ht="17.25" customHeight="1">
      <c r="A2056" s="128" t="s">
        <v>758</v>
      </c>
      <c r="B2056" s="109"/>
      <c r="C2056" s="109"/>
      <c r="D2056" s="109"/>
      <c r="E2056" s="109"/>
      <c r="F2056" s="116"/>
      <c r="G2056" s="126" t="s">
        <v>759</v>
      </c>
      <c r="H2056" s="109"/>
      <c r="I2056" s="109"/>
      <c r="J2056" s="109"/>
      <c r="K2056" s="109"/>
      <c r="L2056" s="109"/>
      <c r="M2056" s="109"/>
      <c r="N2056" s="109"/>
      <c r="O2056" s="116"/>
      <c r="P2056" s="129" t="str">
        <f t="array" ref="P2056">IF(INDEX(Tabula!$A$1:$AC$129 , $AT2053 + 1, MATCH("Coord_RAJ2000_Beg", Tabula!$A$1:$AAB$1 , 0)), CONCATENATE(INDEX(Tabula!$A$1:$AC$129 , $AT2053 + 1, MATCH("Coord_RAJ2000_Beg", Tabula!$A$1:$AAB$1 , 0)), " | ", INDEX(Tabula!$A$1:$AC$129 , $AT2053 + 1, MATCH("Coord_DEJ2000_Beg", Tabula!$A$1:$AAB$1 , 0))), " ")</f>
        <v> </v>
      </c>
      <c r="Q2056" s="109"/>
      <c r="R2056" s="109"/>
      <c r="S2056" s="109"/>
      <c r="T2056" s="109"/>
      <c r="U2056" s="109"/>
      <c r="V2056" s="109"/>
      <c r="W2056" s="109"/>
      <c r="X2056" s="109"/>
      <c r="Y2056" s="109"/>
      <c r="Z2056" s="109"/>
      <c r="AA2056" s="116"/>
      <c r="AB2056" s="126" t="s">
        <v>760</v>
      </c>
      <c r="AC2056" s="109"/>
      <c r="AD2056" s="109"/>
      <c r="AE2056" s="109"/>
      <c r="AF2056" s="109"/>
      <c r="AG2056" s="109"/>
      <c r="AH2056" s="109"/>
      <c r="AI2056" s="109"/>
      <c r="AJ2056" s="127" t="str">
        <f t="array" ref="AJ2056">if(INDEX(Tabula!$A$1:$AC$129 , $AT2053 + 1, MATCH("Latitude_Full_Beg", Tabula!$A$1:$AAB$1 , 0)),  CONCATENATE(TEXT(INDEX(Tabula!$A$1:$AC$129 , $AT2053 + 1, MATCH("Latitude_Full_Beg", Tabula!$A$1:$AAB$1 , 0)), "+00.0;-00.0" ), "° — ", TEXT(INDEX(Tabula!$A$1:$AC$129 , $AT2053 + 1, MATCH("Latitude_Full_End", Tabula!$A$1:$AAB$1 , 0)), "+00.0;-00.0" ), "°"), " ")</f>
        <v> </v>
      </c>
      <c r="AK2056" s="109"/>
      <c r="AL2056" s="109"/>
      <c r="AM2056" s="109"/>
      <c r="AN2056" s="109"/>
      <c r="AO2056" s="109"/>
      <c r="AP2056" s="109"/>
      <c r="AQ2056" s="109"/>
      <c r="AR2056" s="109"/>
      <c r="AS2056" s="109"/>
    </row>
    <row r="2057" ht="17.25" customHeight="1">
      <c r="A2057" s="130" t="str">
        <f t="array" ref="A2057">CONCATENATE("@ ", INDEX(Tabula!$A$1:$AC$129, $AT2053 + 1, MATCH("Group", Tabula!$A$1:$AAB$1 , 0)), " ")</f>
        <v>@ 036-b </v>
      </c>
      <c r="B2057" s="94"/>
      <c r="C2057" s="94"/>
      <c r="D2057" s="94"/>
      <c r="E2057" s="94"/>
      <c r="F2057" s="121"/>
      <c r="G2057" s="131" t="s">
        <v>761</v>
      </c>
      <c r="H2057" s="109"/>
      <c r="I2057" s="109"/>
      <c r="J2057" s="109"/>
      <c r="K2057" s="109"/>
      <c r="L2057" s="109"/>
      <c r="M2057" s="109"/>
      <c r="N2057" s="109"/>
      <c r="O2057" s="116"/>
      <c r="P2057" s="129" t="str">
        <f t="array" ref="P2057">IF(INDEX(Tabula!$A$1:$AC$129 , $AT2053 + 1, MATCH("Coord_RAJ2000_End", Tabula!$A$1:$AAB$1 , 0)), CONCATENATE(INDEX(Tabula!$A$1:$AC$129 , $AT2053 + 1, MATCH("Coord_RAJ2000_End", Tabula!$A$1:$AAB$1 , 0)), " | ", INDEX(Tabula!$A$1:$AC$129 , $AT2053 + 1, MATCH("Coord_DEJ2000_End", Tabula!$A$1:$AAB$1 , 0))), " ")</f>
        <v> </v>
      </c>
      <c r="Q2057" s="109"/>
      <c r="R2057" s="109"/>
      <c r="S2057" s="109"/>
      <c r="T2057" s="109"/>
      <c r="U2057" s="109"/>
      <c r="V2057" s="109"/>
      <c r="W2057" s="109"/>
      <c r="X2057" s="109"/>
      <c r="Y2057" s="109"/>
      <c r="Z2057" s="109"/>
      <c r="AA2057" s="116"/>
      <c r="AB2057" s="126" t="s">
        <v>762</v>
      </c>
      <c r="AC2057" s="109"/>
      <c r="AD2057" s="109"/>
      <c r="AE2057" s="109"/>
      <c r="AF2057" s="109"/>
      <c r="AG2057" s="109"/>
      <c r="AH2057" s="109"/>
      <c r="AI2057" s="109"/>
      <c r="AJ2057" s="127" t="str">
        <f t="array" ref="AJ2057">IF(INDEX(Tabula!$A$1:$AC$129 , $AT2053 + 1, MATCH("Latitude_Part_Beg", Tabula!$A$1:$AAB$1 , 0)), CONCATENATE(TEXT(INDEX(Tabula!$A$1:$AC$129 , $AT2053 + 1, MATCH("Latitude_Part_Beg", Tabula!$A$1:$AAB$1 , 0)), "+00.0;-00.0" ), "° — ", TEXT(INDEX(Tabula!$A$1:$AC$129 , $AT2053 + 1, MATCH("Latitude_Part_End", Tabula!$A$1:$AAB$1 , 0)), "+00.0;-00.0" ), "°"), " ")</f>
        <v> </v>
      </c>
      <c r="AK2057" s="109"/>
      <c r="AL2057" s="109"/>
      <c r="AM2057" s="109"/>
      <c r="AN2057" s="109"/>
      <c r="AO2057" s="109"/>
      <c r="AP2057" s="109"/>
      <c r="AQ2057" s="109"/>
      <c r="AR2057" s="109"/>
      <c r="AS2057" s="109"/>
    </row>
    <row r="2058" ht="17.25" customHeight="1">
      <c r="A2058" s="124"/>
      <c r="B2058" s="124"/>
      <c r="C2058" s="124"/>
      <c r="D2058" s="124"/>
      <c r="E2058" s="124"/>
      <c r="F2058" s="125"/>
      <c r="G2058" s="126" t="s">
        <v>763</v>
      </c>
      <c r="H2058" s="109"/>
      <c r="I2058" s="109"/>
      <c r="J2058" s="109"/>
      <c r="K2058" s="109"/>
      <c r="L2058" s="109"/>
      <c r="M2058" s="109"/>
      <c r="N2058" s="109"/>
      <c r="O2058" s="116"/>
      <c r="P2058" s="132" t="str">
        <f t="array" ref="P2058">if(INDEX(Tabula!$A$1:$AC$129 , $AT2053 + 1, MATCH("Size_RA", Tabula!$A$1:$AAB$1 , 0)), CONCATENATE(INDEX(Tabula!$A$1:$AC$129 , $AT2053 + 1, MATCH("Size_RA", Tabula!$A$1:$AAB$1 , 0)), " | ", INDEX(Tabula!$A$1:$AC$129 , $AT2053 + 1, MATCH("Size_DE", Tabula!$A$1:$AAB$1 , 0))), " ")</f>
        <v> </v>
      </c>
      <c r="Q2058" s="109"/>
      <c r="R2058" s="109"/>
      <c r="S2058" s="109"/>
      <c r="T2058" s="109"/>
      <c r="U2058" s="109"/>
      <c r="V2058" s="109"/>
      <c r="W2058" s="109"/>
      <c r="X2058" s="109"/>
      <c r="Y2058" s="109"/>
      <c r="Z2058" s="109"/>
      <c r="AA2058" s="116"/>
      <c r="AB2058" s="126" t="s">
        <v>764</v>
      </c>
      <c r="AC2058" s="109"/>
      <c r="AD2058" s="109"/>
      <c r="AE2058" s="109"/>
      <c r="AF2058" s="109"/>
      <c r="AG2058" s="109"/>
      <c r="AH2058" s="109"/>
      <c r="AI2058" s="109"/>
      <c r="AJ2058" s="127" t="str">
        <f t="array" ref="AJ2058">IF(INDEX(Tabula!$A$1:$AC$129 , $AT2053 + 1, MATCH("Magnitude_Min", Tabula!$A$1:$AAB$1 , 0)), CONCATENATE(TEXT(INDEX(Tabula!$A$1:$AC$129 , $AT2053 + 1, MATCH("Magnitude_Min", Tabula!$A$1:$AAB$1 , 0)), "+00.0;-00.0"),  "ᵐ — ", TEXT(INDEX(Tabula!$A$1:$AC$129 , $AT2053 + 1, MATCH("Magnitude_Max", Tabula!$A$1:$AAB$1 , 0)), "+00.0;-00.0"), "ᵐ"), " ")</f>
        <v> </v>
      </c>
      <c r="AK2058" s="109"/>
      <c r="AL2058" s="109"/>
      <c r="AM2058" s="109"/>
      <c r="AN2058" s="109"/>
      <c r="AO2058" s="109"/>
      <c r="AP2058" s="109"/>
      <c r="AQ2058" s="109"/>
      <c r="AR2058" s="109"/>
      <c r="AS2058" s="109"/>
    </row>
    <row r="2059" ht="17.25" customHeight="1">
      <c r="A2059" s="133" t="s">
        <v>765</v>
      </c>
      <c r="B2059" s="134" t="str">
        <f t="array" ref="B2059">CONCATENATE("", INDEX(Tabula!$A$1:$AC$129 ,$AT2053  + 1, MATCH("Info", Tabula!$A$1:$AAB$1 , 0)))</f>
        <v>Два связанных арабских астеризма, по-другому интерпретирующих созвездие Дракон (для удобства я объединил их здесь вместе). Верблюдицы представляют собой четыре звезды, образующее кольцо (голова Дракона в традиционной интерпретации - γ Dra, ξ Dra, ν Dra и β Dra); пятая верблюдица (μ Dra) спешит встроиться между ν и β. У арабов астеризм назывался Al ʽAwāïd, позже на латыни Quinque Dromedarii - пять верблюдов. Внутри кольца - несколько верблюжат, слабых звезд.</v>
      </c>
      <c r="C2059" s="94"/>
      <c r="D2059" s="94"/>
      <c r="E2059" s="94"/>
      <c r="F2059" s="94"/>
      <c r="G2059" s="94"/>
      <c r="H2059" s="94"/>
      <c r="I2059" s="94"/>
      <c r="J2059" s="94"/>
      <c r="K2059" s="94"/>
      <c r="L2059" s="94"/>
      <c r="M2059" s="94"/>
      <c r="N2059" s="94"/>
      <c r="O2059" s="94"/>
      <c r="P2059" s="94"/>
      <c r="Q2059" s="94"/>
      <c r="R2059" s="94"/>
      <c r="S2059" s="94"/>
      <c r="T2059" s="94"/>
      <c r="U2059" s="94"/>
      <c r="V2059" s="94"/>
      <c r="W2059" s="94"/>
      <c r="X2059" s="94"/>
      <c r="Y2059" s="94"/>
      <c r="Z2059" s="94"/>
      <c r="AA2059" s="94"/>
      <c r="AB2059" s="94"/>
      <c r="AC2059" s="94"/>
      <c r="AD2059" s="94"/>
      <c r="AE2059" s="94"/>
      <c r="AF2059" s="94"/>
      <c r="AG2059" s="94"/>
      <c r="AH2059" s="94"/>
      <c r="AI2059" s="94"/>
      <c r="AJ2059" s="94"/>
      <c r="AK2059" s="94"/>
      <c r="AL2059" s="94"/>
      <c r="AM2059" s="94"/>
      <c r="AN2059" s="94"/>
      <c r="AO2059" s="94"/>
      <c r="AP2059" s="94"/>
      <c r="AQ2059" s="94"/>
      <c r="AR2059" s="94"/>
      <c r="AS2059" s="94"/>
    </row>
    <row r="2060" ht="17.25" customHeight="1"/>
    <row r="2061" ht="17.25" customHeight="1"/>
    <row r="2062" ht="17.25" customHeight="1"/>
    <row r="2063" ht="17.25" customHeight="1"/>
    <row r="2064" ht="17.25" customHeight="1"/>
    <row r="2065" ht="17.25" customHeight="1"/>
    <row r="2066" ht="17.25" customHeight="1"/>
    <row r="2067" ht="17.25" customHeight="1"/>
    <row r="2068" ht="17.25" customHeight="1"/>
    <row r="2069" ht="17.25" customHeight="1"/>
    <row r="2070" ht="17.25" customHeight="1"/>
    <row r="2071" ht="17.25" customHeight="1"/>
    <row r="2072" ht="17.25" customHeight="1"/>
    <row r="2073" ht="17.25" customHeight="1">
      <c r="A2073" s="124"/>
      <c r="B2073" s="124"/>
      <c r="C2073" s="124"/>
      <c r="D2073" s="124"/>
      <c r="E2073" s="124"/>
      <c r="F2073" s="124"/>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row>
    <row r="2074" ht="17.25" customHeight="1">
      <c r="A2074" s="135" t="s">
        <v>766</v>
      </c>
      <c r="B2074" s="136" t="str">
        <f t="array" ref="B2074">IMAGE(INDEX(Tabula!$A$1:$AC$129 , $AT2053 + 1, MATCH("Img_Look_Gray", Tabula!$A$1:$AAB$1 , 0)))</f>
        <v/>
      </c>
      <c r="C2074" s="94"/>
      <c r="D2074" s="94"/>
      <c r="E2074" s="94"/>
      <c r="F2074" s="94"/>
      <c r="G2074" s="94"/>
      <c r="H2074" s="94"/>
      <c r="I2074" s="94"/>
      <c r="J2074" s="94"/>
      <c r="K2074" s="94"/>
      <c r="L2074" s="94"/>
      <c r="M2074" s="94"/>
      <c r="N2074" s="94"/>
      <c r="O2074" s="94"/>
      <c r="P2074" s="94"/>
      <c r="Q2074" s="94"/>
      <c r="R2074" s="94"/>
      <c r="S2074" s="94"/>
      <c r="T2074" s="94"/>
      <c r="U2074" s="94"/>
      <c r="V2074" s="94"/>
      <c r="W2074" s="94"/>
      <c r="X2074" s="94"/>
      <c r="Y2074" s="137" t="s">
        <v>767</v>
      </c>
      <c r="Z2074" s="138" t="str">
        <f t="array" ref="Z2074">IMAGE(INDEX(Tabula!$A$1:$AC$129 , $AT2053 + 1,  MATCH("Img_Form_Gray", Tabula!$A$1:$AAB$1 , 0)))</f>
        <v/>
      </c>
      <c r="AA2074" s="94"/>
      <c r="AB2074" s="94"/>
      <c r="AC2074" s="94"/>
      <c r="AD2074" s="94"/>
      <c r="AE2074" s="94"/>
      <c r="AF2074" s="94"/>
      <c r="AG2074" s="94"/>
      <c r="AH2074" s="94"/>
      <c r="AI2074" s="94"/>
      <c r="AJ2074" s="94"/>
      <c r="AK2074" s="94"/>
      <c r="AL2074" s="94"/>
      <c r="AM2074" s="94"/>
      <c r="AN2074" s="94"/>
      <c r="AO2074" s="94"/>
      <c r="AP2074" s="94"/>
      <c r="AQ2074" s="94"/>
      <c r="AR2074" s="94"/>
      <c r="AS2074" s="94"/>
    </row>
    <row r="2075" ht="17.25" customHeight="1"/>
    <row r="2076" ht="17.25" customHeight="1"/>
    <row r="2077" ht="17.25" customHeight="1"/>
    <row r="2078" ht="17.25" customHeight="1"/>
    <row r="2079" ht="17.25" customHeight="1"/>
    <row r="2080" ht="17.25" customHeight="1"/>
    <row r="2081" ht="17.25" customHeight="1"/>
    <row r="2082" ht="17.25" customHeight="1"/>
    <row r="2083" ht="17.25" customHeight="1"/>
    <row r="2084" ht="17.25" customHeight="1"/>
    <row r="2085" ht="17.25" customHeight="1"/>
    <row r="2086" ht="17.25" customHeight="1"/>
    <row r="2087" ht="17.25" customHeight="1"/>
    <row r="2088" ht="17.25" customHeight="1">
      <c r="A2088" s="124"/>
      <c r="B2088" s="124"/>
      <c r="C2088" s="124"/>
      <c r="D2088" s="124"/>
      <c r="E2088" s="124"/>
      <c r="F2088" s="124"/>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row>
    <row r="2089" ht="17.25" customHeight="1">
      <c r="A2089" s="117" t="s">
        <v>634</v>
      </c>
      <c r="B2089" s="109"/>
      <c r="C2089" s="109"/>
      <c r="D2089" s="109"/>
      <c r="E2089" s="109"/>
      <c r="F2089" s="109"/>
      <c r="G2089" s="109"/>
      <c r="H2089" s="109"/>
      <c r="I2089" s="116"/>
      <c r="J2089" s="118" t="str">
        <f t="array" ref="J2089">CONCATENATE("", INDEX(Tabula!$A$1:$AC$129 ,$AT2089  + 1, MATCH("Name", Tabula!$A$1:$AAB$1 , 0)))</f>
        <v>Трапециевидный астеризм</v>
      </c>
      <c r="K2089" s="109"/>
      <c r="L2089" s="109"/>
      <c r="M2089" s="109"/>
      <c r="N2089" s="109"/>
      <c r="O2089" s="109"/>
      <c r="P2089" s="109"/>
      <c r="Q2089" s="109"/>
      <c r="R2089" s="109"/>
      <c r="S2089" s="109"/>
      <c r="T2089" s="109"/>
      <c r="U2089" s="109"/>
      <c r="V2089" s="109"/>
      <c r="W2089" s="109"/>
      <c r="X2089" s="109"/>
      <c r="Y2089" s="109"/>
      <c r="Z2089" s="109"/>
      <c r="AA2089" s="109"/>
      <c r="AB2089" s="109"/>
      <c r="AC2089" s="109"/>
      <c r="AD2089" s="109"/>
      <c r="AE2089" s="109"/>
      <c r="AF2089" s="109"/>
      <c r="AG2089" s="109"/>
      <c r="AH2089" s="109"/>
      <c r="AI2089" s="109"/>
      <c r="AJ2089" s="109"/>
      <c r="AK2089" s="109"/>
      <c r="AL2089" s="109"/>
      <c r="AM2089" s="116"/>
      <c r="AN2089" s="115" t="s">
        <v>757</v>
      </c>
      <c r="AO2089" s="109"/>
      <c r="AP2089" s="109"/>
      <c r="AQ2089" s="109"/>
      <c r="AR2089" s="109"/>
      <c r="AS2089" s="109"/>
      <c r="AT2089" s="119">
        <v>50.0</v>
      </c>
    </row>
    <row r="2090" ht="17.25" customHeight="1">
      <c r="A2090" s="122" t="str">
        <f t="array" ref="A2090">CONCATENATE("Включает ", INDEX(Tabula!$A$1:$AC$129 ,$AT2089  + 1, MATCH("Count", Tabula!$A$1:$AAB$1 , 0)), " объекта")</f>
        <v>Включает 4 объекта</v>
      </c>
      <c r="B2090" s="94"/>
      <c r="C2090" s="94"/>
      <c r="D2090" s="94"/>
      <c r="E2090" s="94"/>
      <c r="F2090" s="94"/>
      <c r="G2090" s="94"/>
      <c r="H2090" s="94"/>
      <c r="I2090" s="121"/>
      <c r="J2090" s="123" t="str">
        <f t="array" ref="J2090">INDEX(Tabula!$A$1:$AC$129 , $AT2089 + 1, MATCH("Stars", Tabula!$A$1:$AAB$1 , 0))</f>
        <v>μ2 Boo, β Boo, γ Boo, δ Boo</v>
      </c>
      <c r="K2090" s="109"/>
      <c r="L2090" s="109"/>
      <c r="M2090" s="109"/>
      <c r="N2090" s="109"/>
      <c r="O2090" s="109"/>
      <c r="P2090" s="109"/>
      <c r="Q2090" s="109"/>
      <c r="R2090" s="109"/>
      <c r="S2090" s="109"/>
      <c r="T2090" s="109"/>
      <c r="U2090" s="109"/>
      <c r="V2090" s="109"/>
      <c r="W2090" s="109"/>
      <c r="X2090" s="109"/>
      <c r="Y2090" s="109"/>
      <c r="Z2090" s="109"/>
      <c r="AA2090" s="109"/>
      <c r="AB2090" s="109"/>
      <c r="AC2090" s="109"/>
      <c r="AD2090" s="109"/>
      <c r="AE2090" s="109"/>
      <c r="AF2090" s="109"/>
      <c r="AG2090" s="109"/>
      <c r="AH2090" s="109"/>
      <c r="AI2090" s="109"/>
      <c r="AJ2090" s="109"/>
      <c r="AK2090" s="109"/>
      <c r="AL2090" s="109"/>
      <c r="AM2090" s="116"/>
      <c r="AN2090" s="120" t="str">
        <f t="array" ref="AN2090">CONCATENATE("№ ", TEXT(INDEX(Tabula!$A$1:$AC$129, $AT2089 + 1, MATCH("Order", Tabula!$A$1:$AAB$1 , 0)), "000"))</f>
        <v>№ 050</v>
      </c>
      <c r="AO2090" s="94"/>
      <c r="AP2090" s="94"/>
      <c r="AQ2090" s="94"/>
      <c r="AR2090" s="94"/>
      <c r="AS2090" s="94"/>
    </row>
    <row r="2091" ht="17.25" customHeight="1">
      <c r="A2091" s="126" t="s">
        <v>656</v>
      </c>
      <c r="B2091" s="109"/>
      <c r="C2091" s="109"/>
      <c r="D2091" s="109"/>
      <c r="E2091" s="109"/>
      <c r="F2091" s="109"/>
      <c r="G2091" s="109"/>
      <c r="H2091" s="109"/>
      <c r="I2091" s="116"/>
      <c r="J2091" s="127" t="str">
        <f t="array" ref="J2091">INDEX(Tabula!$A$1:$AC$129 , $AT2089 + 1, MATCH("Origin", Tabula!$A$1:$AAB$1 , 0))</f>
        <v>Античное</v>
      </c>
      <c r="K2091" s="109"/>
      <c r="L2091" s="109"/>
      <c r="M2091" s="109"/>
      <c r="N2091" s="109"/>
      <c r="O2091" s="109"/>
      <c r="P2091" s="109"/>
      <c r="Q2091" s="109"/>
      <c r="R2091" s="109"/>
      <c r="S2091" s="109"/>
      <c r="T2091" s="109"/>
      <c r="U2091" s="116"/>
      <c r="V2091" s="126" t="s">
        <v>636</v>
      </c>
      <c r="W2091" s="109"/>
      <c r="X2091" s="109"/>
      <c r="Y2091" s="109"/>
      <c r="Z2091" s="109"/>
      <c r="AA2091" s="109"/>
      <c r="AB2091" s="109"/>
      <c r="AC2091" s="109"/>
      <c r="AD2091" s="127" t="str">
        <f t="array" ref="AD2091">INDEX(Tabula!$A$1:$AC$129 , $AT2089 + 1, MATCH("Type", Tabula!$A$1:$AAB$1 , 0))</f>
        <v>Ассоциативные</v>
      </c>
      <c r="AE2091" s="109"/>
      <c r="AF2091" s="109"/>
      <c r="AG2091" s="109"/>
      <c r="AH2091" s="109"/>
      <c r="AI2091" s="109"/>
      <c r="AJ2091" s="109"/>
      <c r="AK2091" s="109"/>
      <c r="AL2091" s="109"/>
      <c r="AM2091" s="116"/>
      <c r="AN2091" s="124"/>
      <c r="AO2091" s="124"/>
      <c r="AP2091" s="124"/>
      <c r="AQ2091" s="124"/>
      <c r="AR2091" s="124"/>
      <c r="AS2091" s="124"/>
    </row>
    <row r="2092" ht="17.25" customHeight="1">
      <c r="A2092" s="126" t="s">
        <v>759</v>
      </c>
      <c r="B2092" s="109"/>
      <c r="C2092" s="109"/>
      <c r="D2092" s="109"/>
      <c r="E2092" s="109"/>
      <c r="F2092" s="109"/>
      <c r="G2092" s="109"/>
      <c r="H2092" s="109"/>
      <c r="I2092" s="116"/>
      <c r="J2092" s="129" t="str">
        <f t="array" ref="J2092">IF(INDEX(Tabula!$A$1:$AC$129 , $AT2089 + 1, MATCH("Coord_RAJ2000_Beg", Tabula!$A$1:$AAB$1 , 0)), CONCATENATE(INDEX(Tabula!$A$1:$AC$129 , $AT2089 + 1, MATCH("Coord_RAJ2000_Beg", Tabula!$A$1:$AAB$1 , 0)), " | ", INDEX(Tabula!$A$1:$AC$129 , $AT2089 + 1, MATCH("Coord_DEJ2000_Beg", Tabula!$A$1:$AAB$1 , 0))), " ")</f>
        <v> </v>
      </c>
      <c r="K2092" s="109"/>
      <c r="L2092" s="109"/>
      <c r="M2092" s="109"/>
      <c r="N2092" s="109"/>
      <c r="O2092" s="109"/>
      <c r="P2092" s="109"/>
      <c r="Q2092" s="109"/>
      <c r="R2092" s="109"/>
      <c r="S2092" s="109"/>
      <c r="T2092" s="109"/>
      <c r="U2092" s="116"/>
      <c r="V2092" s="126" t="s">
        <v>760</v>
      </c>
      <c r="W2092" s="109"/>
      <c r="X2092" s="109"/>
      <c r="Y2092" s="109"/>
      <c r="Z2092" s="109"/>
      <c r="AA2092" s="109"/>
      <c r="AB2092" s="109"/>
      <c r="AC2092" s="109"/>
      <c r="AD2092" s="127" t="str">
        <f t="array" ref="AD2092">if(INDEX(Tabula!$A$1:$AC$129 , $AT2089 + 1, MATCH("Latitude_Full_Beg", Tabula!$A$1:$AAB$1 , 0)),  CONCATENATE(TEXT(INDEX(Tabula!$A$1:$AC$129 , $AT2089 + 1, MATCH("Latitude_Full_Beg", Tabula!$A$1:$AAB$1 , 0)), "+00.0;-00.0" ), "° — ", TEXT(INDEX(Tabula!$A$1:$AC$129 , $AT2089 + 1, MATCH("Latitude_Full_End", Tabula!$A$1:$AAB$1 , 0)), "+00.0;-00.0" ), "°"), " ")</f>
        <v> </v>
      </c>
      <c r="AE2092" s="109"/>
      <c r="AF2092" s="109"/>
      <c r="AG2092" s="109"/>
      <c r="AH2092" s="109"/>
      <c r="AI2092" s="109"/>
      <c r="AJ2092" s="109"/>
      <c r="AK2092" s="109"/>
      <c r="AL2092" s="109"/>
      <c r="AM2092" s="116"/>
      <c r="AN2092" s="128" t="s">
        <v>758</v>
      </c>
      <c r="AO2092" s="109"/>
      <c r="AP2092" s="109"/>
      <c r="AQ2092" s="109"/>
      <c r="AR2092" s="109"/>
      <c r="AS2092" s="109"/>
    </row>
    <row r="2093" ht="17.25" customHeight="1">
      <c r="A2093" s="131" t="s">
        <v>761</v>
      </c>
      <c r="B2093" s="109"/>
      <c r="C2093" s="109"/>
      <c r="D2093" s="109"/>
      <c r="E2093" s="109"/>
      <c r="F2093" s="109"/>
      <c r="G2093" s="109"/>
      <c r="H2093" s="109"/>
      <c r="I2093" s="116"/>
      <c r="J2093" s="129" t="str">
        <f t="array" ref="J2093">IF(INDEX(Tabula!$A$1:$AC$129 , $AT2089 + 1, MATCH("Coord_RAJ2000_End", Tabula!$A$1:$AAB$1 , 0)), CONCATENATE(INDEX(Tabula!$A$1:$AC$129 , $AT2089 + 1, MATCH("Coord_RAJ2000_End", Tabula!$A$1:$AAB$1 , 0)), " | ", INDEX(Tabula!$A$1:$AC$129 , $AT2089 + 1, MATCH("Coord_DEJ2000_End", Tabula!$A$1:$AAB$1 , 0))), " ")</f>
        <v> </v>
      </c>
      <c r="K2093" s="109"/>
      <c r="L2093" s="109"/>
      <c r="M2093" s="109"/>
      <c r="N2093" s="109"/>
      <c r="O2093" s="109"/>
      <c r="P2093" s="109"/>
      <c r="Q2093" s="109"/>
      <c r="R2093" s="109"/>
      <c r="S2093" s="109"/>
      <c r="T2093" s="109"/>
      <c r="U2093" s="116"/>
      <c r="V2093" s="126" t="s">
        <v>762</v>
      </c>
      <c r="W2093" s="109"/>
      <c r="X2093" s="109"/>
      <c r="Y2093" s="109"/>
      <c r="Z2093" s="109"/>
      <c r="AA2093" s="109"/>
      <c r="AB2093" s="109"/>
      <c r="AC2093" s="109"/>
      <c r="AD2093" s="127" t="str">
        <f t="array" ref="AD2093">IF(INDEX(Tabula!$A$1:$AC$129 , $AT2089 + 1, MATCH("Latitude_Part_Beg", Tabula!$A$1:$AAB$1 , 0)), CONCATENATE(TEXT(INDEX(Tabula!$A$1:$AC$129 , $AT2089 + 1, MATCH("Latitude_Part_Beg", Tabula!$A$1:$AAB$1 , 0)), "+00.0;-00.0" ), "° — ", TEXT(INDEX(Tabula!$A$1:$AC$129 , $AT2089 + 1, MATCH("Latitude_Part_End", Tabula!$A$1:$AAB$1 , 0)), "+00.0;-00.0" ), "°"), " ")</f>
        <v> </v>
      </c>
      <c r="AE2093" s="109"/>
      <c r="AF2093" s="109"/>
      <c r="AG2093" s="109"/>
      <c r="AH2093" s="109"/>
      <c r="AI2093" s="109"/>
      <c r="AJ2093" s="109"/>
      <c r="AK2093" s="109"/>
      <c r="AL2093" s="109"/>
      <c r="AM2093" s="116"/>
      <c r="AN2093" s="130" t="str">
        <f t="array" ref="AN2093">CONCATENATE("@ ", INDEX(Tabula!$A$1:$AC$129, $AT2089 + 1, MATCH("Group", Tabula!$A$1:$AAB$1 , 0)), " ")</f>
        <v>@ 037-_ </v>
      </c>
      <c r="AO2093" s="94"/>
      <c r="AP2093" s="94"/>
      <c r="AQ2093" s="94"/>
      <c r="AR2093" s="94"/>
      <c r="AS2093" s="94"/>
    </row>
    <row r="2094" ht="17.25" customHeight="1">
      <c r="A2094" s="126" t="s">
        <v>763</v>
      </c>
      <c r="B2094" s="109"/>
      <c r="C2094" s="109"/>
      <c r="D2094" s="109"/>
      <c r="E2094" s="109"/>
      <c r="F2094" s="109"/>
      <c r="G2094" s="109"/>
      <c r="H2094" s="109"/>
      <c r="I2094" s="116"/>
      <c r="J2094" s="132" t="str">
        <f t="array" ref="J2094">if(INDEX(Tabula!$A$1:$AC$129 , $AT2089 + 1, MATCH("Size_RA", Tabula!$A$1:$AAB$1 , 0)), CONCATENATE(INDEX(Tabula!$A$1:$AC$129 , $AT2089 + 1, MATCH("Size_RA", Tabula!$A$1:$AAB$1 , 0)), " | ", INDEX(Tabula!$A$1:$AC$129 , $AT2089 + 1, MATCH("Size_DE", Tabula!$A$1:$AAB$1 , 0))), " ")</f>
        <v> </v>
      </c>
      <c r="K2094" s="109"/>
      <c r="L2094" s="109"/>
      <c r="M2094" s="109"/>
      <c r="N2094" s="109"/>
      <c r="O2094" s="109"/>
      <c r="P2094" s="109"/>
      <c r="Q2094" s="109"/>
      <c r="R2094" s="109"/>
      <c r="S2094" s="109"/>
      <c r="T2094" s="109"/>
      <c r="U2094" s="116"/>
      <c r="V2094" s="126" t="s">
        <v>764</v>
      </c>
      <c r="W2094" s="109"/>
      <c r="X2094" s="109"/>
      <c r="Y2094" s="109"/>
      <c r="Z2094" s="109"/>
      <c r="AA2094" s="109"/>
      <c r="AB2094" s="109"/>
      <c r="AC2094" s="109"/>
      <c r="AD2094" s="127" t="str">
        <f t="array" ref="AD2094">IF(INDEX(Tabula!$A$1:$AC$129 , $AT2089 + 1, MATCH("Magnitude_Min", Tabula!$A$1:$AAB$1 , 0)), CONCATENATE(TEXT(INDEX(Tabula!$A$1:$AC$129 , $AT2089 + 1, MATCH("Magnitude_Min", Tabula!$A$1:$AAB$1 , 0)), "+00.0;-00.0"),  "ᵐ — ", TEXT(INDEX(Tabula!$A$1:$AC$129 , $AT2089 + 1, MATCH("Magnitude_Max", Tabula!$A$1:$AAB$1 , 0)), "+00.0;-00.0"), "ᵐ"), " ")</f>
        <v> </v>
      </c>
      <c r="AE2094" s="109"/>
      <c r="AF2094" s="109"/>
      <c r="AG2094" s="109"/>
      <c r="AH2094" s="109"/>
      <c r="AI2094" s="109"/>
      <c r="AJ2094" s="109"/>
      <c r="AK2094" s="109"/>
      <c r="AL2094" s="109"/>
      <c r="AM2094" s="116"/>
      <c r="AN2094" s="124"/>
      <c r="AO2094" s="124"/>
      <c r="AP2094" s="124"/>
      <c r="AQ2094" s="124"/>
      <c r="AR2094" s="124"/>
      <c r="AS2094" s="124"/>
    </row>
    <row r="2095" ht="17.25" customHeight="1">
      <c r="A2095" s="134" t="str">
        <f t="array" ref="A2095">CONCATENATE("", INDEX(Tabula!$A$1:$AC$129 ,$AT2089  + 1, MATCH("Info", Tabula!$A$1:$AAB$1 , 0)))</f>
        <v>Просто четырехугольник неправильной формы в созвездии Волопас. Частично совпадает с формообразующим созвездие астеризмом Эскимо.</v>
      </c>
      <c r="B2095" s="94"/>
      <c r="C2095" s="94"/>
      <c r="D2095" s="94"/>
      <c r="E2095" s="94"/>
      <c r="F2095" s="94"/>
      <c r="G2095" s="94"/>
      <c r="H2095" s="94"/>
      <c r="I2095" s="94"/>
      <c r="J2095" s="94"/>
      <c r="K2095" s="94"/>
      <c r="L2095" s="94"/>
      <c r="M2095" s="94"/>
      <c r="N2095" s="94"/>
      <c r="O2095" s="94"/>
      <c r="P2095" s="94"/>
      <c r="Q2095" s="94"/>
      <c r="R2095" s="94"/>
      <c r="S2095" s="94"/>
      <c r="T2095" s="94"/>
      <c r="U2095" s="94"/>
      <c r="V2095" s="94"/>
      <c r="W2095" s="94"/>
      <c r="X2095" s="94"/>
      <c r="Y2095" s="94"/>
      <c r="Z2095" s="94"/>
      <c r="AA2095" s="94"/>
      <c r="AB2095" s="94"/>
      <c r="AC2095" s="94"/>
      <c r="AD2095" s="94"/>
      <c r="AE2095" s="94"/>
      <c r="AF2095" s="94"/>
      <c r="AG2095" s="94"/>
      <c r="AH2095" s="94"/>
      <c r="AI2095" s="94"/>
      <c r="AJ2095" s="94"/>
      <c r="AK2095" s="94"/>
      <c r="AL2095" s="94"/>
      <c r="AM2095" s="94"/>
      <c r="AN2095" s="94"/>
      <c r="AO2095" s="94"/>
      <c r="AP2095" s="94"/>
      <c r="AQ2095" s="94"/>
      <c r="AR2095" s="94"/>
      <c r="AS2095" s="139" t="s">
        <v>765</v>
      </c>
    </row>
    <row r="2096" ht="17.25" customHeight="1"/>
    <row r="2097" ht="17.25" customHeight="1"/>
    <row r="2098" ht="17.25" customHeight="1"/>
    <row r="2099" ht="17.25" customHeight="1"/>
    <row r="2100" ht="17.25" customHeight="1"/>
    <row r="2101" ht="17.25" customHeight="1"/>
    <row r="2102" ht="17.25" customHeight="1"/>
    <row r="2103" ht="17.25" customHeight="1"/>
    <row r="2104" ht="17.25" customHeight="1"/>
    <row r="2105" ht="17.25" customHeight="1"/>
    <row r="2106" ht="17.25" customHeight="1"/>
    <row r="2107" ht="17.25" customHeight="1"/>
    <row r="2108" ht="17.25" customHeight="1"/>
    <row r="2109" ht="17.25" customHeight="1">
      <c r="A2109" s="124"/>
      <c r="B2109" s="124"/>
      <c r="C2109" s="124"/>
      <c r="D2109" s="124"/>
      <c r="E2109" s="124"/>
      <c r="F2109" s="124"/>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row>
    <row r="2110" ht="17.25" customHeight="1">
      <c r="A2110" s="138" t="str">
        <f t="array" ref="A2110">IMAGE(INDEX(Tabula!$A$1:$AC$129 , $AT2089 + 1,  MATCH("Img_Form_Gray", Tabula!$A$1:$AAB$1 , 0)))</f>
        <v/>
      </c>
      <c r="B2110" s="94"/>
      <c r="C2110" s="94"/>
      <c r="D2110" s="94"/>
      <c r="E2110" s="94"/>
      <c r="F2110" s="94"/>
      <c r="G2110" s="94"/>
      <c r="H2110" s="94"/>
      <c r="I2110" s="94"/>
      <c r="J2110" s="94"/>
      <c r="K2110" s="94"/>
      <c r="L2110" s="94"/>
      <c r="M2110" s="94"/>
      <c r="N2110" s="94"/>
      <c r="O2110" s="94"/>
      <c r="P2110" s="94"/>
      <c r="Q2110" s="94"/>
      <c r="R2110" s="94"/>
      <c r="S2110" s="94"/>
      <c r="T2110" s="94"/>
      <c r="U2110" s="140" t="s">
        <v>767</v>
      </c>
      <c r="V2110" s="136" t="str">
        <f t="array" ref="V2110">IMAGE(INDEX(Tabula!$A$1:$AC$129 , $AT2089 + 1, MATCH("Img_Look_Gray", Tabula!$A$1:$AAB$1 , 0)))</f>
        <v/>
      </c>
      <c r="W2110" s="94"/>
      <c r="X2110" s="94"/>
      <c r="Y2110" s="94"/>
      <c r="Z2110" s="94"/>
      <c r="AA2110" s="94"/>
      <c r="AB2110" s="94"/>
      <c r="AC2110" s="94"/>
      <c r="AD2110" s="94"/>
      <c r="AE2110" s="94"/>
      <c r="AF2110" s="94"/>
      <c r="AG2110" s="94"/>
      <c r="AH2110" s="94"/>
      <c r="AI2110" s="94"/>
      <c r="AJ2110" s="94"/>
      <c r="AK2110" s="94"/>
      <c r="AL2110" s="94"/>
      <c r="AM2110" s="94"/>
      <c r="AN2110" s="94"/>
      <c r="AO2110" s="94"/>
      <c r="AP2110" s="94"/>
      <c r="AQ2110" s="94"/>
      <c r="AR2110" s="94"/>
      <c r="AS2110" s="141" t="s">
        <v>766</v>
      </c>
    </row>
    <row r="2111" ht="17.25" customHeight="1"/>
    <row r="2112" ht="17.25" customHeight="1"/>
    <row r="2113" ht="17.25" customHeight="1"/>
    <row r="2114" ht="17.25" customHeight="1"/>
    <row r="2115" ht="17.25" customHeight="1"/>
    <row r="2116" ht="17.25" customHeight="1"/>
    <row r="2117" ht="17.25" customHeight="1"/>
    <row r="2118" ht="17.25" customHeight="1"/>
    <row r="2119" ht="17.25" customHeight="1"/>
    <row r="2120" ht="17.25" customHeight="1"/>
    <row r="2121" ht="17.25" customHeight="1"/>
    <row r="2122" ht="17.25" customHeight="1"/>
    <row r="2123" ht="17.25" customHeight="1"/>
    <row r="2124" ht="17.25" customHeight="1">
      <c r="A2124" s="124"/>
      <c r="B2124" s="124"/>
      <c r="C2124" s="124"/>
      <c r="D2124" s="124"/>
      <c r="E2124" s="124"/>
      <c r="F2124" s="124"/>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row>
    <row r="2125" ht="17.25" customHeight="1">
      <c r="A2125" s="115" t="s">
        <v>757</v>
      </c>
      <c r="B2125" s="109"/>
      <c r="C2125" s="109"/>
      <c r="D2125" s="109"/>
      <c r="E2125" s="109"/>
      <c r="F2125" s="116"/>
      <c r="G2125" s="117" t="s">
        <v>634</v>
      </c>
      <c r="H2125" s="109"/>
      <c r="I2125" s="109"/>
      <c r="J2125" s="109"/>
      <c r="K2125" s="109"/>
      <c r="L2125" s="109"/>
      <c r="M2125" s="109"/>
      <c r="N2125" s="109"/>
      <c r="O2125" s="116"/>
      <c r="P2125" s="118" t="str">
        <f t="array" ref="P2125">CONCATENATE("", INDEX(Tabula!$A$1:$AC$129 ,$AT2125  + 1, MATCH("Name", Tabula!$A$1:$AAB$1 , 0)))</f>
        <v>Три осленка</v>
      </c>
      <c r="Q2125" s="109"/>
      <c r="R2125" s="109"/>
      <c r="S2125" s="109"/>
      <c r="T2125" s="109"/>
      <c r="U2125" s="109"/>
      <c r="V2125" s="109"/>
      <c r="W2125" s="109"/>
      <c r="X2125" s="109"/>
      <c r="Y2125" s="109"/>
      <c r="Z2125" s="109"/>
      <c r="AA2125" s="109"/>
      <c r="AB2125" s="109"/>
      <c r="AC2125" s="109"/>
      <c r="AD2125" s="109"/>
      <c r="AE2125" s="109"/>
      <c r="AF2125" s="109"/>
      <c r="AG2125" s="109"/>
      <c r="AH2125" s="109"/>
      <c r="AI2125" s="109"/>
      <c r="AJ2125" s="109"/>
      <c r="AK2125" s="109"/>
      <c r="AL2125" s="109"/>
      <c r="AM2125" s="109"/>
      <c r="AN2125" s="109"/>
      <c r="AO2125" s="109"/>
      <c r="AP2125" s="109"/>
      <c r="AQ2125" s="109"/>
      <c r="AR2125" s="109"/>
      <c r="AS2125" s="109"/>
      <c r="AT2125" s="119">
        <v>51.0</v>
      </c>
    </row>
    <row r="2126" ht="17.25" customHeight="1">
      <c r="A2126" s="120" t="str">
        <f t="array" ref="A2126">CONCATENATE("№ ", TEXT(INDEX(Tabula!$A$1:$AC$129, $AT2125 + 1, MATCH("Order", Tabula!$A$1:$AAB$1 , 0)), "000"))</f>
        <v>№ 051</v>
      </c>
      <c r="B2126" s="94"/>
      <c r="C2126" s="94"/>
      <c r="D2126" s="94"/>
      <c r="E2126" s="94"/>
      <c r="F2126" s="121"/>
      <c r="G2126" s="122" t="str">
        <f t="array" ref="G2126">CONCATENATE("Включает ", INDEX(Tabula!$A$1:$AC$129 ,$AT2125  + 1, MATCH("Count", Tabula!$A$1:$AAB$1 , 0)), " объекта")</f>
        <v>Включает 3 объекта</v>
      </c>
      <c r="H2126" s="94"/>
      <c r="I2126" s="94"/>
      <c r="J2126" s="94"/>
      <c r="K2126" s="94"/>
      <c r="L2126" s="94"/>
      <c r="M2126" s="94"/>
      <c r="N2126" s="94"/>
      <c r="O2126" s="121"/>
      <c r="P2126" s="123" t="str">
        <f t="array" ref="P2126">INDEX(Tabula!$A$1:$AC$129 , $AT2125 + 1, MATCH("Stars", Tabula!$A$1:$AAB$1 , 0))</f>
        <v>θ Boo, ι Boo, κ2 Boo</v>
      </c>
      <c r="Q2126" s="109"/>
      <c r="R2126" s="109"/>
      <c r="S2126" s="109"/>
      <c r="T2126" s="109"/>
      <c r="U2126" s="109"/>
      <c r="V2126" s="109"/>
      <c r="W2126" s="109"/>
      <c r="X2126" s="109"/>
      <c r="Y2126" s="109"/>
      <c r="Z2126" s="109"/>
      <c r="AA2126" s="109"/>
      <c r="AB2126" s="109"/>
      <c r="AC2126" s="109"/>
      <c r="AD2126" s="109"/>
      <c r="AE2126" s="109"/>
      <c r="AF2126" s="109"/>
      <c r="AG2126" s="109"/>
      <c r="AH2126" s="109"/>
      <c r="AI2126" s="109"/>
      <c r="AJ2126" s="109"/>
      <c r="AK2126" s="109"/>
      <c r="AL2126" s="109"/>
      <c r="AM2126" s="109"/>
      <c r="AN2126" s="109"/>
      <c r="AO2126" s="109"/>
      <c r="AP2126" s="109"/>
      <c r="AQ2126" s="109"/>
      <c r="AR2126" s="109"/>
      <c r="AS2126" s="109"/>
    </row>
    <row r="2127" ht="17.25" customHeight="1">
      <c r="A2127" s="124"/>
      <c r="B2127" s="124"/>
      <c r="C2127" s="124"/>
      <c r="D2127" s="124"/>
      <c r="E2127" s="124"/>
      <c r="F2127" s="125"/>
      <c r="G2127" s="126" t="s">
        <v>656</v>
      </c>
      <c r="H2127" s="109"/>
      <c r="I2127" s="109"/>
      <c r="J2127" s="109"/>
      <c r="K2127" s="109"/>
      <c r="L2127" s="109"/>
      <c r="M2127" s="109"/>
      <c r="N2127" s="109"/>
      <c r="O2127" s="116"/>
      <c r="P2127" s="127" t="str">
        <f t="array" ref="P2127">INDEX(Tabula!$A$1:$AC$129 , $AT2125 + 1, MATCH("Origin", Tabula!$A$1:$AAB$1 , 0))</f>
        <v>Античное</v>
      </c>
      <c r="Q2127" s="109"/>
      <c r="R2127" s="109"/>
      <c r="S2127" s="109"/>
      <c r="T2127" s="109"/>
      <c r="U2127" s="109"/>
      <c r="V2127" s="109"/>
      <c r="W2127" s="109"/>
      <c r="X2127" s="109"/>
      <c r="Y2127" s="109"/>
      <c r="Z2127" s="109"/>
      <c r="AA2127" s="116"/>
      <c r="AB2127" s="126" t="s">
        <v>636</v>
      </c>
      <c r="AC2127" s="109"/>
      <c r="AD2127" s="109"/>
      <c r="AE2127" s="109"/>
      <c r="AF2127" s="109"/>
      <c r="AG2127" s="109"/>
      <c r="AH2127" s="109"/>
      <c r="AI2127" s="109"/>
      <c r="AJ2127" s="127" t="str">
        <f t="array" ref="AJ2127">INDEX(Tabula!$A$1:$AC$129 , $AT2125 + 1, MATCH("Type", Tabula!$A$1:$AAB$1 , 0))</f>
        <v>Ассоциативные</v>
      </c>
      <c r="AK2127" s="109"/>
      <c r="AL2127" s="109"/>
      <c r="AM2127" s="109"/>
      <c r="AN2127" s="109"/>
      <c r="AO2127" s="109"/>
      <c r="AP2127" s="109"/>
      <c r="AQ2127" s="109"/>
      <c r="AR2127" s="109"/>
      <c r="AS2127" s="109"/>
    </row>
    <row r="2128" ht="17.25" customHeight="1">
      <c r="A2128" s="128" t="s">
        <v>758</v>
      </c>
      <c r="B2128" s="109"/>
      <c r="C2128" s="109"/>
      <c r="D2128" s="109"/>
      <c r="E2128" s="109"/>
      <c r="F2128" s="116"/>
      <c r="G2128" s="126" t="s">
        <v>759</v>
      </c>
      <c r="H2128" s="109"/>
      <c r="I2128" s="109"/>
      <c r="J2128" s="109"/>
      <c r="K2128" s="109"/>
      <c r="L2128" s="109"/>
      <c r="M2128" s="109"/>
      <c r="N2128" s="109"/>
      <c r="O2128" s="116"/>
      <c r="P2128" s="129" t="str">
        <f t="array" ref="P2128">IF(INDEX(Tabula!$A$1:$AC$129 , $AT2125 + 1, MATCH("Coord_RAJ2000_Beg", Tabula!$A$1:$AAB$1 , 0)), CONCATENATE(INDEX(Tabula!$A$1:$AC$129 , $AT2125 + 1, MATCH("Coord_RAJ2000_Beg", Tabula!$A$1:$AAB$1 , 0)), " | ", INDEX(Tabula!$A$1:$AC$129 , $AT2125 + 1, MATCH("Coord_DEJ2000_Beg", Tabula!$A$1:$AAB$1 , 0))), " ")</f>
        <v> </v>
      </c>
      <c r="Q2128" s="109"/>
      <c r="R2128" s="109"/>
      <c r="S2128" s="109"/>
      <c r="T2128" s="109"/>
      <c r="U2128" s="109"/>
      <c r="V2128" s="109"/>
      <c r="W2128" s="109"/>
      <c r="X2128" s="109"/>
      <c r="Y2128" s="109"/>
      <c r="Z2128" s="109"/>
      <c r="AA2128" s="116"/>
      <c r="AB2128" s="126" t="s">
        <v>760</v>
      </c>
      <c r="AC2128" s="109"/>
      <c r="AD2128" s="109"/>
      <c r="AE2128" s="109"/>
      <c r="AF2128" s="109"/>
      <c r="AG2128" s="109"/>
      <c r="AH2128" s="109"/>
      <c r="AI2128" s="109"/>
      <c r="AJ2128" s="127" t="str">
        <f t="array" ref="AJ2128">if(INDEX(Tabula!$A$1:$AC$129 , $AT2125 + 1, MATCH("Latitude_Full_Beg", Tabula!$A$1:$AAB$1 , 0)),  CONCATENATE(TEXT(INDEX(Tabula!$A$1:$AC$129 , $AT2125 + 1, MATCH("Latitude_Full_Beg", Tabula!$A$1:$AAB$1 , 0)), "+00.0;-00.0" ), "° — ", TEXT(INDEX(Tabula!$A$1:$AC$129 , $AT2125 + 1, MATCH("Latitude_Full_End", Tabula!$A$1:$AAB$1 , 0)), "+00.0;-00.0" ), "°"), " ")</f>
        <v> </v>
      </c>
      <c r="AK2128" s="109"/>
      <c r="AL2128" s="109"/>
      <c r="AM2128" s="109"/>
      <c r="AN2128" s="109"/>
      <c r="AO2128" s="109"/>
      <c r="AP2128" s="109"/>
      <c r="AQ2128" s="109"/>
      <c r="AR2128" s="109"/>
      <c r="AS2128" s="109"/>
    </row>
    <row r="2129" ht="17.25" customHeight="1">
      <c r="A2129" s="130" t="str">
        <f t="array" ref="A2129">CONCATENATE("@ ", INDEX(Tabula!$A$1:$AC$129, $AT2125 + 1, MATCH("Group", Tabula!$A$1:$AAB$1 , 0)), " ")</f>
        <v>@ 038-_ </v>
      </c>
      <c r="B2129" s="94"/>
      <c r="C2129" s="94"/>
      <c r="D2129" s="94"/>
      <c r="E2129" s="94"/>
      <c r="F2129" s="121"/>
      <c r="G2129" s="131" t="s">
        <v>761</v>
      </c>
      <c r="H2129" s="109"/>
      <c r="I2129" s="109"/>
      <c r="J2129" s="109"/>
      <c r="K2129" s="109"/>
      <c r="L2129" s="109"/>
      <c r="M2129" s="109"/>
      <c r="N2129" s="109"/>
      <c r="O2129" s="116"/>
      <c r="P2129" s="129" t="str">
        <f t="array" ref="P2129">IF(INDEX(Tabula!$A$1:$AC$129 , $AT2125 + 1, MATCH("Coord_RAJ2000_End", Tabula!$A$1:$AAB$1 , 0)), CONCATENATE(INDEX(Tabula!$A$1:$AC$129 , $AT2125 + 1, MATCH("Coord_RAJ2000_End", Tabula!$A$1:$AAB$1 , 0)), " | ", INDEX(Tabula!$A$1:$AC$129 , $AT2125 + 1, MATCH("Coord_DEJ2000_End", Tabula!$A$1:$AAB$1 , 0))), " ")</f>
        <v> </v>
      </c>
      <c r="Q2129" s="109"/>
      <c r="R2129" s="109"/>
      <c r="S2129" s="109"/>
      <c r="T2129" s="109"/>
      <c r="U2129" s="109"/>
      <c r="V2129" s="109"/>
      <c r="W2129" s="109"/>
      <c r="X2129" s="109"/>
      <c r="Y2129" s="109"/>
      <c r="Z2129" s="109"/>
      <c r="AA2129" s="116"/>
      <c r="AB2129" s="126" t="s">
        <v>762</v>
      </c>
      <c r="AC2129" s="109"/>
      <c r="AD2129" s="109"/>
      <c r="AE2129" s="109"/>
      <c r="AF2129" s="109"/>
      <c r="AG2129" s="109"/>
      <c r="AH2129" s="109"/>
      <c r="AI2129" s="109"/>
      <c r="AJ2129" s="127" t="str">
        <f t="array" ref="AJ2129">IF(INDEX(Tabula!$A$1:$AC$129 , $AT2125 + 1, MATCH("Latitude_Part_Beg", Tabula!$A$1:$AAB$1 , 0)), CONCATENATE(TEXT(INDEX(Tabula!$A$1:$AC$129 , $AT2125 + 1, MATCH("Latitude_Part_Beg", Tabula!$A$1:$AAB$1 , 0)), "+00.0;-00.0" ), "° — ", TEXT(INDEX(Tabula!$A$1:$AC$129 , $AT2125 + 1, MATCH("Latitude_Part_End", Tabula!$A$1:$AAB$1 , 0)), "+00.0;-00.0" ), "°"), " ")</f>
        <v> </v>
      </c>
      <c r="AK2129" s="109"/>
      <c r="AL2129" s="109"/>
      <c r="AM2129" s="109"/>
      <c r="AN2129" s="109"/>
      <c r="AO2129" s="109"/>
      <c r="AP2129" s="109"/>
      <c r="AQ2129" s="109"/>
      <c r="AR2129" s="109"/>
      <c r="AS2129" s="109"/>
    </row>
    <row r="2130" ht="17.25" customHeight="1">
      <c r="A2130" s="124"/>
      <c r="B2130" s="124"/>
      <c r="C2130" s="124"/>
      <c r="D2130" s="124"/>
      <c r="E2130" s="124"/>
      <c r="F2130" s="125"/>
      <c r="G2130" s="126" t="s">
        <v>763</v>
      </c>
      <c r="H2130" s="109"/>
      <c r="I2130" s="109"/>
      <c r="J2130" s="109"/>
      <c r="K2130" s="109"/>
      <c r="L2130" s="109"/>
      <c r="M2130" s="109"/>
      <c r="N2130" s="109"/>
      <c r="O2130" s="116"/>
      <c r="P2130" s="132" t="str">
        <f t="array" ref="P2130">if(INDEX(Tabula!$A$1:$AC$129 , $AT2125 + 1, MATCH("Size_RA", Tabula!$A$1:$AAB$1 , 0)), CONCATENATE(INDEX(Tabula!$A$1:$AC$129 , $AT2125 + 1, MATCH("Size_RA", Tabula!$A$1:$AAB$1 , 0)), " | ", INDEX(Tabula!$A$1:$AC$129 , $AT2125 + 1, MATCH("Size_DE", Tabula!$A$1:$AAB$1 , 0))), " ")</f>
        <v> </v>
      </c>
      <c r="Q2130" s="109"/>
      <c r="R2130" s="109"/>
      <c r="S2130" s="109"/>
      <c r="T2130" s="109"/>
      <c r="U2130" s="109"/>
      <c r="V2130" s="109"/>
      <c r="W2130" s="109"/>
      <c r="X2130" s="109"/>
      <c r="Y2130" s="109"/>
      <c r="Z2130" s="109"/>
      <c r="AA2130" s="116"/>
      <c r="AB2130" s="126" t="s">
        <v>764</v>
      </c>
      <c r="AC2130" s="109"/>
      <c r="AD2130" s="109"/>
      <c r="AE2130" s="109"/>
      <c r="AF2130" s="109"/>
      <c r="AG2130" s="109"/>
      <c r="AH2130" s="109"/>
      <c r="AI2130" s="109"/>
      <c r="AJ2130" s="127" t="str">
        <f t="array" ref="AJ2130">IF(INDEX(Tabula!$A$1:$AC$129 , $AT2125 + 1, MATCH("Magnitude_Min", Tabula!$A$1:$AAB$1 , 0)), CONCATENATE(TEXT(INDEX(Tabula!$A$1:$AC$129 , $AT2125 + 1, MATCH("Magnitude_Min", Tabula!$A$1:$AAB$1 , 0)), "+00.0;-00.0"),  "ᵐ — ", TEXT(INDEX(Tabula!$A$1:$AC$129 , $AT2125 + 1, MATCH("Magnitude_Max", Tabula!$A$1:$AAB$1 , 0)), "+00.0;-00.0"), "ᵐ"), " ")</f>
        <v> </v>
      </c>
      <c r="AK2130" s="109"/>
      <c r="AL2130" s="109"/>
      <c r="AM2130" s="109"/>
      <c r="AN2130" s="109"/>
      <c r="AO2130" s="109"/>
      <c r="AP2130" s="109"/>
      <c r="AQ2130" s="109"/>
      <c r="AR2130" s="109"/>
      <c r="AS2130" s="109"/>
    </row>
    <row r="2131" ht="17.25" customHeight="1">
      <c r="A2131" s="133" t="s">
        <v>765</v>
      </c>
      <c r="B2131" s="134" t="str">
        <f t="array" ref="B2131">CONCATENATE("", INDEX(Tabula!$A$1:$AC$129 ,$AT2125  + 1, MATCH("Info", Tabula!$A$1:$AAB$1 , 0)))</f>
        <v>Три маленькие звездочки в Волопасе над концом ручки Ковша Большой Медведицы. Астеризм реконструирован по названиям звезд: Первый, Второй и Третий Ослята - сейчас астеризм не упоминается в литературе.</v>
      </c>
      <c r="C2131" s="94"/>
      <c r="D2131" s="94"/>
      <c r="E2131" s="94"/>
      <c r="F2131" s="94"/>
      <c r="G2131" s="94"/>
      <c r="H2131" s="94"/>
      <c r="I2131" s="94"/>
      <c r="J2131" s="94"/>
      <c r="K2131" s="94"/>
      <c r="L2131" s="94"/>
      <c r="M2131" s="94"/>
      <c r="N2131" s="94"/>
      <c r="O2131" s="94"/>
      <c r="P2131" s="94"/>
      <c r="Q2131" s="94"/>
      <c r="R2131" s="94"/>
      <c r="S2131" s="94"/>
      <c r="T2131" s="94"/>
      <c r="U2131" s="94"/>
      <c r="V2131" s="94"/>
      <c r="W2131" s="94"/>
      <c r="X2131" s="94"/>
      <c r="Y2131" s="94"/>
      <c r="Z2131" s="94"/>
      <c r="AA2131" s="94"/>
      <c r="AB2131" s="94"/>
      <c r="AC2131" s="94"/>
      <c r="AD2131" s="94"/>
      <c r="AE2131" s="94"/>
      <c r="AF2131" s="94"/>
      <c r="AG2131" s="94"/>
      <c r="AH2131" s="94"/>
      <c r="AI2131" s="94"/>
      <c r="AJ2131" s="94"/>
      <c r="AK2131" s="94"/>
      <c r="AL2131" s="94"/>
      <c r="AM2131" s="94"/>
      <c r="AN2131" s="94"/>
      <c r="AO2131" s="94"/>
      <c r="AP2131" s="94"/>
      <c r="AQ2131" s="94"/>
      <c r="AR2131" s="94"/>
      <c r="AS2131" s="94"/>
    </row>
    <row r="2132" ht="17.25" customHeight="1"/>
    <row r="2133" ht="17.25" customHeight="1"/>
    <row r="2134" ht="17.25" customHeight="1"/>
    <row r="2135" ht="17.25" customHeight="1"/>
    <row r="2136" ht="17.25" customHeight="1"/>
    <row r="2137" ht="17.25" customHeight="1"/>
    <row r="2138" ht="17.25" customHeight="1"/>
    <row r="2139" ht="17.25" customHeight="1"/>
    <row r="2140" ht="17.25" customHeight="1"/>
    <row r="2141" ht="17.25" customHeight="1"/>
    <row r="2142" ht="17.25" customHeight="1"/>
    <row r="2143" ht="17.25" customHeight="1"/>
    <row r="2144" ht="17.25" customHeight="1"/>
    <row r="2145" ht="17.25" customHeight="1">
      <c r="A2145" s="124"/>
      <c r="B2145" s="124"/>
      <c r="C2145" s="124"/>
      <c r="D2145" s="124"/>
      <c r="E2145" s="124"/>
      <c r="F2145" s="124"/>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row>
    <row r="2146" ht="17.25" customHeight="1">
      <c r="A2146" s="135" t="s">
        <v>766</v>
      </c>
      <c r="B2146" s="136" t="str">
        <f t="array" ref="B2146">IMAGE(INDEX(Tabula!$A$1:$AC$129 , $AT2125 + 1, MATCH("Img_Look_Gray", Tabula!$A$1:$AAB$1 , 0)))</f>
        <v/>
      </c>
      <c r="C2146" s="94"/>
      <c r="D2146" s="94"/>
      <c r="E2146" s="94"/>
      <c r="F2146" s="94"/>
      <c r="G2146" s="94"/>
      <c r="H2146" s="94"/>
      <c r="I2146" s="94"/>
      <c r="J2146" s="94"/>
      <c r="K2146" s="94"/>
      <c r="L2146" s="94"/>
      <c r="M2146" s="94"/>
      <c r="N2146" s="94"/>
      <c r="O2146" s="94"/>
      <c r="P2146" s="94"/>
      <c r="Q2146" s="94"/>
      <c r="R2146" s="94"/>
      <c r="S2146" s="94"/>
      <c r="T2146" s="94"/>
      <c r="U2146" s="94"/>
      <c r="V2146" s="94"/>
      <c r="W2146" s="94"/>
      <c r="X2146" s="94"/>
      <c r="Y2146" s="137" t="s">
        <v>767</v>
      </c>
      <c r="Z2146" s="138" t="str">
        <f t="array" ref="Z2146">IMAGE(INDEX(Tabula!$A$1:$AC$129 , $AT2125 + 1,  MATCH("Img_Form_Gray", Tabula!$A$1:$AAB$1 , 0)))</f>
        <v/>
      </c>
      <c r="AA2146" s="94"/>
      <c r="AB2146" s="94"/>
      <c r="AC2146" s="94"/>
      <c r="AD2146" s="94"/>
      <c r="AE2146" s="94"/>
      <c r="AF2146" s="94"/>
      <c r="AG2146" s="94"/>
      <c r="AH2146" s="94"/>
      <c r="AI2146" s="94"/>
      <c r="AJ2146" s="94"/>
      <c r="AK2146" s="94"/>
      <c r="AL2146" s="94"/>
      <c r="AM2146" s="94"/>
      <c r="AN2146" s="94"/>
      <c r="AO2146" s="94"/>
      <c r="AP2146" s="94"/>
      <c r="AQ2146" s="94"/>
      <c r="AR2146" s="94"/>
      <c r="AS2146" s="94"/>
    </row>
    <row r="2147" ht="17.25" customHeight="1"/>
    <row r="2148" ht="17.25" customHeight="1"/>
    <row r="2149" ht="17.25" customHeight="1"/>
    <row r="2150" ht="17.25" customHeight="1"/>
    <row r="2151" ht="17.25" customHeight="1"/>
    <row r="2152" ht="17.25" customHeight="1"/>
    <row r="2153" ht="17.25" customHeight="1"/>
    <row r="2154" ht="17.25" customHeight="1"/>
    <row r="2155" ht="17.25" customHeight="1"/>
    <row r="2156" ht="17.25" customHeight="1"/>
    <row r="2157" ht="17.25" customHeight="1"/>
    <row r="2158" ht="17.25" customHeight="1"/>
    <row r="2159" ht="17.25" customHeight="1"/>
    <row r="2160" ht="17.25" customHeight="1">
      <c r="A2160" s="124"/>
      <c r="B2160" s="124"/>
      <c r="C2160" s="124"/>
      <c r="D2160" s="124"/>
      <c r="E2160" s="124"/>
      <c r="F2160" s="124"/>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row>
    <row r="2161" ht="17.25" customHeight="1">
      <c r="A2161" s="117" t="s">
        <v>634</v>
      </c>
      <c r="B2161" s="109"/>
      <c r="C2161" s="109"/>
      <c r="D2161" s="109"/>
      <c r="E2161" s="109"/>
      <c r="F2161" s="109"/>
      <c r="G2161" s="109"/>
      <c r="H2161" s="109"/>
      <c r="I2161" s="116"/>
      <c r="J2161" s="118" t="str">
        <f t="array" ref="J2161">CONCATENATE("", INDEX(Tabula!$A$1:$AC$129 ,$AT2161  + 1, MATCH("Name", Tabula!$A$1:$AAB$1 , 0)))</f>
        <v>Сегмент Персея</v>
      </c>
      <c r="K2161" s="109"/>
      <c r="L2161" s="109"/>
      <c r="M2161" s="109"/>
      <c r="N2161" s="109"/>
      <c r="O2161" s="109"/>
      <c r="P2161" s="109"/>
      <c r="Q2161" s="109"/>
      <c r="R2161" s="109"/>
      <c r="S2161" s="109"/>
      <c r="T2161" s="109"/>
      <c r="U2161" s="109"/>
      <c r="V2161" s="109"/>
      <c r="W2161" s="109"/>
      <c r="X2161" s="109"/>
      <c r="Y2161" s="109"/>
      <c r="Z2161" s="109"/>
      <c r="AA2161" s="109"/>
      <c r="AB2161" s="109"/>
      <c r="AC2161" s="109"/>
      <c r="AD2161" s="109"/>
      <c r="AE2161" s="109"/>
      <c r="AF2161" s="109"/>
      <c r="AG2161" s="109"/>
      <c r="AH2161" s="109"/>
      <c r="AI2161" s="109"/>
      <c r="AJ2161" s="109"/>
      <c r="AK2161" s="109"/>
      <c r="AL2161" s="109"/>
      <c r="AM2161" s="116"/>
      <c r="AN2161" s="115" t="s">
        <v>757</v>
      </c>
      <c r="AO2161" s="109"/>
      <c r="AP2161" s="109"/>
      <c r="AQ2161" s="109"/>
      <c r="AR2161" s="109"/>
      <c r="AS2161" s="109"/>
      <c r="AT2161" s="119">
        <v>52.0</v>
      </c>
    </row>
    <row r="2162" ht="17.25" customHeight="1">
      <c r="A2162" s="122" t="str">
        <f t="array" ref="A2162">CONCATENATE("Включает ", INDEX(Tabula!$A$1:$AC$129 ,$AT2161  + 1, MATCH("Count", Tabula!$A$1:$AAB$1 , 0)), " объекта")</f>
        <v>Включает 6 объекта</v>
      </c>
      <c r="B2162" s="94"/>
      <c r="C2162" s="94"/>
      <c r="D2162" s="94"/>
      <c r="E2162" s="94"/>
      <c r="F2162" s="94"/>
      <c r="G2162" s="94"/>
      <c r="H2162" s="94"/>
      <c r="I2162" s="121"/>
      <c r="J2162" s="123" t="str">
        <f t="array" ref="J2162">INDEX(Tabula!$A$1:$AC$129 , $AT2161 + 1, MATCH("Stars", Tabula!$A$1:$AAB$1 , 0))</f>
        <v>ξ Per, ε Per, δ Per, α Per, γ Per, η Per</v>
      </c>
      <c r="K2162" s="109"/>
      <c r="L2162" s="109"/>
      <c r="M2162" s="109"/>
      <c r="N2162" s="109"/>
      <c r="O2162" s="109"/>
      <c r="P2162" s="109"/>
      <c r="Q2162" s="109"/>
      <c r="R2162" s="109"/>
      <c r="S2162" s="109"/>
      <c r="T2162" s="109"/>
      <c r="U2162" s="109"/>
      <c r="V2162" s="109"/>
      <c r="W2162" s="109"/>
      <c r="X2162" s="109"/>
      <c r="Y2162" s="109"/>
      <c r="Z2162" s="109"/>
      <c r="AA2162" s="109"/>
      <c r="AB2162" s="109"/>
      <c r="AC2162" s="109"/>
      <c r="AD2162" s="109"/>
      <c r="AE2162" s="109"/>
      <c r="AF2162" s="109"/>
      <c r="AG2162" s="109"/>
      <c r="AH2162" s="109"/>
      <c r="AI2162" s="109"/>
      <c r="AJ2162" s="109"/>
      <c r="AK2162" s="109"/>
      <c r="AL2162" s="109"/>
      <c r="AM2162" s="116"/>
      <c r="AN2162" s="120" t="str">
        <f t="array" ref="AN2162">CONCATENATE("№ ", TEXT(INDEX(Tabula!$A$1:$AC$129, $AT2161 + 1, MATCH("Order", Tabula!$A$1:$AAB$1 , 0)), "000"))</f>
        <v>№ 052</v>
      </c>
      <c r="AO2162" s="94"/>
      <c r="AP2162" s="94"/>
      <c r="AQ2162" s="94"/>
      <c r="AR2162" s="94"/>
      <c r="AS2162" s="94"/>
    </row>
    <row r="2163" ht="17.25" customHeight="1">
      <c r="A2163" s="126" t="s">
        <v>656</v>
      </c>
      <c r="B2163" s="109"/>
      <c r="C2163" s="109"/>
      <c r="D2163" s="109"/>
      <c r="E2163" s="109"/>
      <c r="F2163" s="109"/>
      <c r="G2163" s="109"/>
      <c r="H2163" s="109"/>
      <c r="I2163" s="116"/>
      <c r="J2163" s="127" t="str">
        <f t="array" ref="J2163">INDEX(Tabula!$A$1:$AC$129 , $AT2161 + 1, MATCH("Origin", Tabula!$A$1:$AAB$1 , 0))</f>
        <v>Античное</v>
      </c>
      <c r="K2163" s="109"/>
      <c r="L2163" s="109"/>
      <c r="M2163" s="109"/>
      <c r="N2163" s="109"/>
      <c r="O2163" s="109"/>
      <c r="P2163" s="109"/>
      <c r="Q2163" s="109"/>
      <c r="R2163" s="109"/>
      <c r="S2163" s="109"/>
      <c r="T2163" s="109"/>
      <c r="U2163" s="116"/>
      <c r="V2163" s="126" t="s">
        <v>636</v>
      </c>
      <c r="W2163" s="109"/>
      <c r="X2163" s="109"/>
      <c r="Y2163" s="109"/>
      <c r="Z2163" s="109"/>
      <c r="AA2163" s="109"/>
      <c r="AB2163" s="109"/>
      <c r="AC2163" s="109"/>
      <c r="AD2163" s="127" t="str">
        <f t="array" ref="AD2163">INDEX(Tabula!$A$1:$AC$129 , $AT2161 + 1, MATCH("Type", Tabula!$A$1:$AAB$1 , 0))</f>
        <v>Ассоциативные</v>
      </c>
      <c r="AE2163" s="109"/>
      <c r="AF2163" s="109"/>
      <c r="AG2163" s="109"/>
      <c r="AH2163" s="109"/>
      <c r="AI2163" s="109"/>
      <c r="AJ2163" s="109"/>
      <c r="AK2163" s="109"/>
      <c r="AL2163" s="109"/>
      <c r="AM2163" s="116"/>
      <c r="AN2163" s="124"/>
      <c r="AO2163" s="124"/>
      <c r="AP2163" s="124"/>
      <c r="AQ2163" s="124"/>
      <c r="AR2163" s="124"/>
      <c r="AS2163" s="124"/>
    </row>
    <row r="2164" ht="17.25" customHeight="1">
      <c r="A2164" s="126" t="s">
        <v>759</v>
      </c>
      <c r="B2164" s="109"/>
      <c r="C2164" s="109"/>
      <c r="D2164" s="109"/>
      <c r="E2164" s="109"/>
      <c r="F2164" s="109"/>
      <c r="G2164" s="109"/>
      <c r="H2164" s="109"/>
      <c r="I2164" s="116"/>
      <c r="J2164" s="129" t="str">
        <f t="array" ref="J2164">IF(INDEX(Tabula!$A$1:$AC$129 , $AT2161 + 1, MATCH("Coord_RAJ2000_Beg", Tabula!$A$1:$AAB$1 , 0)), CONCATENATE(INDEX(Tabula!$A$1:$AC$129 , $AT2161 + 1, MATCH("Coord_RAJ2000_Beg", Tabula!$A$1:$AAB$1 , 0)), " | ", INDEX(Tabula!$A$1:$AC$129 , $AT2161 + 1, MATCH("Coord_DEJ2000_Beg", Tabula!$A$1:$AAB$1 , 0))), " ")</f>
        <v> </v>
      </c>
      <c r="K2164" s="109"/>
      <c r="L2164" s="109"/>
      <c r="M2164" s="109"/>
      <c r="N2164" s="109"/>
      <c r="O2164" s="109"/>
      <c r="P2164" s="109"/>
      <c r="Q2164" s="109"/>
      <c r="R2164" s="109"/>
      <c r="S2164" s="109"/>
      <c r="T2164" s="109"/>
      <c r="U2164" s="116"/>
      <c r="V2164" s="126" t="s">
        <v>760</v>
      </c>
      <c r="W2164" s="109"/>
      <c r="X2164" s="109"/>
      <c r="Y2164" s="109"/>
      <c r="Z2164" s="109"/>
      <c r="AA2164" s="109"/>
      <c r="AB2164" s="109"/>
      <c r="AC2164" s="109"/>
      <c r="AD2164" s="127" t="str">
        <f t="array" ref="AD2164">if(INDEX(Tabula!$A$1:$AC$129 , $AT2161 + 1, MATCH("Latitude_Full_Beg", Tabula!$A$1:$AAB$1 , 0)),  CONCATENATE(TEXT(INDEX(Tabula!$A$1:$AC$129 , $AT2161 + 1, MATCH("Latitude_Full_Beg", Tabula!$A$1:$AAB$1 , 0)), "+00.0;-00.0" ), "° — ", TEXT(INDEX(Tabula!$A$1:$AC$129 , $AT2161 + 1, MATCH("Latitude_Full_End", Tabula!$A$1:$AAB$1 , 0)), "+00.0;-00.0" ), "°"), " ")</f>
        <v> </v>
      </c>
      <c r="AE2164" s="109"/>
      <c r="AF2164" s="109"/>
      <c r="AG2164" s="109"/>
      <c r="AH2164" s="109"/>
      <c r="AI2164" s="109"/>
      <c r="AJ2164" s="109"/>
      <c r="AK2164" s="109"/>
      <c r="AL2164" s="109"/>
      <c r="AM2164" s="116"/>
      <c r="AN2164" s="128" t="s">
        <v>758</v>
      </c>
      <c r="AO2164" s="109"/>
      <c r="AP2164" s="109"/>
      <c r="AQ2164" s="109"/>
      <c r="AR2164" s="109"/>
      <c r="AS2164" s="109"/>
    </row>
    <row r="2165" ht="17.25" customHeight="1">
      <c r="A2165" s="131" t="s">
        <v>761</v>
      </c>
      <c r="B2165" s="109"/>
      <c r="C2165" s="109"/>
      <c r="D2165" s="109"/>
      <c r="E2165" s="109"/>
      <c r="F2165" s="109"/>
      <c r="G2165" s="109"/>
      <c r="H2165" s="109"/>
      <c r="I2165" s="116"/>
      <c r="J2165" s="129" t="str">
        <f t="array" ref="J2165">IF(INDEX(Tabula!$A$1:$AC$129 , $AT2161 + 1, MATCH("Coord_RAJ2000_End", Tabula!$A$1:$AAB$1 , 0)), CONCATENATE(INDEX(Tabula!$A$1:$AC$129 , $AT2161 + 1, MATCH("Coord_RAJ2000_End", Tabula!$A$1:$AAB$1 , 0)), " | ", INDEX(Tabula!$A$1:$AC$129 , $AT2161 + 1, MATCH("Coord_DEJ2000_End", Tabula!$A$1:$AAB$1 , 0))), " ")</f>
        <v> </v>
      </c>
      <c r="K2165" s="109"/>
      <c r="L2165" s="109"/>
      <c r="M2165" s="109"/>
      <c r="N2165" s="109"/>
      <c r="O2165" s="109"/>
      <c r="P2165" s="109"/>
      <c r="Q2165" s="109"/>
      <c r="R2165" s="109"/>
      <c r="S2165" s="109"/>
      <c r="T2165" s="109"/>
      <c r="U2165" s="116"/>
      <c r="V2165" s="126" t="s">
        <v>762</v>
      </c>
      <c r="W2165" s="109"/>
      <c r="X2165" s="109"/>
      <c r="Y2165" s="109"/>
      <c r="Z2165" s="109"/>
      <c r="AA2165" s="109"/>
      <c r="AB2165" s="109"/>
      <c r="AC2165" s="109"/>
      <c r="AD2165" s="127" t="str">
        <f t="array" ref="AD2165">IF(INDEX(Tabula!$A$1:$AC$129 , $AT2161 + 1, MATCH("Latitude_Part_Beg", Tabula!$A$1:$AAB$1 , 0)), CONCATENATE(TEXT(INDEX(Tabula!$A$1:$AC$129 , $AT2161 + 1, MATCH("Latitude_Part_Beg", Tabula!$A$1:$AAB$1 , 0)), "+00.0;-00.0" ), "° — ", TEXT(INDEX(Tabula!$A$1:$AC$129 , $AT2161 + 1, MATCH("Latitude_Part_End", Tabula!$A$1:$AAB$1 , 0)), "+00.0;-00.0" ), "°"), " ")</f>
        <v> </v>
      </c>
      <c r="AE2165" s="109"/>
      <c r="AF2165" s="109"/>
      <c r="AG2165" s="109"/>
      <c r="AH2165" s="109"/>
      <c r="AI2165" s="109"/>
      <c r="AJ2165" s="109"/>
      <c r="AK2165" s="109"/>
      <c r="AL2165" s="109"/>
      <c r="AM2165" s="116"/>
      <c r="AN2165" s="130" t="str">
        <f t="array" ref="AN2165">CONCATENATE("@ ", INDEX(Tabula!$A$1:$AC$129, $AT2161 + 1, MATCH("Group", Tabula!$A$1:$AAB$1 , 0)), " ")</f>
        <v>@ 039-_ </v>
      </c>
      <c r="AO2165" s="94"/>
      <c r="AP2165" s="94"/>
      <c r="AQ2165" s="94"/>
      <c r="AR2165" s="94"/>
      <c r="AS2165" s="94"/>
    </row>
    <row r="2166" ht="17.25" customHeight="1">
      <c r="A2166" s="126" t="s">
        <v>763</v>
      </c>
      <c r="B2166" s="109"/>
      <c r="C2166" s="109"/>
      <c r="D2166" s="109"/>
      <c r="E2166" s="109"/>
      <c r="F2166" s="109"/>
      <c r="G2166" s="109"/>
      <c r="H2166" s="109"/>
      <c r="I2166" s="116"/>
      <c r="J2166" s="132" t="str">
        <f t="array" ref="J2166">if(INDEX(Tabula!$A$1:$AC$129 , $AT2161 + 1, MATCH("Size_RA", Tabula!$A$1:$AAB$1 , 0)), CONCATENATE(INDEX(Tabula!$A$1:$AC$129 , $AT2161 + 1, MATCH("Size_RA", Tabula!$A$1:$AAB$1 , 0)), " | ", INDEX(Tabula!$A$1:$AC$129 , $AT2161 + 1, MATCH("Size_DE", Tabula!$A$1:$AAB$1 , 0))), " ")</f>
        <v> </v>
      </c>
      <c r="K2166" s="109"/>
      <c r="L2166" s="109"/>
      <c r="M2166" s="109"/>
      <c r="N2166" s="109"/>
      <c r="O2166" s="109"/>
      <c r="P2166" s="109"/>
      <c r="Q2166" s="109"/>
      <c r="R2166" s="109"/>
      <c r="S2166" s="109"/>
      <c r="T2166" s="109"/>
      <c r="U2166" s="116"/>
      <c r="V2166" s="126" t="s">
        <v>764</v>
      </c>
      <c r="W2166" s="109"/>
      <c r="X2166" s="109"/>
      <c r="Y2166" s="109"/>
      <c r="Z2166" s="109"/>
      <c r="AA2166" s="109"/>
      <c r="AB2166" s="109"/>
      <c r="AC2166" s="109"/>
      <c r="AD2166" s="127" t="str">
        <f t="array" ref="AD2166">IF(INDEX(Tabula!$A$1:$AC$129 , $AT2161 + 1, MATCH("Magnitude_Min", Tabula!$A$1:$AAB$1 , 0)), CONCATENATE(TEXT(INDEX(Tabula!$A$1:$AC$129 , $AT2161 + 1, MATCH("Magnitude_Min", Tabula!$A$1:$AAB$1 , 0)), "+00.0;-00.0"),  "ᵐ — ", TEXT(INDEX(Tabula!$A$1:$AC$129 , $AT2161 + 1, MATCH("Magnitude_Max", Tabula!$A$1:$AAB$1 , 0)), "+00.0;-00.0"), "ᵐ"), " ")</f>
        <v> </v>
      </c>
      <c r="AE2166" s="109"/>
      <c r="AF2166" s="109"/>
      <c r="AG2166" s="109"/>
      <c r="AH2166" s="109"/>
      <c r="AI2166" s="109"/>
      <c r="AJ2166" s="109"/>
      <c r="AK2166" s="109"/>
      <c r="AL2166" s="109"/>
      <c r="AM2166" s="116"/>
      <c r="AN2166" s="124"/>
      <c r="AO2166" s="124"/>
      <c r="AP2166" s="124"/>
      <c r="AQ2166" s="124"/>
      <c r="AR2166" s="124"/>
      <c r="AS2166" s="124"/>
    </row>
    <row r="2167" ht="17.25" customHeight="1">
      <c r="A2167" s="134" t="str">
        <f t="array" ref="A2167">CONCATENATE("", INDEX(Tabula!$A$1:$AC$129 ,$AT2161  + 1, MATCH("Info", Tabula!$A$1:$AAB$1 , 0)))</f>
        <v>Шесть звезд Персея, вытянутых в линию примерно с юга на север.</v>
      </c>
      <c r="B2167" s="94"/>
      <c r="C2167" s="94"/>
      <c r="D2167" s="94"/>
      <c r="E2167" s="94"/>
      <c r="F2167" s="94"/>
      <c r="G2167" s="94"/>
      <c r="H2167" s="94"/>
      <c r="I2167" s="94"/>
      <c r="J2167" s="94"/>
      <c r="K2167" s="94"/>
      <c r="L2167" s="94"/>
      <c r="M2167" s="94"/>
      <c r="N2167" s="94"/>
      <c r="O2167" s="94"/>
      <c r="P2167" s="94"/>
      <c r="Q2167" s="94"/>
      <c r="R2167" s="94"/>
      <c r="S2167" s="94"/>
      <c r="T2167" s="94"/>
      <c r="U2167" s="94"/>
      <c r="V2167" s="94"/>
      <c r="W2167" s="94"/>
      <c r="X2167" s="94"/>
      <c r="Y2167" s="94"/>
      <c r="Z2167" s="94"/>
      <c r="AA2167" s="94"/>
      <c r="AB2167" s="94"/>
      <c r="AC2167" s="94"/>
      <c r="AD2167" s="94"/>
      <c r="AE2167" s="94"/>
      <c r="AF2167" s="94"/>
      <c r="AG2167" s="94"/>
      <c r="AH2167" s="94"/>
      <c r="AI2167" s="94"/>
      <c r="AJ2167" s="94"/>
      <c r="AK2167" s="94"/>
      <c r="AL2167" s="94"/>
      <c r="AM2167" s="94"/>
      <c r="AN2167" s="94"/>
      <c r="AO2167" s="94"/>
      <c r="AP2167" s="94"/>
      <c r="AQ2167" s="94"/>
      <c r="AR2167" s="94"/>
      <c r="AS2167" s="139" t="s">
        <v>765</v>
      </c>
    </row>
    <row r="2168" ht="17.25" customHeight="1"/>
    <row r="2169" ht="17.25" customHeight="1"/>
    <row r="2170" ht="17.25" customHeight="1"/>
    <row r="2171" ht="17.25" customHeight="1"/>
    <row r="2172" ht="17.25" customHeight="1"/>
    <row r="2173" ht="17.25" customHeight="1"/>
    <row r="2174" ht="17.25" customHeight="1"/>
    <row r="2175" ht="17.25" customHeight="1"/>
    <row r="2176" ht="17.25" customHeight="1"/>
    <row r="2177" ht="17.25" customHeight="1"/>
    <row r="2178" ht="17.25" customHeight="1"/>
    <row r="2179" ht="17.25" customHeight="1"/>
    <row r="2180" ht="17.25" customHeight="1"/>
    <row r="2181" ht="17.25" customHeight="1">
      <c r="A2181" s="124"/>
      <c r="B2181" s="124"/>
      <c r="C2181" s="124"/>
      <c r="D2181" s="124"/>
      <c r="E2181" s="124"/>
      <c r="F2181" s="124"/>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row>
    <row r="2182" ht="17.25" customHeight="1">
      <c r="A2182" s="138" t="str">
        <f t="array" ref="A2182">IMAGE(INDEX(Tabula!$A$1:$AC$129 , $AT2161 + 1,  MATCH("Img_Form_Gray", Tabula!$A$1:$AAB$1 , 0)))</f>
        <v/>
      </c>
      <c r="B2182" s="94"/>
      <c r="C2182" s="94"/>
      <c r="D2182" s="94"/>
      <c r="E2182" s="94"/>
      <c r="F2182" s="94"/>
      <c r="G2182" s="94"/>
      <c r="H2182" s="94"/>
      <c r="I2182" s="94"/>
      <c r="J2182" s="94"/>
      <c r="K2182" s="94"/>
      <c r="L2182" s="94"/>
      <c r="M2182" s="94"/>
      <c r="N2182" s="94"/>
      <c r="O2182" s="94"/>
      <c r="P2182" s="94"/>
      <c r="Q2182" s="94"/>
      <c r="R2182" s="94"/>
      <c r="S2182" s="94"/>
      <c r="T2182" s="94"/>
      <c r="U2182" s="140" t="s">
        <v>767</v>
      </c>
      <c r="V2182" s="136" t="str">
        <f t="array" ref="V2182">IMAGE(INDEX(Tabula!$A$1:$AC$129 , $AT2161 + 1, MATCH("Img_Look_Gray", Tabula!$A$1:$AAB$1 , 0)))</f>
        <v/>
      </c>
      <c r="W2182" s="94"/>
      <c r="X2182" s="94"/>
      <c r="Y2182" s="94"/>
      <c r="Z2182" s="94"/>
      <c r="AA2182" s="94"/>
      <c r="AB2182" s="94"/>
      <c r="AC2182" s="94"/>
      <c r="AD2182" s="94"/>
      <c r="AE2182" s="94"/>
      <c r="AF2182" s="94"/>
      <c r="AG2182" s="94"/>
      <c r="AH2182" s="94"/>
      <c r="AI2182" s="94"/>
      <c r="AJ2182" s="94"/>
      <c r="AK2182" s="94"/>
      <c r="AL2182" s="94"/>
      <c r="AM2182" s="94"/>
      <c r="AN2182" s="94"/>
      <c r="AO2182" s="94"/>
      <c r="AP2182" s="94"/>
      <c r="AQ2182" s="94"/>
      <c r="AR2182" s="94"/>
      <c r="AS2182" s="141" t="s">
        <v>766</v>
      </c>
    </row>
    <row r="2183" ht="17.25" customHeight="1"/>
    <row r="2184" ht="17.25" customHeight="1"/>
    <row r="2185" ht="17.25" customHeight="1"/>
    <row r="2186" ht="17.25" customHeight="1"/>
    <row r="2187" ht="17.25" customHeight="1"/>
    <row r="2188" ht="17.25" customHeight="1"/>
    <row r="2189" ht="17.25" customHeight="1"/>
    <row r="2190" ht="17.25" customHeight="1"/>
    <row r="2191" ht="17.25" customHeight="1"/>
    <row r="2192" ht="17.25" customHeight="1"/>
    <row r="2193" ht="17.25" customHeight="1"/>
    <row r="2194" ht="17.25" customHeight="1"/>
    <row r="2195" ht="17.25" customHeight="1"/>
    <row r="2196" ht="17.25" customHeight="1">
      <c r="A2196" s="124"/>
      <c r="B2196" s="124"/>
      <c r="C2196" s="124"/>
      <c r="D2196" s="124"/>
      <c r="E2196" s="124"/>
      <c r="F2196" s="124"/>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row>
    <row r="2197" ht="17.25" customHeight="1">
      <c r="A2197" s="115" t="s">
        <v>757</v>
      </c>
      <c r="B2197" s="109"/>
      <c r="C2197" s="109"/>
      <c r="D2197" s="109"/>
      <c r="E2197" s="109"/>
      <c r="F2197" s="116"/>
      <c r="G2197" s="117" t="s">
        <v>634</v>
      </c>
      <c r="H2197" s="109"/>
      <c r="I2197" s="109"/>
      <c r="J2197" s="109"/>
      <c r="K2197" s="109"/>
      <c r="L2197" s="109"/>
      <c r="M2197" s="109"/>
      <c r="N2197" s="109"/>
      <c r="O2197" s="116"/>
      <c r="P2197" s="118" t="str">
        <f t="array" ref="P2197">CONCATENATE("", INDEX(Tabula!$A$1:$AC$129 ,$AT2197  + 1, MATCH("Name", Tabula!$A$1:$AAB$1 , 0)))</f>
        <v>Гроб Иова</v>
      </c>
      <c r="Q2197" s="109"/>
      <c r="R2197" s="109"/>
      <c r="S2197" s="109"/>
      <c r="T2197" s="109"/>
      <c r="U2197" s="109"/>
      <c r="V2197" s="109"/>
      <c r="W2197" s="109"/>
      <c r="X2197" s="109"/>
      <c r="Y2197" s="109"/>
      <c r="Z2197" s="109"/>
      <c r="AA2197" s="109"/>
      <c r="AB2197" s="109"/>
      <c r="AC2197" s="109"/>
      <c r="AD2197" s="109"/>
      <c r="AE2197" s="109"/>
      <c r="AF2197" s="109"/>
      <c r="AG2197" s="109"/>
      <c r="AH2197" s="109"/>
      <c r="AI2197" s="109"/>
      <c r="AJ2197" s="109"/>
      <c r="AK2197" s="109"/>
      <c r="AL2197" s="109"/>
      <c r="AM2197" s="109"/>
      <c r="AN2197" s="109"/>
      <c r="AO2197" s="109"/>
      <c r="AP2197" s="109"/>
      <c r="AQ2197" s="109"/>
      <c r="AR2197" s="109"/>
      <c r="AS2197" s="109"/>
      <c r="AT2197" s="119">
        <v>53.0</v>
      </c>
    </row>
    <row r="2198" ht="17.25" customHeight="1">
      <c r="A2198" s="120" t="str">
        <f t="array" ref="A2198">CONCATENATE("№ ", TEXT(INDEX(Tabula!$A$1:$AC$129, $AT2197 + 1, MATCH("Order", Tabula!$A$1:$AAB$1 , 0)), "000"))</f>
        <v>№ 053</v>
      </c>
      <c r="B2198" s="94"/>
      <c r="C2198" s="94"/>
      <c r="D2198" s="94"/>
      <c r="E2198" s="94"/>
      <c r="F2198" s="121"/>
      <c r="G2198" s="122" t="str">
        <f t="array" ref="G2198">CONCATENATE("Включает ", INDEX(Tabula!$A$1:$AC$129 ,$AT2197  + 1, MATCH("Count", Tabula!$A$1:$AAB$1 , 0)), " объекта")</f>
        <v>Включает 4 объекта</v>
      </c>
      <c r="H2198" s="94"/>
      <c r="I2198" s="94"/>
      <c r="J2198" s="94"/>
      <c r="K2198" s="94"/>
      <c r="L2198" s="94"/>
      <c r="M2198" s="94"/>
      <c r="N2198" s="94"/>
      <c r="O2198" s="121"/>
      <c r="P2198" s="123" t="str">
        <f t="array" ref="P2198">INDEX(Tabula!$A$1:$AC$129 , $AT2197 + 1, MATCH("Stars", Tabula!$A$1:$AAB$1 , 0))</f>
        <v>α Del, β Del, δ Del, γ Del</v>
      </c>
      <c r="Q2198" s="109"/>
      <c r="R2198" s="109"/>
      <c r="S2198" s="109"/>
      <c r="T2198" s="109"/>
      <c r="U2198" s="109"/>
      <c r="V2198" s="109"/>
      <c r="W2198" s="109"/>
      <c r="X2198" s="109"/>
      <c r="Y2198" s="109"/>
      <c r="Z2198" s="109"/>
      <c r="AA2198" s="109"/>
      <c r="AB2198" s="109"/>
      <c r="AC2198" s="109"/>
      <c r="AD2198" s="109"/>
      <c r="AE2198" s="109"/>
      <c r="AF2198" s="109"/>
      <c r="AG2198" s="109"/>
      <c r="AH2198" s="109"/>
      <c r="AI2198" s="109"/>
      <c r="AJ2198" s="109"/>
      <c r="AK2198" s="109"/>
      <c r="AL2198" s="109"/>
      <c r="AM2198" s="109"/>
      <c r="AN2198" s="109"/>
      <c r="AO2198" s="109"/>
      <c r="AP2198" s="109"/>
      <c r="AQ2198" s="109"/>
      <c r="AR2198" s="109"/>
      <c r="AS2198" s="109"/>
    </row>
    <row r="2199" ht="17.25" customHeight="1">
      <c r="A2199" s="124"/>
      <c r="B2199" s="124"/>
      <c r="C2199" s="124"/>
      <c r="D2199" s="124"/>
      <c r="E2199" s="124"/>
      <c r="F2199" s="125"/>
      <c r="G2199" s="126" t="s">
        <v>656</v>
      </c>
      <c r="H2199" s="109"/>
      <c r="I2199" s="109"/>
      <c r="J2199" s="109"/>
      <c r="K2199" s="109"/>
      <c r="L2199" s="109"/>
      <c r="M2199" s="109"/>
      <c r="N2199" s="109"/>
      <c r="O2199" s="116"/>
      <c r="P2199" s="127" t="str">
        <f t="array" ref="P2199">INDEX(Tabula!$A$1:$AC$129 , $AT2197 + 1, MATCH("Origin", Tabula!$A$1:$AAB$1 , 0))</f>
        <v>Античное</v>
      </c>
      <c r="Q2199" s="109"/>
      <c r="R2199" s="109"/>
      <c r="S2199" s="109"/>
      <c r="T2199" s="109"/>
      <c r="U2199" s="109"/>
      <c r="V2199" s="109"/>
      <c r="W2199" s="109"/>
      <c r="X2199" s="109"/>
      <c r="Y2199" s="109"/>
      <c r="Z2199" s="109"/>
      <c r="AA2199" s="116"/>
      <c r="AB2199" s="126" t="s">
        <v>636</v>
      </c>
      <c r="AC2199" s="109"/>
      <c r="AD2199" s="109"/>
      <c r="AE2199" s="109"/>
      <c r="AF2199" s="109"/>
      <c r="AG2199" s="109"/>
      <c r="AH2199" s="109"/>
      <c r="AI2199" s="109"/>
      <c r="AJ2199" s="127" t="str">
        <f t="array" ref="AJ2199">INDEX(Tabula!$A$1:$AC$129 , $AT2197 + 1, MATCH("Type", Tabula!$A$1:$AAB$1 , 0))</f>
        <v>Ассоциативные</v>
      </c>
      <c r="AK2199" s="109"/>
      <c r="AL2199" s="109"/>
      <c r="AM2199" s="109"/>
      <c r="AN2199" s="109"/>
      <c r="AO2199" s="109"/>
      <c r="AP2199" s="109"/>
      <c r="AQ2199" s="109"/>
      <c r="AR2199" s="109"/>
      <c r="AS2199" s="109"/>
    </row>
    <row r="2200" ht="17.25" customHeight="1">
      <c r="A2200" s="128" t="s">
        <v>758</v>
      </c>
      <c r="B2200" s="109"/>
      <c r="C2200" s="109"/>
      <c r="D2200" s="109"/>
      <c r="E2200" s="109"/>
      <c r="F2200" s="116"/>
      <c r="G2200" s="126" t="s">
        <v>759</v>
      </c>
      <c r="H2200" s="109"/>
      <c r="I2200" s="109"/>
      <c r="J2200" s="109"/>
      <c r="K2200" s="109"/>
      <c r="L2200" s="109"/>
      <c r="M2200" s="109"/>
      <c r="N2200" s="109"/>
      <c r="O2200" s="116"/>
      <c r="P2200" s="129" t="str">
        <f t="array" ref="P2200">IF(INDEX(Tabula!$A$1:$AC$129 , $AT2197 + 1, MATCH("Coord_RAJ2000_Beg", Tabula!$A$1:$AAB$1 , 0)), CONCATENATE(INDEX(Tabula!$A$1:$AC$129 , $AT2197 + 1, MATCH("Coord_RAJ2000_Beg", Tabula!$A$1:$AAB$1 , 0)), " | ", INDEX(Tabula!$A$1:$AC$129 , $AT2197 + 1, MATCH("Coord_DEJ2000_Beg", Tabula!$A$1:$AAB$1 , 0))), " ")</f>
        <v> </v>
      </c>
      <c r="Q2200" s="109"/>
      <c r="R2200" s="109"/>
      <c r="S2200" s="109"/>
      <c r="T2200" s="109"/>
      <c r="U2200" s="109"/>
      <c r="V2200" s="109"/>
      <c r="W2200" s="109"/>
      <c r="X2200" s="109"/>
      <c r="Y2200" s="109"/>
      <c r="Z2200" s="109"/>
      <c r="AA2200" s="116"/>
      <c r="AB2200" s="126" t="s">
        <v>760</v>
      </c>
      <c r="AC2200" s="109"/>
      <c r="AD2200" s="109"/>
      <c r="AE2200" s="109"/>
      <c r="AF2200" s="109"/>
      <c r="AG2200" s="109"/>
      <c r="AH2200" s="109"/>
      <c r="AI2200" s="109"/>
      <c r="AJ2200" s="127" t="str">
        <f t="array" ref="AJ2200">if(INDEX(Tabula!$A$1:$AC$129 , $AT2197 + 1, MATCH("Latitude_Full_Beg", Tabula!$A$1:$AAB$1 , 0)),  CONCATENATE(TEXT(INDEX(Tabula!$A$1:$AC$129 , $AT2197 + 1, MATCH("Latitude_Full_Beg", Tabula!$A$1:$AAB$1 , 0)), "+00.0;-00.0" ), "° — ", TEXT(INDEX(Tabula!$A$1:$AC$129 , $AT2197 + 1, MATCH("Latitude_Full_End", Tabula!$A$1:$AAB$1 , 0)), "+00.0;-00.0" ), "°"), " ")</f>
        <v> </v>
      </c>
      <c r="AK2200" s="109"/>
      <c r="AL2200" s="109"/>
      <c r="AM2200" s="109"/>
      <c r="AN2200" s="109"/>
      <c r="AO2200" s="109"/>
      <c r="AP2200" s="109"/>
      <c r="AQ2200" s="109"/>
      <c r="AR2200" s="109"/>
      <c r="AS2200" s="109"/>
    </row>
    <row r="2201" ht="17.25" customHeight="1">
      <c r="A2201" s="130" t="str">
        <f t="array" ref="A2201">CONCATENATE("@ ", INDEX(Tabula!$A$1:$AC$129, $AT2197 + 1, MATCH("Group", Tabula!$A$1:$AAB$1 , 0)), " ")</f>
        <v>@ 040-_ </v>
      </c>
      <c r="B2201" s="94"/>
      <c r="C2201" s="94"/>
      <c r="D2201" s="94"/>
      <c r="E2201" s="94"/>
      <c r="F2201" s="121"/>
      <c r="G2201" s="131" t="s">
        <v>761</v>
      </c>
      <c r="H2201" s="109"/>
      <c r="I2201" s="109"/>
      <c r="J2201" s="109"/>
      <c r="K2201" s="109"/>
      <c r="L2201" s="109"/>
      <c r="M2201" s="109"/>
      <c r="N2201" s="109"/>
      <c r="O2201" s="116"/>
      <c r="P2201" s="129" t="str">
        <f t="array" ref="P2201">IF(INDEX(Tabula!$A$1:$AC$129 , $AT2197 + 1, MATCH("Coord_RAJ2000_End", Tabula!$A$1:$AAB$1 , 0)), CONCATENATE(INDEX(Tabula!$A$1:$AC$129 , $AT2197 + 1, MATCH("Coord_RAJ2000_End", Tabula!$A$1:$AAB$1 , 0)), " | ", INDEX(Tabula!$A$1:$AC$129 , $AT2197 + 1, MATCH("Coord_DEJ2000_End", Tabula!$A$1:$AAB$1 , 0))), " ")</f>
        <v> </v>
      </c>
      <c r="Q2201" s="109"/>
      <c r="R2201" s="109"/>
      <c r="S2201" s="109"/>
      <c r="T2201" s="109"/>
      <c r="U2201" s="109"/>
      <c r="V2201" s="109"/>
      <c r="W2201" s="109"/>
      <c r="X2201" s="109"/>
      <c r="Y2201" s="109"/>
      <c r="Z2201" s="109"/>
      <c r="AA2201" s="116"/>
      <c r="AB2201" s="126" t="s">
        <v>762</v>
      </c>
      <c r="AC2201" s="109"/>
      <c r="AD2201" s="109"/>
      <c r="AE2201" s="109"/>
      <c r="AF2201" s="109"/>
      <c r="AG2201" s="109"/>
      <c r="AH2201" s="109"/>
      <c r="AI2201" s="109"/>
      <c r="AJ2201" s="127" t="str">
        <f t="array" ref="AJ2201">IF(INDEX(Tabula!$A$1:$AC$129 , $AT2197 + 1, MATCH("Latitude_Part_Beg", Tabula!$A$1:$AAB$1 , 0)), CONCATENATE(TEXT(INDEX(Tabula!$A$1:$AC$129 , $AT2197 + 1, MATCH("Latitude_Part_Beg", Tabula!$A$1:$AAB$1 , 0)), "+00.0;-00.0" ), "° — ", TEXT(INDEX(Tabula!$A$1:$AC$129 , $AT2197 + 1, MATCH("Latitude_Part_End", Tabula!$A$1:$AAB$1 , 0)), "+00.0;-00.0" ), "°"), " ")</f>
        <v> </v>
      </c>
      <c r="AK2201" s="109"/>
      <c r="AL2201" s="109"/>
      <c r="AM2201" s="109"/>
      <c r="AN2201" s="109"/>
      <c r="AO2201" s="109"/>
      <c r="AP2201" s="109"/>
      <c r="AQ2201" s="109"/>
      <c r="AR2201" s="109"/>
      <c r="AS2201" s="109"/>
    </row>
    <row r="2202" ht="17.25" customHeight="1">
      <c r="A2202" s="124"/>
      <c r="B2202" s="124"/>
      <c r="C2202" s="124"/>
      <c r="D2202" s="124"/>
      <c r="E2202" s="124"/>
      <c r="F2202" s="125"/>
      <c r="G2202" s="126" t="s">
        <v>763</v>
      </c>
      <c r="H2202" s="109"/>
      <c r="I2202" s="109"/>
      <c r="J2202" s="109"/>
      <c r="K2202" s="109"/>
      <c r="L2202" s="109"/>
      <c r="M2202" s="109"/>
      <c r="N2202" s="109"/>
      <c r="O2202" s="116"/>
      <c r="P2202" s="132" t="str">
        <f t="array" ref="P2202">if(INDEX(Tabula!$A$1:$AC$129 , $AT2197 + 1, MATCH("Size_RA", Tabula!$A$1:$AAB$1 , 0)), CONCATENATE(INDEX(Tabula!$A$1:$AC$129 , $AT2197 + 1, MATCH("Size_RA", Tabula!$A$1:$AAB$1 , 0)), " | ", INDEX(Tabula!$A$1:$AC$129 , $AT2197 + 1, MATCH("Size_DE", Tabula!$A$1:$AAB$1 , 0))), " ")</f>
        <v> </v>
      </c>
      <c r="Q2202" s="109"/>
      <c r="R2202" s="109"/>
      <c r="S2202" s="109"/>
      <c r="T2202" s="109"/>
      <c r="U2202" s="109"/>
      <c r="V2202" s="109"/>
      <c r="W2202" s="109"/>
      <c r="X2202" s="109"/>
      <c r="Y2202" s="109"/>
      <c r="Z2202" s="109"/>
      <c r="AA2202" s="116"/>
      <c r="AB2202" s="126" t="s">
        <v>764</v>
      </c>
      <c r="AC2202" s="109"/>
      <c r="AD2202" s="109"/>
      <c r="AE2202" s="109"/>
      <c r="AF2202" s="109"/>
      <c r="AG2202" s="109"/>
      <c r="AH2202" s="109"/>
      <c r="AI2202" s="109"/>
      <c r="AJ2202" s="127" t="str">
        <f t="array" ref="AJ2202">IF(INDEX(Tabula!$A$1:$AC$129 , $AT2197 + 1, MATCH("Magnitude_Min", Tabula!$A$1:$AAB$1 , 0)), CONCATENATE(TEXT(INDEX(Tabula!$A$1:$AC$129 , $AT2197 + 1, MATCH("Magnitude_Min", Tabula!$A$1:$AAB$1 , 0)), "+00.0;-00.0"),  "ᵐ — ", TEXT(INDEX(Tabula!$A$1:$AC$129 , $AT2197 + 1, MATCH("Magnitude_Max", Tabula!$A$1:$AAB$1 , 0)), "+00.0;-00.0"), "ᵐ"), " ")</f>
        <v> </v>
      </c>
      <c r="AK2202" s="109"/>
      <c r="AL2202" s="109"/>
      <c r="AM2202" s="109"/>
      <c r="AN2202" s="109"/>
      <c r="AO2202" s="109"/>
      <c r="AP2202" s="109"/>
      <c r="AQ2202" s="109"/>
      <c r="AR2202" s="109"/>
      <c r="AS2202" s="109"/>
    </row>
    <row r="2203" ht="17.25" customHeight="1">
      <c r="A2203" s="133" t="s">
        <v>765</v>
      </c>
      <c r="B2203" s="134" t="str">
        <f t="array" ref="B2203">CONCATENATE("", INDEX(Tabula!$A$1:$AC$129 ,$AT2197  + 1, MATCH("Info", Tabula!$A$1:$AAB$1 , 0)))</f>
        <v>Созвездие Дельфин без «хвостика» — неяркий ромбик, слабенький «бриллиант».</v>
      </c>
      <c r="C2203" s="94"/>
      <c r="D2203" s="94"/>
      <c r="E2203" s="94"/>
      <c r="F2203" s="94"/>
      <c r="G2203" s="94"/>
      <c r="H2203" s="94"/>
      <c r="I2203" s="94"/>
      <c r="J2203" s="94"/>
      <c r="K2203" s="94"/>
      <c r="L2203" s="94"/>
      <c r="M2203" s="94"/>
      <c r="N2203" s="94"/>
      <c r="O2203" s="94"/>
      <c r="P2203" s="94"/>
      <c r="Q2203" s="94"/>
      <c r="R2203" s="94"/>
      <c r="S2203" s="94"/>
      <c r="T2203" s="94"/>
      <c r="U2203" s="94"/>
      <c r="V2203" s="94"/>
      <c r="W2203" s="94"/>
      <c r="X2203" s="94"/>
      <c r="Y2203" s="94"/>
      <c r="Z2203" s="94"/>
      <c r="AA2203" s="94"/>
      <c r="AB2203" s="94"/>
      <c r="AC2203" s="94"/>
      <c r="AD2203" s="94"/>
      <c r="AE2203" s="94"/>
      <c r="AF2203" s="94"/>
      <c r="AG2203" s="94"/>
      <c r="AH2203" s="94"/>
      <c r="AI2203" s="94"/>
      <c r="AJ2203" s="94"/>
      <c r="AK2203" s="94"/>
      <c r="AL2203" s="94"/>
      <c r="AM2203" s="94"/>
      <c r="AN2203" s="94"/>
      <c r="AO2203" s="94"/>
      <c r="AP2203" s="94"/>
      <c r="AQ2203" s="94"/>
      <c r="AR2203" s="94"/>
      <c r="AS2203" s="94"/>
    </row>
    <row r="2204" ht="17.25" customHeight="1"/>
    <row r="2205" ht="17.25" customHeight="1"/>
    <row r="2206" ht="17.25" customHeight="1"/>
    <row r="2207" ht="17.25" customHeight="1"/>
    <row r="2208" ht="17.25" customHeight="1"/>
    <row r="2209" ht="17.25" customHeight="1"/>
    <row r="2210" ht="17.25" customHeight="1"/>
    <row r="2211" ht="17.25" customHeight="1"/>
    <row r="2212" ht="17.25" customHeight="1"/>
    <row r="2213" ht="17.25" customHeight="1"/>
    <row r="2214" ht="17.25" customHeight="1"/>
    <row r="2215" ht="17.25" customHeight="1"/>
    <row r="2216" ht="17.25" customHeight="1"/>
    <row r="2217" ht="17.25" customHeight="1">
      <c r="A2217" s="124"/>
      <c r="B2217" s="124"/>
      <c r="C2217" s="124"/>
      <c r="D2217" s="124"/>
      <c r="E2217" s="124"/>
      <c r="F2217" s="124"/>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row>
    <row r="2218" ht="17.25" customHeight="1">
      <c r="A2218" s="135" t="s">
        <v>766</v>
      </c>
      <c r="B2218" s="136" t="str">
        <f t="array" ref="B2218">IMAGE(INDEX(Tabula!$A$1:$AC$129 , $AT2197 + 1, MATCH("Img_Look_Gray", Tabula!$A$1:$AAB$1 , 0)))</f>
        <v/>
      </c>
      <c r="C2218" s="94"/>
      <c r="D2218" s="94"/>
      <c r="E2218" s="94"/>
      <c r="F2218" s="94"/>
      <c r="G2218" s="94"/>
      <c r="H2218" s="94"/>
      <c r="I2218" s="94"/>
      <c r="J2218" s="94"/>
      <c r="K2218" s="94"/>
      <c r="L2218" s="94"/>
      <c r="M2218" s="94"/>
      <c r="N2218" s="94"/>
      <c r="O2218" s="94"/>
      <c r="P2218" s="94"/>
      <c r="Q2218" s="94"/>
      <c r="R2218" s="94"/>
      <c r="S2218" s="94"/>
      <c r="T2218" s="94"/>
      <c r="U2218" s="94"/>
      <c r="V2218" s="94"/>
      <c r="W2218" s="94"/>
      <c r="X2218" s="94"/>
      <c r="Y2218" s="137" t="s">
        <v>767</v>
      </c>
      <c r="Z2218" s="138" t="str">
        <f t="array" ref="Z2218">IMAGE(INDEX(Tabula!$A$1:$AC$129 , $AT2197 + 1,  MATCH("Img_Form_Gray", Tabula!$A$1:$AAB$1 , 0)))</f>
        <v/>
      </c>
      <c r="AA2218" s="94"/>
      <c r="AB2218" s="94"/>
      <c r="AC2218" s="94"/>
      <c r="AD2218" s="94"/>
      <c r="AE2218" s="94"/>
      <c r="AF2218" s="94"/>
      <c r="AG2218" s="94"/>
      <c r="AH2218" s="94"/>
      <c r="AI2218" s="94"/>
      <c r="AJ2218" s="94"/>
      <c r="AK2218" s="94"/>
      <c r="AL2218" s="94"/>
      <c r="AM2218" s="94"/>
      <c r="AN2218" s="94"/>
      <c r="AO2218" s="94"/>
      <c r="AP2218" s="94"/>
      <c r="AQ2218" s="94"/>
      <c r="AR2218" s="94"/>
      <c r="AS2218" s="94"/>
    </row>
    <row r="2219" ht="17.25" customHeight="1"/>
    <row r="2220" ht="17.25" customHeight="1"/>
    <row r="2221" ht="17.25" customHeight="1"/>
    <row r="2222" ht="17.25" customHeight="1"/>
    <row r="2223" ht="17.25" customHeight="1"/>
    <row r="2224" ht="17.25" customHeight="1"/>
    <row r="2225" ht="17.25" customHeight="1"/>
    <row r="2226" ht="17.25" customHeight="1"/>
    <row r="2227" ht="17.25" customHeight="1"/>
    <row r="2228" ht="17.25" customHeight="1"/>
    <row r="2229" ht="17.25" customHeight="1"/>
    <row r="2230" ht="17.25" customHeight="1"/>
    <row r="2231" ht="17.25" customHeight="1"/>
    <row r="2232" ht="17.25" customHeight="1">
      <c r="A2232" s="124"/>
      <c r="B2232" s="124"/>
      <c r="C2232" s="124"/>
      <c r="D2232" s="124"/>
      <c r="E2232" s="124"/>
      <c r="F2232" s="124"/>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row>
    <row r="2233" ht="17.25" customHeight="1">
      <c r="A2233" s="117" t="s">
        <v>634</v>
      </c>
      <c r="B2233" s="109"/>
      <c r="C2233" s="109"/>
      <c r="D2233" s="109"/>
      <c r="E2233" s="109"/>
      <c r="F2233" s="109"/>
      <c r="G2233" s="109"/>
      <c r="H2233" s="109"/>
      <c r="I2233" s="116"/>
      <c r="J2233" s="118" t="str">
        <f t="array" ref="J2233">CONCATENATE("", INDEX(Tabula!$A$1:$AC$129 ,$AT2233  + 1, MATCH("Name", Tabula!$A$1:$AAB$1 , 0)))</f>
        <v>Коромысло Весов</v>
      </c>
      <c r="K2233" s="109"/>
      <c r="L2233" s="109"/>
      <c r="M2233" s="109"/>
      <c r="N2233" s="109"/>
      <c r="O2233" s="109"/>
      <c r="P2233" s="109"/>
      <c r="Q2233" s="109"/>
      <c r="R2233" s="109"/>
      <c r="S2233" s="109"/>
      <c r="T2233" s="109"/>
      <c r="U2233" s="109"/>
      <c r="V2233" s="109"/>
      <c r="W2233" s="109"/>
      <c r="X2233" s="109"/>
      <c r="Y2233" s="109"/>
      <c r="Z2233" s="109"/>
      <c r="AA2233" s="109"/>
      <c r="AB2233" s="109"/>
      <c r="AC2233" s="109"/>
      <c r="AD2233" s="109"/>
      <c r="AE2233" s="109"/>
      <c r="AF2233" s="109"/>
      <c r="AG2233" s="109"/>
      <c r="AH2233" s="109"/>
      <c r="AI2233" s="109"/>
      <c r="AJ2233" s="109"/>
      <c r="AK2233" s="109"/>
      <c r="AL2233" s="109"/>
      <c r="AM2233" s="116"/>
      <c r="AN2233" s="115" t="s">
        <v>757</v>
      </c>
      <c r="AO2233" s="109"/>
      <c r="AP2233" s="109"/>
      <c r="AQ2233" s="109"/>
      <c r="AR2233" s="109"/>
      <c r="AS2233" s="109"/>
      <c r="AT2233" s="119">
        <v>54.0</v>
      </c>
    </row>
    <row r="2234" ht="17.25" customHeight="1">
      <c r="A2234" s="122" t="str">
        <f t="array" ref="A2234">CONCATENATE("Включает ", INDEX(Tabula!$A$1:$AC$129 ,$AT2233  + 1, MATCH("Count", Tabula!$A$1:$AAB$1 , 0)), " объекта")</f>
        <v>Включает 3 объекта</v>
      </c>
      <c r="B2234" s="94"/>
      <c r="C2234" s="94"/>
      <c r="D2234" s="94"/>
      <c r="E2234" s="94"/>
      <c r="F2234" s="94"/>
      <c r="G2234" s="94"/>
      <c r="H2234" s="94"/>
      <c r="I2234" s="121"/>
      <c r="J2234" s="123" t="str">
        <f t="array" ref="J2234">INDEX(Tabula!$A$1:$AC$129 , $AT2233 + 1, MATCH("Stars", Tabula!$A$1:$AAB$1 , 0))</f>
        <v>α Aql, β Aql, γ Aql</v>
      </c>
      <c r="K2234" s="109"/>
      <c r="L2234" s="109"/>
      <c r="M2234" s="109"/>
      <c r="N2234" s="109"/>
      <c r="O2234" s="109"/>
      <c r="P2234" s="109"/>
      <c r="Q2234" s="109"/>
      <c r="R2234" s="109"/>
      <c r="S2234" s="109"/>
      <c r="T2234" s="109"/>
      <c r="U2234" s="109"/>
      <c r="V2234" s="109"/>
      <c r="W2234" s="109"/>
      <c r="X2234" s="109"/>
      <c r="Y2234" s="109"/>
      <c r="Z2234" s="109"/>
      <c r="AA2234" s="109"/>
      <c r="AB2234" s="109"/>
      <c r="AC2234" s="109"/>
      <c r="AD2234" s="109"/>
      <c r="AE2234" s="109"/>
      <c r="AF2234" s="109"/>
      <c r="AG2234" s="109"/>
      <c r="AH2234" s="109"/>
      <c r="AI2234" s="109"/>
      <c r="AJ2234" s="109"/>
      <c r="AK2234" s="109"/>
      <c r="AL2234" s="109"/>
      <c r="AM2234" s="116"/>
      <c r="AN2234" s="120" t="str">
        <f t="array" ref="AN2234">CONCATENATE("№ ", TEXT(INDEX(Tabula!$A$1:$AC$129, $AT2233 + 1, MATCH("Order", Tabula!$A$1:$AAB$1 , 0)), "000"))</f>
        <v>№ 054</v>
      </c>
      <c r="AO2234" s="94"/>
      <c r="AP2234" s="94"/>
      <c r="AQ2234" s="94"/>
      <c r="AR2234" s="94"/>
      <c r="AS2234" s="94"/>
    </row>
    <row r="2235" ht="17.25" customHeight="1">
      <c r="A2235" s="126" t="s">
        <v>656</v>
      </c>
      <c r="B2235" s="109"/>
      <c r="C2235" s="109"/>
      <c r="D2235" s="109"/>
      <c r="E2235" s="109"/>
      <c r="F2235" s="109"/>
      <c r="G2235" s="109"/>
      <c r="H2235" s="109"/>
      <c r="I2235" s="116"/>
      <c r="J2235" s="127" t="str">
        <f t="array" ref="J2235">INDEX(Tabula!$A$1:$AC$129 , $AT2233 + 1, MATCH("Origin", Tabula!$A$1:$AAB$1 , 0))</f>
        <v>Античное</v>
      </c>
      <c r="K2235" s="109"/>
      <c r="L2235" s="109"/>
      <c r="M2235" s="109"/>
      <c r="N2235" s="109"/>
      <c r="O2235" s="109"/>
      <c r="P2235" s="109"/>
      <c r="Q2235" s="109"/>
      <c r="R2235" s="109"/>
      <c r="S2235" s="109"/>
      <c r="T2235" s="109"/>
      <c r="U2235" s="116"/>
      <c r="V2235" s="126" t="s">
        <v>636</v>
      </c>
      <c r="W2235" s="109"/>
      <c r="X2235" s="109"/>
      <c r="Y2235" s="109"/>
      <c r="Z2235" s="109"/>
      <c r="AA2235" s="109"/>
      <c r="AB2235" s="109"/>
      <c r="AC2235" s="109"/>
      <c r="AD2235" s="127" t="str">
        <f t="array" ref="AD2235">INDEX(Tabula!$A$1:$AC$129 , $AT2233 + 1, MATCH("Type", Tabula!$A$1:$AAB$1 , 0))</f>
        <v>Ассоциативные</v>
      </c>
      <c r="AE2235" s="109"/>
      <c r="AF2235" s="109"/>
      <c r="AG2235" s="109"/>
      <c r="AH2235" s="109"/>
      <c r="AI2235" s="109"/>
      <c r="AJ2235" s="109"/>
      <c r="AK2235" s="109"/>
      <c r="AL2235" s="109"/>
      <c r="AM2235" s="116"/>
      <c r="AN2235" s="124"/>
      <c r="AO2235" s="124"/>
      <c r="AP2235" s="124"/>
      <c r="AQ2235" s="124"/>
      <c r="AR2235" s="124"/>
      <c r="AS2235" s="124"/>
    </row>
    <row r="2236" ht="17.25" customHeight="1">
      <c r="A2236" s="126" t="s">
        <v>759</v>
      </c>
      <c r="B2236" s="109"/>
      <c r="C2236" s="109"/>
      <c r="D2236" s="109"/>
      <c r="E2236" s="109"/>
      <c r="F2236" s="109"/>
      <c r="G2236" s="109"/>
      <c r="H2236" s="109"/>
      <c r="I2236" s="116"/>
      <c r="J2236" s="129" t="str">
        <f t="array" ref="J2236">IF(INDEX(Tabula!$A$1:$AC$129 , $AT2233 + 1, MATCH("Coord_RAJ2000_Beg", Tabula!$A$1:$AAB$1 , 0)), CONCATENATE(INDEX(Tabula!$A$1:$AC$129 , $AT2233 + 1, MATCH("Coord_RAJ2000_Beg", Tabula!$A$1:$AAB$1 , 0)), " | ", INDEX(Tabula!$A$1:$AC$129 , $AT2233 + 1, MATCH("Coord_DEJ2000_Beg", Tabula!$A$1:$AAB$1 , 0))), " ")</f>
        <v> </v>
      </c>
      <c r="K2236" s="109"/>
      <c r="L2236" s="109"/>
      <c r="M2236" s="109"/>
      <c r="N2236" s="109"/>
      <c r="O2236" s="109"/>
      <c r="P2236" s="109"/>
      <c r="Q2236" s="109"/>
      <c r="R2236" s="109"/>
      <c r="S2236" s="109"/>
      <c r="T2236" s="109"/>
      <c r="U2236" s="116"/>
      <c r="V2236" s="126" t="s">
        <v>760</v>
      </c>
      <c r="W2236" s="109"/>
      <c r="X2236" s="109"/>
      <c r="Y2236" s="109"/>
      <c r="Z2236" s="109"/>
      <c r="AA2236" s="109"/>
      <c r="AB2236" s="109"/>
      <c r="AC2236" s="109"/>
      <c r="AD2236" s="127" t="str">
        <f t="array" ref="AD2236">if(INDEX(Tabula!$A$1:$AC$129 , $AT2233 + 1, MATCH("Latitude_Full_Beg", Tabula!$A$1:$AAB$1 , 0)),  CONCATENATE(TEXT(INDEX(Tabula!$A$1:$AC$129 , $AT2233 + 1, MATCH("Latitude_Full_Beg", Tabula!$A$1:$AAB$1 , 0)), "+00.0;-00.0" ), "° — ", TEXT(INDEX(Tabula!$A$1:$AC$129 , $AT2233 + 1, MATCH("Latitude_Full_End", Tabula!$A$1:$AAB$1 , 0)), "+00.0;-00.0" ), "°"), " ")</f>
        <v> </v>
      </c>
      <c r="AE2236" s="109"/>
      <c r="AF2236" s="109"/>
      <c r="AG2236" s="109"/>
      <c r="AH2236" s="109"/>
      <c r="AI2236" s="109"/>
      <c r="AJ2236" s="109"/>
      <c r="AK2236" s="109"/>
      <c r="AL2236" s="109"/>
      <c r="AM2236" s="116"/>
      <c r="AN2236" s="128" t="s">
        <v>758</v>
      </c>
      <c r="AO2236" s="109"/>
      <c r="AP2236" s="109"/>
      <c r="AQ2236" s="109"/>
      <c r="AR2236" s="109"/>
      <c r="AS2236" s="109"/>
    </row>
    <row r="2237" ht="17.25" customHeight="1">
      <c r="A2237" s="131" t="s">
        <v>761</v>
      </c>
      <c r="B2237" s="109"/>
      <c r="C2237" s="109"/>
      <c r="D2237" s="109"/>
      <c r="E2237" s="109"/>
      <c r="F2237" s="109"/>
      <c r="G2237" s="109"/>
      <c r="H2237" s="109"/>
      <c r="I2237" s="116"/>
      <c r="J2237" s="129" t="str">
        <f t="array" ref="J2237">IF(INDEX(Tabula!$A$1:$AC$129 , $AT2233 + 1, MATCH("Coord_RAJ2000_End", Tabula!$A$1:$AAB$1 , 0)), CONCATENATE(INDEX(Tabula!$A$1:$AC$129 , $AT2233 + 1, MATCH("Coord_RAJ2000_End", Tabula!$A$1:$AAB$1 , 0)), " | ", INDEX(Tabula!$A$1:$AC$129 , $AT2233 + 1, MATCH("Coord_DEJ2000_End", Tabula!$A$1:$AAB$1 , 0))), " ")</f>
        <v> </v>
      </c>
      <c r="K2237" s="109"/>
      <c r="L2237" s="109"/>
      <c r="M2237" s="109"/>
      <c r="N2237" s="109"/>
      <c r="O2237" s="109"/>
      <c r="P2237" s="109"/>
      <c r="Q2237" s="109"/>
      <c r="R2237" s="109"/>
      <c r="S2237" s="109"/>
      <c r="T2237" s="109"/>
      <c r="U2237" s="116"/>
      <c r="V2237" s="126" t="s">
        <v>762</v>
      </c>
      <c r="W2237" s="109"/>
      <c r="X2237" s="109"/>
      <c r="Y2237" s="109"/>
      <c r="Z2237" s="109"/>
      <c r="AA2237" s="109"/>
      <c r="AB2237" s="109"/>
      <c r="AC2237" s="109"/>
      <c r="AD2237" s="127" t="str">
        <f t="array" ref="AD2237">IF(INDEX(Tabula!$A$1:$AC$129 , $AT2233 + 1, MATCH("Latitude_Part_Beg", Tabula!$A$1:$AAB$1 , 0)), CONCATENATE(TEXT(INDEX(Tabula!$A$1:$AC$129 , $AT2233 + 1, MATCH("Latitude_Part_Beg", Tabula!$A$1:$AAB$1 , 0)), "+00.0;-00.0" ), "° — ", TEXT(INDEX(Tabula!$A$1:$AC$129 , $AT2233 + 1, MATCH("Latitude_Part_End", Tabula!$A$1:$AAB$1 , 0)), "+00.0;-00.0" ), "°"), " ")</f>
        <v> </v>
      </c>
      <c r="AE2237" s="109"/>
      <c r="AF2237" s="109"/>
      <c r="AG2237" s="109"/>
      <c r="AH2237" s="109"/>
      <c r="AI2237" s="109"/>
      <c r="AJ2237" s="109"/>
      <c r="AK2237" s="109"/>
      <c r="AL2237" s="109"/>
      <c r="AM2237" s="116"/>
      <c r="AN2237" s="130" t="str">
        <f t="array" ref="AN2237">CONCATENATE("@ ", INDEX(Tabula!$A$1:$AC$129, $AT2233 + 1, MATCH("Group", Tabula!$A$1:$AAB$1 , 0)), " ")</f>
        <v>@ 041-a </v>
      </c>
      <c r="AO2237" s="94"/>
      <c r="AP2237" s="94"/>
      <c r="AQ2237" s="94"/>
      <c r="AR2237" s="94"/>
      <c r="AS2237" s="94"/>
    </row>
    <row r="2238" ht="17.25" customHeight="1">
      <c r="A2238" s="126" t="s">
        <v>763</v>
      </c>
      <c r="B2238" s="109"/>
      <c r="C2238" s="109"/>
      <c r="D2238" s="109"/>
      <c r="E2238" s="109"/>
      <c r="F2238" s="109"/>
      <c r="G2238" s="109"/>
      <c r="H2238" s="109"/>
      <c r="I2238" s="116"/>
      <c r="J2238" s="132" t="str">
        <f t="array" ref="J2238">if(INDEX(Tabula!$A$1:$AC$129 , $AT2233 + 1, MATCH("Size_RA", Tabula!$A$1:$AAB$1 , 0)), CONCATENATE(INDEX(Tabula!$A$1:$AC$129 , $AT2233 + 1, MATCH("Size_RA", Tabula!$A$1:$AAB$1 , 0)), " | ", INDEX(Tabula!$A$1:$AC$129 , $AT2233 + 1, MATCH("Size_DE", Tabula!$A$1:$AAB$1 , 0))), " ")</f>
        <v> </v>
      </c>
      <c r="K2238" s="109"/>
      <c r="L2238" s="109"/>
      <c r="M2238" s="109"/>
      <c r="N2238" s="109"/>
      <c r="O2238" s="109"/>
      <c r="P2238" s="109"/>
      <c r="Q2238" s="109"/>
      <c r="R2238" s="109"/>
      <c r="S2238" s="109"/>
      <c r="T2238" s="109"/>
      <c r="U2238" s="116"/>
      <c r="V2238" s="126" t="s">
        <v>764</v>
      </c>
      <c r="W2238" s="109"/>
      <c r="X2238" s="109"/>
      <c r="Y2238" s="109"/>
      <c r="Z2238" s="109"/>
      <c r="AA2238" s="109"/>
      <c r="AB2238" s="109"/>
      <c r="AC2238" s="109"/>
      <c r="AD2238" s="127" t="str">
        <f t="array" ref="AD2238">IF(INDEX(Tabula!$A$1:$AC$129 , $AT2233 + 1, MATCH("Magnitude_Min", Tabula!$A$1:$AAB$1 , 0)), CONCATENATE(TEXT(INDEX(Tabula!$A$1:$AC$129 , $AT2233 + 1, MATCH("Magnitude_Min", Tabula!$A$1:$AAB$1 , 0)), "+00.0;-00.0"),  "ᵐ — ", TEXT(INDEX(Tabula!$A$1:$AC$129 , $AT2233 + 1, MATCH("Magnitude_Max", Tabula!$A$1:$AAB$1 , 0)), "+00.0;-00.0"), "ᵐ"), " ")</f>
        <v> </v>
      </c>
      <c r="AE2238" s="109"/>
      <c r="AF2238" s="109"/>
      <c r="AG2238" s="109"/>
      <c r="AH2238" s="109"/>
      <c r="AI2238" s="109"/>
      <c r="AJ2238" s="109"/>
      <c r="AK2238" s="109"/>
      <c r="AL2238" s="109"/>
      <c r="AM2238" s="116"/>
      <c r="AN2238" s="124"/>
      <c r="AO2238" s="124"/>
      <c r="AP2238" s="124"/>
      <c r="AQ2238" s="124"/>
      <c r="AR2238" s="124"/>
      <c r="AS2238" s="124"/>
    </row>
    <row r="2239" ht="17.25" customHeight="1">
      <c r="A2239" s="134" t="str">
        <f t="array" ref="A2239">CONCATENATE("", INDEX(Tabula!$A$1:$AC$129 ,$AT2233  + 1, MATCH("Info", Tabula!$A$1:$AAB$1 , 0)))</f>
        <v>Три яркие звезды Орла, расположенные на одной прямой на небольшом расстоянии друг от друга. Довольно красиво. У Рея это - Голова Орла, хотя на звездных атласах "с картинками" эта троица на шее и плече птицы.</v>
      </c>
      <c r="B2239" s="94"/>
      <c r="C2239" s="94"/>
      <c r="D2239" s="94"/>
      <c r="E2239" s="94"/>
      <c r="F2239" s="94"/>
      <c r="G2239" s="94"/>
      <c r="H2239" s="94"/>
      <c r="I2239" s="94"/>
      <c r="J2239" s="94"/>
      <c r="K2239" s="94"/>
      <c r="L2239" s="94"/>
      <c r="M2239" s="94"/>
      <c r="N2239" s="94"/>
      <c r="O2239" s="94"/>
      <c r="P2239" s="94"/>
      <c r="Q2239" s="94"/>
      <c r="R2239" s="94"/>
      <c r="S2239" s="94"/>
      <c r="T2239" s="94"/>
      <c r="U2239" s="94"/>
      <c r="V2239" s="94"/>
      <c r="W2239" s="94"/>
      <c r="X2239" s="94"/>
      <c r="Y2239" s="94"/>
      <c r="Z2239" s="94"/>
      <c r="AA2239" s="94"/>
      <c r="AB2239" s="94"/>
      <c r="AC2239" s="94"/>
      <c r="AD2239" s="94"/>
      <c r="AE2239" s="94"/>
      <c r="AF2239" s="94"/>
      <c r="AG2239" s="94"/>
      <c r="AH2239" s="94"/>
      <c r="AI2239" s="94"/>
      <c r="AJ2239" s="94"/>
      <c r="AK2239" s="94"/>
      <c r="AL2239" s="94"/>
      <c r="AM2239" s="94"/>
      <c r="AN2239" s="94"/>
      <c r="AO2239" s="94"/>
      <c r="AP2239" s="94"/>
      <c r="AQ2239" s="94"/>
      <c r="AR2239" s="94"/>
      <c r="AS2239" s="139" t="s">
        <v>765</v>
      </c>
    </row>
    <row r="2240" ht="17.25" customHeight="1"/>
    <row r="2241" ht="17.25" customHeight="1"/>
    <row r="2242" ht="17.25" customHeight="1"/>
    <row r="2243" ht="17.25" customHeight="1"/>
    <row r="2244" ht="17.25" customHeight="1"/>
    <row r="2245" ht="17.25" customHeight="1"/>
    <row r="2246" ht="17.25" customHeight="1"/>
    <row r="2247" ht="17.25" customHeight="1"/>
    <row r="2248" ht="17.25" customHeight="1"/>
    <row r="2249" ht="17.25" customHeight="1"/>
    <row r="2250" ht="17.25" customHeight="1"/>
    <row r="2251" ht="17.25" customHeight="1"/>
    <row r="2252" ht="17.25" customHeight="1"/>
    <row r="2253" ht="17.25" customHeight="1">
      <c r="A2253" s="124"/>
      <c r="B2253" s="124"/>
      <c r="C2253" s="124"/>
      <c r="D2253" s="124"/>
      <c r="E2253" s="124"/>
      <c r="F2253" s="124"/>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row>
    <row r="2254" ht="17.25" customHeight="1">
      <c r="A2254" s="138" t="str">
        <f t="array" ref="A2254">IMAGE(INDEX(Tabula!$A$1:$AC$129 , $AT2233 + 1,  MATCH("Img_Form_Gray", Tabula!$A$1:$AAB$1 , 0)))</f>
        <v/>
      </c>
      <c r="B2254" s="94"/>
      <c r="C2254" s="94"/>
      <c r="D2254" s="94"/>
      <c r="E2254" s="94"/>
      <c r="F2254" s="94"/>
      <c r="G2254" s="94"/>
      <c r="H2254" s="94"/>
      <c r="I2254" s="94"/>
      <c r="J2254" s="94"/>
      <c r="K2254" s="94"/>
      <c r="L2254" s="94"/>
      <c r="M2254" s="94"/>
      <c r="N2254" s="94"/>
      <c r="O2254" s="94"/>
      <c r="P2254" s="94"/>
      <c r="Q2254" s="94"/>
      <c r="R2254" s="94"/>
      <c r="S2254" s="94"/>
      <c r="T2254" s="94"/>
      <c r="U2254" s="140" t="s">
        <v>767</v>
      </c>
      <c r="V2254" s="136" t="str">
        <f t="array" ref="V2254">IMAGE(INDEX(Tabula!$A$1:$AC$129 , $AT2233 + 1, MATCH("Img_Look_Gray", Tabula!$A$1:$AAB$1 , 0)))</f>
        <v/>
      </c>
      <c r="W2254" s="94"/>
      <c r="X2254" s="94"/>
      <c r="Y2254" s="94"/>
      <c r="Z2254" s="94"/>
      <c r="AA2254" s="94"/>
      <c r="AB2254" s="94"/>
      <c r="AC2254" s="94"/>
      <c r="AD2254" s="94"/>
      <c r="AE2254" s="94"/>
      <c r="AF2254" s="94"/>
      <c r="AG2254" s="94"/>
      <c r="AH2254" s="94"/>
      <c r="AI2254" s="94"/>
      <c r="AJ2254" s="94"/>
      <c r="AK2254" s="94"/>
      <c r="AL2254" s="94"/>
      <c r="AM2254" s="94"/>
      <c r="AN2254" s="94"/>
      <c r="AO2254" s="94"/>
      <c r="AP2254" s="94"/>
      <c r="AQ2254" s="94"/>
      <c r="AR2254" s="94"/>
      <c r="AS2254" s="141" t="s">
        <v>766</v>
      </c>
    </row>
    <row r="2255" ht="17.25" customHeight="1"/>
    <row r="2256" ht="17.25" customHeight="1"/>
    <row r="2257" ht="17.25" customHeight="1"/>
    <row r="2258" ht="17.25" customHeight="1"/>
    <row r="2259" ht="17.25" customHeight="1"/>
    <row r="2260" ht="17.25" customHeight="1"/>
    <row r="2261" ht="17.25" customHeight="1"/>
    <row r="2262" ht="17.25" customHeight="1"/>
    <row r="2263" ht="17.25" customHeight="1"/>
    <row r="2264" ht="17.25" customHeight="1"/>
    <row r="2265" ht="17.25" customHeight="1"/>
    <row r="2266" ht="17.25" customHeight="1"/>
    <row r="2267" ht="17.25" customHeight="1"/>
    <row r="2268" ht="17.25" customHeight="1">
      <c r="A2268" s="124"/>
      <c r="B2268" s="124"/>
      <c r="C2268" s="124"/>
      <c r="D2268" s="124"/>
      <c r="E2268" s="124"/>
      <c r="F2268" s="124"/>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row>
    <row r="2269" ht="17.25" customHeight="1">
      <c r="A2269" s="115" t="s">
        <v>757</v>
      </c>
      <c r="B2269" s="109"/>
      <c r="C2269" s="109"/>
      <c r="D2269" s="109"/>
      <c r="E2269" s="109"/>
      <c r="F2269" s="116"/>
      <c r="G2269" s="117" t="s">
        <v>634</v>
      </c>
      <c r="H2269" s="109"/>
      <c r="I2269" s="109"/>
      <c r="J2269" s="109"/>
      <c r="K2269" s="109"/>
      <c r="L2269" s="109"/>
      <c r="M2269" s="109"/>
      <c r="N2269" s="109"/>
      <c r="O2269" s="116"/>
      <c r="P2269" s="118" t="str">
        <f t="array" ref="P2269">CONCATENATE("", INDEX(Tabula!$A$1:$AC$129 ,$AT2269  + 1, MATCH("Name", Tabula!$A$1:$AAB$1 , 0)))</f>
        <v>Семья Орла</v>
      </c>
      <c r="Q2269" s="109"/>
      <c r="R2269" s="109"/>
      <c r="S2269" s="109"/>
      <c r="T2269" s="109"/>
      <c r="U2269" s="109"/>
      <c r="V2269" s="109"/>
      <c r="W2269" s="109"/>
      <c r="X2269" s="109"/>
      <c r="Y2269" s="109"/>
      <c r="Z2269" s="109"/>
      <c r="AA2269" s="109"/>
      <c r="AB2269" s="109"/>
      <c r="AC2269" s="109"/>
      <c r="AD2269" s="109"/>
      <c r="AE2269" s="109"/>
      <c r="AF2269" s="109"/>
      <c r="AG2269" s="109"/>
      <c r="AH2269" s="109"/>
      <c r="AI2269" s="109"/>
      <c r="AJ2269" s="109"/>
      <c r="AK2269" s="109"/>
      <c r="AL2269" s="109"/>
      <c r="AM2269" s="109"/>
      <c r="AN2269" s="109"/>
      <c r="AO2269" s="109"/>
      <c r="AP2269" s="109"/>
      <c r="AQ2269" s="109"/>
      <c r="AR2269" s="109"/>
      <c r="AS2269" s="109"/>
      <c r="AT2269" s="119">
        <v>55.0</v>
      </c>
    </row>
    <row r="2270" ht="17.25" customHeight="1">
      <c r="A2270" s="120" t="str">
        <f t="array" ref="A2270">CONCATENATE("№ ", TEXT(INDEX(Tabula!$A$1:$AC$129, $AT2269 + 1, MATCH("Order", Tabula!$A$1:$AAB$1 , 0)), "000"))</f>
        <v>№ 055</v>
      </c>
      <c r="B2270" s="94"/>
      <c r="C2270" s="94"/>
      <c r="D2270" s="94"/>
      <c r="E2270" s="94"/>
      <c r="F2270" s="121"/>
      <c r="G2270" s="122" t="str">
        <f t="array" ref="G2270">CONCATENATE("Включает ", INDEX(Tabula!$A$1:$AC$129 ,$AT2269  + 1, MATCH("Count", Tabula!$A$1:$AAB$1 , 0)), " объекта")</f>
        <v>Включает 10 объекта</v>
      </c>
      <c r="H2270" s="94"/>
      <c r="I2270" s="94"/>
      <c r="J2270" s="94"/>
      <c r="K2270" s="94"/>
      <c r="L2270" s="94"/>
      <c r="M2270" s="94"/>
      <c r="N2270" s="94"/>
      <c r="O2270" s="121"/>
      <c r="P2270" s="123" t="str">
        <f t="array" ref="P2270">INDEX(Tabula!$A$1:$AC$129 , $AT2269 + 1, MATCH("Stars", Tabula!$A$1:$AAB$1 , 0))</f>
        <v>α Aql, β Aql, γ Aql, ο Aql, π Aql, χ Aql, γ Aql, ξ Aql, τ Aql, υ Aql</v>
      </c>
      <c r="Q2270" s="109"/>
      <c r="R2270" s="109"/>
      <c r="S2270" s="109"/>
      <c r="T2270" s="109"/>
      <c r="U2270" s="109"/>
      <c r="V2270" s="109"/>
      <c r="W2270" s="109"/>
      <c r="X2270" s="109"/>
      <c r="Y2270" s="109"/>
      <c r="Z2270" s="109"/>
      <c r="AA2270" s="109"/>
      <c r="AB2270" s="109"/>
      <c r="AC2270" s="109"/>
      <c r="AD2270" s="109"/>
      <c r="AE2270" s="109"/>
      <c r="AF2270" s="109"/>
      <c r="AG2270" s="109"/>
      <c r="AH2270" s="109"/>
      <c r="AI2270" s="109"/>
      <c r="AJ2270" s="109"/>
      <c r="AK2270" s="109"/>
      <c r="AL2270" s="109"/>
      <c r="AM2270" s="109"/>
      <c r="AN2270" s="109"/>
      <c r="AO2270" s="109"/>
      <c r="AP2270" s="109"/>
      <c r="AQ2270" s="109"/>
      <c r="AR2270" s="109"/>
      <c r="AS2270" s="109"/>
    </row>
    <row r="2271" ht="17.25" customHeight="1">
      <c r="A2271" s="124"/>
      <c r="B2271" s="124"/>
      <c r="C2271" s="124"/>
      <c r="D2271" s="124"/>
      <c r="E2271" s="124"/>
      <c r="F2271" s="125"/>
      <c r="G2271" s="126" t="s">
        <v>656</v>
      </c>
      <c r="H2271" s="109"/>
      <c r="I2271" s="109"/>
      <c r="J2271" s="109"/>
      <c r="K2271" s="109"/>
      <c r="L2271" s="109"/>
      <c r="M2271" s="109"/>
      <c r="N2271" s="109"/>
      <c r="O2271" s="116"/>
      <c r="P2271" s="127" t="str">
        <f t="array" ref="P2271">INDEX(Tabula!$A$1:$AC$129 , $AT2269 + 1, MATCH("Origin", Tabula!$A$1:$AAB$1 , 0))</f>
        <v>Античное</v>
      </c>
      <c r="Q2271" s="109"/>
      <c r="R2271" s="109"/>
      <c r="S2271" s="109"/>
      <c r="T2271" s="109"/>
      <c r="U2271" s="109"/>
      <c r="V2271" s="109"/>
      <c r="W2271" s="109"/>
      <c r="X2271" s="109"/>
      <c r="Y2271" s="109"/>
      <c r="Z2271" s="109"/>
      <c r="AA2271" s="116"/>
      <c r="AB2271" s="126" t="s">
        <v>636</v>
      </c>
      <c r="AC2271" s="109"/>
      <c r="AD2271" s="109"/>
      <c r="AE2271" s="109"/>
      <c r="AF2271" s="109"/>
      <c r="AG2271" s="109"/>
      <c r="AH2271" s="109"/>
      <c r="AI2271" s="109"/>
      <c r="AJ2271" s="127" t="str">
        <f t="array" ref="AJ2271">INDEX(Tabula!$A$1:$AC$129 , $AT2269 + 1, MATCH("Type", Tabula!$A$1:$AAB$1 , 0))</f>
        <v>Ассоциативные</v>
      </c>
      <c r="AK2271" s="109"/>
      <c r="AL2271" s="109"/>
      <c r="AM2271" s="109"/>
      <c r="AN2271" s="109"/>
      <c r="AO2271" s="109"/>
      <c r="AP2271" s="109"/>
      <c r="AQ2271" s="109"/>
      <c r="AR2271" s="109"/>
      <c r="AS2271" s="109"/>
    </row>
    <row r="2272" ht="17.25" customHeight="1">
      <c r="A2272" s="128" t="s">
        <v>758</v>
      </c>
      <c r="B2272" s="109"/>
      <c r="C2272" s="109"/>
      <c r="D2272" s="109"/>
      <c r="E2272" s="109"/>
      <c r="F2272" s="116"/>
      <c r="G2272" s="126" t="s">
        <v>759</v>
      </c>
      <c r="H2272" s="109"/>
      <c r="I2272" s="109"/>
      <c r="J2272" s="109"/>
      <c r="K2272" s="109"/>
      <c r="L2272" s="109"/>
      <c r="M2272" s="109"/>
      <c r="N2272" s="109"/>
      <c r="O2272" s="116"/>
      <c r="P2272" s="129" t="str">
        <f t="array" ref="P2272">IF(INDEX(Tabula!$A$1:$AC$129 , $AT2269 + 1, MATCH("Coord_RAJ2000_Beg", Tabula!$A$1:$AAB$1 , 0)), CONCATENATE(INDEX(Tabula!$A$1:$AC$129 , $AT2269 + 1, MATCH("Coord_RAJ2000_Beg", Tabula!$A$1:$AAB$1 , 0)), " | ", INDEX(Tabula!$A$1:$AC$129 , $AT2269 + 1, MATCH("Coord_DEJ2000_Beg", Tabula!$A$1:$AAB$1 , 0))), " ")</f>
        <v> </v>
      </c>
      <c r="Q2272" s="109"/>
      <c r="R2272" s="109"/>
      <c r="S2272" s="109"/>
      <c r="T2272" s="109"/>
      <c r="U2272" s="109"/>
      <c r="V2272" s="109"/>
      <c r="W2272" s="109"/>
      <c r="X2272" s="109"/>
      <c r="Y2272" s="109"/>
      <c r="Z2272" s="109"/>
      <c r="AA2272" s="116"/>
      <c r="AB2272" s="126" t="s">
        <v>760</v>
      </c>
      <c r="AC2272" s="109"/>
      <c r="AD2272" s="109"/>
      <c r="AE2272" s="109"/>
      <c r="AF2272" s="109"/>
      <c r="AG2272" s="109"/>
      <c r="AH2272" s="109"/>
      <c r="AI2272" s="109"/>
      <c r="AJ2272" s="127" t="str">
        <f t="array" ref="AJ2272">if(INDEX(Tabula!$A$1:$AC$129 , $AT2269 + 1, MATCH("Latitude_Full_Beg", Tabula!$A$1:$AAB$1 , 0)),  CONCATENATE(TEXT(INDEX(Tabula!$A$1:$AC$129 , $AT2269 + 1, MATCH("Latitude_Full_Beg", Tabula!$A$1:$AAB$1 , 0)), "+00.0;-00.0" ), "° — ", TEXT(INDEX(Tabula!$A$1:$AC$129 , $AT2269 + 1, MATCH("Latitude_Full_End", Tabula!$A$1:$AAB$1 , 0)), "+00.0;-00.0" ), "°"), " ")</f>
        <v> </v>
      </c>
      <c r="AK2272" s="109"/>
      <c r="AL2272" s="109"/>
      <c r="AM2272" s="109"/>
      <c r="AN2272" s="109"/>
      <c r="AO2272" s="109"/>
      <c r="AP2272" s="109"/>
      <c r="AQ2272" s="109"/>
      <c r="AR2272" s="109"/>
      <c r="AS2272" s="109"/>
    </row>
    <row r="2273" ht="17.25" customHeight="1">
      <c r="A2273" s="130" t="str">
        <f t="array" ref="A2273">CONCATENATE("@ ", INDEX(Tabula!$A$1:$AC$129, $AT2269 + 1, MATCH("Group", Tabula!$A$1:$AAB$1 , 0)), " ")</f>
        <v>@ 041-b </v>
      </c>
      <c r="B2273" s="94"/>
      <c r="C2273" s="94"/>
      <c r="D2273" s="94"/>
      <c r="E2273" s="94"/>
      <c r="F2273" s="121"/>
      <c r="G2273" s="131" t="s">
        <v>761</v>
      </c>
      <c r="H2273" s="109"/>
      <c r="I2273" s="109"/>
      <c r="J2273" s="109"/>
      <c r="K2273" s="109"/>
      <c r="L2273" s="109"/>
      <c r="M2273" s="109"/>
      <c r="N2273" s="109"/>
      <c r="O2273" s="116"/>
      <c r="P2273" s="129" t="str">
        <f t="array" ref="P2273">IF(INDEX(Tabula!$A$1:$AC$129 , $AT2269 + 1, MATCH("Coord_RAJ2000_End", Tabula!$A$1:$AAB$1 , 0)), CONCATENATE(INDEX(Tabula!$A$1:$AC$129 , $AT2269 + 1, MATCH("Coord_RAJ2000_End", Tabula!$A$1:$AAB$1 , 0)), " | ", INDEX(Tabula!$A$1:$AC$129 , $AT2269 + 1, MATCH("Coord_DEJ2000_End", Tabula!$A$1:$AAB$1 , 0))), " ")</f>
        <v> </v>
      </c>
      <c r="Q2273" s="109"/>
      <c r="R2273" s="109"/>
      <c r="S2273" s="109"/>
      <c r="T2273" s="109"/>
      <c r="U2273" s="109"/>
      <c r="V2273" s="109"/>
      <c r="W2273" s="109"/>
      <c r="X2273" s="109"/>
      <c r="Y2273" s="109"/>
      <c r="Z2273" s="109"/>
      <c r="AA2273" s="116"/>
      <c r="AB2273" s="126" t="s">
        <v>762</v>
      </c>
      <c r="AC2273" s="109"/>
      <c r="AD2273" s="109"/>
      <c r="AE2273" s="109"/>
      <c r="AF2273" s="109"/>
      <c r="AG2273" s="109"/>
      <c r="AH2273" s="109"/>
      <c r="AI2273" s="109"/>
      <c r="AJ2273" s="127" t="str">
        <f t="array" ref="AJ2273">IF(INDEX(Tabula!$A$1:$AC$129 , $AT2269 + 1, MATCH("Latitude_Part_Beg", Tabula!$A$1:$AAB$1 , 0)), CONCATENATE(TEXT(INDEX(Tabula!$A$1:$AC$129 , $AT2269 + 1, MATCH("Latitude_Part_Beg", Tabula!$A$1:$AAB$1 , 0)), "+00.0;-00.0" ), "° — ", TEXT(INDEX(Tabula!$A$1:$AC$129 , $AT2269 + 1, MATCH("Latitude_Part_End", Tabula!$A$1:$AAB$1 , 0)), "+00.0;-00.0" ), "°"), " ")</f>
        <v> </v>
      </c>
      <c r="AK2273" s="109"/>
      <c r="AL2273" s="109"/>
      <c r="AM2273" s="109"/>
      <c r="AN2273" s="109"/>
      <c r="AO2273" s="109"/>
      <c r="AP2273" s="109"/>
      <c r="AQ2273" s="109"/>
      <c r="AR2273" s="109"/>
      <c r="AS2273" s="109"/>
    </row>
    <row r="2274" ht="17.25" customHeight="1">
      <c r="A2274" s="124"/>
      <c r="B2274" s="124"/>
      <c r="C2274" s="124"/>
      <c r="D2274" s="124"/>
      <c r="E2274" s="124"/>
      <c r="F2274" s="125"/>
      <c r="G2274" s="126" t="s">
        <v>763</v>
      </c>
      <c r="H2274" s="109"/>
      <c r="I2274" s="109"/>
      <c r="J2274" s="109"/>
      <c r="K2274" s="109"/>
      <c r="L2274" s="109"/>
      <c r="M2274" s="109"/>
      <c r="N2274" s="109"/>
      <c r="O2274" s="116"/>
      <c r="P2274" s="132" t="str">
        <f t="array" ref="P2274">if(INDEX(Tabula!$A$1:$AC$129 , $AT2269 + 1, MATCH("Size_RA", Tabula!$A$1:$AAB$1 , 0)), CONCATENATE(INDEX(Tabula!$A$1:$AC$129 , $AT2269 + 1, MATCH("Size_RA", Tabula!$A$1:$AAB$1 , 0)), " | ", INDEX(Tabula!$A$1:$AC$129 , $AT2269 + 1, MATCH("Size_DE", Tabula!$A$1:$AAB$1 , 0))), " ")</f>
        <v> </v>
      </c>
      <c r="Q2274" s="109"/>
      <c r="R2274" s="109"/>
      <c r="S2274" s="109"/>
      <c r="T2274" s="109"/>
      <c r="U2274" s="109"/>
      <c r="V2274" s="109"/>
      <c r="W2274" s="109"/>
      <c r="X2274" s="109"/>
      <c r="Y2274" s="109"/>
      <c r="Z2274" s="109"/>
      <c r="AA2274" s="116"/>
      <c r="AB2274" s="126" t="s">
        <v>764</v>
      </c>
      <c r="AC2274" s="109"/>
      <c r="AD2274" s="109"/>
      <c r="AE2274" s="109"/>
      <c r="AF2274" s="109"/>
      <c r="AG2274" s="109"/>
      <c r="AH2274" s="109"/>
      <c r="AI2274" s="109"/>
      <c r="AJ2274" s="127" t="str">
        <f t="array" ref="AJ2274">IF(INDEX(Tabula!$A$1:$AC$129 , $AT2269 + 1, MATCH("Magnitude_Min", Tabula!$A$1:$AAB$1 , 0)), CONCATENATE(TEXT(INDEX(Tabula!$A$1:$AC$129 , $AT2269 + 1, MATCH("Magnitude_Min", Tabula!$A$1:$AAB$1 , 0)), "+00.0;-00.0"),  "ᵐ — ", TEXT(INDEX(Tabula!$A$1:$AC$129 , $AT2269 + 1, MATCH("Magnitude_Max", Tabula!$A$1:$AAB$1 , 0)), "+00.0;-00.0"), "ᵐ"), " ")</f>
        <v> </v>
      </c>
      <c r="AK2274" s="109"/>
      <c r="AL2274" s="109"/>
      <c r="AM2274" s="109"/>
      <c r="AN2274" s="109"/>
      <c r="AO2274" s="109"/>
      <c r="AP2274" s="109"/>
      <c r="AQ2274" s="109"/>
      <c r="AR2274" s="109"/>
      <c r="AS2274" s="109"/>
    </row>
    <row r="2275" ht="17.25" customHeight="1">
      <c r="A2275" s="133" t="s">
        <v>765</v>
      </c>
      <c r="B2275" s="134" t="str">
        <f t="array" ref="B2275">CONCATENATE("", INDEX(Tabula!$A$1:$AC$129 ,$AT2269  + 1, MATCH("Info", Tabula!$A$1:$AAB$1 , 0)))</f>
        <v>Группа звезд в созвездии Орел, включающая три яркие звезды из описанного только что астеризма Коромысло Весов и целый ряд мелких звездочек, вьющихся вокруг. Ни какой специальной фигуры они не образуют - так, облачко.</v>
      </c>
      <c r="C2275" s="94"/>
      <c r="D2275" s="94"/>
      <c r="E2275" s="94"/>
      <c r="F2275" s="94"/>
      <c r="G2275" s="94"/>
      <c r="H2275" s="94"/>
      <c r="I2275" s="94"/>
      <c r="J2275" s="94"/>
      <c r="K2275" s="94"/>
      <c r="L2275" s="94"/>
      <c r="M2275" s="94"/>
      <c r="N2275" s="94"/>
      <c r="O2275" s="94"/>
      <c r="P2275" s="94"/>
      <c r="Q2275" s="94"/>
      <c r="R2275" s="94"/>
      <c r="S2275" s="94"/>
      <c r="T2275" s="94"/>
      <c r="U2275" s="94"/>
      <c r="V2275" s="94"/>
      <c r="W2275" s="94"/>
      <c r="X2275" s="94"/>
      <c r="Y2275" s="94"/>
      <c r="Z2275" s="94"/>
      <c r="AA2275" s="94"/>
      <c r="AB2275" s="94"/>
      <c r="AC2275" s="94"/>
      <c r="AD2275" s="94"/>
      <c r="AE2275" s="94"/>
      <c r="AF2275" s="94"/>
      <c r="AG2275" s="94"/>
      <c r="AH2275" s="94"/>
      <c r="AI2275" s="94"/>
      <c r="AJ2275" s="94"/>
      <c r="AK2275" s="94"/>
      <c r="AL2275" s="94"/>
      <c r="AM2275" s="94"/>
      <c r="AN2275" s="94"/>
      <c r="AO2275" s="94"/>
      <c r="AP2275" s="94"/>
      <c r="AQ2275" s="94"/>
      <c r="AR2275" s="94"/>
      <c r="AS2275" s="94"/>
    </row>
    <row r="2276" ht="17.25" customHeight="1"/>
    <row r="2277" ht="17.25" customHeight="1"/>
    <row r="2278" ht="17.25" customHeight="1"/>
    <row r="2279" ht="17.25" customHeight="1"/>
    <row r="2280" ht="17.25" customHeight="1"/>
    <row r="2281" ht="17.25" customHeight="1"/>
    <row r="2282" ht="17.25" customHeight="1"/>
    <row r="2283" ht="17.25" customHeight="1"/>
    <row r="2284" ht="17.25" customHeight="1"/>
    <row r="2285" ht="17.25" customHeight="1"/>
    <row r="2286" ht="17.25" customHeight="1"/>
    <row r="2287" ht="17.25" customHeight="1"/>
    <row r="2288" ht="17.25" customHeight="1"/>
    <row r="2289" ht="17.25" customHeight="1">
      <c r="A2289" s="124"/>
      <c r="B2289" s="124"/>
      <c r="C2289" s="124"/>
      <c r="D2289" s="124"/>
      <c r="E2289" s="124"/>
      <c r="F2289" s="124"/>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row>
    <row r="2290" ht="17.25" customHeight="1">
      <c r="A2290" s="135" t="s">
        <v>766</v>
      </c>
      <c r="B2290" s="136" t="str">
        <f t="array" ref="B2290">IMAGE(INDEX(Tabula!$A$1:$AC$129 , $AT2269 + 1, MATCH("Img_Look_Gray", Tabula!$A$1:$AAB$1 , 0)))</f>
        <v/>
      </c>
      <c r="C2290" s="94"/>
      <c r="D2290" s="94"/>
      <c r="E2290" s="94"/>
      <c r="F2290" s="94"/>
      <c r="G2290" s="94"/>
      <c r="H2290" s="94"/>
      <c r="I2290" s="94"/>
      <c r="J2290" s="94"/>
      <c r="K2290" s="94"/>
      <c r="L2290" s="94"/>
      <c r="M2290" s="94"/>
      <c r="N2290" s="94"/>
      <c r="O2290" s="94"/>
      <c r="P2290" s="94"/>
      <c r="Q2290" s="94"/>
      <c r="R2290" s="94"/>
      <c r="S2290" s="94"/>
      <c r="T2290" s="94"/>
      <c r="U2290" s="94"/>
      <c r="V2290" s="94"/>
      <c r="W2290" s="94"/>
      <c r="X2290" s="94"/>
      <c r="Y2290" s="137" t="s">
        <v>767</v>
      </c>
      <c r="Z2290" s="138" t="str">
        <f t="array" ref="Z2290">IMAGE(INDEX(Tabula!$A$1:$AC$129 , $AT2269 + 1,  MATCH("Img_Form_Gray", Tabula!$A$1:$AAB$1 , 0)))</f>
        <v/>
      </c>
      <c r="AA2290" s="94"/>
      <c r="AB2290" s="94"/>
      <c r="AC2290" s="94"/>
      <c r="AD2290" s="94"/>
      <c r="AE2290" s="94"/>
      <c r="AF2290" s="94"/>
      <c r="AG2290" s="94"/>
      <c r="AH2290" s="94"/>
      <c r="AI2290" s="94"/>
      <c r="AJ2290" s="94"/>
      <c r="AK2290" s="94"/>
      <c r="AL2290" s="94"/>
      <c r="AM2290" s="94"/>
      <c r="AN2290" s="94"/>
      <c r="AO2290" s="94"/>
      <c r="AP2290" s="94"/>
      <c r="AQ2290" s="94"/>
      <c r="AR2290" s="94"/>
      <c r="AS2290" s="94"/>
    </row>
    <row r="2291" ht="17.25" customHeight="1"/>
    <row r="2292" ht="17.25" customHeight="1"/>
    <row r="2293" ht="17.25" customHeight="1"/>
    <row r="2294" ht="17.25" customHeight="1"/>
    <row r="2295" ht="17.25" customHeight="1"/>
    <row r="2296" ht="17.25" customHeight="1"/>
    <row r="2297" ht="17.25" customHeight="1"/>
    <row r="2298" ht="17.25" customHeight="1"/>
    <row r="2299" ht="17.25" customHeight="1"/>
    <row r="2300" ht="17.25" customHeight="1"/>
    <row r="2301" ht="17.25" customHeight="1"/>
    <row r="2302" ht="17.25" customHeight="1"/>
    <row r="2303" ht="17.25" customHeight="1"/>
    <row r="2304" ht="17.25" customHeight="1">
      <c r="A2304" s="124"/>
      <c r="B2304" s="124"/>
      <c r="C2304" s="124"/>
      <c r="D2304" s="124"/>
      <c r="E2304" s="124"/>
      <c r="F2304" s="124"/>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row>
    <row r="2305" ht="17.25" customHeight="1">
      <c r="A2305" s="117" t="s">
        <v>634</v>
      </c>
      <c r="B2305" s="109"/>
      <c r="C2305" s="109"/>
      <c r="D2305" s="109"/>
      <c r="E2305" s="109"/>
      <c r="F2305" s="109"/>
      <c r="G2305" s="109"/>
      <c r="H2305" s="109"/>
      <c r="I2305" s="116"/>
      <c r="J2305" s="118" t="str">
        <f t="array" ref="J2305">CONCATENATE("", INDEX(Tabula!$A$1:$AC$129 ,$AT2305  + 1, MATCH("Name", Tabula!$A$1:$AAB$1 , 0)))</f>
        <v>Краеугольный камень</v>
      </c>
      <c r="K2305" s="109"/>
      <c r="L2305" s="109"/>
      <c r="M2305" s="109"/>
      <c r="N2305" s="109"/>
      <c r="O2305" s="109"/>
      <c r="P2305" s="109"/>
      <c r="Q2305" s="109"/>
      <c r="R2305" s="109"/>
      <c r="S2305" s="109"/>
      <c r="T2305" s="109"/>
      <c r="U2305" s="109"/>
      <c r="V2305" s="109"/>
      <c r="W2305" s="109"/>
      <c r="X2305" s="109"/>
      <c r="Y2305" s="109"/>
      <c r="Z2305" s="109"/>
      <c r="AA2305" s="109"/>
      <c r="AB2305" s="109"/>
      <c r="AC2305" s="109"/>
      <c r="AD2305" s="109"/>
      <c r="AE2305" s="109"/>
      <c r="AF2305" s="109"/>
      <c r="AG2305" s="109"/>
      <c r="AH2305" s="109"/>
      <c r="AI2305" s="109"/>
      <c r="AJ2305" s="109"/>
      <c r="AK2305" s="109"/>
      <c r="AL2305" s="109"/>
      <c r="AM2305" s="116"/>
      <c r="AN2305" s="115" t="s">
        <v>757</v>
      </c>
      <c r="AO2305" s="109"/>
      <c r="AP2305" s="109"/>
      <c r="AQ2305" s="109"/>
      <c r="AR2305" s="109"/>
      <c r="AS2305" s="109"/>
      <c r="AT2305" s="119">
        <v>56.0</v>
      </c>
    </row>
    <row r="2306" ht="17.25" customHeight="1">
      <c r="A2306" s="122" t="str">
        <f t="array" ref="A2306">CONCATENATE("Включает ", INDEX(Tabula!$A$1:$AC$129 ,$AT2305  + 1, MATCH("Count", Tabula!$A$1:$AAB$1 , 0)), " объекта")</f>
        <v>Включает 4 объекта</v>
      </c>
      <c r="B2306" s="94"/>
      <c r="C2306" s="94"/>
      <c r="D2306" s="94"/>
      <c r="E2306" s="94"/>
      <c r="F2306" s="94"/>
      <c r="G2306" s="94"/>
      <c r="H2306" s="94"/>
      <c r="I2306" s="121"/>
      <c r="J2306" s="123" t="str">
        <f t="array" ref="J2306">INDEX(Tabula!$A$1:$AC$129 , $AT2305 + 1, MATCH("Stars", Tabula!$A$1:$AAB$1 , 0))</f>
        <v>ε Her, π Her, η Her, ζ Her</v>
      </c>
      <c r="K2306" s="109"/>
      <c r="L2306" s="109"/>
      <c r="M2306" s="109"/>
      <c r="N2306" s="109"/>
      <c r="O2306" s="109"/>
      <c r="P2306" s="109"/>
      <c r="Q2306" s="109"/>
      <c r="R2306" s="109"/>
      <c r="S2306" s="109"/>
      <c r="T2306" s="109"/>
      <c r="U2306" s="109"/>
      <c r="V2306" s="109"/>
      <c r="W2306" s="109"/>
      <c r="X2306" s="109"/>
      <c r="Y2306" s="109"/>
      <c r="Z2306" s="109"/>
      <c r="AA2306" s="109"/>
      <c r="AB2306" s="109"/>
      <c r="AC2306" s="109"/>
      <c r="AD2306" s="109"/>
      <c r="AE2306" s="109"/>
      <c r="AF2306" s="109"/>
      <c r="AG2306" s="109"/>
      <c r="AH2306" s="109"/>
      <c r="AI2306" s="109"/>
      <c r="AJ2306" s="109"/>
      <c r="AK2306" s="109"/>
      <c r="AL2306" s="109"/>
      <c r="AM2306" s="116"/>
      <c r="AN2306" s="120" t="str">
        <f t="array" ref="AN2306">CONCATENATE("№ ", TEXT(INDEX(Tabula!$A$1:$AC$129, $AT2305 + 1, MATCH("Order", Tabula!$A$1:$AAB$1 , 0)), "000"))</f>
        <v>№ 056</v>
      </c>
      <c r="AO2306" s="94"/>
      <c r="AP2306" s="94"/>
      <c r="AQ2306" s="94"/>
      <c r="AR2306" s="94"/>
      <c r="AS2306" s="94"/>
    </row>
    <row r="2307" ht="17.25" customHeight="1">
      <c r="A2307" s="126" t="s">
        <v>656</v>
      </c>
      <c r="B2307" s="109"/>
      <c r="C2307" s="109"/>
      <c r="D2307" s="109"/>
      <c r="E2307" s="109"/>
      <c r="F2307" s="109"/>
      <c r="G2307" s="109"/>
      <c r="H2307" s="109"/>
      <c r="I2307" s="116"/>
      <c r="J2307" s="127" t="str">
        <f t="array" ref="J2307">INDEX(Tabula!$A$1:$AC$129 , $AT2305 + 1, MATCH("Origin", Tabula!$A$1:$AAB$1 , 0))</f>
        <v>Античное</v>
      </c>
      <c r="K2307" s="109"/>
      <c r="L2307" s="109"/>
      <c r="M2307" s="109"/>
      <c r="N2307" s="109"/>
      <c r="O2307" s="109"/>
      <c r="P2307" s="109"/>
      <c r="Q2307" s="109"/>
      <c r="R2307" s="109"/>
      <c r="S2307" s="109"/>
      <c r="T2307" s="109"/>
      <c r="U2307" s="116"/>
      <c r="V2307" s="126" t="s">
        <v>636</v>
      </c>
      <c r="W2307" s="109"/>
      <c r="X2307" s="109"/>
      <c r="Y2307" s="109"/>
      <c r="Z2307" s="109"/>
      <c r="AA2307" s="109"/>
      <c r="AB2307" s="109"/>
      <c r="AC2307" s="109"/>
      <c r="AD2307" s="127" t="str">
        <f t="array" ref="AD2307">INDEX(Tabula!$A$1:$AC$129 , $AT2305 + 1, MATCH("Type", Tabula!$A$1:$AAB$1 , 0))</f>
        <v>Ассоциативные</v>
      </c>
      <c r="AE2307" s="109"/>
      <c r="AF2307" s="109"/>
      <c r="AG2307" s="109"/>
      <c r="AH2307" s="109"/>
      <c r="AI2307" s="109"/>
      <c r="AJ2307" s="109"/>
      <c r="AK2307" s="109"/>
      <c r="AL2307" s="109"/>
      <c r="AM2307" s="116"/>
      <c r="AN2307" s="124"/>
      <c r="AO2307" s="124"/>
      <c r="AP2307" s="124"/>
      <c r="AQ2307" s="124"/>
      <c r="AR2307" s="124"/>
      <c r="AS2307" s="124"/>
    </row>
    <row r="2308" ht="17.25" customHeight="1">
      <c r="A2308" s="126" t="s">
        <v>759</v>
      </c>
      <c r="B2308" s="109"/>
      <c r="C2308" s="109"/>
      <c r="D2308" s="109"/>
      <c r="E2308" s="109"/>
      <c r="F2308" s="109"/>
      <c r="G2308" s="109"/>
      <c r="H2308" s="109"/>
      <c r="I2308" s="116"/>
      <c r="J2308" s="129" t="str">
        <f t="array" ref="J2308">IF(INDEX(Tabula!$A$1:$AC$129 , $AT2305 + 1, MATCH("Coord_RAJ2000_Beg", Tabula!$A$1:$AAB$1 , 0)), CONCATENATE(INDEX(Tabula!$A$1:$AC$129 , $AT2305 + 1, MATCH("Coord_RAJ2000_Beg", Tabula!$A$1:$AAB$1 , 0)), " | ", INDEX(Tabula!$A$1:$AC$129 , $AT2305 + 1, MATCH("Coord_DEJ2000_Beg", Tabula!$A$1:$AAB$1 , 0))), " ")</f>
        <v> </v>
      </c>
      <c r="K2308" s="109"/>
      <c r="L2308" s="109"/>
      <c r="M2308" s="109"/>
      <c r="N2308" s="109"/>
      <c r="O2308" s="109"/>
      <c r="P2308" s="109"/>
      <c r="Q2308" s="109"/>
      <c r="R2308" s="109"/>
      <c r="S2308" s="109"/>
      <c r="T2308" s="109"/>
      <c r="U2308" s="116"/>
      <c r="V2308" s="126" t="s">
        <v>760</v>
      </c>
      <c r="W2308" s="109"/>
      <c r="X2308" s="109"/>
      <c r="Y2308" s="109"/>
      <c r="Z2308" s="109"/>
      <c r="AA2308" s="109"/>
      <c r="AB2308" s="109"/>
      <c r="AC2308" s="109"/>
      <c r="AD2308" s="127" t="str">
        <f t="array" ref="AD2308">if(INDEX(Tabula!$A$1:$AC$129 , $AT2305 + 1, MATCH("Latitude_Full_Beg", Tabula!$A$1:$AAB$1 , 0)),  CONCATENATE(TEXT(INDEX(Tabula!$A$1:$AC$129 , $AT2305 + 1, MATCH("Latitude_Full_Beg", Tabula!$A$1:$AAB$1 , 0)), "+00.0;-00.0" ), "° — ", TEXT(INDEX(Tabula!$A$1:$AC$129 , $AT2305 + 1, MATCH("Latitude_Full_End", Tabula!$A$1:$AAB$1 , 0)), "+00.0;-00.0" ), "°"), " ")</f>
        <v> </v>
      </c>
      <c r="AE2308" s="109"/>
      <c r="AF2308" s="109"/>
      <c r="AG2308" s="109"/>
      <c r="AH2308" s="109"/>
      <c r="AI2308" s="109"/>
      <c r="AJ2308" s="109"/>
      <c r="AK2308" s="109"/>
      <c r="AL2308" s="109"/>
      <c r="AM2308" s="116"/>
      <c r="AN2308" s="128" t="s">
        <v>758</v>
      </c>
      <c r="AO2308" s="109"/>
      <c r="AP2308" s="109"/>
      <c r="AQ2308" s="109"/>
      <c r="AR2308" s="109"/>
      <c r="AS2308" s="109"/>
    </row>
    <row r="2309" ht="17.25" customHeight="1">
      <c r="A2309" s="131" t="s">
        <v>761</v>
      </c>
      <c r="B2309" s="109"/>
      <c r="C2309" s="109"/>
      <c r="D2309" s="109"/>
      <c r="E2309" s="109"/>
      <c r="F2309" s="109"/>
      <c r="G2309" s="109"/>
      <c r="H2309" s="109"/>
      <c r="I2309" s="116"/>
      <c r="J2309" s="129" t="str">
        <f t="array" ref="J2309">IF(INDEX(Tabula!$A$1:$AC$129 , $AT2305 + 1, MATCH("Coord_RAJ2000_End", Tabula!$A$1:$AAB$1 , 0)), CONCATENATE(INDEX(Tabula!$A$1:$AC$129 , $AT2305 + 1, MATCH("Coord_RAJ2000_End", Tabula!$A$1:$AAB$1 , 0)), " | ", INDEX(Tabula!$A$1:$AC$129 , $AT2305 + 1, MATCH("Coord_DEJ2000_End", Tabula!$A$1:$AAB$1 , 0))), " ")</f>
        <v> </v>
      </c>
      <c r="K2309" s="109"/>
      <c r="L2309" s="109"/>
      <c r="M2309" s="109"/>
      <c r="N2309" s="109"/>
      <c r="O2309" s="109"/>
      <c r="P2309" s="109"/>
      <c r="Q2309" s="109"/>
      <c r="R2309" s="109"/>
      <c r="S2309" s="109"/>
      <c r="T2309" s="109"/>
      <c r="U2309" s="116"/>
      <c r="V2309" s="126" t="s">
        <v>762</v>
      </c>
      <c r="W2309" s="109"/>
      <c r="X2309" s="109"/>
      <c r="Y2309" s="109"/>
      <c r="Z2309" s="109"/>
      <c r="AA2309" s="109"/>
      <c r="AB2309" s="109"/>
      <c r="AC2309" s="109"/>
      <c r="AD2309" s="127" t="str">
        <f t="array" ref="AD2309">IF(INDEX(Tabula!$A$1:$AC$129 , $AT2305 + 1, MATCH("Latitude_Part_Beg", Tabula!$A$1:$AAB$1 , 0)), CONCATENATE(TEXT(INDEX(Tabula!$A$1:$AC$129 , $AT2305 + 1, MATCH("Latitude_Part_Beg", Tabula!$A$1:$AAB$1 , 0)), "+00.0;-00.0" ), "° — ", TEXT(INDEX(Tabula!$A$1:$AC$129 , $AT2305 + 1, MATCH("Latitude_Part_End", Tabula!$A$1:$AAB$1 , 0)), "+00.0;-00.0" ), "°"), " ")</f>
        <v> </v>
      </c>
      <c r="AE2309" s="109"/>
      <c r="AF2309" s="109"/>
      <c r="AG2309" s="109"/>
      <c r="AH2309" s="109"/>
      <c r="AI2309" s="109"/>
      <c r="AJ2309" s="109"/>
      <c r="AK2309" s="109"/>
      <c r="AL2309" s="109"/>
      <c r="AM2309" s="116"/>
      <c r="AN2309" s="130" t="str">
        <f t="array" ref="AN2309">CONCATENATE("@ ", INDEX(Tabula!$A$1:$AC$129, $AT2305 + 1, MATCH("Group", Tabula!$A$1:$AAB$1 , 0)), " ")</f>
        <v>@ 042-_ </v>
      </c>
      <c r="AO2309" s="94"/>
      <c r="AP2309" s="94"/>
      <c r="AQ2309" s="94"/>
      <c r="AR2309" s="94"/>
      <c r="AS2309" s="94"/>
    </row>
    <row r="2310" ht="17.25" customHeight="1">
      <c r="A2310" s="126" t="s">
        <v>763</v>
      </c>
      <c r="B2310" s="109"/>
      <c r="C2310" s="109"/>
      <c r="D2310" s="109"/>
      <c r="E2310" s="109"/>
      <c r="F2310" s="109"/>
      <c r="G2310" s="109"/>
      <c r="H2310" s="109"/>
      <c r="I2310" s="116"/>
      <c r="J2310" s="132" t="str">
        <f t="array" ref="J2310">if(INDEX(Tabula!$A$1:$AC$129 , $AT2305 + 1, MATCH("Size_RA", Tabula!$A$1:$AAB$1 , 0)), CONCATENATE(INDEX(Tabula!$A$1:$AC$129 , $AT2305 + 1, MATCH("Size_RA", Tabula!$A$1:$AAB$1 , 0)), " | ", INDEX(Tabula!$A$1:$AC$129 , $AT2305 + 1, MATCH("Size_DE", Tabula!$A$1:$AAB$1 , 0))), " ")</f>
        <v> </v>
      </c>
      <c r="K2310" s="109"/>
      <c r="L2310" s="109"/>
      <c r="M2310" s="109"/>
      <c r="N2310" s="109"/>
      <c r="O2310" s="109"/>
      <c r="P2310" s="109"/>
      <c r="Q2310" s="109"/>
      <c r="R2310" s="109"/>
      <c r="S2310" s="109"/>
      <c r="T2310" s="109"/>
      <c r="U2310" s="116"/>
      <c r="V2310" s="126" t="s">
        <v>764</v>
      </c>
      <c r="W2310" s="109"/>
      <c r="X2310" s="109"/>
      <c r="Y2310" s="109"/>
      <c r="Z2310" s="109"/>
      <c r="AA2310" s="109"/>
      <c r="AB2310" s="109"/>
      <c r="AC2310" s="109"/>
      <c r="AD2310" s="127" t="str">
        <f t="array" ref="AD2310">IF(INDEX(Tabula!$A$1:$AC$129 , $AT2305 + 1, MATCH("Magnitude_Min", Tabula!$A$1:$AAB$1 , 0)), CONCATENATE(TEXT(INDEX(Tabula!$A$1:$AC$129 , $AT2305 + 1, MATCH("Magnitude_Min", Tabula!$A$1:$AAB$1 , 0)), "+00.0;-00.0"),  "ᵐ — ", TEXT(INDEX(Tabula!$A$1:$AC$129 , $AT2305 + 1, MATCH("Magnitude_Max", Tabula!$A$1:$AAB$1 , 0)), "+00.0;-00.0"), "ᵐ"), " ")</f>
        <v> </v>
      </c>
      <c r="AE2310" s="109"/>
      <c r="AF2310" s="109"/>
      <c r="AG2310" s="109"/>
      <c r="AH2310" s="109"/>
      <c r="AI2310" s="109"/>
      <c r="AJ2310" s="109"/>
      <c r="AK2310" s="109"/>
      <c r="AL2310" s="109"/>
      <c r="AM2310" s="116"/>
      <c r="AN2310" s="124"/>
      <c r="AO2310" s="124"/>
      <c r="AP2310" s="124"/>
      <c r="AQ2310" s="124"/>
      <c r="AR2310" s="124"/>
      <c r="AS2310" s="124"/>
    </row>
    <row r="2311" ht="17.25" customHeight="1">
      <c r="A2311" s="134" t="str">
        <f t="array" ref="A2311">CONCATENATE("", INDEX(Tabula!$A$1:$AC$129 ,$AT2305  + 1, MATCH("Info", Tabula!$A$1:$AAB$1 , 0)))</f>
        <v>Центральная часть созвездия Геркулес , а в версии Рея - голова Геракла. Входит в астеризм Бабочку этого созвездия в качестве северного крыла.</v>
      </c>
      <c r="B2311" s="94"/>
      <c r="C2311" s="94"/>
      <c r="D2311" s="94"/>
      <c r="E2311" s="94"/>
      <c r="F2311" s="94"/>
      <c r="G2311" s="94"/>
      <c r="H2311" s="94"/>
      <c r="I2311" s="94"/>
      <c r="J2311" s="94"/>
      <c r="K2311" s="94"/>
      <c r="L2311" s="94"/>
      <c r="M2311" s="94"/>
      <c r="N2311" s="94"/>
      <c r="O2311" s="94"/>
      <c r="P2311" s="94"/>
      <c r="Q2311" s="94"/>
      <c r="R2311" s="94"/>
      <c r="S2311" s="94"/>
      <c r="T2311" s="94"/>
      <c r="U2311" s="94"/>
      <c r="V2311" s="94"/>
      <c r="W2311" s="94"/>
      <c r="X2311" s="94"/>
      <c r="Y2311" s="94"/>
      <c r="Z2311" s="94"/>
      <c r="AA2311" s="94"/>
      <c r="AB2311" s="94"/>
      <c r="AC2311" s="94"/>
      <c r="AD2311" s="94"/>
      <c r="AE2311" s="94"/>
      <c r="AF2311" s="94"/>
      <c r="AG2311" s="94"/>
      <c r="AH2311" s="94"/>
      <c r="AI2311" s="94"/>
      <c r="AJ2311" s="94"/>
      <c r="AK2311" s="94"/>
      <c r="AL2311" s="94"/>
      <c r="AM2311" s="94"/>
      <c r="AN2311" s="94"/>
      <c r="AO2311" s="94"/>
      <c r="AP2311" s="94"/>
      <c r="AQ2311" s="94"/>
      <c r="AR2311" s="94"/>
      <c r="AS2311" s="139" t="s">
        <v>765</v>
      </c>
    </row>
    <row r="2312" ht="17.25" customHeight="1"/>
    <row r="2313" ht="17.25" customHeight="1"/>
    <row r="2314" ht="17.25" customHeight="1"/>
    <row r="2315" ht="17.25" customHeight="1"/>
    <row r="2316" ht="17.25" customHeight="1"/>
    <row r="2317" ht="17.25" customHeight="1"/>
    <row r="2318" ht="17.25" customHeight="1"/>
    <row r="2319" ht="17.25" customHeight="1"/>
    <row r="2320" ht="17.25" customHeight="1"/>
    <row r="2321" ht="17.25" customHeight="1"/>
    <row r="2322" ht="17.25" customHeight="1"/>
    <row r="2323" ht="17.25" customHeight="1"/>
    <row r="2324" ht="17.25" customHeight="1"/>
    <row r="2325" ht="17.25" customHeight="1">
      <c r="A2325" s="124"/>
      <c r="B2325" s="124"/>
      <c r="C2325" s="124"/>
      <c r="D2325" s="124"/>
      <c r="E2325" s="124"/>
      <c r="F2325" s="124"/>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row>
    <row r="2326" ht="17.25" customHeight="1">
      <c r="A2326" s="138" t="str">
        <f t="array" ref="A2326">IMAGE(INDEX(Tabula!$A$1:$AC$129 , $AT2305 + 1,  MATCH("Img_Form_Gray", Tabula!$A$1:$AAB$1 , 0)))</f>
        <v/>
      </c>
      <c r="B2326" s="94"/>
      <c r="C2326" s="94"/>
      <c r="D2326" s="94"/>
      <c r="E2326" s="94"/>
      <c r="F2326" s="94"/>
      <c r="G2326" s="94"/>
      <c r="H2326" s="94"/>
      <c r="I2326" s="94"/>
      <c r="J2326" s="94"/>
      <c r="K2326" s="94"/>
      <c r="L2326" s="94"/>
      <c r="M2326" s="94"/>
      <c r="N2326" s="94"/>
      <c r="O2326" s="94"/>
      <c r="P2326" s="94"/>
      <c r="Q2326" s="94"/>
      <c r="R2326" s="94"/>
      <c r="S2326" s="94"/>
      <c r="T2326" s="94"/>
      <c r="U2326" s="140" t="s">
        <v>767</v>
      </c>
      <c r="V2326" s="136" t="str">
        <f t="array" ref="V2326">IMAGE(INDEX(Tabula!$A$1:$AC$129 , $AT2305 + 1, MATCH("Img_Look_Gray", Tabula!$A$1:$AAB$1 , 0)))</f>
        <v/>
      </c>
      <c r="W2326" s="94"/>
      <c r="X2326" s="94"/>
      <c r="Y2326" s="94"/>
      <c r="Z2326" s="94"/>
      <c r="AA2326" s="94"/>
      <c r="AB2326" s="94"/>
      <c r="AC2326" s="94"/>
      <c r="AD2326" s="94"/>
      <c r="AE2326" s="94"/>
      <c r="AF2326" s="94"/>
      <c r="AG2326" s="94"/>
      <c r="AH2326" s="94"/>
      <c r="AI2326" s="94"/>
      <c r="AJ2326" s="94"/>
      <c r="AK2326" s="94"/>
      <c r="AL2326" s="94"/>
      <c r="AM2326" s="94"/>
      <c r="AN2326" s="94"/>
      <c r="AO2326" s="94"/>
      <c r="AP2326" s="94"/>
      <c r="AQ2326" s="94"/>
      <c r="AR2326" s="94"/>
      <c r="AS2326" s="141" t="s">
        <v>766</v>
      </c>
    </row>
    <row r="2327" ht="17.25" customHeight="1"/>
    <row r="2328" ht="17.25" customHeight="1"/>
    <row r="2329" ht="17.25" customHeight="1"/>
    <row r="2330" ht="17.25" customHeight="1"/>
    <row r="2331" ht="17.25" customHeight="1"/>
    <row r="2332" ht="17.25" customHeight="1"/>
    <row r="2333" ht="17.25" customHeight="1"/>
    <row r="2334" ht="17.25" customHeight="1"/>
    <row r="2335" ht="17.25" customHeight="1"/>
    <row r="2336" ht="17.25" customHeight="1"/>
    <row r="2337" ht="17.25" customHeight="1"/>
    <row r="2338" ht="17.25" customHeight="1"/>
    <row r="2339" ht="17.25" customHeight="1"/>
    <row r="2340" ht="17.25" customHeight="1">
      <c r="A2340" s="124"/>
      <c r="B2340" s="124"/>
      <c r="C2340" s="124"/>
      <c r="D2340" s="124"/>
      <c r="E2340" s="124"/>
      <c r="F2340" s="124"/>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row>
    <row r="2341" ht="17.25" customHeight="1">
      <c r="A2341" s="115" t="s">
        <v>757</v>
      </c>
      <c r="B2341" s="109"/>
      <c r="C2341" s="109"/>
      <c r="D2341" s="109"/>
      <c r="E2341" s="109"/>
      <c r="F2341" s="116"/>
      <c r="G2341" s="117" t="s">
        <v>634</v>
      </c>
      <c r="H2341" s="109"/>
      <c r="I2341" s="109"/>
      <c r="J2341" s="109"/>
      <c r="K2341" s="109"/>
      <c r="L2341" s="109"/>
      <c r="M2341" s="109"/>
      <c r="N2341" s="109"/>
      <c r="O2341" s="116"/>
      <c r="P2341" s="118" t="str">
        <f t="array" ref="P2341">CONCATENATE("", INDEX(Tabula!$A$1:$AC$129 ,$AT2341  + 1, MATCH("Name", Tabula!$A$1:$AAB$1 , 0)))</f>
        <v>Зеркало Венеры</v>
      </c>
      <c r="Q2341" s="109"/>
      <c r="R2341" s="109"/>
      <c r="S2341" s="109"/>
      <c r="T2341" s="109"/>
      <c r="U2341" s="109"/>
      <c r="V2341" s="109"/>
      <c r="W2341" s="109"/>
      <c r="X2341" s="109"/>
      <c r="Y2341" s="109"/>
      <c r="Z2341" s="109"/>
      <c r="AA2341" s="109"/>
      <c r="AB2341" s="109"/>
      <c r="AC2341" s="109"/>
      <c r="AD2341" s="109"/>
      <c r="AE2341" s="109"/>
      <c r="AF2341" s="109"/>
      <c r="AG2341" s="109"/>
      <c r="AH2341" s="109"/>
      <c r="AI2341" s="109"/>
      <c r="AJ2341" s="109"/>
      <c r="AK2341" s="109"/>
      <c r="AL2341" s="109"/>
      <c r="AM2341" s="109"/>
      <c r="AN2341" s="109"/>
      <c r="AO2341" s="109"/>
      <c r="AP2341" s="109"/>
      <c r="AQ2341" s="109"/>
      <c r="AR2341" s="109"/>
      <c r="AS2341" s="109"/>
      <c r="AT2341" s="119">
        <v>57.0</v>
      </c>
    </row>
    <row r="2342" ht="17.25" customHeight="1">
      <c r="A2342" s="120" t="str">
        <f t="array" ref="A2342">CONCATENATE("№ ", TEXT(INDEX(Tabula!$A$1:$AC$129, $AT2341 + 1, MATCH("Order", Tabula!$A$1:$AAB$1 , 0)), "000"))</f>
        <v>№ 057</v>
      </c>
      <c r="B2342" s="94"/>
      <c r="C2342" s="94"/>
      <c r="D2342" s="94"/>
      <c r="E2342" s="94"/>
      <c r="F2342" s="121"/>
      <c r="G2342" s="122" t="str">
        <f t="array" ref="G2342">CONCATENATE("Включает ", INDEX(Tabula!$A$1:$AC$129 ,$AT2341  + 1, MATCH("Count", Tabula!$A$1:$AAB$1 , 0)), " объекта")</f>
        <v>Включает 6 объекта</v>
      </c>
      <c r="H2342" s="94"/>
      <c r="I2342" s="94"/>
      <c r="J2342" s="94"/>
      <c r="K2342" s="94"/>
      <c r="L2342" s="94"/>
      <c r="M2342" s="94"/>
      <c r="N2342" s="94"/>
      <c r="O2342" s="121"/>
      <c r="P2342" s="123" t="str">
        <f t="array" ref="P2342">INDEX(Tabula!$A$1:$AC$129 , $AT2341 + 1, MATCH("Stars", Tabula!$A$1:$AAB$1 , 0))</f>
        <v>η Ori, δ Ori, ε Ori, ζ Ori, θ Ori, ι Ori</v>
      </c>
      <c r="Q2342" s="109"/>
      <c r="R2342" s="109"/>
      <c r="S2342" s="109"/>
      <c r="T2342" s="109"/>
      <c r="U2342" s="109"/>
      <c r="V2342" s="109"/>
      <c r="W2342" s="109"/>
      <c r="X2342" s="109"/>
      <c r="Y2342" s="109"/>
      <c r="Z2342" s="109"/>
      <c r="AA2342" s="109"/>
      <c r="AB2342" s="109"/>
      <c r="AC2342" s="109"/>
      <c r="AD2342" s="109"/>
      <c r="AE2342" s="109"/>
      <c r="AF2342" s="109"/>
      <c r="AG2342" s="109"/>
      <c r="AH2342" s="109"/>
      <c r="AI2342" s="109"/>
      <c r="AJ2342" s="109"/>
      <c r="AK2342" s="109"/>
      <c r="AL2342" s="109"/>
      <c r="AM2342" s="109"/>
      <c r="AN2342" s="109"/>
      <c r="AO2342" s="109"/>
      <c r="AP2342" s="109"/>
      <c r="AQ2342" s="109"/>
      <c r="AR2342" s="109"/>
      <c r="AS2342" s="109"/>
    </row>
    <row r="2343" ht="17.25" customHeight="1">
      <c r="A2343" s="124"/>
      <c r="B2343" s="124"/>
      <c r="C2343" s="124"/>
      <c r="D2343" s="124"/>
      <c r="E2343" s="124"/>
      <c r="F2343" s="125"/>
      <c r="G2343" s="126" t="s">
        <v>656</v>
      </c>
      <c r="H2343" s="109"/>
      <c r="I2343" s="109"/>
      <c r="J2343" s="109"/>
      <c r="K2343" s="109"/>
      <c r="L2343" s="109"/>
      <c r="M2343" s="109"/>
      <c r="N2343" s="109"/>
      <c r="O2343" s="116"/>
      <c r="P2343" s="127" t="str">
        <f t="array" ref="P2343">INDEX(Tabula!$A$1:$AC$129 , $AT2341 + 1, MATCH("Origin", Tabula!$A$1:$AAB$1 , 0))</f>
        <v>Античное</v>
      </c>
      <c r="Q2343" s="109"/>
      <c r="R2343" s="109"/>
      <c r="S2343" s="109"/>
      <c r="T2343" s="109"/>
      <c r="U2343" s="109"/>
      <c r="V2343" s="109"/>
      <c r="W2343" s="109"/>
      <c r="X2343" s="109"/>
      <c r="Y2343" s="109"/>
      <c r="Z2343" s="109"/>
      <c r="AA2343" s="116"/>
      <c r="AB2343" s="126" t="s">
        <v>636</v>
      </c>
      <c r="AC2343" s="109"/>
      <c r="AD2343" s="109"/>
      <c r="AE2343" s="109"/>
      <c r="AF2343" s="109"/>
      <c r="AG2343" s="109"/>
      <c r="AH2343" s="109"/>
      <c r="AI2343" s="109"/>
      <c r="AJ2343" s="127" t="str">
        <f t="array" ref="AJ2343">INDEX(Tabula!$A$1:$AC$129 , $AT2341 + 1, MATCH("Type", Tabula!$A$1:$AAB$1 , 0))</f>
        <v>Ассоциативные</v>
      </c>
      <c r="AK2343" s="109"/>
      <c r="AL2343" s="109"/>
      <c r="AM2343" s="109"/>
      <c r="AN2343" s="109"/>
      <c r="AO2343" s="109"/>
      <c r="AP2343" s="109"/>
      <c r="AQ2343" s="109"/>
      <c r="AR2343" s="109"/>
      <c r="AS2343" s="109"/>
    </row>
    <row r="2344" ht="17.25" customHeight="1">
      <c r="A2344" s="128" t="s">
        <v>758</v>
      </c>
      <c r="B2344" s="109"/>
      <c r="C2344" s="109"/>
      <c r="D2344" s="109"/>
      <c r="E2344" s="109"/>
      <c r="F2344" s="116"/>
      <c r="G2344" s="126" t="s">
        <v>759</v>
      </c>
      <c r="H2344" s="109"/>
      <c r="I2344" s="109"/>
      <c r="J2344" s="109"/>
      <c r="K2344" s="109"/>
      <c r="L2344" s="109"/>
      <c r="M2344" s="109"/>
      <c r="N2344" s="109"/>
      <c r="O2344" s="116"/>
      <c r="P2344" s="129" t="str">
        <f t="array" ref="P2344">IF(INDEX(Tabula!$A$1:$AC$129 , $AT2341 + 1, MATCH("Coord_RAJ2000_Beg", Tabula!$A$1:$AAB$1 , 0)), CONCATENATE(INDEX(Tabula!$A$1:$AC$129 , $AT2341 + 1, MATCH("Coord_RAJ2000_Beg", Tabula!$A$1:$AAB$1 , 0)), " | ", INDEX(Tabula!$A$1:$AC$129 , $AT2341 + 1, MATCH("Coord_DEJ2000_Beg", Tabula!$A$1:$AAB$1 , 0))), " ")</f>
        <v> </v>
      </c>
      <c r="Q2344" s="109"/>
      <c r="R2344" s="109"/>
      <c r="S2344" s="109"/>
      <c r="T2344" s="109"/>
      <c r="U2344" s="109"/>
      <c r="V2344" s="109"/>
      <c r="W2344" s="109"/>
      <c r="X2344" s="109"/>
      <c r="Y2344" s="109"/>
      <c r="Z2344" s="109"/>
      <c r="AA2344" s="116"/>
      <c r="AB2344" s="126" t="s">
        <v>760</v>
      </c>
      <c r="AC2344" s="109"/>
      <c r="AD2344" s="109"/>
      <c r="AE2344" s="109"/>
      <c r="AF2344" s="109"/>
      <c r="AG2344" s="109"/>
      <c r="AH2344" s="109"/>
      <c r="AI2344" s="109"/>
      <c r="AJ2344" s="127" t="str">
        <f t="array" ref="AJ2344">if(INDEX(Tabula!$A$1:$AC$129 , $AT2341 + 1, MATCH("Latitude_Full_Beg", Tabula!$A$1:$AAB$1 , 0)),  CONCATENATE(TEXT(INDEX(Tabula!$A$1:$AC$129 , $AT2341 + 1, MATCH("Latitude_Full_Beg", Tabula!$A$1:$AAB$1 , 0)), "+00.0;-00.0" ), "° — ", TEXT(INDEX(Tabula!$A$1:$AC$129 , $AT2341 + 1, MATCH("Latitude_Full_End", Tabula!$A$1:$AAB$1 , 0)), "+00.0;-00.0" ), "°"), " ")</f>
        <v> </v>
      </c>
      <c r="AK2344" s="109"/>
      <c r="AL2344" s="109"/>
      <c r="AM2344" s="109"/>
      <c r="AN2344" s="109"/>
      <c r="AO2344" s="109"/>
      <c r="AP2344" s="109"/>
      <c r="AQ2344" s="109"/>
      <c r="AR2344" s="109"/>
      <c r="AS2344" s="109"/>
    </row>
    <row r="2345" ht="17.25" customHeight="1">
      <c r="A2345" s="130" t="str">
        <f t="array" ref="A2345">CONCATENATE("@ ", INDEX(Tabula!$A$1:$AC$129, $AT2341 + 1, MATCH("Group", Tabula!$A$1:$AAB$1 , 0)), " ")</f>
        <v>@ 043-a </v>
      </c>
      <c r="B2345" s="94"/>
      <c r="C2345" s="94"/>
      <c r="D2345" s="94"/>
      <c r="E2345" s="94"/>
      <c r="F2345" s="121"/>
      <c r="G2345" s="131" t="s">
        <v>761</v>
      </c>
      <c r="H2345" s="109"/>
      <c r="I2345" s="109"/>
      <c r="J2345" s="109"/>
      <c r="K2345" s="109"/>
      <c r="L2345" s="109"/>
      <c r="M2345" s="109"/>
      <c r="N2345" s="109"/>
      <c r="O2345" s="116"/>
      <c r="P2345" s="129" t="str">
        <f t="array" ref="P2345">IF(INDEX(Tabula!$A$1:$AC$129 , $AT2341 + 1, MATCH("Coord_RAJ2000_End", Tabula!$A$1:$AAB$1 , 0)), CONCATENATE(INDEX(Tabula!$A$1:$AC$129 , $AT2341 + 1, MATCH("Coord_RAJ2000_End", Tabula!$A$1:$AAB$1 , 0)), " | ", INDEX(Tabula!$A$1:$AC$129 , $AT2341 + 1, MATCH("Coord_DEJ2000_End", Tabula!$A$1:$AAB$1 , 0))), " ")</f>
        <v> </v>
      </c>
      <c r="Q2345" s="109"/>
      <c r="R2345" s="109"/>
      <c r="S2345" s="109"/>
      <c r="T2345" s="109"/>
      <c r="U2345" s="109"/>
      <c r="V2345" s="109"/>
      <c r="W2345" s="109"/>
      <c r="X2345" s="109"/>
      <c r="Y2345" s="109"/>
      <c r="Z2345" s="109"/>
      <c r="AA2345" s="116"/>
      <c r="AB2345" s="126" t="s">
        <v>762</v>
      </c>
      <c r="AC2345" s="109"/>
      <c r="AD2345" s="109"/>
      <c r="AE2345" s="109"/>
      <c r="AF2345" s="109"/>
      <c r="AG2345" s="109"/>
      <c r="AH2345" s="109"/>
      <c r="AI2345" s="109"/>
      <c r="AJ2345" s="127" t="str">
        <f t="array" ref="AJ2345">IF(INDEX(Tabula!$A$1:$AC$129 , $AT2341 + 1, MATCH("Latitude_Part_Beg", Tabula!$A$1:$AAB$1 , 0)), CONCATENATE(TEXT(INDEX(Tabula!$A$1:$AC$129 , $AT2341 + 1, MATCH("Latitude_Part_Beg", Tabula!$A$1:$AAB$1 , 0)), "+00.0;-00.0" ), "° — ", TEXT(INDEX(Tabula!$A$1:$AC$129 , $AT2341 + 1, MATCH("Latitude_Part_End", Tabula!$A$1:$AAB$1 , 0)), "+00.0;-00.0" ), "°"), " ")</f>
        <v> </v>
      </c>
      <c r="AK2345" s="109"/>
      <c r="AL2345" s="109"/>
      <c r="AM2345" s="109"/>
      <c r="AN2345" s="109"/>
      <c r="AO2345" s="109"/>
      <c r="AP2345" s="109"/>
      <c r="AQ2345" s="109"/>
      <c r="AR2345" s="109"/>
      <c r="AS2345" s="109"/>
    </row>
    <row r="2346" ht="17.25" customHeight="1">
      <c r="A2346" s="124"/>
      <c r="B2346" s="124"/>
      <c r="C2346" s="124"/>
      <c r="D2346" s="124"/>
      <c r="E2346" s="124"/>
      <c r="F2346" s="125"/>
      <c r="G2346" s="126" t="s">
        <v>763</v>
      </c>
      <c r="H2346" s="109"/>
      <c r="I2346" s="109"/>
      <c r="J2346" s="109"/>
      <c r="K2346" s="109"/>
      <c r="L2346" s="109"/>
      <c r="M2346" s="109"/>
      <c r="N2346" s="109"/>
      <c r="O2346" s="116"/>
      <c r="P2346" s="132" t="str">
        <f t="array" ref="P2346">if(INDEX(Tabula!$A$1:$AC$129 , $AT2341 + 1, MATCH("Size_RA", Tabula!$A$1:$AAB$1 , 0)), CONCATENATE(INDEX(Tabula!$A$1:$AC$129 , $AT2341 + 1, MATCH("Size_RA", Tabula!$A$1:$AAB$1 , 0)), " | ", INDEX(Tabula!$A$1:$AC$129 , $AT2341 + 1, MATCH("Size_DE", Tabula!$A$1:$AAB$1 , 0))), " ")</f>
        <v> </v>
      </c>
      <c r="Q2346" s="109"/>
      <c r="R2346" s="109"/>
      <c r="S2346" s="109"/>
      <c r="T2346" s="109"/>
      <c r="U2346" s="109"/>
      <c r="V2346" s="109"/>
      <c r="W2346" s="109"/>
      <c r="X2346" s="109"/>
      <c r="Y2346" s="109"/>
      <c r="Z2346" s="109"/>
      <c r="AA2346" s="116"/>
      <c r="AB2346" s="126" t="s">
        <v>764</v>
      </c>
      <c r="AC2346" s="109"/>
      <c r="AD2346" s="109"/>
      <c r="AE2346" s="109"/>
      <c r="AF2346" s="109"/>
      <c r="AG2346" s="109"/>
      <c r="AH2346" s="109"/>
      <c r="AI2346" s="109"/>
      <c r="AJ2346" s="127" t="str">
        <f t="array" ref="AJ2346">IF(INDEX(Tabula!$A$1:$AC$129 , $AT2341 + 1, MATCH("Magnitude_Min", Tabula!$A$1:$AAB$1 , 0)), CONCATENATE(TEXT(INDEX(Tabula!$A$1:$AC$129 , $AT2341 + 1, MATCH("Magnitude_Min", Tabula!$A$1:$AAB$1 , 0)), "+00.0;-00.0"),  "ᵐ — ", TEXT(INDEX(Tabula!$A$1:$AC$129 , $AT2341 + 1, MATCH("Magnitude_Max", Tabula!$A$1:$AAB$1 , 0)), "+00.0;-00.0"), "ᵐ"), " ")</f>
        <v> </v>
      </c>
      <c r="AK2346" s="109"/>
      <c r="AL2346" s="109"/>
      <c r="AM2346" s="109"/>
      <c r="AN2346" s="109"/>
      <c r="AO2346" s="109"/>
      <c r="AP2346" s="109"/>
      <c r="AQ2346" s="109"/>
      <c r="AR2346" s="109"/>
      <c r="AS2346" s="109"/>
    </row>
    <row r="2347" ht="17.25" customHeight="1">
      <c r="A2347" s="133" t="s">
        <v>765</v>
      </c>
      <c r="B2347" s="134" t="str">
        <f t="array" ref="B2347">CONCATENATE("", INDEX(Tabula!$A$1:$AC$129 ,$AT2341  + 1, MATCH("Info", Tabula!$A$1:$AAB$1 , 0)))</f>
        <v>Пояс Ориона, η Ориона и "рукоять" Меча формируют зеркало в виде ромба, а сам Меч — его ручку. Этот астеризм «правильно» ориентирован при восходе созвездия в средних широтах.</v>
      </c>
      <c r="C2347" s="94"/>
      <c r="D2347" s="94"/>
      <c r="E2347" s="94"/>
      <c r="F2347" s="94"/>
      <c r="G2347" s="94"/>
      <c r="H2347" s="94"/>
      <c r="I2347" s="94"/>
      <c r="J2347" s="94"/>
      <c r="K2347" s="94"/>
      <c r="L2347" s="94"/>
      <c r="M2347" s="94"/>
      <c r="N2347" s="94"/>
      <c r="O2347" s="94"/>
      <c r="P2347" s="94"/>
      <c r="Q2347" s="94"/>
      <c r="R2347" s="94"/>
      <c r="S2347" s="94"/>
      <c r="T2347" s="94"/>
      <c r="U2347" s="94"/>
      <c r="V2347" s="94"/>
      <c r="W2347" s="94"/>
      <c r="X2347" s="94"/>
      <c r="Y2347" s="94"/>
      <c r="Z2347" s="94"/>
      <c r="AA2347" s="94"/>
      <c r="AB2347" s="94"/>
      <c r="AC2347" s="94"/>
      <c r="AD2347" s="94"/>
      <c r="AE2347" s="94"/>
      <c r="AF2347" s="94"/>
      <c r="AG2347" s="94"/>
      <c r="AH2347" s="94"/>
      <c r="AI2347" s="94"/>
      <c r="AJ2347" s="94"/>
      <c r="AK2347" s="94"/>
      <c r="AL2347" s="94"/>
      <c r="AM2347" s="94"/>
      <c r="AN2347" s="94"/>
      <c r="AO2347" s="94"/>
      <c r="AP2347" s="94"/>
      <c r="AQ2347" s="94"/>
      <c r="AR2347" s="94"/>
      <c r="AS2347" s="94"/>
    </row>
    <row r="2348" ht="17.25" customHeight="1"/>
    <row r="2349" ht="17.25" customHeight="1"/>
    <row r="2350" ht="17.25" customHeight="1"/>
    <row r="2351" ht="17.25" customHeight="1"/>
    <row r="2352" ht="17.25" customHeight="1"/>
    <row r="2353" ht="17.25" customHeight="1"/>
    <row r="2354" ht="17.25" customHeight="1"/>
    <row r="2355" ht="17.25" customHeight="1"/>
    <row r="2356" ht="17.25" customHeight="1"/>
    <row r="2357" ht="17.25" customHeight="1"/>
    <row r="2358" ht="17.25" customHeight="1"/>
    <row r="2359" ht="17.25" customHeight="1"/>
    <row r="2360" ht="17.25" customHeight="1"/>
    <row r="2361" ht="17.25" customHeight="1">
      <c r="A2361" s="124"/>
      <c r="B2361" s="124"/>
      <c r="C2361" s="124"/>
      <c r="D2361" s="124"/>
      <c r="E2361" s="124"/>
      <c r="F2361" s="124"/>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row>
    <row r="2362" ht="17.25" customHeight="1">
      <c r="A2362" s="135" t="s">
        <v>766</v>
      </c>
      <c r="B2362" s="136" t="str">
        <f t="array" ref="B2362">IMAGE(INDEX(Tabula!$A$1:$AC$129 , $AT2341 + 1, MATCH("Img_Look_Gray", Tabula!$A$1:$AAB$1 , 0)))</f>
        <v/>
      </c>
      <c r="C2362" s="94"/>
      <c r="D2362" s="94"/>
      <c r="E2362" s="94"/>
      <c r="F2362" s="94"/>
      <c r="G2362" s="94"/>
      <c r="H2362" s="94"/>
      <c r="I2362" s="94"/>
      <c r="J2362" s="94"/>
      <c r="K2362" s="94"/>
      <c r="L2362" s="94"/>
      <c r="M2362" s="94"/>
      <c r="N2362" s="94"/>
      <c r="O2362" s="94"/>
      <c r="P2362" s="94"/>
      <c r="Q2362" s="94"/>
      <c r="R2362" s="94"/>
      <c r="S2362" s="94"/>
      <c r="T2362" s="94"/>
      <c r="U2362" s="94"/>
      <c r="V2362" s="94"/>
      <c r="W2362" s="94"/>
      <c r="X2362" s="94"/>
      <c r="Y2362" s="137" t="s">
        <v>767</v>
      </c>
      <c r="Z2362" s="138" t="str">
        <f t="array" ref="Z2362">IMAGE(INDEX(Tabula!$A$1:$AC$129 , $AT2341 + 1,  MATCH("Img_Form_Gray", Tabula!$A$1:$AAB$1 , 0)))</f>
        <v/>
      </c>
      <c r="AA2362" s="94"/>
      <c r="AB2362" s="94"/>
      <c r="AC2362" s="94"/>
      <c r="AD2362" s="94"/>
      <c r="AE2362" s="94"/>
      <c r="AF2362" s="94"/>
      <c r="AG2362" s="94"/>
      <c r="AH2362" s="94"/>
      <c r="AI2362" s="94"/>
      <c r="AJ2362" s="94"/>
      <c r="AK2362" s="94"/>
      <c r="AL2362" s="94"/>
      <c r="AM2362" s="94"/>
      <c r="AN2362" s="94"/>
      <c r="AO2362" s="94"/>
      <c r="AP2362" s="94"/>
      <c r="AQ2362" s="94"/>
      <c r="AR2362" s="94"/>
      <c r="AS2362" s="94"/>
    </row>
    <row r="2363" ht="17.25" customHeight="1"/>
    <row r="2364" ht="17.25" customHeight="1"/>
    <row r="2365" ht="17.25" customHeight="1"/>
    <row r="2366" ht="17.25" customHeight="1"/>
    <row r="2367" ht="17.25" customHeight="1"/>
    <row r="2368" ht="17.25" customHeight="1"/>
    <row r="2369" ht="17.25" customHeight="1"/>
    <row r="2370" ht="17.25" customHeight="1"/>
    <row r="2371" ht="17.25" customHeight="1"/>
    <row r="2372" ht="17.25" customHeight="1"/>
    <row r="2373" ht="17.25" customHeight="1"/>
    <row r="2374" ht="17.25" customHeight="1"/>
    <row r="2375" ht="17.25" customHeight="1"/>
    <row r="2376" ht="17.25" customHeight="1">
      <c r="A2376" s="124"/>
      <c r="B2376" s="124"/>
      <c r="C2376" s="124"/>
      <c r="D2376" s="124"/>
      <c r="E2376" s="124"/>
      <c r="F2376" s="124"/>
      <c r="G2376" s="124"/>
      <c r="H2376" s="124"/>
      <c r="I2376" s="124"/>
      <c r="J2376" s="124"/>
      <c r="K2376" s="124"/>
      <c r="L2376" s="124"/>
      <c r="M2376" s="124"/>
      <c r="N2376" s="124"/>
      <c r="O2376" s="124"/>
      <c r="P2376" s="124"/>
      <c r="Q2376" s="124"/>
      <c r="R2376" s="124"/>
      <c r="S2376" s="124"/>
      <c r="T2376" s="124"/>
      <c r="U2376" s="124"/>
      <c r="V2376" s="124"/>
      <c r="W2376" s="124"/>
      <c r="X2376" s="124"/>
      <c r="Y2376" s="124"/>
      <c r="Z2376" s="124"/>
      <c r="AA2376" s="124"/>
      <c r="AB2376" s="124"/>
      <c r="AC2376" s="124"/>
      <c r="AD2376" s="124"/>
      <c r="AE2376" s="124"/>
      <c r="AF2376" s="124"/>
      <c r="AG2376" s="124"/>
      <c r="AH2376" s="124"/>
      <c r="AI2376" s="124"/>
      <c r="AJ2376" s="124"/>
      <c r="AK2376" s="124"/>
      <c r="AL2376" s="124"/>
      <c r="AM2376" s="124"/>
      <c r="AN2376" s="124"/>
      <c r="AO2376" s="124"/>
      <c r="AP2376" s="124"/>
      <c r="AQ2376" s="124"/>
      <c r="AR2376" s="124"/>
      <c r="AS2376" s="124"/>
    </row>
    <row r="2377" ht="17.25" customHeight="1">
      <c r="A2377" s="117" t="s">
        <v>634</v>
      </c>
      <c r="B2377" s="109"/>
      <c r="C2377" s="109"/>
      <c r="D2377" s="109"/>
      <c r="E2377" s="109"/>
      <c r="F2377" s="109"/>
      <c r="G2377" s="109"/>
      <c r="H2377" s="109"/>
      <c r="I2377" s="116"/>
      <c r="J2377" s="118" t="str">
        <f t="array" ref="J2377">CONCATENATE("", INDEX(Tabula!$A$1:$AC$129 ,$AT2377  + 1, MATCH("Name", Tabula!$A$1:$AAB$1 , 0)))</f>
        <v>Кастрюля</v>
      </c>
      <c r="K2377" s="109"/>
      <c r="L2377" s="109"/>
      <c r="M2377" s="109"/>
      <c r="N2377" s="109"/>
      <c r="O2377" s="109"/>
      <c r="P2377" s="109"/>
      <c r="Q2377" s="109"/>
      <c r="R2377" s="109"/>
      <c r="S2377" s="109"/>
      <c r="T2377" s="109"/>
      <c r="U2377" s="109"/>
      <c r="V2377" s="109"/>
      <c r="W2377" s="109"/>
      <c r="X2377" s="109"/>
      <c r="Y2377" s="109"/>
      <c r="Z2377" s="109"/>
      <c r="AA2377" s="109"/>
      <c r="AB2377" s="109"/>
      <c r="AC2377" s="109"/>
      <c r="AD2377" s="109"/>
      <c r="AE2377" s="109"/>
      <c r="AF2377" s="109"/>
      <c r="AG2377" s="109"/>
      <c r="AH2377" s="109"/>
      <c r="AI2377" s="109"/>
      <c r="AJ2377" s="109"/>
      <c r="AK2377" s="109"/>
      <c r="AL2377" s="109"/>
      <c r="AM2377" s="116"/>
      <c r="AN2377" s="115" t="s">
        <v>757</v>
      </c>
      <c r="AO2377" s="109"/>
      <c r="AP2377" s="109"/>
      <c r="AQ2377" s="109"/>
      <c r="AR2377" s="109"/>
      <c r="AS2377" s="109"/>
      <c r="AT2377" s="119">
        <v>58.0</v>
      </c>
    </row>
    <row r="2378" ht="17.25" customHeight="1">
      <c r="A2378" s="122" t="str">
        <f t="array" ref="A2378">CONCATENATE("Включает ", INDEX(Tabula!$A$1:$AC$129 ,$AT2377  + 1, MATCH("Count", Tabula!$A$1:$AAB$1 , 0)), " объекта")</f>
        <v>Включает 6 объекта</v>
      </c>
      <c r="B2378" s="94"/>
      <c r="C2378" s="94"/>
      <c r="D2378" s="94"/>
      <c r="E2378" s="94"/>
      <c r="F2378" s="94"/>
      <c r="G2378" s="94"/>
      <c r="H2378" s="94"/>
      <c r="I2378" s="121"/>
      <c r="J2378" s="123" t="str">
        <f t="array" ref="J2378">INDEX(Tabula!$A$1:$AC$129 , $AT2377 + 1, MATCH("Stars", Tabula!$A$1:$AAB$1 , 0))</f>
        <v>η Ori, δ Ori, ε Ori, ζ Ori, θ Ori, ι Ori</v>
      </c>
      <c r="K2378" s="109"/>
      <c r="L2378" s="109"/>
      <c r="M2378" s="109"/>
      <c r="N2378" s="109"/>
      <c r="O2378" s="109"/>
      <c r="P2378" s="109"/>
      <c r="Q2378" s="109"/>
      <c r="R2378" s="109"/>
      <c r="S2378" s="109"/>
      <c r="T2378" s="109"/>
      <c r="U2378" s="109"/>
      <c r="V2378" s="109"/>
      <c r="W2378" s="109"/>
      <c r="X2378" s="109"/>
      <c r="Y2378" s="109"/>
      <c r="Z2378" s="109"/>
      <c r="AA2378" s="109"/>
      <c r="AB2378" s="109"/>
      <c r="AC2378" s="109"/>
      <c r="AD2378" s="109"/>
      <c r="AE2378" s="109"/>
      <c r="AF2378" s="109"/>
      <c r="AG2378" s="109"/>
      <c r="AH2378" s="109"/>
      <c r="AI2378" s="109"/>
      <c r="AJ2378" s="109"/>
      <c r="AK2378" s="109"/>
      <c r="AL2378" s="109"/>
      <c r="AM2378" s="116"/>
      <c r="AN2378" s="120" t="str">
        <f t="array" ref="AN2378">CONCATENATE("№ ", TEXT(INDEX(Tabula!$A$1:$AC$129, $AT2377 + 1, MATCH("Order", Tabula!$A$1:$AAB$1 , 0)), "000"))</f>
        <v>№ 058</v>
      </c>
      <c r="AO2378" s="94"/>
      <c r="AP2378" s="94"/>
      <c r="AQ2378" s="94"/>
      <c r="AR2378" s="94"/>
      <c r="AS2378" s="94"/>
    </row>
    <row r="2379" ht="17.25" customHeight="1">
      <c r="A2379" s="126" t="s">
        <v>656</v>
      </c>
      <c r="B2379" s="109"/>
      <c r="C2379" s="109"/>
      <c r="D2379" s="109"/>
      <c r="E2379" s="109"/>
      <c r="F2379" s="109"/>
      <c r="G2379" s="109"/>
      <c r="H2379" s="109"/>
      <c r="I2379" s="116"/>
      <c r="J2379" s="127" t="str">
        <f t="array" ref="J2379">INDEX(Tabula!$A$1:$AC$129 , $AT2377 + 1, MATCH("Origin", Tabula!$A$1:$AAB$1 , 0))</f>
        <v>Современное</v>
      </c>
      <c r="K2379" s="109"/>
      <c r="L2379" s="109"/>
      <c r="M2379" s="109"/>
      <c r="N2379" s="109"/>
      <c r="O2379" s="109"/>
      <c r="P2379" s="109"/>
      <c r="Q2379" s="109"/>
      <c r="R2379" s="109"/>
      <c r="S2379" s="109"/>
      <c r="T2379" s="109"/>
      <c r="U2379" s="116"/>
      <c r="V2379" s="126" t="s">
        <v>636</v>
      </c>
      <c r="W2379" s="109"/>
      <c r="X2379" s="109"/>
      <c r="Y2379" s="109"/>
      <c r="Z2379" s="109"/>
      <c r="AA2379" s="109"/>
      <c r="AB2379" s="109"/>
      <c r="AC2379" s="109"/>
      <c r="AD2379" s="127" t="str">
        <f t="array" ref="AD2379">INDEX(Tabula!$A$1:$AC$129 , $AT2377 + 1, MATCH("Type", Tabula!$A$1:$AAB$1 , 0))</f>
        <v>Ассоциативные</v>
      </c>
      <c r="AE2379" s="109"/>
      <c r="AF2379" s="109"/>
      <c r="AG2379" s="109"/>
      <c r="AH2379" s="109"/>
      <c r="AI2379" s="109"/>
      <c r="AJ2379" s="109"/>
      <c r="AK2379" s="109"/>
      <c r="AL2379" s="109"/>
      <c r="AM2379" s="116"/>
      <c r="AN2379" s="124"/>
      <c r="AO2379" s="124"/>
      <c r="AP2379" s="124"/>
      <c r="AQ2379" s="124"/>
      <c r="AR2379" s="124"/>
      <c r="AS2379" s="124"/>
    </row>
    <row r="2380" ht="17.25" customHeight="1">
      <c r="A2380" s="126" t="s">
        <v>759</v>
      </c>
      <c r="B2380" s="109"/>
      <c r="C2380" s="109"/>
      <c r="D2380" s="109"/>
      <c r="E2380" s="109"/>
      <c r="F2380" s="109"/>
      <c r="G2380" s="109"/>
      <c r="H2380" s="109"/>
      <c r="I2380" s="116"/>
      <c r="J2380" s="129" t="str">
        <f t="array" ref="J2380">IF(INDEX(Tabula!$A$1:$AC$129 , $AT2377 + 1, MATCH("Coord_RAJ2000_Beg", Tabula!$A$1:$AAB$1 , 0)), CONCATENATE(INDEX(Tabula!$A$1:$AC$129 , $AT2377 + 1, MATCH("Coord_RAJ2000_Beg", Tabula!$A$1:$AAB$1 , 0)), " | ", INDEX(Tabula!$A$1:$AC$129 , $AT2377 + 1, MATCH("Coord_DEJ2000_Beg", Tabula!$A$1:$AAB$1 , 0))), " ")</f>
        <v> </v>
      </c>
      <c r="K2380" s="109"/>
      <c r="L2380" s="109"/>
      <c r="M2380" s="109"/>
      <c r="N2380" s="109"/>
      <c r="O2380" s="109"/>
      <c r="P2380" s="109"/>
      <c r="Q2380" s="109"/>
      <c r="R2380" s="109"/>
      <c r="S2380" s="109"/>
      <c r="T2380" s="109"/>
      <c r="U2380" s="116"/>
      <c r="V2380" s="126" t="s">
        <v>760</v>
      </c>
      <c r="W2380" s="109"/>
      <c r="X2380" s="109"/>
      <c r="Y2380" s="109"/>
      <c r="Z2380" s="109"/>
      <c r="AA2380" s="109"/>
      <c r="AB2380" s="109"/>
      <c r="AC2380" s="109"/>
      <c r="AD2380" s="127" t="str">
        <f t="array" ref="AD2380">if(INDEX(Tabula!$A$1:$AC$129 , $AT2377 + 1, MATCH("Latitude_Full_Beg", Tabula!$A$1:$AAB$1 , 0)),  CONCATENATE(TEXT(INDEX(Tabula!$A$1:$AC$129 , $AT2377 + 1, MATCH("Latitude_Full_Beg", Tabula!$A$1:$AAB$1 , 0)), "+00.0;-00.0" ), "° — ", TEXT(INDEX(Tabula!$A$1:$AC$129 , $AT2377 + 1, MATCH("Latitude_Full_End", Tabula!$A$1:$AAB$1 , 0)), "+00.0;-00.0" ), "°"), " ")</f>
        <v> </v>
      </c>
      <c r="AE2380" s="109"/>
      <c r="AF2380" s="109"/>
      <c r="AG2380" s="109"/>
      <c r="AH2380" s="109"/>
      <c r="AI2380" s="109"/>
      <c r="AJ2380" s="109"/>
      <c r="AK2380" s="109"/>
      <c r="AL2380" s="109"/>
      <c r="AM2380" s="116"/>
      <c r="AN2380" s="128" t="s">
        <v>758</v>
      </c>
      <c r="AO2380" s="109"/>
      <c r="AP2380" s="109"/>
      <c r="AQ2380" s="109"/>
      <c r="AR2380" s="109"/>
      <c r="AS2380" s="109"/>
    </row>
    <row r="2381" ht="17.25" customHeight="1">
      <c r="A2381" s="131" t="s">
        <v>761</v>
      </c>
      <c r="B2381" s="109"/>
      <c r="C2381" s="109"/>
      <c r="D2381" s="109"/>
      <c r="E2381" s="109"/>
      <c r="F2381" s="109"/>
      <c r="G2381" s="109"/>
      <c r="H2381" s="109"/>
      <c r="I2381" s="116"/>
      <c r="J2381" s="129" t="str">
        <f t="array" ref="J2381">IF(INDEX(Tabula!$A$1:$AC$129 , $AT2377 + 1, MATCH("Coord_RAJ2000_End", Tabula!$A$1:$AAB$1 , 0)), CONCATENATE(INDEX(Tabula!$A$1:$AC$129 , $AT2377 + 1, MATCH("Coord_RAJ2000_End", Tabula!$A$1:$AAB$1 , 0)), " | ", INDEX(Tabula!$A$1:$AC$129 , $AT2377 + 1, MATCH("Coord_DEJ2000_End", Tabula!$A$1:$AAB$1 , 0))), " ")</f>
        <v> </v>
      </c>
      <c r="K2381" s="109"/>
      <c r="L2381" s="109"/>
      <c r="M2381" s="109"/>
      <c r="N2381" s="109"/>
      <c r="O2381" s="109"/>
      <c r="P2381" s="109"/>
      <c r="Q2381" s="109"/>
      <c r="R2381" s="109"/>
      <c r="S2381" s="109"/>
      <c r="T2381" s="109"/>
      <c r="U2381" s="116"/>
      <c r="V2381" s="126" t="s">
        <v>762</v>
      </c>
      <c r="W2381" s="109"/>
      <c r="X2381" s="109"/>
      <c r="Y2381" s="109"/>
      <c r="Z2381" s="109"/>
      <c r="AA2381" s="109"/>
      <c r="AB2381" s="109"/>
      <c r="AC2381" s="109"/>
      <c r="AD2381" s="127" t="str">
        <f t="array" ref="AD2381">IF(INDEX(Tabula!$A$1:$AC$129 , $AT2377 + 1, MATCH("Latitude_Part_Beg", Tabula!$A$1:$AAB$1 , 0)), CONCATENATE(TEXT(INDEX(Tabula!$A$1:$AC$129 , $AT2377 + 1, MATCH("Latitude_Part_Beg", Tabula!$A$1:$AAB$1 , 0)), "+00.0;-00.0" ), "° — ", TEXT(INDEX(Tabula!$A$1:$AC$129 , $AT2377 + 1, MATCH("Latitude_Part_End", Tabula!$A$1:$AAB$1 , 0)), "+00.0;-00.0" ), "°"), " ")</f>
        <v> </v>
      </c>
      <c r="AE2381" s="109"/>
      <c r="AF2381" s="109"/>
      <c r="AG2381" s="109"/>
      <c r="AH2381" s="109"/>
      <c r="AI2381" s="109"/>
      <c r="AJ2381" s="109"/>
      <c r="AK2381" s="109"/>
      <c r="AL2381" s="109"/>
      <c r="AM2381" s="116"/>
      <c r="AN2381" s="130" t="str">
        <f t="array" ref="AN2381">CONCATENATE("@ ", INDEX(Tabula!$A$1:$AC$129, $AT2377 + 1, MATCH("Group", Tabula!$A$1:$AAB$1 , 0)), " ")</f>
        <v>@ 043-b </v>
      </c>
      <c r="AO2381" s="94"/>
      <c r="AP2381" s="94"/>
      <c r="AQ2381" s="94"/>
      <c r="AR2381" s="94"/>
      <c r="AS2381" s="94"/>
    </row>
    <row r="2382" ht="17.25" customHeight="1">
      <c r="A2382" s="126" t="s">
        <v>763</v>
      </c>
      <c r="B2382" s="109"/>
      <c r="C2382" s="109"/>
      <c r="D2382" s="109"/>
      <c r="E2382" s="109"/>
      <c r="F2382" s="109"/>
      <c r="G2382" s="109"/>
      <c r="H2382" s="109"/>
      <c r="I2382" s="116"/>
      <c r="J2382" s="132" t="str">
        <f t="array" ref="J2382">if(INDEX(Tabula!$A$1:$AC$129 , $AT2377 + 1, MATCH("Size_RA", Tabula!$A$1:$AAB$1 , 0)), CONCATENATE(INDEX(Tabula!$A$1:$AC$129 , $AT2377 + 1, MATCH("Size_RA", Tabula!$A$1:$AAB$1 , 0)), " | ", INDEX(Tabula!$A$1:$AC$129 , $AT2377 + 1, MATCH("Size_DE", Tabula!$A$1:$AAB$1 , 0))), " ")</f>
        <v> </v>
      </c>
      <c r="K2382" s="109"/>
      <c r="L2382" s="109"/>
      <c r="M2382" s="109"/>
      <c r="N2382" s="109"/>
      <c r="O2382" s="109"/>
      <c r="P2382" s="109"/>
      <c r="Q2382" s="109"/>
      <c r="R2382" s="109"/>
      <c r="S2382" s="109"/>
      <c r="T2382" s="109"/>
      <c r="U2382" s="116"/>
      <c r="V2382" s="126" t="s">
        <v>764</v>
      </c>
      <c r="W2382" s="109"/>
      <c r="X2382" s="109"/>
      <c r="Y2382" s="109"/>
      <c r="Z2382" s="109"/>
      <c r="AA2382" s="109"/>
      <c r="AB2382" s="109"/>
      <c r="AC2382" s="109"/>
      <c r="AD2382" s="127" t="str">
        <f t="array" ref="AD2382">IF(INDEX(Tabula!$A$1:$AC$129 , $AT2377 + 1, MATCH("Magnitude_Min", Tabula!$A$1:$AAB$1 , 0)), CONCATENATE(TEXT(INDEX(Tabula!$A$1:$AC$129 , $AT2377 + 1, MATCH("Magnitude_Min", Tabula!$A$1:$AAB$1 , 0)), "+00.0;-00.0"),  "ᵐ — ", TEXT(INDEX(Tabula!$A$1:$AC$129 , $AT2377 + 1, MATCH("Magnitude_Max", Tabula!$A$1:$AAB$1 , 0)), "+00.0;-00.0"), "ᵐ"), " ")</f>
        <v> </v>
      </c>
      <c r="AE2382" s="109"/>
      <c r="AF2382" s="109"/>
      <c r="AG2382" s="109"/>
      <c r="AH2382" s="109"/>
      <c r="AI2382" s="109"/>
      <c r="AJ2382" s="109"/>
      <c r="AK2382" s="109"/>
      <c r="AL2382" s="109"/>
      <c r="AM2382" s="116"/>
      <c r="AN2382" s="124"/>
      <c r="AO2382" s="124"/>
      <c r="AP2382" s="124"/>
      <c r="AQ2382" s="124"/>
      <c r="AR2382" s="124"/>
      <c r="AS2382" s="124"/>
    </row>
    <row r="2383" ht="17.25" customHeight="1">
      <c r="A2383" s="134" t="str">
        <f t="array" ref="A2383">CONCATENATE("", INDEX(Tabula!$A$1:$AC$129 ,$AT2377  + 1, MATCH("Info", Tabula!$A$1:$AAB$1 , 0)))</f>
        <v>Астеризм, появившийся в среде астрономов Австралии (из зависти к астрономам северного полушария? Ковши-то в Австралии, поди, толком и не видны!) - точно те же звезды, что и в Зеркале Венеры. В южном полушарии созвездие Орион (как и все другие небесные объекты), естественно, перевернуто относительно привычного нам положения - антиподы все же! В этом формате Пояс, Меч Ориона плюс еще одна звезда, ι Ori в качестве ручки, напоминают кастрюлю - сам не видел, но верю на слово.</v>
      </c>
      <c r="B2383" s="94"/>
      <c r="C2383" s="94"/>
      <c r="D2383" s="94"/>
      <c r="E2383" s="94"/>
      <c r="F2383" s="94"/>
      <c r="G2383" s="94"/>
      <c r="H2383" s="94"/>
      <c r="I2383" s="94"/>
      <c r="J2383" s="94"/>
      <c r="K2383" s="94"/>
      <c r="L2383" s="94"/>
      <c r="M2383" s="94"/>
      <c r="N2383" s="94"/>
      <c r="O2383" s="94"/>
      <c r="P2383" s="94"/>
      <c r="Q2383" s="94"/>
      <c r="R2383" s="94"/>
      <c r="S2383" s="94"/>
      <c r="T2383" s="94"/>
      <c r="U2383" s="94"/>
      <c r="V2383" s="94"/>
      <c r="W2383" s="94"/>
      <c r="X2383" s="94"/>
      <c r="Y2383" s="94"/>
      <c r="Z2383" s="94"/>
      <c r="AA2383" s="94"/>
      <c r="AB2383" s="94"/>
      <c r="AC2383" s="94"/>
      <c r="AD2383" s="94"/>
      <c r="AE2383" s="94"/>
      <c r="AF2383" s="94"/>
      <c r="AG2383" s="94"/>
      <c r="AH2383" s="94"/>
      <c r="AI2383" s="94"/>
      <c r="AJ2383" s="94"/>
      <c r="AK2383" s="94"/>
      <c r="AL2383" s="94"/>
      <c r="AM2383" s="94"/>
      <c r="AN2383" s="94"/>
      <c r="AO2383" s="94"/>
      <c r="AP2383" s="94"/>
      <c r="AQ2383" s="94"/>
      <c r="AR2383" s="94"/>
      <c r="AS2383" s="139" t="s">
        <v>765</v>
      </c>
    </row>
    <row r="2384" ht="17.25" customHeight="1"/>
    <row r="2385" ht="17.25" customHeight="1"/>
    <row r="2386" ht="17.25" customHeight="1"/>
    <row r="2387" ht="17.25" customHeight="1"/>
    <row r="2388" ht="17.25" customHeight="1"/>
    <row r="2389" ht="17.25" customHeight="1"/>
    <row r="2390" ht="17.25" customHeight="1"/>
    <row r="2391" ht="17.25" customHeight="1"/>
    <row r="2392" ht="17.25" customHeight="1"/>
    <row r="2393" ht="17.25" customHeight="1"/>
    <row r="2394" ht="17.25" customHeight="1"/>
    <row r="2395" ht="17.25" customHeight="1"/>
    <row r="2396" ht="17.25" customHeight="1"/>
    <row r="2397" ht="17.25" customHeight="1">
      <c r="A2397" s="124"/>
      <c r="B2397" s="124"/>
      <c r="C2397" s="124"/>
      <c r="D2397" s="124"/>
      <c r="E2397" s="124"/>
      <c r="F2397" s="124"/>
      <c r="G2397" s="124"/>
      <c r="H2397" s="124"/>
      <c r="I2397" s="124"/>
      <c r="J2397" s="124"/>
      <c r="K2397" s="124"/>
      <c r="L2397" s="124"/>
      <c r="M2397" s="124"/>
      <c r="N2397" s="124"/>
      <c r="O2397" s="124"/>
      <c r="P2397" s="124"/>
      <c r="Q2397" s="124"/>
      <c r="R2397" s="124"/>
      <c r="S2397" s="124"/>
      <c r="T2397" s="124"/>
      <c r="U2397" s="124"/>
      <c r="V2397" s="124"/>
      <c r="W2397" s="124"/>
      <c r="X2397" s="124"/>
      <c r="Y2397" s="124"/>
      <c r="Z2397" s="124"/>
      <c r="AA2397" s="124"/>
      <c r="AB2397" s="124"/>
      <c r="AC2397" s="124"/>
      <c r="AD2397" s="124"/>
      <c r="AE2397" s="124"/>
      <c r="AF2397" s="124"/>
      <c r="AG2397" s="124"/>
      <c r="AH2397" s="124"/>
      <c r="AI2397" s="124"/>
      <c r="AJ2397" s="124"/>
      <c r="AK2397" s="124"/>
      <c r="AL2397" s="124"/>
      <c r="AM2397" s="124"/>
      <c r="AN2397" s="124"/>
      <c r="AO2397" s="124"/>
      <c r="AP2397" s="124"/>
      <c r="AQ2397" s="124"/>
      <c r="AR2397" s="124"/>
      <c r="AS2397" s="124"/>
    </row>
    <row r="2398" ht="17.25" customHeight="1">
      <c r="A2398" s="138" t="str">
        <f t="array" ref="A2398">IMAGE(INDEX(Tabula!$A$1:$AC$129 , $AT2377 + 1,  MATCH("Img_Form_Gray", Tabula!$A$1:$AAB$1 , 0)))</f>
        <v/>
      </c>
      <c r="B2398" s="94"/>
      <c r="C2398" s="94"/>
      <c r="D2398" s="94"/>
      <c r="E2398" s="94"/>
      <c r="F2398" s="94"/>
      <c r="G2398" s="94"/>
      <c r="H2398" s="94"/>
      <c r="I2398" s="94"/>
      <c r="J2398" s="94"/>
      <c r="K2398" s="94"/>
      <c r="L2398" s="94"/>
      <c r="M2398" s="94"/>
      <c r="N2398" s="94"/>
      <c r="O2398" s="94"/>
      <c r="P2398" s="94"/>
      <c r="Q2398" s="94"/>
      <c r="R2398" s="94"/>
      <c r="S2398" s="94"/>
      <c r="T2398" s="94"/>
      <c r="U2398" s="140" t="s">
        <v>767</v>
      </c>
      <c r="V2398" s="136" t="str">
        <f t="array" ref="V2398">IMAGE(INDEX(Tabula!$A$1:$AC$129 , $AT2377 + 1, MATCH("Img_Look_Gray", Tabula!$A$1:$AAB$1 , 0)))</f>
        <v/>
      </c>
      <c r="W2398" s="94"/>
      <c r="X2398" s="94"/>
      <c r="Y2398" s="94"/>
      <c r="Z2398" s="94"/>
      <c r="AA2398" s="94"/>
      <c r="AB2398" s="94"/>
      <c r="AC2398" s="94"/>
      <c r="AD2398" s="94"/>
      <c r="AE2398" s="94"/>
      <c r="AF2398" s="94"/>
      <c r="AG2398" s="94"/>
      <c r="AH2398" s="94"/>
      <c r="AI2398" s="94"/>
      <c r="AJ2398" s="94"/>
      <c r="AK2398" s="94"/>
      <c r="AL2398" s="94"/>
      <c r="AM2398" s="94"/>
      <c r="AN2398" s="94"/>
      <c r="AO2398" s="94"/>
      <c r="AP2398" s="94"/>
      <c r="AQ2398" s="94"/>
      <c r="AR2398" s="94"/>
      <c r="AS2398" s="141" t="s">
        <v>766</v>
      </c>
    </row>
    <row r="2399" ht="17.25" customHeight="1"/>
    <row r="2400" ht="17.25" customHeight="1"/>
    <row r="2401" ht="17.25" customHeight="1"/>
    <row r="2402" ht="17.25" customHeight="1"/>
    <row r="2403" ht="17.25" customHeight="1"/>
    <row r="2404" ht="17.25" customHeight="1"/>
    <row r="2405" ht="17.25" customHeight="1"/>
    <row r="2406" ht="17.25" customHeight="1"/>
    <row r="2407" ht="17.25" customHeight="1"/>
    <row r="2408" ht="17.25" customHeight="1"/>
    <row r="2409" ht="17.25" customHeight="1"/>
    <row r="2410" ht="17.25" customHeight="1"/>
    <row r="2411" ht="17.25" customHeight="1"/>
    <row r="2412" ht="17.25" customHeight="1">
      <c r="A2412" s="124"/>
      <c r="B2412" s="124"/>
      <c r="C2412" s="124"/>
      <c r="D2412" s="124"/>
      <c r="E2412" s="124"/>
      <c r="F2412" s="124"/>
      <c r="G2412" s="124"/>
      <c r="H2412" s="124"/>
      <c r="I2412" s="124"/>
      <c r="J2412" s="124"/>
      <c r="K2412" s="124"/>
      <c r="L2412" s="124"/>
      <c r="M2412" s="124"/>
      <c r="N2412" s="124"/>
      <c r="O2412" s="124"/>
      <c r="P2412" s="124"/>
      <c r="Q2412" s="124"/>
      <c r="R2412" s="124"/>
      <c r="S2412" s="124"/>
      <c r="T2412" s="124"/>
      <c r="U2412" s="124"/>
      <c r="V2412" s="124"/>
      <c r="W2412" s="124"/>
      <c r="X2412" s="124"/>
      <c r="Y2412" s="124"/>
      <c r="Z2412" s="124"/>
      <c r="AA2412" s="124"/>
      <c r="AB2412" s="124"/>
      <c r="AC2412" s="124"/>
      <c r="AD2412" s="124"/>
      <c r="AE2412" s="124"/>
      <c r="AF2412" s="124"/>
      <c r="AG2412" s="124"/>
      <c r="AH2412" s="124"/>
      <c r="AI2412" s="124"/>
      <c r="AJ2412" s="124"/>
      <c r="AK2412" s="124"/>
      <c r="AL2412" s="124"/>
      <c r="AM2412" s="124"/>
      <c r="AN2412" s="124"/>
      <c r="AO2412" s="124"/>
      <c r="AP2412" s="124"/>
      <c r="AQ2412" s="124"/>
      <c r="AR2412" s="124"/>
      <c r="AS2412" s="124"/>
    </row>
    <row r="2413" ht="17.25" customHeight="1">
      <c r="A2413" s="115" t="s">
        <v>757</v>
      </c>
      <c r="B2413" s="109"/>
      <c r="C2413" s="109"/>
      <c r="D2413" s="109"/>
      <c r="E2413" s="109"/>
      <c r="F2413" s="116"/>
      <c r="G2413" s="117" t="s">
        <v>634</v>
      </c>
      <c r="H2413" s="109"/>
      <c r="I2413" s="109"/>
      <c r="J2413" s="109"/>
      <c r="K2413" s="109"/>
      <c r="L2413" s="109"/>
      <c r="M2413" s="109"/>
      <c r="N2413" s="109"/>
      <c r="O2413" s="116"/>
      <c r="P2413" s="118" t="str">
        <f t="array" ref="P2413">CONCATENATE("", INDEX(Tabula!$A$1:$AC$129 ,$AT2413  + 1, MATCH("Name", Tabula!$A$1:$AAB$1 , 0)))</f>
        <v>Четыре девственницы</v>
      </c>
      <c r="Q2413" s="109"/>
      <c r="R2413" s="109"/>
      <c r="S2413" s="109"/>
      <c r="T2413" s="109"/>
      <c r="U2413" s="109"/>
      <c r="V2413" s="109"/>
      <c r="W2413" s="109"/>
      <c r="X2413" s="109"/>
      <c r="Y2413" s="109"/>
      <c r="Z2413" s="109"/>
      <c r="AA2413" s="109"/>
      <c r="AB2413" s="109"/>
      <c r="AC2413" s="109"/>
      <c r="AD2413" s="109"/>
      <c r="AE2413" s="109"/>
      <c r="AF2413" s="109"/>
      <c r="AG2413" s="109"/>
      <c r="AH2413" s="109"/>
      <c r="AI2413" s="109"/>
      <c r="AJ2413" s="109"/>
      <c r="AK2413" s="109"/>
      <c r="AL2413" s="109"/>
      <c r="AM2413" s="109"/>
      <c r="AN2413" s="109"/>
      <c r="AO2413" s="109"/>
      <c r="AP2413" s="109"/>
      <c r="AQ2413" s="109"/>
      <c r="AR2413" s="109"/>
      <c r="AS2413" s="109"/>
      <c r="AT2413" s="119">
        <v>59.0</v>
      </c>
    </row>
    <row r="2414" ht="17.25" customHeight="1">
      <c r="A2414" s="120" t="str">
        <f t="array" ref="A2414">CONCATENATE("№ ", TEXT(INDEX(Tabula!$A$1:$AC$129, $AT2413 + 1, MATCH("Order", Tabula!$A$1:$AAB$1 , 0)), "000"))</f>
        <v>№ 059</v>
      </c>
      <c r="B2414" s="94"/>
      <c r="C2414" s="94"/>
      <c r="D2414" s="94"/>
      <c r="E2414" s="94"/>
      <c r="F2414" s="121"/>
      <c r="G2414" s="122" t="str">
        <f t="array" ref="G2414">CONCATENATE("Включает ", INDEX(Tabula!$A$1:$AC$129 ,$AT2413  + 1, MATCH("Count", Tabula!$A$1:$AAB$1 , 0)), " объекта")</f>
        <v>Включает 4 объекта</v>
      </c>
      <c r="H2414" s="94"/>
      <c r="I2414" s="94"/>
      <c r="J2414" s="94"/>
      <c r="K2414" s="94"/>
      <c r="L2414" s="94"/>
      <c r="M2414" s="94"/>
      <c r="N2414" s="94"/>
      <c r="O2414" s="121"/>
      <c r="P2414" s="123" t="str">
        <f t="array" ref="P2414">INDEX(Tabula!$A$1:$AC$129 , $AT2413 + 1, MATCH("Stars", Tabula!$A$1:$AAB$1 , 0))</f>
        <v>ε CMa, δ CMa, σ CMa, η CMa</v>
      </c>
      <c r="Q2414" s="109"/>
      <c r="R2414" s="109"/>
      <c r="S2414" s="109"/>
      <c r="T2414" s="109"/>
      <c r="U2414" s="109"/>
      <c r="V2414" s="109"/>
      <c r="W2414" s="109"/>
      <c r="X2414" s="109"/>
      <c r="Y2414" s="109"/>
      <c r="Z2414" s="109"/>
      <c r="AA2414" s="109"/>
      <c r="AB2414" s="109"/>
      <c r="AC2414" s="109"/>
      <c r="AD2414" s="109"/>
      <c r="AE2414" s="109"/>
      <c r="AF2414" s="109"/>
      <c r="AG2414" s="109"/>
      <c r="AH2414" s="109"/>
      <c r="AI2414" s="109"/>
      <c r="AJ2414" s="109"/>
      <c r="AK2414" s="109"/>
      <c r="AL2414" s="109"/>
      <c r="AM2414" s="109"/>
      <c r="AN2414" s="109"/>
      <c r="AO2414" s="109"/>
      <c r="AP2414" s="109"/>
      <c r="AQ2414" s="109"/>
      <c r="AR2414" s="109"/>
      <c r="AS2414" s="109"/>
    </row>
    <row r="2415" ht="17.25" customHeight="1">
      <c r="A2415" s="124"/>
      <c r="B2415" s="124"/>
      <c r="C2415" s="124"/>
      <c r="D2415" s="124"/>
      <c r="E2415" s="124"/>
      <c r="F2415" s="125"/>
      <c r="G2415" s="126" t="s">
        <v>656</v>
      </c>
      <c r="H2415" s="109"/>
      <c r="I2415" s="109"/>
      <c r="J2415" s="109"/>
      <c r="K2415" s="109"/>
      <c r="L2415" s="109"/>
      <c r="M2415" s="109"/>
      <c r="N2415" s="109"/>
      <c r="O2415" s="116"/>
      <c r="P2415" s="127" t="str">
        <f t="array" ref="P2415">INDEX(Tabula!$A$1:$AC$129 , $AT2413 + 1, MATCH("Origin", Tabula!$A$1:$AAB$1 , 0))</f>
        <v>Арабское</v>
      </c>
      <c r="Q2415" s="109"/>
      <c r="R2415" s="109"/>
      <c r="S2415" s="109"/>
      <c r="T2415" s="109"/>
      <c r="U2415" s="109"/>
      <c r="V2415" s="109"/>
      <c r="W2415" s="109"/>
      <c r="X2415" s="109"/>
      <c r="Y2415" s="109"/>
      <c r="Z2415" s="109"/>
      <c r="AA2415" s="116"/>
      <c r="AB2415" s="126" t="s">
        <v>636</v>
      </c>
      <c r="AC2415" s="109"/>
      <c r="AD2415" s="109"/>
      <c r="AE2415" s="109"/>
      <c r="AF2415" s="109"/>
      <c r="AG2415" s="109"/>
      <c r="AH2415" s="109"/>
      <c r="AI2415" s="109"/>
      <c r="AJ2415" s="127" t="str">
        <f t="array" ref="AJ2415">INDEX(Tabula!$A$1:$AC$129 , $AT2413 + 1, MATCH("Type", Tabula!$A$1:$AAB$1 , 0))</f>
        <v>Ассоциативные</v>
      </c>
      <c r="AK2415" s="109"/>
      <c r="AL2415" s="109"/>
      <c r="AM2415" s="109"/>
      <c r="AN2415" s="109"/>
      <c r="AO2415" s="109"/>
      <c r="AP2415" s="109"/>
      <c r="AQ2415" s="109"/>
      <c r="AR2415" s="109"/>
      <c r="AS2415" s="109"/>
    </row>
    <row r="2416" ht="17.25" customHeight="1">
      <c r="A2416" s="128" t="s">
        <v>758</v>
      </c>
      <c r="B2416" s="109"/>
      <c r="C2416" s="109"/>
      <c r="D2416" s="109"/>
      <c r="E2416" s="109"/>
      <c r="F2416" s="116"/>
      <c r="G2416" s="126" t="s">
        <v>759</v>
      </c>
      <c r="H2416" s="109"/>
      <c r="I2416" s="109"/>
      <c r="J2416" s="109"/>
      <c r="K2416" s="109"/>
      <c r="L2416" s="109"/>
      <c r="M2416" s="109"/>
      <c r="N2416" s="109"/>
      <c r="O2416" s="116"/>
      <c r="P2416" s="129" t="str">
        <f t="array" ref="P2416">IF(INDEX(Tabula!$A$1:$AC$129 , $AT2413 + 1, MATCH("Coord_RAJ2000_Beg", Tabula!$A$1:$AAB$1 , 0)), CONCATENATE(INDEX(Tabula!$A$1:$AC$129 , $AT2413 + 1, MATCH("Coord_RAJ2000_Beg", Tabula!$A$1:$AAB$1 , 0)), " | ", INDEX(Tabula!$A$1:$AC$129 , $AT2413 + 1, MATCH("Coord_DEJ2000_Beg", Tabula!$A$1:$AAB$1 , 0))), " ")</f>
        <v> </v>
      </c>
      <c r="Q2416" s="109"/>
      <c r="R2416" s="109"/>
      <c r="S2416" s="109"/>
      <c r="T2416" s="109"/>
      <c r="U2416" s="109"/>
      <c r="V2416" s="109"/>
      <c r="W2416" s="109"/>
      <c r="X2416" s="109"/>
      <c r="Y2416" s="109"/>
      <c r="Z2416" s="109"/>
      <c r="AA2416" s="116"/>
      <c r="AB2416" s="126" t="s">
        <v>760</v>
      </c>
      <c r="AC2416" s="109"/>
      <c r="AD2416" s="109"/>
      <c r="AE2416" s="109"/>
      <c r="AF2416" s="109"/>
      <c r="AG2416" s="109"/>
      <c r="AH2416" s="109"/>
      <c r="AI2416" s="109"/>
      <c r="AJ2416" s="127" t="str">
        <f t="array" ref="AJ2416">if(INDEX(Tabula!$A$1:$AC$129 , $AT2413 + 1, MATCH("Latitude_Full_Beg", Tabula!$A$1:$AAB$1 , 0)),  CONCATENATE(TEXT(INDEX(Tabula!$A$1:$AC$129 , $AT2413 + 1, MATCH("Latitude_Full_Beg", Tabula!$A$1:$AAB$1 , 0)), "+00.0;-00.0" ), "° — ", TEXT(INDEX(Tabula!$A$1:$AC$129 , $AT2413 + 1, MATCH("Latitude_Full_End", Tabula!$A$1:$AAB$1 , 0)), "+00.0;-00.0" ), "°"), " ")</f>
        <v> </v>
      </c>
      <c r="AK2416" s="109"/>
      <c r="AL2416" s="109"/>
      <c r="AM2416" s="109"/>
      <c r="AN2416" s="109"/>
      <c r="AO2416" s="109"/>
      <c r="AP2416" s="109"/>
      <c r="AQ2416" s="109"/>
      <c r="AR2416" s="109"/>
      <c r="AS2416" s="109"/>
    </row>
    <row r="2417" ht="17.25" customHeight="1">
      <c r="A2417" s="130" t="str">
        <f t="array" ref="A2417">CONCATENATE("@ ", INDEX(Tabula!$A$1:$AC$129, $AT2413 + 1, MATCH("Group", Tabula!$A$1:$AAB$1 , 0)), " ")</f>
        <v>@ 044-_ </v>
      </c>
      <c r="B2417" s="94"/>
      <c r="C2417" s="94"/>
      <c r="D2417" s="94"/>
      <c r="E2417" s="94"/>
      <c r="F2417" s="121"/>
      <c r="G2417" s="131" t="s">
        <v>761</v>
      </c>
      <c r="H2417" s="109"/>
      <c r="I2417" s="109"/>
      <c r="J2417" s="109"/>
      <c r="K2417" s="109"/>
      <c r="L2417" s="109"/>
      <c r="M2417" s="109"/>
      <c r="N2417" s="109"/>
      <c r="O2417" s="116"/>
      <c r="P2417" s="129" t="str">
        <f t="array" ref="P2417">IF(INDEX(Tabula!$A$1:$AC$129 , $AT2413 + 1, MATCH("Coord_RAJ2000_End", Tabula!$A$1:$AAB$1 , 0)), CONCATENATE(INDEX(Tabula!$A$1:$AC$129 , $AT2413 + 1, MATCH("Coord_RAJ2000_End", Tabula!$A$1:$AAB$1 , 0)), " | ", INDEX(Tabula!$A$1:$AC$129 , $AT2413 + 1, MATCH("Coord_DEJ2000_End", Tabula!$A$1:$AAB$1 , 0))), " ")</f>
        <v> </v>
      </c>
      <c r="Q2417" s="109"/>
      <c r="R2417" s="109"/>
      <c r="S2417" s="109"/>
      <c r="T2417" s="109"/>
      <c r="U2417" s="109"/>
      <c r="V2417" s="109"/>
      <c r="W2417" s="109"/>
      <c r="X2417" s="109"/>
      <c r="Y2417" s="109"/>
      <c r="Z2417" s="109"/>
      <c r="AA2417" s="116"/>
      <c r="AB2417" s="126" t="s">
        <v>762</v>
      </c>
      <c r="AC2417" s="109"/>
      <c r="AD2417" s="109"/>
      <c r="AE2417" s="109"/>
      <c r="AF2417" s="109"/>
      <c r="AG2417" s="109"/>
      <c r="AH2417" s="109"/>
      <c r="AI2417" s="109"/>
      <c r="AJ2417" s="127" t="str">
        <f t="array" ref="AJ2417">IF(INDEX(Tabula!$A$1:$AC$129 , $AT2413 + 1, MATCH("Latitude_Part_Beg", Tabula!$A$1:$AAB$1 , 0)), CONCATENATE(TEXT(INDEX(Tabula!$A$1:$AC$129 , $AT2413 + 1, MATCH("Latitude_Part_Beg", Tabula!$A$1:$AAB$1 , 0)), "+00.0;-00.0" ), "° — ", TEXT(INDEX(Tabula!$A$1:$AC$129 , $AT2413 + 1, MATCH("Latitude_Part_End", Tabula!$A$1:$AAB$1 , 0)), "+00.0;-00.0" ), "°"), " ")</f>
        <v> </v>
      </c>
      <c r="AK2417" s="109"/>
      <c r="AL2417" s="109"/>
      <c r="AM2417" s="109"/>
      <c r="AN2417" s="109"/>
      <c r="AO2417" s="109"/>
      <c r="AP2417" s="109"/>
      <c r="AQ2417" s="109"/>
      <c r="AR2417" s="109"/>
      <c r="AS2417" s="109"/>
    </row>
    <row r="2418" ht="17.25" customHeight="1">
      <c r="A2418" s="124"/>
      <c r="B2418" s="124"/>
      <c r="C2418" s="124"/>
      <c r="D2418" s="124"/>
      <c r="E2418" s="124"/>
      <c r="F2418" s="125"/>
      <c r="G2418" s="126" t="s">
        <v>763</v>
      </c>
      <c r="H2418" s="109"/>
      <c r="I2418" s="109"/>
      <c r="J2418" s="109"/>
      <c r="K2418" s="109"/>
      <c r="L2418" s="109"/>
      <c r="M2418" s="109"/>
      <c r="N2418" s="109"/>
      <c r="O2418" s="116"/>
      <c r="P2418" s="132" t="str">
        <f t="array" ref="P2418">if(INDEX(Tabula!$A$1:$AC$129 , $AT2413 + 1, MATCH("Size_RA", Tabula!$A$1:$AAB$1 , 0)), CONCATENATE(INDEX(Tabula!$A$1:$AC$129 , $AT2413 + 1, MATCH("Size_RA", Tabula!$A$1:$AAB$1 , 0)), " | ", INDEX(Tabula!$A$1:$AC$129 , $AT2413 + 1, MATCH("Size_DE", Tabula!$A$1:$AAB$1 , 0))), " ")</f>
        <v> </v>
      </c>
      <c r="Q2418" s="109"/>
      <c r="R2418" s="109"/>
      <c r="S2418" s="109"/>
      <c r="T2418" s="109"/>
      <c r="U2418" s="109"/>
      <c r="V2418" s="109"/>
      <c r="W2418" s="109"/>
      <c r="X2418" s="109"/>
      <c r="Y2418" s="109"/>
      <c r="Z2418" s="109"/>
      <c r="AA2418" s="116"/>
      <c r="AB2418" s="126" t="s">
        <v>764</v>
      </c>
      <c r="AC2418" s="109"/>
      <c r="AD2418" s="109"/>
      <c r="AE2418" s="109"/>
      <c r="AF2418" s="109"/>
      <c r="AG2418" s="109"/>
      <c r="AH2418" s="109"/>
      <c r="AI2418" s="109"/>
      <c r="AJ2418" s="127" t="str">
        <f t="array" ref="AJ2418">IF(INDEX(Tabula!$A$1:$AC$129 , $AT2413 + 1, MATCH("Magnitude_Min", Tabula!$A$1:$AAB$1 , 0)), CONCATENATE(TEXT(INDEX(Tabula!$A$1:$AC$129 , $AT2413 + 1, MATCH("Magnitude_Min", Tabula!$A$1:$AAB$1 , 0)), "+00.0;-00.0"),  "ᵐ — ", TEXT(INDEX(Tabula!$A$1:$AC$129 , $AT2413 + 1, MATCH("Magnitude_Max", Tabula!$A$1:$AAB$1 , 0)), "+00.0;-00.0"), "ᵐ"), " ")</f>
        <v> </v>
      </c>
      <c r="AK2418" s="109"/>
      <c r="AL2418" s="109"/>
      <c r="AM2418" s="109"/>
      <c r="AN2418" s="109"/>
      <c r="AO2418" s="109"/>
      <c r="AP2418" s="109"/>
      <c r="AQ2418" s="109"/>
      <c r="AR2418" s="109"/>
      <c r="AS2418" s="109"/>
    </row>
    <row r="2419" ht="17.25" customHeight="1">
      <c r="A2419" s="133" t="s">
        <v>765</v>
      </c>
      <c r="B2419" s="134" t="str">
        <f t="array" ref="B2419">CONCATENATE("", INDEX(Tabula!$A$1:$AC$129 ,$AT2413  + 1, MATCH("Info", Tabula!$A$1:$AAB$1 , 0)))</f>
        <v>η Canis Majoris (латинизированное как Eta Canis Majoris ) — это обозначение звезды по Байеру. Традиционное имя Алудра происходит от арабского : العذراء al-adhraa , «девственница». Эта звезда, наряду с Эпсилон Большого Пса (Адхара), Дельта Большого Пса (Везен) и Омикрон 2 Большого Пса (Тани аль-Адзари), были Аль-Адхара ( العذاري ), «Девственницами». В 2016 году Международный астрономический союз организовал Рабочую группу по именам звезд (WGSN) для каталогизации и стандартизации имен собственных звезд. Первый бюллетень WGSN от июля 2016 г. включена таблица первых двух партий имен, утвержденных WGSN; в которую входила Алудра для этой звезды. </v>
      </c>
      <c r="C2419" s="94"/>
      <c r="D2419" s="94"/>
      <c r="E2419" s="94"/>
      <c r="F2419" s="94"/>
      <c r="G2419" s="94"/>
      <c r="H2419" s="94"/>
      <c r="I2419" s="94"/>
      <c r="J2419" s="94"/>
      <c r="K2419" s="94"/>
      <c r="L2419" s="94"/>
      <c r="M2419" s="94"/>
      <c r="N2419" s="94"/>
      <c r="O2419" s="94"/>
      <c r="P2419" s="94"/>
      <c r="Q2419" s="94"/>
      <c r="R2419" s="94"/>
      <c r="S2419" s="94"/>
      <c r="T2419" s="94"/>
      <c r="U2419" s="94"/>
      <c r="V2419" s="94"/>
      <c r="W2419" s="94"/>
      <c r="X2419" s="94"/>
      <c r="Y2419" s="94"/>
      <c r="Z2419" s="94"/>
      <c r="AA2419" s="94"/>
      <c r="AB2419" s="94"/>
      <c r="AC2419" s="94"/>
      <c r="AD2419" s="94"/>
      <c r="AE2419" s="94"/>
      <c r="AF2419" s="94"/>
      <c r="AG2419" s="94"/>
      <c r="AH2419" s="94"/>
      <c r="AI2419" s="94"/>
      <c r="AJ2419" s="94"/>
      <c r="AK2419" s="94"/>
      <c r="AL2419" s="94"/>
      <c r="AM2419" s="94"/>
      <c r="AN2419" s="94"/>
      <c r="AO2419" s="94"/>
      <c r="AP2419" s="94"/>
      <c r="AQ2419" s="94"/>
      <c r="AR2419" s="94"/>
      <c r="AS2419" s="94"/>
    </row>
    <row r="2420" ht="17.25" customHeight="1"/>
    <row r="2421" ht="17.25" customHeight="1"/>
    <row r="2422" ht="17.25" customHeight="1"/>
    <row r="2423" ht="17.25" customHeight="1"/>
    <row r="2424" ht="17.25" customHeight="1"/>
    <row r="2425" ht="17.25" customHeight="1"/>
    <row r="2426" ht="17.25" customHeight="1"/>
    <row r="2427" ht="17.25" customHeight="1"/>
    <row r="2428" ht="17.25" customHeight="1"/>
    <row r="2429" ht="17.25" customHeight="1"/>
    <row r="2430" ht="17.25" customHeight="1"/>
    <row r="2431" ht="17.25" customHeight="1"/>
    <row r="2432" ht="17.25" customHeight="1"/>
    <row r="2433" ht="17.25" customHeight="1">
      <c r="A2433" s="124"/>
      <c r="B2433" s="124"/>
      <c r="C2433" s="124"/>
      <c r="D2433" s="124"/>
      <c r="E2433" s="124"/>
      <c r="F2433" s="124"/>
      <c r="G2433" s="124"/>
      <c r="H2433" s="124"/>
      <c r="I2433" s="124"/>
      <c r="J2433" s="124"/>
      <c r="K2433" s="124"/>
      <c r="L2433" s="124"/>
      <c r="M2433" s="124"/>
      <c r="N2433" s="124"/>
      <c r="O2433" s="124"/>
      <c r="P2433" s="124"/>
      <c r="Q2433" s="124"/>
      <c r="R2433" s="124"/>
      <c r="S2433" s="124"/>
      <c r="T2433" s="124"/>
      <c r="U2433" s="124"/>
      <c r="V2433" s="124"/>
      <c r="W2433" s="124"/>
      <c r="X2433" s="124"/>
      <c r="Y2433" s="124"/>
      <c r="Z2433" s="124"/>
      <c r="AA2433" s="124"/>
      <c r="AB2433" s="124"/>
      <c r="AC2433" s="124"/>
      <c r="AD2433" s="124"/>
      <c r="AE2433" s="124"/>
      <c r="AF2433" s="124"/>
      <c r="AG2433" s="124"/>
      <c r="AH2433" s="124"/>
      <c r="AI2433" s="124"/>
      <c r="AJ2433" s="124"/>
      <c r="AK2433" s="124"/>
      <c r="AL2433" s="124"/>
      <c r="AM2433" s="124"/>
      <c r="AN2433" s="124"/>
      <c r="AO2433" s="124"/>
      <c r="AP2433" s="124"/>
      <c r="AQ2433" s="124"/>
      <c r="AR2433" s="124"/>
      <c r="AS2433" s="124"/>
    </row>
    <row r="2434" ht="17.25" customHeight="1">
      <c r="A2434" s="135" t="s">
        <v>766</v>
      </c>
      <c r="B2434" s="136" t="str">
        <f t="array" ref="B2434">IMAGE(INDEX(Tabula!$A$1:$AC$129 , $AT2413 + 1, MATCH("Img_Look_Gray", Tabula!$A$1:$AAB$1 , 0)))</f>
        <v/>
      </c>
      <c r="C2434" s="94"/>
      <c r="D2434" s="94"/>
      <c r="E2434" s="94"/>
      <c r="F2434" s="94"/>
      <c r="G2434" s="94"/>
      <c r="H2434" s="94"/>
      <c r="I2434" s="94"/>
      <c r="J2434" s="94"/>
      <c r="K2434" s="94"/>
      <c r="L2434" s="94"/>
      <c r="M2434" s="94"/>
      <c r="N2434" s="94"/>
      <c r="O2434" s="94"/>
      <c r="P2434" s="94"/>
      <c r="Q2434" s="94"/>
      <c r="R2434" s="94"/>
      <c r="S2434" s="94"/>
      <c r="T2434" s="94"/>
      <c r="U2434" s="94"/>
      <c r="V2434" s="94"/>
      <c r="W2434" s="94"/>
      <c r="X2434" s="94"/>
      <c r="Y2434" s="137" t="s">
        <v>767</v>
      </c>
      <c r="Z2434" s="138" t="str">
        <f t="array" ref="Z2434">IMAGE(INDEX(Tabula!$A$1:$AC$129 , $AT2413 + 1,  MATCH("Img_Form_Gray", Tabula!$A$1:$AAB$1 , 0)))</f>
        <v/>
      </c>
      <c r="AA2434" s="94"/>
      <c r="AB2434" s="94"/>
      <c r="AC2434" s="94"/>
      <c r="AD2434" s="94"/>
      <c r="AE2434" s="94"/>
      <c r="AF2434" s="94"/>
      <c r="AG2434" s="94"/>
      <c r="AH2434" s="94"/>
      <c r="AI2434" s="94"/>
      <c r="AJ2434" s="94"/>
      <c r="AK2434" s="94"/>
      <c r="AL2434" s="94"/>
      <c r="AM2434" s="94"/>
      <c r="AN2434" s="94"/>
      <c r="AO2434" s="94"/>
      <c r="AP2434" s="94"/>
      <c r="AQ2434" s="94"/>
      <c r="AR2434" s="94"/>
      <c r="AS2434" s="94"/>
    </row>
    <row r="2435" ht="17.25" customHeight="1"/>
    <row r="2436" ht="17.25" customHeight="1"/>
    <row r="2437" ht="17.25" customHeight="1"/>
    <row r="2438" ht="17.25" customHeight="1"/>
    <row r="2439" ht="17.25" customHeight="1"/>
    <row r="2440" ht="17.25" customHeight="1"/>
    <row r="2441" ht="17.25" customHeight="1"/>
    <row r="2442" ht="17.25" customHeight="1"/>
    <row r="2443" ht="17.25" customHeight="1"/>
    <row r="2444" ht="17.25" customHeight="1"/>
    <row r="2445" ht="17.25" customHeight="1"/>
    <row r="2446" ht="17.25" customHeight="1"/>
    <row r="2447" ht="17.25" customHeight="1"/>
    <row r="2448" ht="17.25" customHeight="1">
      <c r="A2448" s="124"/>
      <c r="B2448" s="124"/>
      <c r="C2448" s="124"/>
      <c r="D2448" s="124"/>
      <c r="E2448" s="124"/>
      <c r="F2448" s="124"/>
      <c r="G2448" s="124"/>
      <c r="H2448" s="124"/>
      <c r="I2448" s="124"/>
      <c r="J2448" s="124"/>
      <c r="K2448" s="124"/>
      <c r="L2448" s="124"/>
      <c r="M2448" s="124"/>
      <c r="N2448" s="124"/>
      <c r="O2448" s="124"/>
      <c r="P2448" s="124"/>
      <c r="Q2448" s="124"/>
      <c r="R2448" s="124"/>
      <c r="S2448" s="124"/>
      <c r="T2448" s="124"/>
      <c r="U2448" s="124"/>
      <c r="V2448" s="124"/>
      <c r="W2448" s="124"/>
      <c r="X2448" s="124"/>
      <c r="Y2448" s="124"/>
      <c r="Z2448" s="124"/>
      <c r="AA2448" s="124"/>
      <c r="AB2448" s="124"/>
      <c r="AC2448" s="124"/>
      <c r="AD2448" s="124"/>
      <c r="AE2448" s="124"/>
      <c r="AF2448" s="124"/>
      <c r="AG2448" s="124"/>
      <c r="AH2448" s="124"/>
      <c r="AI2448" s="124"/>
      <c r="AJ2448" s="124"/>
      <c r="AK2448" s="124"/>
      <c r="AL2448" s="124"/>
      <c r="AM2448" s="124"/>
      <c r="AN2448" s="124"/>
      <c r="AO2448" s="124"/>
      <c r="AP2448" s="124"/>
      <c r="AQ2448" s="124"/>
      <c r="AR2448" s="124"/>
      <c r="AS2448" s="124"/>
    </row>
    <row r="2449" ht="17.25" customHeight="1">
      <c r="A2449" s="117" t="s">
        <v>634</v>
      </c>
      <c r="B2449" s="109"/>
      <c r="C2449" s="109"/>
      <c r="D2449" s="109"/>
      <c r="E2449" s="109"/>
      <c r="F2449" s="109"/>
      <c r="G2449" s="109"/>
      <c r="H2449" s="109"/>
      <c r="I2449" s="116"/>
      <c r="J2449" s="118" t="str">
        <f t="array" ref="J2449">CONCATENATE("", INDEX(Tabula!$A$1:$AC$129 ,$AT2449  + 1, MATCH("Name", Tabula!$A$1:$AAB$1 , 0)))</f>
        <v>Чайник, Молочник</v>
      </c>
      <c r="K2449" s="109"/>
      <c r="L2449" s="109"/>
      <c r="M2449" s="109"/>
      <c r="N2449" s="109"/>
      <c r="O2449" s="109"/>
      <c r="P2449" s="109"/>
      <c r="Q2449" s="109"/>
      <c r="R2449" s="109"/>
      <c r="S2449" s="109"/>
      <c r="T2449" s="109"/>
      <c r="U2449" s="109"/>
      <c r="V2449" s="109"/>
      <c r="W2449" s="109"/>
      <c r="X2449" s="109"/>
      <c r="Y2449" s="109"/>
      <c r="Z2449" s="109"/>
      <c r="AA2449" s="109"/>
      <c r="AB2449" s="109"/>
      <c r="AC2449" s="109"/>
      <c r="AD2449" s="109"/>
      <c r="AE2449" s="109"/>
      <c r="AF2449" s="109"/>
      <c r="AG2449" s="109"/>
      <c r="AH2449" s="109"/>
      <c r="AI2449" s="109"/>
      <c r="AJ2449" s="109"/>
      <c r="AK2449" s="109"/>
      <c r="AL2449" s="109"/>
      <c r="AM2449" s="116"/>
      <c r="AN2449" s="115" t="s">
        <v>757</v>
      </c>
      <c r="AO2449" s="109"/>
      <c r="AP2449" s="109"/>
      <c r="AQ2449" s="109"/>
      <c r="AR2449" s="109"/>
      <c r="AS2449" s="109"/>
      <c r="AT2449" s="119">
        <v>60.0</v>
      </c>
    </row>
    <row r="2450" ht="17.25" customHeight="1">
      <c r="A2450" s="122" t="str">
        <f t="array" ref="A2450">CONCATENATE("Включает ", INDEX(Tabula!$A$1:$AC$129 ,$AT2449  + 1, MATCH("Count", Tabula!$A$1:$AAB$1 , 0)), " объекта")</f>
        <v>Включает 9 объекта</v>
      </c>
      <c r="B2450" s="94"/>
      <c r="C2450" s="94"/>
      <c r="D2450" s="94"/>
      <c r="E2450" s="94"/>
      <c r="F2450" s="94"/>
      <c r="G2450" s="94"/>
      <c r="H2450" s="94"/>
      <c r="I2450" s="121"/>
      <c r="J2450" s="123" t="str">
        <f t="array" ref="J2450">INDEX(Tabula!$A$1:$AC$129 , $AT2449 + 1, MATCH("Stars", Tabula!$A$1:$AAB$1 , 0))</f>
        <v>ζ Sgr, φ Sgr, δ Sgr, ε Sgr, λ Sgr, τ Sgr, σ Sgr, γ2 Sgr, η Sgr</v>
      </c>
      <c r="K2450" s="109"/>
      <c r="L2450" s="109"/>
      <c r="M2450" s="109"/>
      <c r="N2450" s="109"/>
      <c r="O2450" s="109"/>
      <c r="P2450" s="109"/>
      <c r="Q2450" s="109"/>
      <c r="R2450" s="109"/>
      <c r="S2450" s="109"/>
      <c r="T2450" s="109"/>
      <c r="U2450" s="109"/>
      <c r="V2450" s="109"/>
      <c r="W2450" s="109"/>
      <c r="X2450" s="109"/>
      <c r="Y2450" s="109"/>
      <c r="Z2450" s="109"/>
      <c r="AA2450" s="109"/>
      <c r="AB2450" s="109"/>
      <c r="AC2450" s="109"/>
      <c r="AD2450" s="109"/>
      <c r="AE2450" s="109"/>
      <c r="AF2450" s="109"/>
      <c r="AG2450" s="109"/>
      <c r="AH2450" s="109"/>
      <c r="AI2450" s="109"/>
      <c r="AJ2450" s="109"/>
      <c r="AK2450" s="109"/>
      <c r="AL2450" s="109"/>
      <c r="AM2450" s="116"/>
      <c r="AN2450" s="120" t="str">
        <f t="array" ref="AN2450">CONCATENATE("№ ", TEXT(INDEX(Tabula!$A$1:$AC$129, $AT2449 + 1, MATCH("Order", Tabula!$A$1:$AAB$1 , 0)), "000"))</f>
        <v>№ 060</v>
      </c>
      <c r="AO2450" s="94"/>
      <c r="AP2450" s="94"/>
      <c r="AQ2450" s="94"/>
      <c r="AR2450" s="94"/>
      <c r="AS2450" s="94"/>
    </row>
    <row r="2451" ht="17.25" customHeight="1">
      <c r="A2451" s="126" t="s">
        <v>656</v>
      </c>
      <c r="B2451" s="109"/>
      <c r="C2451" s="109"/>
      <c r="D2451" s="109"/>
      <c r="E2451" s="109"/>
      <c r="F2451" s="109"/>
      <c r="G2451" s="109"/>
      <c r="H2451" s="109"/>
      <c r="I2451" s="116"/>
      <c r="J2451" s="127" t="str">
        <f t="array" ref="J2451">INDEX(Tabula!$A$1:$AC$129 , $AT2449 + 1, MATCH("Origin", Tabula!$A$1:$AAB$1 , 0))</f>
        <v>Античное</v>
      </c>
      <c r="K2451" s="109"/>
      <c r="L2451" s="109"/>
      <c r="M2451" s="109"/>
      <c r="N2451" s="109"/>
      <c r="O2451" s="109"/>
      <c r="P2451" s="109"/>
      <c r="Q2451" s="109"/>
      <c r="R2451" s="109"/>
      <c r="S2451" s="109"/>
      <c r="T2451" s="109"/>
      <c r="U2451" s="116"/>
      <c r="V2451" s="126" t="s">
        <v>636</v>
      </c>
      <c r="W2451" s="109"/>
      <c r="X2451" s="109"/>
      <c r="Y2451" s="109"/>
      <c r="Z2451" s="109"/>
      <c r="AA2451" s="109"/>
      <c r="AB2451" s="109"/>
      <c r="AC2451" s="109"/>
      <c r="AD2451" s="127" t="str">
        <f t="array" ref="AD2451">INDEX(Tabula!$A$1:$AC$129 , $AT2449 + 1, MATCH("Type", Tabula!$A$1:$AAB$1 , 0))</f>
        <v>Ассоциативные</v>
      </c>
      <c r="AE2451" s="109"/>
      <c r="AF2451" s="109"/>
      <c r="AG2451" s="109"/>
      <c r="AH2451" s="109"/>
      <c r="AI2451" s="109"/>
      <c r="AJ2451" s="109"/>
      <c r="AK2451" s="109"/>
      <c r="AL2451" s="109"/>
      <c r="AM2451" s="116"/>
      <c r="AN2451" s="124"/>
      <c r="AO2451" s="124"/>
      <c r="AP2451" s="124"/>
      <c r="AQ2451" s="124"/>
      <c r="AR2451" s="124"/>
      <c r="AS2451" s="124"/>
    </row>
    <row r="2452" ht="17.25" customHeight="1">
      <c r="A2452" s="126" t="s">
        <v>759</v>
      </c>
      <c r="B2452" s="109"/>
      <c r="C2452" s="109"/>
      <c r="D2452" s="109"/>
      <c r="E2452" s="109"/>
      <c r="F2452" s="109"/>
      <c r="G2452" s="109"/>
      <c r="H2452" s="109"/>
      <c r="I2452" s="116"/>
      <c r="J2452" s="129" t="str">
        <f t="array" ref="J2452">IF(INDEX(Tabula!$A$1:$AC$129 , $AT2449 + 1, MATCH("Coord_RAJ2000_Beg", Tabula!$A$1:$AAB$1 , 0)), CONCATENATE(INDEX(Tabula!$A$1:$AC$129 , $AT2449 + 1, MATCH("Coord_RAJ2000_Beg", Tabula!$A$1:$AAB$1 , 0)), " | ", INDEX(Tabula!$A$1:$AC$129 , $AT2449 + 1, MATCH("Coord_DEJ2000_Beg", Tabula!$A$1:$AAB$1 , 0))), " ")</f>
        <v> </v>
      </c>
      <c r="K2452" s="109"/>
      <c r="L2452" s="109"/>
      <c r="M2452" s="109"/>
      <c r="N2452" s="109"/>
      <c r="O2452" s="109"/>
      <c r="P2452" s="109"/>
      <c r="Q2452" s="109"/>
      <c r="R2452" s="109"/>
      <c r="S2452" s="109"/>
      <c r="T2452" s="109"/>
      <c r="U2452" s="116"/>
      <c r="V2452" s="126" t="s">
        <v>760</v>
      </c>
      <c r="W2452" s="109"/>
      <c r="X2452" s="109"/>
      <c r="Y2452" s="109"/>
      <c r="Z2452" s="109"/>
      <c r="AA2452" s="109"/>
      <c r="AB2452" s="109"/>
      <c r="AC2452" s="109"/>
      <c r="AD2452" s="127" t="str">
        <f t="array" ref="AD2452">if(INDEX(Tabula!$A$1:$AC$129 , $AT2449 + 1, MATCH("Latitude_Full_Beg", Tabula!$A$1:$AAB$1 , 0)),  CONCATENATE(TEXT(INDEX(Tabula!$A$1:$AC$129 , $AT2449 + 1, MATCH("Latitude_Full_Beg", Tabula!$A$1:$AAB$1 , 0)), "+00.0;-00.0" ), "° — ", TEXT(INDEX(Tabula!$A$1:$AC$129 , $AT2449 + 1, MATCH("Latitude_Full_End", Tabula!$A$1:$AAB$1 , 0)), "+00.0;-00.0" ), "°"), " ")</f>
        <v> </v>
      </c>
      <c r="AE2452" s="109"/>
      <c r="AF2452" s="109"/>
      <c r="AG2452" s="109"/>
      <c r="AH2452" s="109"/>
      <c r="AI2452" s="109"/>
      <c r="AJ2452" s="109"/>
      <c r="AK2452" s="109"/>
      <c r="AL2452" s="109"/>
      <c r="AM2452" s="116"/>
      <c r="AN2452" s="128" t="s">
        <v>758</v>
      </c>
      <c r="AO2452" s="109"/>
      <c r="AP2452" s="109"/>
      <c r="AQ2452" s="109"/>
      <c r="AR2452" s="109"/>
      <c r="AS2452" s="109"/>
    </row>
    <row r="2453" ht="17.25" customHeight="1">
      <c r="A2453" s="131" t="s">
        <v>761</v>
      </c>
      <c r="B2453" s="109"/>
      <c r="C2453" s="109"/>
      <c r="D2453" s="109"/>
      <c r="E2453" s="109"/>
      <c r="F2453" s="109"/>
      <c r="G2453" s="109"/>
      <c r="H2453" s="109"/>
      <c r="I2453" s="116"/>
      <c r="J2453" s="129" t="str">
        <f t="array" ref="J2453">IF(INDEX(Tabula!$A$1:$AC$129 , $AT2449 + 1, MATCH("Coord_RAJ2000_End", Tabula!$A$1:$AAB$1 , 0)), CONCATENATE(INDEX(Tabula!$A$1:$AC$129 , $AT2449 + 1, MATCH("Coord_RAJ2000_End", Tabula!$A$1:$AAB$1 , 0)), " | ", INDEX(Tabula!$A$1:$AC$129 , $AT2449 + 1, MATCH("Coord_DEJ2000_End", Tabula!$A$1:$AAB$1 , 0))), " ")</f>
        <v> </v>
      </c>
      <c r="K2453" s="109"/>
      <c r="L2453" s="109"/>
      <c r="M2453" s="109"/>
      <c r="N2453" s="109"/>
      <c r="O2453" s="109"/>
      <c r="P2453" s="109"/>
      <c r="Q2453" s="109"/>
      <c r="R2453" s="109"/>
      <c r="S2453" s="109"/>
      <c r="T2453" s="109"/>
      <c r="U2453" s="116"/>
      <c r="V2453" s="126" t="s">
        <v>762</v>
      </c>
      <c r="W2453" s="109"/>
      <c r="X2453" s="109"/>
      <c r="Y2453" s="109"/>
      <c r="Z2453" s="109"/>
      <c r="AA2453" s="109"/>
      <c r="AB2453" s="109"/>
      <c r="AC2453" s="109"/>
      <c r="AD2453" s="127" t="str">
        <f t="array" ref="AD2453">IF(INDEX(Tabula!$A$1:$AC$129 , $AT2449 + 1, MATCH("Latitude_Part_Beg", Tabula!$A$1:$AAB$1 , 0)), CONCATENATE(TEXT(INDEX(Tabula!$A$1:$AC$129 , $AT2449 + 1, MATCH("Latitude_Part_Beg", Tabula!$A$1:$AAB$1 , 0)), "+00.0;-00.0" ), "° — ", TEXT(INDEX(Tabula!$A$1:$AC$129 , $AT2449 + 1, MATCH("Latitude_Part_End", Tabula!$A$1:$AAB$1 , 0)), "+00.0;-00.0" ), "°"), " ")</f>
        <v> </v>
      </c>
      <c r="AE2453" s="109"/>
      <c r="AF2453" s="109"/>
      <c r="AG2453" s="109"/>
      <c r="AH2453" s="109"/>
      <c r="AI2453" s="109"/>
      <c r="AJ2453" s="109"/>
      <c r="AK2453" s="109"/>
      <c r="AL2453" s="109"/>
      <c r="AM2453" s="116"/>
      <c r="AN2453" s="130" t="str">
        <f t="array" ref="AN2453">CONCATENATE("@ ", INDEX(Tabula!$A$1:$AC$129, $AT2449 + 1, MATCH("Group", Tabula!$A$1:$AAB$1 , 0)), " ")</f>
        <v>@ 046-_ </v>
      </c>
      <c r="AO2453" s="94"/>
      <c r="AP2453" s="94"/>
      <c r="AQ2453" s="94"/>
      <c r="AR2453" s="94"/>
      <c r="AS2453" s="94"/>
    </row>
    <row r="2454" ht="17.25" customHeight="1">
      <c r="A2454" s="126" t="s">
        <v>763</v>
      </c>
      <c r="B2454" s="109"/>
      <c r="C2454" s="109"/>
      <c r="D2454" s="109"/>
      <c r="E2454" s="109"/>
      <c r="F2454" s="109"/>
      <c r="G2454" s="109"/>
      <c r="H2454" s="109"/>
      <c r="I2454" s="116"/>
      <c r="J2454" s="132" t="str">
        <f t="array" ref="J2454">if(INDEX(Tabula!$A$1:$AC$129 , $AT2449 + 1, MATCH("Size_RA", Tabula!$A$1:$AAB$1 , 0)), CONCATENATE(INDEX(Tabula!$A$1:$AC$129 , $AT2449 + 1, MATCH("Size_RA", Tabula!$A$1:$AAB$1 , 0)), " | ", INDEX(Tabula!$A$1:$AC$129 , $AT2449 + 1, MATCH("Size_DE", Tabula!$A$1:$AAB$1 , 0))), " ")</f>
        <v> </v>
      </c>
      <c r="K2454" s="109"/>
      <c r="L2454" s="109"/>
      <c r="M2454" s="109"/>
      <c r="N2454" s="109"/>
      <c r="O2454" s="109"/>
      <c r="P2454" s="109"/>
      <c r="Q2454" s="109"/>
      <c r="R2454" s="109"/>
      <c r="S2454" s="109"/>
      <c r="T2454" s="109"/>
      <c r="U2454" s="116"/>
      <c r="V2454" s="126" t="s">
        <v>764</v>
      </c>
      <c r="W2454" s="109"/>
      <c r="X2454" s="109"/>
      <c r="Y2454" s="109"/>
      <c r="Z2454" s="109"/>
      <c r="AA2454" s="109"/>
      <c r="AB2454" s="109"/>
      <c r="AC2454" s="109"/>
      <c r="AD2454" s="127" t="str">
        <f t="array" ref="AD2454">IF(INDEX(Tabula!$A$1:$AC$129 , $AT2449 + 1, MATCH("Magnitude_Min", Tabula!$A$1:$AAB$1 , 0)), CONCATENATE(TEXT(INDEX(Tabula!$A$1:$AC$129 , $AT2449 + 1, MATCH("Magnitude_Min", Tabula!$A$1:$AAB$1 , 0)), "+00.0;-00.0"),  "ᵐ — ", TEXT(INDEX(Tabula!$A$1:$AC$129 , $AT2449 + 1, MATCH("Magnitude_Max", Tabula!$A$1:$AAB$1 , 0)), "+00.0;-00.0"), "ᵐ"), " ")</f>
        <v> </v>
      </c>
      <c r="AE2454" s="109"/>
      <c r="AF2454" s="109"/>
      <c r="AG2454" s="109"/>
      <c r="AH2454" s="109"/>
      <c r="AI2454" s="109"/>
      <c r="AJ2454" s="109"/>
      <c r="AK2454" s="109"/>
      <c r="AL2454" s="109"/>
      <c r="AM2454" s="116"/>
      <c r="AN2454" s="124"/>
      <c r="AO2454" s="124"/>
      <c r="AP2454" s="124"/>
      <c r="AQ2454" s="124"/>
      <c r="AR2454" s="124"/>
      <c r="AS2454" s="124"/>
    </row>
    <row r="2455" ht="17.25" customHeight="1">
      <c r="A2455" s="134" t="str">
        <f t="array" ref="A2455">CONCATENATE("", INDEX(Tabula!$A$1:$AC$129 ,$AT2449  + 1, MATCH("Info", Tabula!$A$1:$AAB$1 , 0)))</f>
        <v>Астеризм составленный из нескольких ярких звезд Стрельца. Звезды ζ, φ, δ и ε формируют собственно сам чайник, λ — его крышку, τ и σ - сбоку-ручку, а γ2 — носик чайника, из которого льется кипяток — Млечный Путь. Что символизирует η Стрельца не очень понятно, но ее тоже включают в астеризм.</v>
      </c>
      <c r="B2455" s="94"/>
      <c r="C2455" s="94"/>
      <c r="D2455" s="94"/>
      <c r="E2455" s="94"/>
      <c r="F2455" s="94"/>
      <c r="G2455" s="94"/>
      <c r="H2455" s="94"/>
      <c r="I2455" s="94"/>
      <c r="J2455" s="94"/>
      <c r="K2455" s="94"/>
      <c r="L2455" s="94"/>
      <c r="M2455" s="94"/>
      <c r="N2455" s="94"/>
      <c r="O2455" s="94"/>
      <c r="P2455" s="94"/>
      <c r="Q2455" s="94"/>
      <c r="R2455" s="94"/>
      <c r="S2455" s="94"/>
      <c r="T2455" s="94"/>
      <c r="U2455" s="94"/>
      <c r="V2455" s="94"/>
      <c r="W2455" s="94"/>
      <c r="X2455" s="94"/>
      <c r="Y2455" s="94"/>
      <c r="Z2455" s="94"/>
      <c r="AA2455" s="94"/>
      <c r="AB2455" s="94"/>
      <c r="AC2455" s="94"/>
      <c r="AD2455" s="94"/>
      <c r="AE2455" s="94"/>
      <c r="AF2455" s="94"/>
      <c r="AG2455" s="94"/>
      <c r="AH2455" s="94"/>
      <c r="AI2455" s="94"/>
      <c r="AJ2455" s="94"/>
      <c r="AK2455" s="94"/>
      <c r="AL2455" s="94"/>
      <c r="AM2455" s="94"/>
      <c r="AN2455" s="94"/>
      <c r="AO2455" s="94"/>
      <c r="AP2455" s="94"/>
      <c r="AQ2455" s="94"/>
      <c r="AR2455" s="94"/>
      <c r="AS2455" s="139" t="s">
        <v>765</v>
      </c>
    </row>
    <row r="2456" ht="17.25" customHeight="1"/>
    <row r="2457" ht="17.25" customHeight="1"/>
    <row r="2458" ht="17.25" customHeight="1"/>
    <row r="2459" ht="17.25" customHeight="1"/>
    <row r="2460" ht="17.25" customHeight="1"/>
    <row r="2461" ht="17.25" customHeight="1"/>
    <row r="2462" ht="17.25" customHeight="1"/>
    <row r="2463" ht="17.25" customHeight="1"/>
    <row r="2464" ht="17.25" customHeight="1"/>
    <row r="2465" ht="17.25" customHeight="1"/>
    <row r="2466" ht="17.25" customHeight="1"/>
    <row r="2467" ht="17.25" customHeight="1"/>
    <row r="2468" ht="17.25" customHeight="1"/>
    <row r="2469" ht="17.25" customHeight="1">
      <c r="A2469" s="124"/>
      <c r="B2469" s="124"/>
      <c r="C2469" s="124"/>
      <c r="D2469" s="124"/>
      <c r="E2469" s="124"/>
      <c r="F2469" s="124"/>
      <c r="G2469" s="124"/>
      <c r="H2469" s="124"/>
      <c r="I2469" s="124"/>
      <c r="J2469" s="124"/>
      <c r="K2469" s="124"/>
      <c r="L2469" s="124"/>
      <c r="M2469" s="124"/>
      <c r="N2469" s="124"/>
      <c r="O2469" s="124"/>
      <c r="P2469" s="124"/>
      <c r="Q2469" s="124"/>
      <c r="R2469" s="124"/>
      <c r="S2469" s="124"/>
      <c r="T2469" s="124"/>
      <c r="U2469" s="124"/>
      <c r="V2469" s="124"/>
      <c r="W2469" s="124"/>
      <c r="X2469" s="124"/>
      <c r="Y2469" s="124"/>
      <c r="Z2469" s="124"/>
      <c r="AA2469" s="124"/>
      <c r="AB2469" s="124"/>
      <c r="AC2469" s="124"/>
      <c r="AD2469" s="124"/>
      <c r="AE2469" s="124"/>
      <c r="AF2469" s="124"/>
      <c r="AG2469" s="124"/>
      <c r="AH2469" s="124"/>
      <c r="AI2469" s="124"/>
      <c r="AJ2469" s="124"/>
      <c r="AK2469" s="124"/>
      <c r="AL2469" s="124"/>
      <c r="AM2469" s="124"/>
      <c r="AN2469" s="124"/>
      <c r="AO2469" s="124"/>
      <c r="AP2469" s="124"/>
      <c r="AQ2469" s="124"/>
      <c r="AR2469" s="124"/>
      <c r="AS2469" s="124"/>
    </row>
    <row r="2470" ht="17.25" customHeight="1">
      <c r="A2470" s="138" t="str">
        <f t="array" ref="A2470">IMAGE(INDEX(Tabula!$A$1:$AC$129 , $AT2449 + 1,  MATCH("Img_Form_Gray", Tabula!$A$1:$AAB$1 , 0)))</f>
        <v/>
      </c>
      <c r="B2470" s="94"/>
      <c r="C2470" s="94"/>
      <c r="D2470" s="94"/>
      <c r="E2470" s="94"/>
      <c r="F2470" s="94"/>
      <c r="G2470" s="94"/>
      <c r="H2470" s="94"/>
      <c r="I2470" s="94"/>
      <c r="J2470" s="94"/>
      <c r="K2470" s="94"/>
      <c r="L2470" s="94"/>
      <c r="M2470" s="94"/>
      <c r="N2470" s="94"/>
      <c r="O2470" s="94"/>
      <c r="P2470" s="94"/>
      <c r="Q2470" s="94"/>
      <c r="R2470" s="94"/>
      <c r="S2470" s="94"/>
      <c r="T2470" s="94"/>
      <c r="U2470" s="140" t="s">
        <v>767</v>
      </c>
      <c r="V2470" s="136" t="str">
        <f t="array" ref="V2470">IMAGE(INDEX(Tabula!$A$1:$AC$129 , $AT2449 + 1, MATCH("Img_Look_Gray", Tabula!$A$1:$AAB$1 , 0)))</f>
        <v/>
      </c>
      <c r="W2470" s="94"/>
      <c r="X2470" s="94"/>
      <c r="Y2470" s="94"/>
      <c r="Z2470" s="94"/>
      <c r="AA2470" s="94"/>
      <c r="AB2470" s="94"/>
      <c r="AC2470" s="94"/>
      <c r="AD2470" s="94"/>
      <c r="AE2470" s="94"/>
      <c r="AF2470" s="94"/>
      <c r="AG2470" s="94"/>
      <c r="AH2470" s="94"/>
      <c r="AI2470" s="94"/>
      <c r="AJ2470" s="94"/>
      <c r="AK2470" s="94"/>
      <c r="AL2470" s="94"/>
      <c r="AM2470" s="94"/>
      <c r="AN2470" s="94"/>
      <c r="AO2470" s="94"/>
      <c r="AP2470" s="94"/>
      <c r="AQ2470" s="94"/>
      <c r="AR2470" s="94"/>
      <c r="AS2470" s="141" t="s">
        <v>766</v>
      </c>
    </row>
    <row r="2471" ht="17.25" customHeight="1"/>
    <row r="2472" ht="17.25" customHeight="1"/>
    <row r="2473" ht="17.25" customHeight="1"/>
    <row r="2474" ht="17.25" customHeight="1"/>
    <row r="2475" ht="17.25" customHeight="1"/>
    <row r="2476" ht="17.25" customHeight="1"/>
    <row r="2477" ht="17.25" customHeight="1"/>
    <row r="2478" ht="17.25" customHeight="1"/>
    <row r="2479" ht="17.25" customHeight="1"/>
    <row r="2480" ht="17.25" customHeight="1"/>
    <row r="2481" ht="17.25" customHeight="1"/>
    <row r="2482" ht="17.25" customHeight="1"/>
    <row r="2483" ht="17.25" customHeight="1"/>
    <row r="2484" ht="17.25" customHeight="1">
      <c r="A2484" s="124"/>
      <c r="B2484" s="124"/>
      <c r="C2484" s="124"/>
      <c r="D2484" s="124"/>
      <c r="E2484" s="124"/>
      <c r="F2484" s="124"/>
      <c r="G2484" s="124"/>
      <c r="H2484" s="124"/>
      <c r="I2484" s="124"/>
      <c r="J2484" s="124"/>
      <c r="K2484" s="124"/>
      <c r="L2484" s="124"/>
      <c r="M2484" s="124"/>
      <c r="N2484" s="124"/>
      <c r="O2484" s="124"/>
      <c r="P2484" s="124"/>
      <c r="Q2484" s="124"/>
      <c r="R2484" s="124"/>
      <c r="S2484" s="124"/>
      <c r="T2484" s="124"/>
      <c r="U2484" s="124"/>
      <c r="V2484" s="124"/>
      <c r="W2484" s="124"/>
      <c r="X2484" s="124"/>
      <c r="Y2484" s="124"/>
      <c r="Z2484" s="124"/>
      <c r="AA2484" s="124"/>
      <c r="AB2484" s="124"/>
      <c r="AC2484" s="124"/>
      <c r="AD2484" s="124"/>
      <c r="AE2484" s="124"/>
      <c r="AF2484" s="124"/>
      <c r="AG2484" s="124"/>
      <c r="AH2484" s="124"/>
      <c r="AI2484" s="124"/>
      <c r="AJ2484" s="124"/>
      <c r="AK2484" s="124"/>
      <c r="AL2484" s="124"/>
      <c r="AM2484" s="124"/>
      <c r="AN2484" s="124"/>
      <c r="AO2484" s="124"/>
      <c r="AP2484" s="124"/>
      <c r="AQ2484" s="124"/>
      <c r="AR2484" s="124"/>
      <c r="AS2484" s="124"/>
    </row>
    <row r="2485" ht="17.25" customHeight="1">
      <c r="A2485" s="115" t="s">
        <v>757</v>
      </c>
      <c r="B2485" s="109"/>
      <c r="C2485" s="109"/>
      <c r="D2485" s="109"/>
      <c r="E2485" s="109"/>
      <c r="F2485" s="116"/>
      <c r="G2485" s="117" t="s">
        <v>634</v>
      </c>
      <c r="H2485" s="109"/>
      <c r="I2485" s="109"/>
      <c r="J2485" s="109"/>
      <c r="K2485" s="109"/>
      <c r="L2485" s="109"/>
      <c r="M2485" s="109"/>
      <c r="N2485" s="109"/>
      <c r="O2485" s="116"/>
      <c r="P2485" s="118" t="str">
        <f t="array" ref="P2485">CONCATENATE("", INDEX(Tabula!$A$1:$AC$129 ,$AT2485  + 1, MATCH("Name", Tabula!$A$1:$AAB$1 , 0)))</f>
        <v>Теребеллум</v>
      </c>
      <c r="Q2485" s="109"/>
      <c r="R2485" s="109"/>
      <c r="S2485" s="109"/>
      <c r="T2485" s="109"/>
      <c r="U2485" s="109"/>
      <c r="V2485" s="109"/>
      <c r="W2485" s="109"/>
      <c r="X2485" s="109"/>
      <c r="Y2485" s="109"/>
      <c r="Z2485" s="109"/>
      <c r="AA2485" s="109"/>
      <c r="AB2485" s="109"/>
      <c r="AC2485" s="109"/>
      <c r="AD2485" s="109"/>
      <c r="AE2485" s="109"/>
      <c r="AF2485" s="109"/>
      <c r="AG2485" s="109"/>
      <c r="AH2485" s="109"/>
      <c r="AI2485" s="109"/>
      <c r="AJ2485" s="109"/>
      <c r="AK2485" s="109"/>
      <c r="AL2485" s="109"/>
      <c r="AM2485" s="109"/>
      <c r="AN2485" s="109"/>
      <c r="AO2485" s="109"/>
      <c r="AP2485" s="109"/>
      <c r="AQ2485" s="109"/>
      <c r="AR2485" s="109"/>
      <c r="AS2485" s="109"/>
      <c r="AT2485" s="119">
        <v>61.0</v>
      </c>
    </row>
    <row r="2486" ht="17.25" customHeight="1">
      <c r="A2486" s="120" t="str">
        <f t="array" ref="A2486">CONCATENATE("№ ", TEXT(INDEX(Tabula!$A$1:$AC$129, $AT2485 + 1, MATCH("Order", Tabula!$A$1:$AAB$1 , 0)), "000"))</f>
        <v>№ 061</v>
      </c>
      <c r="B2486" s="94"/>
      <c r="C2486" s="94"/>
      <c r="D2486" s="94"/>
      <c r="E2486" s="94"/>
      <c r="F2486" s="121"/>
      <c r="G2486" s="122" t="str">
        <f t="array" ref="G2486">CONCATENATE("Включает ", INDEX(Tabula!$A$1:$AC$129 ,$AT2485  + 1, MATCH("Count", Tabula!$A$1:$AAB$1 , 0)), " объекта")</f>
        <v>Включает 4 объекта</v>
      </c>
      <c r="H2486" s="94"/>
      <c r="I2486" s="94"/>
      <c r="J2486" s="94"/>
      <c r="K2486" s="94"/>
      <c r="L2486" s="94"/>
      <c r="M2486" s="94"/>
      <c r="N2486" s="94"/>
      <c r="O2486" s="121"/>
      <c r="P2486" s="123" t="str">
        <f t="array" ref="P2486">INDEX(Tabula!$A$1:$AC$129 , $AT2485 + 1, MATCH("Stars", Tabula!$A$1:$AAB$1 , 0))</f>
        <v>ω Sgr, 59 Sgr, 62 Sgr, 60 Sgr</v>
      </c>
      <c r="Q2486" s="109"/>
      <c r="R2486" s="109"/>
      <c r="S2486" s="109"/>
      <c r="T2486" s="109"/>
      <c r="U2486" s="109"/>
      <c r="V2486" s="109"/>
      <c r="W2486" s="109"/>
      <c r="X2486" s="109"/>
      <c r="Y2486" s="109"/>
      <c r="Z2486" s="109"/>
      <c r="AA2486" s="109"/>
      <c r="AB2486" s="109"/>
      <c r="AC2486" s="109"/>
      <c r="AD2486" s="109"/>
      <c r="AE2486" s="109"/>
      <c r="AF2486" s="109"/>
      <c r="AG2486" s="109"/>
      <c r="AH2486" s="109"/>
      <c r="AI2486" s="109"/>
      <c r="AJ2486" s="109"/>
      <c r="AK2486" s="109"/>
      <c r="AL2486" s="109"/>
      <c r="AM2486" s="109"/>
      <c r="AN2486" s="109"/>
      <c r="AO2486" s="109"/>
      <c r="AP2486" s="109"/>
      <c r="AQ2486" s="109"/>
      <c r="AR2486" s="109"/>
      <c r="AS2486" s="109"/>
    </row>
    <row r="2487" ht="17.25" customHeight="1">
      <c r="A2487" s="124"/>
      <c r="B2487" s="124"/>
      <c r="C2487" s="124"/>
      <c r="D2487" s="124"/>
      <c r="E2487" s="124"/>
      <c r="F2487" s="125"/>
      <c r="G2487" s="126" t="s">
        <v>656</v>
      </c>
      <c r="H2487" s="109"/>
      <c r="I2487" s="109"/>
      <c r="J2487" s="109"/>
      <c r="K2487" s="109"/>
      <c r="L2487" s="109"/>
      <c r="M2487" s="109"/>
      <c r="N2487" s="109"/>
      <c r="O2487" s="116"/>
      <c r="P2487" s="127" t="str">
        <f t="array" ref="P2487">INDEX(Tabula!$A$1:$AC$129 , $AT2485 + 1, MATCH("Origin", Tabula!$A$1:$AAB$1 , 0))</f>
        <v>Средневековое</v>
      </c>
      <c r="Q2487" s="109"/>
      <c r="R2487" s="109"/>
      <c r="S2487" s="109"/>
      <c r="T2487" s="109"/>
      <c r="U2487" s="109"/>
      <c r="V2487" s="109"/>
      <c r="W2487" s="109"/>
      <c r="X2487" s="109"/>
      <c r="Y2487" s="109"/>
      <c r="Z2487" s="109"/>
      <c r="AA2487" s="116"/>
      <c r="AB2487" s="126" t="s">
        <v>636</v>
      </c>
      <c r="AC2487" s="109"/>
      <c r="AD2487" s="109"/>
      <c r="AE2487" s="109"/>
      <c r="AF2487" s="109"/>
      <c r="AG2487" s="109"/>
      <c r="AH2487" s="109"/>
      <c r="AI2487" s="109"/>
      <c r="AJ2487" s="127" t="str">
        <f t="array" ref="AJ2487">INDEX(Tabula!$A$1:$AC$129 , $AT2485 + 1, MATCH("Type", Tabula!$A$1:$AAB$1 , 0))</f>
        <v>Ассоциативные</v>
      </c>
      <c r="AK2487" s="109"/>
      <c r="AL2487" s="109"/>
      <c r="AM2487" s="109"/>
      <c r="AN2487" s="109"/>
      <c r="AO2487" s="109"/>
      <c r="AP2487" s="109"/>
      <c r="AQ2487" s="109"/>
      <c r="AR2487" s="109"/>
      <c r="AS2487" s="109"/>
    </row>
    <row r="2488" ht="17.25" customHeight="1">
      <c r="A2488" s="128" t="s">
        <v>758</v>
      </c>
      <c r="B2488" s="109"/>
      <c r="C2488" s="109"/>
      <c r="D2488" s="109"/>
      <c r="E2488" s="109"/>
      <c r="F2488" s="116"/>
      <c r="G2488" s="126" t="s">
        <v>759</v>
      </c>
      <c r="H2488" s="109"/>
      <c r="I2488" s="109"/>
      <c r="J2488" s="109"/>
      <c r="K2488" s="109"/>
      <c r="L2488" s="109"/>
      <c r="M2488" s="109"/>
      <c r="N2488" s="109"/>
      <c r="O2488" s="116"/>
      <c r="P2488" s="129" t="str">
        <f t="array" ref="P2488">IF(INDEX(Tabula!$A$1:$AC$129 , $AT2485 + 1, MATCH("Coord_RAJ2000_Beg", Tabula!$A$1:$AAB$1 , 0)), CONCATENATE(INDEX(Tabula!$A$1:$AC$129 , $AT2485 + 1, MATCH("Coord_RAJ2000_Beg", Tabula!$A$1:$AAB$1 , 0)), " | ", INDEX(Tabula!$A$1:$AC$129 , $AT2485 + 1, MATCH("Coord_DEJ2000_Beg", Tabula!$A$1:$AAB$1 , 0))), " ")</f>
        <v> </v>
      </c>
      <c r="Q2488" s="109"/>
      <c r="R2488" s="109"/>
      <c r="S2488" s="109"/>
      <c r="T2488" s="109"/>
      <c r="U2488" s="109"/>
      <c r="V2488" s="109"/>
      <c r="W2488" s="109"/>
      <c r="X2488" s="109"/>
      <c r="Y2488" s="109"/>
      <c r="Z2488" s="109"/>
      <c r="AA2488" s="116"/>
      <c r="AB2488" s="126" t="s">
        <v>760</v>
      </c>
      <c r="AC2488" s="109"/>
      <c r="AD2488" s="109"/>
      <c r="AE2488" s="109"/>
      <c r="AF2488" s="109"/>
      <c r="AG2488" s="109"/>
      <c r="AH2488" s="109"/>
      <c r="AI2488" s="109"/>
      <c r="AJ2488" s="127" t="str">
        <f t="array" ref="AJ2488">if(INDEX(Tabula!$A$1:$AC$129 , $AT2485 + 1, MATCH("Latitude_Full_Beg", Tabula!$A$1:$AAB$1 , 0)),  CONCATENATE(TEXT(INDEX(Tabula!$A$1:$AC$129 , $AT2485 + 1, MATCH("Latitude_Full_Beg", Tabula!$A$1:$AAB$1 , 0)), "+00.0;-00.0" ), "° — ", TEXT(INDEX(Tabula!$A$1:$AC$129 , $AT2485 + 1, MATCH("Latitude_Full_End", Tabula!$A$1:$AAB$1 , 0)), "+00.0;-00.0" ), "°"), " ")</f>
        <v> </v>
      </c>
      <c r="AK2488" s="109"/>
      <c r="AL2488" s="109"/>
      <c r="AM2488" s="109"/>
      <c r="AN2488" s="109"/>
      <c r="AO2488" s="109"/>
      <c r="AP2488" s="109"/>
      <c r="AQ2488" s="109"/>
      <c r="AR2488" s="109"/>
      <c r="AS2488" s="109"/>
    </row>
    <row r="2489" ht="17.25" customHeight="1">
      <c r="A2489" s="130" t="str">
        <f t="array" ref="A2489">CONCATENATE("@ ", INDEX(Tabula!$A$1:$AC$129, $AT2485 + 1, MATCH("Group", Tabula!$A$1:$AAB$1 , 0)), " ")</f>
        <v>@ 047-_ </v>
      </c>
      <c r="B2489" s="94"/>
      <c r="C2489" s="94"/>
      <c r="D2489" s="94"/>
      <c r="E2489" s="94"/>
      <c r="F2489" s="121"/>
      <c r="G2489" s="131" t="s">
        <v>761</v>
      </c>
      <c r="H2489" s="109"/>
      <c r="I2489" s="109"/>
      <c r="J2489" s="109"/>
      <c r="K2489" s="109"/>
      <c r="L2489" s="109"/>
      <c r="M2489" s="109"/>
      <c r="N2489" s="109"/>
      <c r="O2489" s="116"/>
      <c r="P2489" s="129" t="str">
        <f t="array" ref="P2489">IF(INDEX(Tabula!$A$1:$AC$129 , $AT2485 + 1, MATCH("Coord_RAJ2000_End", Tabula!$A$1:$AAB$1 , 0)), CONCATENATE(INDEX(Tabula!$A$1:$AC$129 , $AT2485 + 1, MATCH("Coord_RAJ2000_End", Tabula!$A$1:$AAB$1 , 0)), " | ", INDEX(Tabula!$A$1:$AC$129 , $AT2485 + 1, MATCH("Coord_DEJ2000_End", Tabula!$A$1:$AAB$1 , 0))), " ")</f>
        <v> </v>
      </c>
      <c r="Q2489" s="109"/>
      <c r="R2489" s="109"/>
      <c r="S2489" s="109"/>
      <c r="T2489" s="109"/>
      <c r="U2489" s="109"/>
      <c r="V2489" s="109"/>
      <c r="W2489" s="109"/>
      <c r="X2489" s="109"/>
      <c r="Y2489" s="109"/>
      <c r="Z2489" s="109"/>
      <c r="AA2489" s="116"/>
      <c r="AB2489" s="126" t="s">
        <v>762</v>
      </c>
      <c r="AC2489" s="109"/>
      <c r="AD2489" s="109"/>
      <c r="AE2489" s="109"/>
      <c r="AF2489" s="109"/>
      <c r="AG2489" s="109"/>
      <c r="AH2489" s="109"/>
      <c r="AI2489" s="109"/>
      <c r="AJ2489" s="127" t="str">
        <f t="array" ref="AJ2489">IF(INDEX(Tabula!$A$1:$AC$129 , $AT2485 + 1, MATCH("Latitude_Part_Beg", Tabula!$A$1:$AAB$1 , 0)), CONCATENATE(TEXT(INDEX(Tabula!$A$1:$AC$129 , $AT2485 + 1, MATCH("Latitude_Part_Beg", Tabula!$A$1:$AAB$1 , 0)), "+00.0;-00.0" ), "° — ", TEXT(INDEX(Tabula!$A$1:$AC$129 , $AT2485 + 1, MATCH("Latitude_Part_End", Tabula!$A$1:$AAB$1 , 0)), "+00.0;-00.0" ), "°"), " ")</f>
        <v> </v>
      </c>
      <c r="AK2489" s="109"/>
      <c r="AL2489" s="109"/>
      <c r="AM2489" s="109"/>
      <c r="AN2489" s="109"/>
      <c r="AO2489" s="109"/>
      <c r="AP2489" s="109"/>
      <c r="AQ2489" s="109"/>
      <c r="AR2489" s="109"/>
      <c r="AS2489" s="109"/>
    </row>
    <row r="2490" ht="17.25" customHeight="1">
      <c r="A2490" s="124"/>
      <c r="B2490" s="124"/>
      <c r="C2490" s="124"/>
      <c r="D2490" s="124"/>
      <c r="E2490" s="124"/>
      <c r="F2490" s="125"/>
      <c r="G2490" s="126" t="s">
        <v>763</v>
      </c>
      <c r="H2490" s="109"/>
      <c r="I2490" s="109"/>
      <c r="J2490" s="109"/>
      <c r="K2490" s="109"/>
      <c r="L2490" s="109"/>
      <c r="M2490" s="109"/>
      <c r="N2490" s="109"/>
      <c r="O2490" s="116"/>
      <c r="P2490" s="132" t="str">
        <f t="array" ref="P2490">if(INDEX(Tabula!$A$1:$AC$129 , $AT2485 + 1, MATCH("Size_RA", Tabula!$A$1:$AAB$1 , 0)), CONCATENATE(INDEX(Tabula!$A$1:$AC$129 , $AT2485 + 1, MATCH("Size_RA", Tabula!$A$1:$AAB$1 , 0)), " | ", INDEX(Tabula!$A$1:$AC$129 , $AT2485 + 1, MATCH("Size_DE", Tabula!$A$1:$AAB$1 , 0))), " ")</f>
        <v> </v>
      </c>
      <c r="Q2490" s="109"/>
      <c r="R2490" s="109"/>
      <c r="S2490" s="109"/>
      <c r="T2490" s="109"/>
      <c r="U2490" s="109"/>
      <c r="V2490" s="109"/>
      <c r="W2490" s="109"/>
      <c r="X2490" s="109"/>
      <c r="Y2490" s="109"/>
      <c r="Z2490" s="109"/>
      <c r="AA2490" s="116"/>
      <c r="AB2490" s="126" t="s">
        <v>764</v>
      </c>
      <c r="AC2490" s="109"/>
      <c r="AD2490" s="109"/>
      <c r="AE2490" s="109"/>
      <c r="AF2490" s="109"/>
      <c r="AG2490" s="109"/>
      <c r="AH2490" s="109"/>
      <c r="AI2490" s="109"/>
      <c r="AJ2490" s="127" t="str">
        <f t="array" ref="AJ2490">IF(INDEX(Tabula!$A$1:$AC$129 , $AT2485 + 1, MATCH("Magnitude_Min", Tabula!$A$1:$AAB$1 , 0)), CONCATENATE(TEXT(INDEX(Tabula!$A$1:$AC$129 , $AT2485 + 1, MATCH("Magnitude_Min", Tabula!$A$1:$AAB$1 , 0)), "+00.0;-00.0"),  "ᵐ — ", TEXT(INDEX(Tabula!$A$1:$AC$129 , $AT2485 + 1, MATCH("Magnitude_Max", Tabula!$A$1:$AAB$1 , 0)), "+00.0;-00.0"), "ᵐ"), " ")</f>
        <v> </v>
      </c>
      <c r="AK2490" s="109"/>
      <c r="AL2490" s="109"/>
      <c r="AM2490" s="109"/>
      <c r="AN2490" s="109"/>
      <c r="AO2490" s="109"/>
      <c r="AP2490" s="109"/>
      <c r="AQ2490" s="109"/>
      <c r="AR2490" s="109"/>
      <c r="AS2490" s="109"/>
    </row>
    <row r="2491" ht="17.25" customHeight="1">
      <c r="A2491" s="133" t="s">
        <v>765</v>
      </c>
      <c r="B2491" s="134" t="str">
        <f t="array" ref="B2491">CONCATENATE("", INDEX(Tabula!$A$1:$AC$129 ,$AT2485  + 1, MATCH("Info", Tabula!$A$1:$AAB$1 , 0)))</f>
        <v>Четыре незначительные звездочки, расположенные в виде католического креста. «Теребеллум» означает просто четырехугольник.</v>
      </c>
      <c r="C2491" s="94"/>
      <c r="D2491" s="94"/>
      <c r="E2491" s="94"/>
      <c r="F2491" s="94"/>
      <c r="G2491" s="94"/>
      <c r="H2491" s="94"/>
      <c r="I2491" s="94"/>
      <c r="J2491" s="94"/>
      <c r="K2491" s="94"/>
      <c r="L2491" s="94"/>
      <c r="M2491" s="94"/>
      <c r="N2491" s="94"/>
      <c r="O2491" s="94"/>
      <c r="P2491" s="94"/>
      <c r="Q2491" s="94"/>
      <c r="R2491" s="94"/>
      <c r="S2491" s="94"/>
      <c r="T2491" s="94"/>
      <c r="U2491" s="94"/>
      <c r="V2491" s="94"/>
      <c r="W2491" s="94"/>
      <c r="X2491" s="94"/>
      <c r="Y2491" s="94"/>
      <c r="Z2491" s="94"/>
      <c r="AA2491" s="94"/>
      <c r="AB2491" s="94"/>
      <c r="AC2491" s="94"/>
      <c r="AD2491" s="94"/>
      <c r="AE2491" s="94"/>
      <c r="AF2491" s="94"/>
      <c r="AG2491" s="94"/>
      <c r="AH2491" s="94"/>
      <c r="AI2491" s="94"/>
      <c r="AJ2491" s="94"/>
      <c r="AK2491" s="94"/>
      <c r="AL2491" s="94"/>
      <c r="AM2491" s="94"/>
      <c r="AN2491" s="94"/>
      <c r="AO2491" s="94"/>
      <c r="AP2491" s="94"/>
      <c r="AQ2491" s="94"/>
      <c r="AR2491" s="94"/>
      <c r="AS2491" s="94"/>
    </row>
    <row r="2492" ht="17.25" customHeight="1"/>
    <row r="2493" ht="17.25" customHeight="1"/>
    <row r="2494" ht="17.25" customHeight="1"/>
    <row r="2495" ht="17.25" customHeight="1"/>
    <row r="2496" ht="17.25" customHeight="1"/>
    <row r="2497" ht="17.25" customHeight="1"/>
    <row r="2498" ht="17.25" customHeight="1"/>
    <row r="2499" ht="17.25" customHeight="1"/>
    <row r="2500" ht="17.25" customHeight="1"/>
    <row r="2501" ht="17.25" customHeight="1"/>
    <row r="2502" ht="17.25" customHeight="1"/>
    <row r="2503" ht="17.25" customHeight="1"/>
    <row r="2504" ht="17.25" customHeight="1"/>
    <row r="2505" ht="17.25" customHeight="1">
      <c r="A2505" s="124"/>
      <c r="B2505" s="124"/>
      <c r="C2505" s="124"/>
      <c r="D2505" s="124"/>
      <c r="E2505" s="124"/>
      <c r="F2505" s="124"/>
      <c r="G2505" s="124"/>
      <c r="H2505" s="124"/>
      <c r="I2505" s="124"/>
      <c r="J2505" s="124"/>
      <c r="K2505" s="124"/>
      <c r="L2505" s="124"/>
      <c r="M2505" s="124"/>
      <c r="N2505" s="124"/>
      <c r="O2505" s="124"/>
      <c r="P2505" s="124"/>
      <c r="Q2505" s="124"/>
      <c r="R2505" s="124"/>
      <c r="S2505" s="124"/>
      <c r="T2505" s="124"/>
      <c r="U2505" s="124"/>
      <c r="V2505" s="124"/>
      <c r="W2505" s="124"/>
      <c r="X2505" s="124"/>
      <c r="Y2505" s="124"/>
      <c r="Z2505" s="124"/>
      <c r="AA2505" s="124"/>
      <c r="AB2505" s="124"/>
      <c r="AC2505" s="124"/>
      <c r="AD2505" s="124"/>
      <c r="AE2505" s="124"/>
      <c r="AF2505" s="124"/>
      <c r="AG2505" s="124"/>
      <c r="AH2505" s="124"/>
      <c r="AI2505" s="124"/>
      <c r="AJ2505" s="124"/>
      <c r="AK2505" s="124"/>
      <c r="AL2505" s="124"/>
      <c r="AM2505" s="124"/>
      <c r="AN2505" s="124"/>
      <c r="AO2505" s="124"/>
      <c r="AP2505" s="124"/>
      <c r="AQ2505" s="124"/>
      <c r="AR2505" s="124"/>
      <c r="AS2505" s="124"/>
    </row>
    <row r="2506" ht="17.25" customHeight="1">
      <c r="A2506" s="135" t="s">
        <v>766</v>
      </c>
      <c r="B2506" s="136" t="str">
        <f t="array" ref="B2506">IMAGE(INDEX(Tabula!$A$1:$AC$129 , $AT2485 + 1, MATCH("Img_Look_Gray", Tabula!$A$1:$AAB$1 , 0)))</f>
        <v/>
      </c>
      <c r="C2506" s="94"/>
      <c r="D2506" s="94"/>
      <c r="E2506" s="94"/>
      <c r="F2506" s="94"/>
      <c r="G2506" s="94"/>
      <c r="H2506" s="94"/>
      <c r="I2506" s="94"/>
      <c r="J2506" s="94"/>
      <c r="K2506" s="94"/>
      <c r="L2506" s="94"/>
      <c r="M2506" s="94"/>
      <c r="N2506" s="94"/>
      <c r="O2506" s="94"/>
      <c r="P2506" s="94"/>
      <c r="Q2506" s="94"/>
      <c r="R2506" s="94"/>
      <c r="S2506" s="94"/>
      <c r="T2506" s="94"/>
      <c r="U2506" s="94"/>
      <c r="V2506" s="94"/>
      <c r="W2506" s="94"/>
      <c r="X2506" s="94"/>
      <c r="Y2506" s="137" t="s">
        <v>767</v>
      </c>
      <c r="Z2506" s="138" t="str">
        <f t="array" ref="Z2506">IMAGE(INDEX(Tabula!$A$1:$AC$129 , $AT2485 + 1,  MATCH("Img_Form_Gray", Tabula!$A$1:$AAB$1 , 0)))</f>
        <v/>
      </c>
      <c r="AA2506" s="94"/>
      <c r="AB2506" s="94"/>
      <c r="AC2506" s="94"/>
      <c r="AD2506" s="94"/>
      <c r="AE2506" s="94"/>
      <c r="AF2506" s="94"/>
      <c r="AG2506" s="94"/>
      <c r="AH2506" s="94"/>
      <c r="AI2506" s="94"/>
      <c r="AJ2506" s="94"/>
      <c r="AK2506" s="94"/>
      <c r="AL2506" s="94"/>
      <c r="AM2506" s="94"/>
      <c r="AN2506" s="94"/>
      <c r="AO2506" s="94"/>
      <c r="AP2506" s="94"/>
      <c r="AQ2506" s="94"/>
      <c r="AR2506" s="94"/>
      <c r="AS2506" s="94"/>
    </row>
    <row r="2507" ht="17.25" customHeight="1"/>
    <row r="2508" ht="17.25" customHeight="1"/>
    <row r="2509" ht="17.25" customHeight="1"/>
    <row r="2510" ht="17.25" customHeight="1"/>
    <row r="2511" ht="17.25" customHeight="1"/>
    <row r="2512" ht="17.25" customHeight="1"/>
    <row r="2513" ht="17.25" customHeight="1"/>
    <row r="2514" ht="17.25" customHeight="1"/>
    <row r="2515" ht="17.25" customHeight="1"/>
    <row r="2516" ht="17.25" customHeight="1"/>
    <row r="2517" ht="17.25" customHeight="1"/>
    <row r="2518" ht="17.25" customHeight="1"/>
    <row r="2519" ht="17.25" customHeight="1"/>
    <row r="2520" ht="17.25" customHeight="1">
      <c r="A2520" s="124"/>
      <c r="B2520" s="124"/>
      <c r="C2520" s="124"/>
      <c r="D2520" s="124"/>
      <c r="E2520" s="124"/>
      <c r="F2520" s="124"/>
      <c r="G2520" s="124"/>
      <c r="H2520" s="124"/>
      <c r="I2520" s="124"/>
      <c r="J2520" s="124"/>
      <c r="K2520" s="124"/>
      <c r="L2520" s="124"/>
      <c r="M2520" s="124"/>
      <c r="N2520" s="124"/>
      <c r="O2520" s="124"/>
      <c r="P2520" s="124"/>
      <c r="Q2520" s="124"/>
      <c r="R2520" s="124"/>
      <c r="S2520" s="124"/>
      <c r="T2520" s="124"/>
      <c r="U2520" s="124"/>
      <c r="V2520" s="124"/>
      <c r="W2520" s="124"/>
      <c r="X2520" s="124"/>
      <c r="Y2520" s="124"/>
      <c r="Z2520" s="124"/>
      <c r="AA2520" s="124"/>
      <c r="AB2520" s="124"/>
      <c r="AC2520" s="124"/>
      <c r="AD2520" s="124"/>
      <c r="AE2520" s="124"/>
      <c r="AF2520" s="124"/>
      <c r="AG2520" s="124"/>
      <c r="AH2520" s="124"/>
      <c r="AI2520" s="124"/>
      <c r="AJ2520" s="124"/>
      <c r="AK2520" s="124"/>
      <c r="AL2520" s="124"/>
      <c r="AM2520" s="124"/>
      <c r="AN2520" s="124"/>
      <c r="AO2520" s="124"/>
      <c r="AP2520" s="124"/>
      <c r="AQ2520" s="124"/>
      <c r="AR2520" s="124"/>
      <c r="AS2520" s="124"/>
    </row>
    <row r="2521" ht="17.25" customHeight="1">
      <c r="A2521" s="117" t="s">
        <v>634</v>
      </c>
      <c r="B2521" s="109"/>
      <c r="C2521" s="109"/>
      <c r="D2521" s="109"/>
      <c r="E2521" s="109"/>
      <c r="F2521" s="109"/>
      <c r="G2521" s="109"/>
      <c r="H2521" s="109"/>
      <c r="I2521" s="116"/>
      <c r="J2521" s="118" t="str">
        <f t="array" ref="J2521">CONCATENATE("", INDEX(Tabula!$A$1:$AC$129 ,$AT2521  + 1, MATCH("Name", Tabula!$A$1:$AAB$1 , 0)))</f>
        <v>Серп</v>
      </c>
      <c r="K2521" s="109"/>
      <c r="L2521" s="109"/>
      <c r="M2521" s="109"/>
      <c r="N2521" s="109"/>
      <c r="O2521" s="109"/>
      <c r="P2521" s="109"/>
      <c r="Q2521" s="109"/>
      <c r="R2521" s="109"/>
      <c r="S2521" s="109"/>
      <c r="T2521" s="109"/>
      <c r="U2521" s="109"/>
      <c r="V2521" s="109"/>
      <c r="W2521" s="109"/>
      <c r="X2521" s="109"/>
      <c r="Y2521" s="109"/>
      <c r="Z2521" s="109"/>
      <c r="AA2521" s="109"/>
      <c r="AB2521" s="109"/>
      <c r="AC2521" s="109"/>
      <c r="AD2521" s="109"/>
      <c r="AE2521" s="109"/>
      <c r="AF2521" s="109"/>
      <c r="AG2521" s="109"/>
      <c r="AH2521" s="109"/>
      <c r="AI2521" s="109"/>
      <c r="AJ2521" s="109"/>
      <c r="AK2521" s="109"/>
      <c r="AL2521" s="109"/>
      <c r="AM2521" s="116"/>
      <c r="AN2521" s="115" t="s">
        <v>757</v>
      </c>
      <c r="AO2521" s="109"/>
      <c r="AP2521" s="109"/>
      <c r="AQ2521" s="109"/>
      <c r="AR2521" s="109"/>
      <c r="AS2521" s="109"/>
      <c r="AT2521" s="119">
        <v>62.0</v>
      </c>
    </row>
    <row r="2522" ht="17.25" customHeight="1">
      <c r="A2522" s="122" t="str">
        <f t="array" ref="A2522">CONCATENATE("Включает ", INDEX(Tabula!$A$1:$AC$129 ,$AT2521  + 1, MATCH("Count", Tabula!$A$1:$AAB$1 , 0)), " объекта")</f>
        <v>Включает 6 объекта</v>
      </c>
      <c r="B2522" s="94"/>
      <c r="C2522" s="94"/>
      <c r="D2522" s="94"/>
      <c r="E2522" s="94"/>
      <c r="F2522" s="94"/>
      <c r="G2522" s="94"/>
      <c r="H2522" s="94"/>
      <c r="I2522" s="121"/>
      <c r="J2522" s="123" t="str">
        <f t="array" ref="J2522">INDEX(Tabula!$A$1:$AC$129 , $AT2521 + 1, MATCH("Stars", Tabula!$A$1:$AAB$1 , 0))</f>
        <v>α Leo, η Leo, γ Leo, ζ Leo, μ Leo, ε Leo</v>
      </c>
      <c r="K2522" s="109"/>
      <c r="L2522" s="109"/>
      <c r="M2522" s="109"/>
      <c r="N2522" s="109"/>
      <c r="O2522" s="109"/>
      <c r="P2522" s="109"/>
      <c r="Q2522" s="109"/>
      <c r="R2522" s="109"/>
      <c r="S2522" s="109"/>
      <c r="T2522" s="109"/>
      <c r="U2522" s="109"/>
      <c r="V2522" s="109"/>
      <c r="W2522" s="109"/>
      <c r="X2522" s="109"/>
      <c r="Y2522" s="109"/>
      <c r="Z2522" s="109"/>
      <c r="AA2522" s="109"/>
      <c r="AB2522" s="109"/>
      <c r="AC2522" s="109"/>
      <c r="AD2522" s="109"/>
      <c r="AE2522" s="109"/>
      <c r="AF2522" s="109"/>
      <c r="AG2522" s="109"/>
      <c r="AH2522" s="109"/>
      <c r="AI2522" s="109"/>
      <c r="AJ2522" s="109"/>
      <c r="AK2522" s="109"/>
      <c r="AL2522" s="109"/>
      <c r="AM2522" s="116"/>
      <c r="AN2522" s="120" t="str">
        <f t="array" ref="AN2522">CONCATENATE("№ ", TEXT(INDEX(Tabula!$A$1:$AC$129, $AT2521 + 1, MATCH("Order", Tabula!$A$1:$AAB$1 , 0)), "000"))</f>
        <v>№ 062</v>
      </c>
      <c r="AO2522" s="94"/>
      <c r="AP2522" s="94"/>
      <c r="AQ2522" s="94"/>
      <c r="AR2522" s="94"/>
      <c r="AS2522" s="94"/>
    </row>
    <row r="2523" ht="17.25" customHeight="1">
      <c r="A2523" s="126" t="s">
        <v>656</v>
      </c>
      <c r="B2523" s="109"/>
      <c r="C2523" s="109"/>
      <c r="D2523" s="109"/>
      <c r="E2523" s="109"/>
      <c r="F2523" s="109"/>
      <c r="G2523" s="109"/>
      <c r="H2523" s="109"/>
      <c r="I2523" s="116"/>
      <c r="J2523" s="127" t="str">
        <f t="array" ref="J2523">INDEX(Tabula!$A$1:$AC$129 , $AT2521 + 1, MATCH("Origin", Tabula!$A$1:$AAB$1 , 0))</f>
        <v>Античное</v>
      </c>
      <c r="K2523" s="109"/>
      <c r="L2523" s="109"/>
      <c r="M2523" s="109"/>
      <c r="N2523" s="109"/>
      <c r="O2523" s="109"/>
      <c r="P2523" s="109"/>
      <c r="Q2523" s="109"/>
      <c r="R2523" s="109"/>
      <c r="S2523" s="109"/>
      <c r="T2523" s="109"/>
      <c r="U2523" s="116"/>
      <c r="V2523" s="126" t="s">
        <v>636</v>
      </c>
      <c r="W2523" s="109"/>
      <c r="X2523" s="109"/>
      <c r="Y2523" s="109"/>
      <c r="Z2523" s="109"/>
      <c r="AA2523" s="109"/>
      <c r="AB2523" s="109"/>
      <c r="AC2523" s="109"/>
      <c r="AD2523" s="127" t="str">
        <f t="array" ref="AD2523">INDEX(Tabula!$A$1:$AC$129 , $AT2521 + 1, MATCH("Type", Tabula!$A$1:$AAB$1 , 0))</f>
        <v>Ассоциативные</v>
      </c>
      <c r="AE2523" s="109"/>
      <c r="AF2523" s="109"/>
      <c r="AG2523" s="109"/>
      <c r="AH2523" s="109"/>
      <c r="AI2523" s="109"/>
      <c r="AJ2523" s="109"/>
      <c r="AK2523" s="109"/>
      <c r="AL2523" s="109"/>
      <c r="AM2523" s="116"/>
      <c r="AN2523" s="124"/>
      <c r="AO2523" s="124"/>
      <c r="AP2523" s="124"/>
      <c r="AQ2523" s="124"/>
      <c r="AR2523" s="124"/>
      <c r="AS2523" s="124"/>
    </row>
    <row r="2524" ht="17.25" customHeight="1">
      <c r="A2524" s="126" t="s">
        <v>759</v>
      </c>
      <c r="B2524" s="109"/>
      <c r="C2524" s="109"/>
      <c r="D2524" s="109"/>
      <c r="E2524" s="109"/>
      <c r="F2524" s="109"/>
      <c r="G2524" s="109"/>
      <c r="H2524" s="109"/>
      <c r="I2524" s="116"/>
      <c r="J2524" s="129" t="str">
        <f t="array" ref="J2524">IF(INDEX(Tabula!$A$1:$AC$129 , $AT2521 + 1, MATCH("Coord_RAJ2000_Beg", Tabula!$A$1:$AAB$1 , 0)), CONCATENATE(INDEX(Tabula!$A$1:$AC$129 , $AT2521 + 1, MATCH("Coord_RAJ2000_Beg", Tabula!$A$1:$AAB$1 , 0)), " | ", INDEX(Tabula!$A$1:$AC$129 , $AT2521 + 1, MATCH("Coord_DEJ2000_Beg", Tabula!$A$1:$AAB$1 , 0))), " ")</f>
        <v> </v>
      </c>
      <c r="K2524" s="109"/>
      <c r="L2524" s="109"/>
      <c r="M2524" s="109"/>
      <c r="N2524" s="109"/>
      <c r="O2524" s="109"/>
      <c r="P2524" s="109"/>
      <c r="Q2524" s="109"/>
      <c r="R2524" s="109"/>
      <c r="S2524" s="109"/>
      <c r="T2524" s="109"/>
      <c r="U2524" s="116"/>
      <c r="V2524" s="126" t="s">
        <v>760</v>
      </c>
      <c r="W2524" s="109"/>
      <c r="X2524" s="109"/>
      <c r="Y2524" s="109"/>
      <c r="Z2524" s="109"/>
      <c r="AA2524" s="109"/>
      <c r="AB2524" s="109"/>
      <c r="AC2524" s="109"/>
      <c r="AD2524" s="127" t="str">
        <f t="array" ref="AD2524">if(INDEX(Tabula!$A$1:$AC$129 , $AT2521 + 1, MATCH("Latitude_Full_Beg", Tabula!$A$1:$AAB$1 , 0)),  CONCATENATE(TEXT(INDEX(Tabula!$A$1:$AC$129 , $AT2521 + 1, MATCH("Latitude_Full_Beg", Tabula!$A$1:$AAB$1 , 0)), "+00.0;-00.0" ), "° — ", TEXT(INDEX(Tabula!$A$1:$AC$129 , $AT2521 + 1, MATCH("Latitude_Full_End", Tabula!$A$1:$AAB$1 , 0)), "+00.0;-00.0" ), "°"), " ")</f>
        <v> </v>
      </c>
      <c r="AE2524" s="109"/>
      <c r="AF2524" s="109"/>
      <c r="AG2524" s="109"/>
      <c r="AH2524" s="109"/>
      <c r="AI2524" s="109"/>
      <c r="AJ2524" s="109"/>
      <c r="AK2524" s="109"/>
      <c r="AL2524" s="109"/>
      <c r="AM2524" s="116"/>
      <c r="AN2524" s="128" t="s">
        <v>758</v>
      </c>
      <c r="AO2524" s="109"/>
      <c r="AP2524" s="109"/>
      <c r="AQ2524" s="109"/>
      <c r="AR2524" s="109"/>
      <c r="AS2524" s="109"/>
    </row>
    <row r="2525" ht="17.25" customHeight="1">
      <c r="A2525" s="131" t="s">
        <v>761</v>
      </c>
      <c r="B2525" s="109"/>
      <c r="C2525" s="109"/>
      <c r="D2525" s="109"/>
      <c r="E2525" s="109"/>
      <c r="F2525" s="109"/>
      <c r="G2525" s="109"/>
      <c r="H2525" s="109"/>
      <c r="I2525" s="116"/>
      <c r="J2525" s="129" t="str">
        <f t="array" ref="J2525">IF(INDEX(Tabula!$A$1:$AC$129 , $AT2521 + 1, MATCH("Coord_RAJ2000_End", Tabula!$A$1:$AAB$1 , 0)), CONCATENATE(INDEX(Tabula!$A$1:$AC$129 , $AT2521 + 1, MATCH("Coord_RAJ2000_End", Tabula!$A$1:$AAB$1 , 0)), " | ", INDEX(Tabula!$A$1:$AC$129 , $AT2521 + 1, MATCH("Coord_DEJ2000_End", Tabula!$A$1:$AAB$1 , 0))), " ")</f>
        <v> </v>
      </c>
      <c r="K2525" s="109"/>
      <c r="L2525" s="109"/>
      <c r="M2525" s="109"/>
      <c r="N2525" s="109"/>
      <c r="O2525" s="109"/>
      <c r="P2525" s="109"/>
      <c r="Q2525" s="109"/>
      <c r="R2525" s="109"/>
      <c r="S2525" s="109"/>
      <c r="T2525" s="109"/>
      <c r="U2525" s="116"/>
      <c r="V2525" s="126" t="s">
        <v>762</v>
      </c>
      <c r="W2525" s="109"/>
      <c r="X2525" s="109"/>
      <c r="Y2525" s="109"/>
      <c r="Z2525" s="109"/>
      <c r="AA2525" s="109"/>
      <c r="AB2525" s="109"/>
      <c r="AC2525" s="109"/>
      <c r="AD2525" s="127" t="str">
        <f t="array" ref="AD2525">IF(INDEX(Tabula!$A$1:$AC$129 , $AT2521 + 1, MATCH("Latitude_Part_Beg", Tabula!$A$1:$AAB$1 , 0)), CONCATENATE(TEXT(INDEX(Tabula!$A$1:$AC$129 , $AT2521 + 1, MATCH("Latitude_Part_Beg", Tabula!$A$1:$AAB$1 , 0)), "+00.0;-00.0" ), "° — ", TEXT(INDEX(Tabula!$A$1:$AC$129 , $AT2521 + 1, MATCH("Latitude_Part_End", Tabula!$A$1:$AAB$1 , 0)), "+00.0;-00.0" ), "°"), " ")</f>
        <v> </v>
      </c>
      <c r="AE2525" s="109"/>
      <c r="AF2525" s="109"/>
      <c r="AG2525" s="109"/>
      <c r="AH2525" s="109"/>
      <c r="AI2525" s="109"/>
      <c r="AJ2525" s="109"/>
      <c r="AK2525" s="109"/>
      <c r="AL2525" s="109"/>
      <c r="AM2525" s="116"/>
      <c r="AN2525" s="130" t="str">
        <f t="array" ref="AN2525">CONCATENATE("@ ", INDEX(Tabula!$A$1:$AC$129, $AT2521 + 1, MATCH("Group", Tabula!$A$1:$AAB$1 , 0)), " ")</f>
        <v>@ 048-_ </v>
      </c>
      <c r="AO2525" s="94"/>
      <c r="AP2525" s="94"/>
      <c r="AQ2525" s="94"/>
      <c r="AR2525" s="94"/>
      <c r="AS2525" s="94"/>
    </row>
    <row r="2526" ht="17.25" customHeight="1">
      <c r="A2526" s="126" t="s">
        <v>763</v>
      </c>
      <c r="B2526" s="109"/>
      <c r="C2526" s="109"/>
      <c r="D2526" s="109"/>
      <c r="E2526" s="109"/>
      <c r="F2526" s="109"/>
      <c r="G2526" s="109"/>
      <c r="H2526" s="109"/>
      <c r="I2526" s="116"/>
      <c r="J2526" s="132" t="str">
        <f t="array" ref="J2526">if(INDEX(Tabula!$A$1:$AC$129 , $AT2521 + 1, MATCH("Size_RA", Tabula!$A$1:$AAB$1 , 0)), CONCATENATE(INDEX(Tabula!$A$1:$AC$129 , $AT2521 + 1, MATCH("Size_RA", Tabula!$A$1:$AAB$1 , 0)), " | ", INDEX(Tabula!$A$1:$AC$129 , $AT2521 + 1, MATCH("Size_DE", Tabula!$A$1:$AAB$1 , 0))), " ")</f>
        <v> </v>
      </c>
      <c r="K2526" s="109"/>
      <c r="L2526" s="109"/>
      <c r="M2526" s="109"/>
      <c r="N2526" s="109"/>
      <c r="O2526" s="109"/>
      <c r="P2526" s="109"/>
      <c r="Q2526" s="109"/>
      <c r="R2526" s="109"/>
      <c r="S2526" s="109"/>
      <c r="T2526" s="109"/>
      <c r="U2526" s="116"/>
      <c r="V2526" s="126" t="s">
        <v>764</v>
      </c>
      <c r="W2526" s="109"/>
      <c r="X2526" s="109"/>
      <c r="Y2526" s="109"/>
      <c r="Z2526" s="109"/>
      <c r="AA2526" s="109"/>
      <c r="AB2526" s="109"/>
      <c r="AC2526" s="109"/>
      <c r="AD2526" s="127" t="str">
        <f t="array" ref="AD2526">IF(INDEX(Tabula!$A$1:$AC$129 , $AT2521 + 1, MATCH("Magnitude_Min", Tabula!$A$1:$AAB$1 , 0)), CONCATENATE(TEXT(INDEX(Tabula!$A$1:$AC$129 , $AT2521 + 1, MATCH("Magnitude_Min", Tabula!$A$1:$AAB$1 , 0)), "+00.0;-00.0"),  "ᵐ — ", TEXT(INDEX(Tabula!$A$1:$AC$129 , $AT2521 + 1, MATCH("Magnitude_Max", Tabula!$A$1:$AAB$1 , 0)), "+00.0;-00.0"), "ᵐ"), " ")</f>
        <v> </v>
      </c>
      <c r="AE2526" s="109"/>
      <c r="AF2526" s="109"/>
      <c r="AG2526" s="109"/>
      <c r="AH2526" s="109"/>
      <c r="AI2526" s="109"/>
      <c r="AJ2526" s="109"/>
      <c r="AK2526" s="109"/>
      <c r="AL2526" s="109"/>
      <c r="AM2526" s="116"/>
      <c r="AN2526" s="124"/>
      <c r="AO2526" s="124"/>
      <c r="AP2526" s="124"/>
      <c r="AQ2526" s="124"/>
      <c r="AR2526" s="124"/>
      <c r="AS2526" s="124"/>
    </row>
    <row r="2527" ht="17.25" customHeight="1">
      <c r="A2527" s="134" t="str">
        <f t="array" ref="A2527">CONCATENATE("", INDEX(Tabula!$A$1:$AC$129 ,$AT2521  + 1, MATCH("Info", Tabula!$A$1:$AAB$1 , 0)))</f>
        <v>Серп состоит из шести звёзд созвездия — α (Регул), η, γ (Альгиеба), ζ, μ и ε (Альгенуби). Формой напоминает серп или зеркально отражённый вопросительный знак.</v>
      </c>
      <c r="B2527" s="94"/>
      <c r="C2527" s="94"/>
      <c r="D2527" s="94"/>
      <c r="E2527" s="94"/>
      <c r="F2527" s="94"/>
      <c r="G2527" s="94"/>
      <c r="H2527" s="94"/>
      <c r="I2527" s="94"/>
      <c r="J2527" s="94"/>
      <c r="K2527" s="94"/>
      <c r="L2527" s="94"/>
      <c r="M2527" s="94"/>
      <c r="N2527" s="94"/>
      <c r="O2527" s="94"/>
      <c r="P2527" s="94"/>
      <c r="Q2527" s="94"/>
      <c r="R2527" s="94"/>
      <c r="S2527" s="94"/>
      <c r="T2527" s="94"/>
      <c r="U2527" s="94"/>
      <c r="V2527" s="94"/>
      <c r="W2527" s="94"/>
      <c r="X2527" s="94"/>
      <c r="Y2527" s="94"/>
      <c r="Z2527" s="94"/>
      <c r="AA2527" s="94"/>
      <c r="AB2527" s="94"/>
      <c r="AC2527" s="94"/>
      <c r="AD2527" s="94"/>
      <c r="AE2527" s="94"/>
      <c r="AF2527" s="94"/>
      <c r="AG2527" s="94"/>
      <c r="AH2527" s="94"/>
      <c r="AI2527" s="94"/>
      <c r="AJ2527" s="94"/>
      <c r="AK2527" s="94"/>
      <c r="AL2527" s="94"/>
      <c r="AM2527" s="94"/>
      <c r="AN2527" s="94"/>
      <c r="AO2527" s="94"/>
      <c r="AP2527" s="94"/>
      <c r="AQ2527" s="94"/>
      <c r="AR2527" s="94"/>
      <c r="AS2527" s="139" t="s">
        <v>765</v>
      </c>
    </row>
    <row r="2528" ht="17.25" customHeight="1"/>
    <row r="2529" ht="17.25" customHeight="1"/>
    <row r="2530" ht="17.25" customHeight="1"/>
    <row r="2531" ht="17.25" customHeight="1"/>
    <row r="2532" ht="17.25" customHeight="1"/>
    <row r="2533" ht="17.25" customHeight="1"/>
    <row r="2534" ht="17.25" customHeight="1"/>
    <row r="2535" ht="17.25" customHeight="1"/>
    <row r="2536" ht="17.25" customHeight="1"/>
    <row r="2537" ht="17.25" customHeight="1"/>
    <row r="2538" ht="17.25" customHeight="1"/>
    <row r="2539" ht="17.25" customHeight="1"/>
    <row r="2540" ht="17.25" customHeight="1"/>
    <row r="2541" ht="17.25" customHeight="1">
      <c r="A2541" s="124"/>
      <c r="B2541" s="124"/>
      <c r="C2541" s="124"/>
      <c r="D2541" s="124"/>
      <c r="E2541" s="124"/>
      <c r="F2541" s="124"/>
      <c r="G2541" s="124"/>
      <c r="H2541" s="124"/>
      <c r="I2541" s="124"/>
      <c r="J2541" s="124"/>
      <c r="K2541" s="124"/>
      <c r="L2541" s="124"/>
      <c r="M2541" s="124"/>
      <c r="N2541" s="124"/>
      <c r="O2541" s="124"/>
      <c r="P2541" s="124"/>
      <c r="Q2541" s="124"/>
      <c r="R2541" s="124"/>
      <c r="S2541" s="124"/>
      <c r="T2541" s="124"/>
      <c r="U2541" s="124"/>
      <c r="V2541" s="124"/>
      <c r="W2541" s="124"/>
      <c r="X2541" s="124"/>
      <c r="Y2541" s="124"/>
      <c r="Z2541" s="124"/>
      <c r="AA2541" s="124"/>
      <c r="AB2541" s="124"/>
      <c r="AC2541" s="124"/>
      <c r="AD2541" s="124"/>
      <c r="AE2541" s="124"/>
      <c r="AF2541" s="124"/>
      <c r="AG2541" s="124"/>
      <c r="AH2541" s="124"/>
      <c r="AI2541" s="124"/>
      <c r="AJ2541" s="124"/>
      <c r="AK2541" s="124"/>
      <c r="AL2541" s="124"/>
      <c r="AM2541" s="124"/>
      <c r="AN2541" s="124"/>
      <c r="AO2541" s="124"/>
      <c r="AP2541" s="124"/>
      <c r="AQ2541" s="124"/>
      <c r="AR2541" s="124"/>
      <c r="AS2541" s="124"/>
    </row>
    <row r="2542" ht="17.25" customHeight="1">
      <c r="A2542" s="138" t="str">
        <f t="array" ref="A2542">IMAGE(INDEX(Tabula!$A$1:$AC$129 , $AT2521 + 1,  MATCH("Img_Form_Gray", Tabula!$A$1:$AAB$1 , 0)))</f>
        <v/>
      </c>
      <c r="B2542" s="94"/>
      <c r="C2542" s="94"/>
      <c r="D2542" s="94"/>
      <c r="E2542" s="94"/>
      <c r="F2542" s="94"/>
      <c r="G2542" s="94"/>
      <c r="H2542" s="94"/>
      <c r="I2542" s="94"/>
      <c r="J2542" s="94"/>
      <c r="K2542" s="94"/>
      <c r="L2542" s="94"/>
      <c r="M2542" s="94"/>
      <c r="N2542" s="94"/>
      <c r="O2542" s="94"/>
      <c r="P2542" s="94"/>
      <c r="Q2542" s="94"/>
      <c r="R2542" s="94"/>
      <c r="S2542" s="94"/>
      <c r="T2542" s="94"/>
      <c r="U2542" s="140" t="s">
        <v>767</v>
      </c>
      <c r="V2542" s="136" t="str">
        <f t="array" ref="V2542">IMAGE(INDEX(Tabula!$A$1:$AC$129 , $AT2521 + 1, MATCH("Img_Look_Gray", Tabula!$A$1:$AAB$1 , 0)))</f>
        <v/>
      </c>
      <c r="W2542" s="94"/>
      <c r="X2542" s="94"/>
      <c r="Y2542" s="94"/>
      <c r="Z2542" s="94"/>
      <c r="AA2542" s="94"/>
      <c r="AB2542" s="94"/>
      <c r="AC2542" s="94"/>
      <c r="AD2542" s="94"/>
      <c r="AE2542" s="94"/>
      <c r="AF2542" s="94"/>
      <c r="AG2542" s="94"/>
      <c r="AH2542" s="94"/>
      <c r="AI2542" s="94"/>
      <c r="AJ2542" s="94"/>
      <c r="AK2542" s="94"/>
      <c r="AL2542" s="94"/>
      <c r="AM2542" s="94"/>
      <c r="AN2542" s="94"/>
      <c r="AO2542" s="94"/>
      <c r="AP2542" s="94"/>
      <c r="AQ2542" s="94"/>
      <c r="AR2542" s="94"/>
      <c r="AS2542" s="141" t="s">
        <v>766</v>
      </c>
    </row>
    <row r="2543" ht="17.25" customHeight="1"/>
    <row r="2544" ht="17.25" customHeight="1"/>
    <row r="2545" ht="17.25" customHeight="1"/>
    <row r="2546" ht="17.25" customHeight="1"/>
    <row r="2547" ht="17.25" customHeight="1"/>
    <row r="2548" ht="17.25" customHeight="1"/>
    <row r="2549" ht="17.25" customHeight="1"/>
    <row r="2550" ht="17.25" customHeight="1"/>
    <row r="2551" ht="17.25" customHeight="1"/>
    <row r="2552" ht="17.25" customHeight="1"/>
    <row r="2553" ht="17.25" customHeight="1"/>
    <row r="2554" ht="17.25" customHeight="1"/>
    <row r="2555" ht="17.25" customHeight="1"/>
    <row r="2556" ht="17.25" customHeight="1">
      <c r="A2556" s="124"/>
      <c r="B2556" s="124"/>
      <c r="C2556" s="124"/>
      <c r="D2556" s="124"/>
      <c r="E2556" s="124"/>
      <c r="F2556" s="124"/>
      <c r="G2556" s="124"/>
      <c r="H2556" s="124"/>
      <c r="I2556" s="124"/>
      <c r="J2556" s="124"/>
      <c r="K2556" s="124"/>
      <c r="L2556" s="124"/>
      <c r="M2556" s="124"/>
      <c r="N2556" s="124"/>
      <c r="O2556" s="124"/>
      <c r="P2556" s="124"/>
      <c r="Q2556" s="124"/>
      <c r="R2556" s="124"/>
      <c r="S2556" s="124"/>
      <c r="T2556" s="124"/>
      <c r="U2556" s="124"/>
      <c r="V2556" s="124"/>
      <c r="W2556" s="124"/>
      <c r="X2556" s="124"/>
      <c r="Y2556" s="124"/>
      <c r="Z2556" s="124"/>
      <c r="AA2556" s="124"/>
      <c r="AB2556" s="124"/>
      <c r="AC2556" s="124"/>
      <c r="AD2556" s="124"/>
      <c r="AE2556" s="124"/>
      <c r="AF2556" s="124"/>
      <c r="AG2556" s="124"/>
      <c r="AH2556" s="124"/>
      <c r="AI2556" s="124"/>
      <c r="AJ2556" s="124"/>
      <c r="AK2556" s="124"/>
      <c r="AL2556" s="124"/>
      <c r="AM2556" s="124"/>
      <c r="AN2556" s="124"/>
      <c r="AO2556" s="124"/>
      <c r="AP2556" s="124"/>
      <c r="AQ2556" s="124"/>
      <c r="AR2556" s="124"/>
      <c r="AS2556" s="124"/>
    </row>
    <row r="2557" ht="17.25" customHeight="1">
      <c r="A2557" s="115" t="s">
        <v>757</v>
      </c>
      <c r="B2557" s="109"/>
      <c r="C2557" s="109"/>
      <c r="D2557" s="109"/>
      <c r="E2557" s="109"/>
      <c r="F2557" s="116"/>
      <c r="G2557" s="117" t="s">
        <v>634</v>
      </c>
      <c r="H2557" s="109"/>
      <c r="I2557" s="109"/>
      <c r="J2557" s="109"/>
      <c r="K2557" s="109"/>
      <c r="L2557" s="109"/>
      <c r="M2557" s="109"/>
      <c r="N2557" s="109"/>
      <c r="O2557" s="116"/>
      <c r="P2557" s="118" t="str">
        <f t="array" ref="P2557">CONCATENATE("", INDEX(Tabula!$A$1:$AC$129 ,$AT2557  + 1, MATCH("Name", Tabula!$A$1:$AAB$1 , 0)))</f>
        <v>Ложный Южный Крест</v>
      </c>
      <c r="Q2557" s="109"/>
      <c r="R2557" s="109"/>
      <c r="S2557" s="109"/>
      <c r="T2557" s="109"/>
      <c r="U2557" s="109"/>
      <c r="V2557" s="109"/>
      <c r="W2557" s="109"/>
      <c r="X2557" s="109"/>
      <c r="Y2557" s="109"/>
      <c r="Z2557" s="109"/>
      <c r="AA2557" s="109"/>
      <c r="AB2557" s="109"/>
      <c r="AC2557" s="109"/>
      <c r="AD2557" s="109"/>
      <c r="AE2557" s="109"/>
      <c r="AF2557" s="109"/>
      <c r="AG2557" s="109"/>
      <c r="AH2557" s="109"/>
      <c r="AI2557" s="109"/>
      <c r="AJ2557" s="109"/>
      <c r="AK2557" s="109"/>
      <c r="AL2557" s="109"/>
      <c r="AM2557" s="109"/>
      <c r="AN2557" s="109"/>
      <c r="AO2557" s="109"/>
      <c r="AP2557" s="109"/>
      <c r="AQ2557" s="109"/>
      <c r="AR2557" s="109"/>
      <c r="AS2557" s="109"/>
      <c r="AT2557" s="119">
        <v>63.0</v>
      </c>
    </row>
    <row r="2558" ht="17.25" customHeight="1">
      <c r="A2558" s="120" t="str">
        <f t="array" ref="A2558">CONCATENATE("№ ", TEXT(INDEX(Tabula!$A$1:$AC$129, $AT2557 + 1, MATCH("Order", Tabula!$A$1:$AAB$1 , 0)), "000"))</f>
        <v>№ 063</v>
      </c>
      <c r="B2558" s="94"/>
      <c r="C2558" s="94"/>
      <c r="D2558" s="94"/>
      <c r="E2558" s="94"/>
      <c r="F2558" s="121"/>
      <c r="G2558" s="122" t="str">
        <f t="array" ref="G2558">CONCATENATE("Включает ", INDEX(Tabula!$A$1:$AC$129 ,$AT2557  + 1, MATCH("Count", Tabula!$A$1:$AAB$1 , 0)), " объекта")</f>
        <v>Включает 4 объекта</v>
      </c>
      <c r="H2558" s="94"/>
      <c r="I2558" s="94"/>
      <c r="J2558" s="94"/>
      <c r="K2558" s="94"/>
      <c r="L2558" s="94"/>
      <c r="M2558" s="94"/>
      <c r="N2558" s="94"/>
      <c r="O2558" s="121"/>
      <c r="P2558" s="123" t="str">
        <f t="array" ref="P2558">INDEX(Tabula!$A$1:$AC$129 , $AT2557 + 1, MATCH("Stars", Tabula!$A$1:$AAB$1 , 0))</f>
        <v>δ Vel, κ Vel, ι Car, ε Car</v>
      </c>
      <c r="Q2558" s="109"/>
      <c r="R2558" s="109"/>
      <c r="S2558" s="109"/>
      <c r="T2558" s="109"/>
      <c r="U2558" s="109"/>
      <c r="V2558" s="109"/>
      <c r="W2558" s="109"/>
      <c r="X2558" s="109"/>
      <c r="Y2558" s="109"/>
      <c r="Z2558" s="109"/>
      <c r="AA2558" s="109"/>
      <c r="AB2558" s="109"/>
      <c r="AC2558" s="109"/>
      <c r="AD2558" s="109"/>
      <c r="AE2558" s="109"/>
      <c r="AF2558" s="109"/>
      <c r="AG2558" s="109"/>
      <c r="AH2558" s="109"/>
      <c r="AI2558" s="109"/>
      <c r="AJ2558" s="109"/>
      <c r="AK2558" s="109"/>
      <c r="AL2558" s="109"/>
      <c r="AM2558" s="109"/>
      <c r="AN2558" s="109"/>
      <c r="AO2558" s="109"/>
      <c r="AP2558" s="109"/>
      <c r="AQ2558" s="109"/>
      <c r="AR2558" s="109"/>
      <c r="AS2558" s="109"/>
    </row>
    <row r="2559" ht="17.25" customHeight="1">
      <c r="A2559" s="124"/>
      <c r="B2559" s="124"/>
      <c r="C2559" s="124"/>
      <c r="D2559" s="124"/>
      <c r="E2559" s="124"/>
      <c r="F2559" s="125"/>
      <c r="G2559" s="126" t="s">
        <v>656</v>
      </c>
      <c r="H2559" s="109"/>
      <c r="I2559" s="109"/>
      <c r="J2559" s="109"/>
      <c r="K2559" s="109"/>
      <c r="L2559" s="109"/>
      <c r="M2559" s="109"/>
      <c r="N2559" s="109"/>
      <c r="O2559" s="116"/>
      <c r="P2559" s="127" t="str">
        <f t="array" ref="P2559">INDEX(Tabula!$A$1:$AC$129 , $AT2557 + 1, MATCH("Origin", Tabula!$A$1:$AAB$1 , 0))</f>
        <v>Современное</v>
      </c>
      <c r="Q2559" s="109"/>
      <c r="R2559" s="109"/>
      <c r="S2559" s="109"/>
      <c r="T2559" s="109"/>
      <c r="U2559" s="109"/>
      <c r="V2559" s="109"/>
      <c r="W2559" s="109"/>
      <c r="X2559" s="109"/>
      <c r="Y2559" s="109"/>
      <c r="Z2559" s="109"/>
      <c r="AA2559" s="116"/>
      <c r="AB2559" s="126" t="s">
        <v>636</v>
      </c>
      <c r="AC2559" s="109"/>
      <c r="AD2559" s="109"/>
      <c r="AE2559" s="109"/>
      <c r="AF2559" s="109"/>
      <c r="AG2559" s="109"/>
      <c r="AH2559" s="109"/>
      <c r="AI2559" s="109"/>
      <c r="AJ2559" s="127" t="str">
        <f t="array" ref="AJ2559">INDEX(Tabula!$A$1:$AC$129 , $AT2557 + 1, MATCH("Type", Tabula!$A$1:$AAB$1 , 0))</f>
        <v>Ассоциативные</v>
      </c>
      <c r="AK2559" s="109"/>
      <c r="AL2559" s="109"/>
      <c r="AM2559" s="109"/>
      <c r="AN2559" s="109"/>
      <c r="AO2559" s="109"/>
      <c r="AP2559" s="109"/>
      <c r="AQ2559" s="109"/>
      <c r="AR2559" s="109"/>
      <c r="AS2559" s="109"/>
    </row>
    <row r="2560" ht="17.25" customHeight="1">
      <c r="A2560" s="128" t="s">
        <v>758</v>
      </c>
      <c r="B2560" s="109"/>
      <c r="C2560" s="109"/>
      <c r="D2560" s="109"/>
      <c r="E2560" s="109"/>
      <c r="F2560" s="116"/>
      <c r="G2560" s="126" t="s">
        <v>759</v>
      </c>
      <c r="H2560" s="109"/>
      <c r="I2560" s="109"/>
      <c r="J2560" s="109"/>
      <c r="K2560" s="109"/>
      <c r="L2560" s="109"/>
      <c r="M2560" s="109"/>
      <c r="N2560" s="109"/>
      <c r="O2560" s="116"/>
      <c r="P2560" s="129" t="str">
        <f t="array" ref="P2560">IF(INDEX(Tabula!$A$1:$AC$129 , $AT2557 + 1, MATCH("Coord_RAJ2000_Beg", Tabula!$A$1:$AAB$1 , 0)), CONCATENATE(INDEX(Tabula!$A$1:$AC$129 , $AT2557 + 1, MATCH("Coord_RAJ2000_Beg", Tabula!$A$1:$AAB$1 , 0)), " | ", INDEX(Tabula!$A$1:$AC$129 , $AT2557 + 1, MATCH("Coord_DEJ2000_Beg", Tabula!$A$1:$AAB$1 , 0))), " ")</f>
        <v> </v>
      </c>
      <c r="Q2560" s="109"/>
      <c r="R2560" s="109"/>
      <c r="S2560" s="109"/>
      <c r="T2560" s="109"/>
      <c r="U2560" s="109"/>
      <c r="V2560" s="109"/>
      <c r="W2560" s="109"/>
      <c r="X2560" s="109"/>
      <c r="Y2560" s="109"/>
      <c r="Z2560" s="109"/>
      <c r="AA2560" s="116"/>
      <c r="AB2560" s="126" t="s">
        <v>760</v>
      </c>
      <c r="AC2560" s="109"/>
      <c r="AD2560" s="109"/>
      <c r="AE2560" s="109"/>
      <c r="AF2560" s="109"/>
      <c r="AG2560" s="109"/>
      <c r="AH2560" s="109"/>
      <c r="AI2560" s="109"/>
      <c r="AJ2560" s="127" t="str">
        <f t="array" ref="AJ2560">if(INDEX(Tabula!$A$1:$AC$129 , $AT2557 + 1, MATCH("Latitude_Full_Beg", Tabula!$A$1:$AAB$1 , 0)),  CONCATENATE(TEXT(INDEX(Tabula!$A$1:$AC$129 , $AT2557 + 1, MATCH("Latitude_Full_Beg", Tabula!$A$1:$AAB$1 , 0)), "+00.0;-00.0" ), "° — ", TEXT(INDEX(Tabula!$A$1:$AC$129 , $AT2557 + 1, MATCH("Latitude_Full_End", Tabula!$A$1:$AAB$1 , 0)), "+00.0;-00.0" ), "°"), " ")</f>
        <v> </v>
      </c>
      <c r="AK2560" s="109"/>
      <c r="AL2560" s="109"/>
      <c r="AM2560" s="109"/>
      <c r="AN2560" s="109"/>
      <c r="AO2560" s="109"/>
      <c r="AP2560" s="109"/>
      <c r="AQ2560" s="109"/>
      <c r="AR2560" s="109"/>
      <c r="AS2560" s="109"/>
    </row>
    <row r="2561" ht="17.25" customHeight="1">
      <c r="A2561" s="130" t="str">
        <f t="array" ref="A2561">CONCATENATE("@ ", INDEX(Tabula!$A$1:$AC$129, $AT2557 + 1, MATCH("Group", Tabula!$A$1:$AAB$1 , 0)), " ")</f>
        <v>@ 049-_ </v>
      </c>
      <c r="B2561" s="94"/>
      <c r="C2561" s="94"/>
      <c r="D2561" s="94"/>
      <c r="E2561" s="94"/>
      <c r="F2561" s="121"/>
      <c r="G2561" s="131" t="s">
        <v>761</v>
      </c>
      <c r="H2561" s="109"/>
      <c r="I2561" s="109"/>
      <c r="J2561" s="109"/>
      <c r="K2561" s="109"/>
      <c r="L2561" s="109"/>
      <c r="M2561" s="109"/>
      <c r="N2561" s="109"/>
      <c r="O2561" s="116"/>
      <c r="P2561" s="129" t="str">
        <f t="array" ref="P2561">IF(INDEX(Tabula!$A$1:$AC$129 , $AT2557 + 1, MATCH("Coord_RAJ2000_End", Tabula!$A$1:$AAB$1 , 0)), CONCATENATE(INDEX(Tabula!$A$1:$AC$129 , $AT2557 + 1, MATCH("Coord_RAJ2000_End", Tabula!$A$1:$AAB$1 , 0)), " | ", INDEX(Tabula!$A$1:$AC$129 , $AT2557 + 1, MATCH("Coord_DEJ2000_End", Tabula!$A$1:$AAB$1 , 0))), " ")</f>
        <v> </v>
      </c>
      <c r="Q2561" s="109"/>
      <c r="R2561" s="109"/>
      <c r="S2561" s="109"/>
      <c r="T2561" s="109"/>
      <c r="U2561" s="109"/>
      <c r="V2561" s="109"/>
      <c r="W2561" s="109"/>
      <c r="X2561" s="109"/>
      <c r="Y2561" s="109"/>
      <c r="Z2561" s="109"/>
      <c r="AA2561" s="116"/>
      <c r="AB2561" s="126" t="s">
        <v>762</v>
      </c>
      <c r="AC2561" s="109"/>
      <c r="AD2561" s="109"/>
      <c r="AE2561" s="109"/>
      <c r="AF2561" s="109"/>
      <c r="AG2561" s="109"/>
      <c r="AH2561" s="109"/>
      <c r="AI2561" s="109"/>
      <c r="AJ2561" s="127" t="str">
        <f t="array" ref="AJ2561">IF(INDEX(Tabula!$A$1:$AC$129 , $AT2557 + 1, MATCH("Latitude_Part_Beg", Tabula!$A$1:$AAB$1 , 0)), CONCATENATE(TEXT(INDEX(Tabula!$A$1:$AC$129 , $AT2557 + 1, MATCH("Latitude_Part_Beg", Tabula!$A$1:$AAB$1 , 0)), "+00.0;-00.0" ), "° — ", TEXT(INDEX(Tabula!$A$1:$AC$129 , $AT2557 + 1, MATCH("Latitude_Part_End", Tabula!$A$1:$AAB$1 , 0)), "+00.0;-00.0" ), "°"), " ")</f>
        <v> </v>
      </c>
      <c r="AK2561" s="109"/>
      <c r="AL2561" s="109"/>
      <c r="AM2561" s="109"/>
      <c r="AN2561" s="109"/>
      <c r="AO2561" s="109"/>
      <c r="AP2561" s="109"/>
      <c r="AQ2561" s="109"/>
      <c r="AR2561" s="109"/>
      <c r="AS2561" s="109"/>
    </row>
    <row r="2562" ht="17.25" customHeight="1">
      <c r="A2562" s="124"/>
      <c r="B2562" s="124"/>
      <c r="C2562" s="124"/>
      <c r="D2562" s="124"/>
      <c r="E2562" s="124"/>
      <c r="F2562" s="125"/>
      <c r="G2562" s="126" t="s">
        <v>763</v>
      </c>
      <c r="H2562" s="109"/>
      <c r="I2562" s="109"/>
      <c r="J2562" s="109"/>
      <c r="K2562" s="109"/>
      <c r="L2562" s="109"/>
      <c r="M2562" s="109"/>
      <c r="N2562" s="109"/>
      <c r="O2562" s="116"/>
      <c r="P2562" s="132" t="str">
        <f t="array" ref="P2562">if(INDEX(Tabula!$A$1:$AC$129 , $AT2557 + 1, MATCH("Size_RA", Tabula!$A$1:$AAB$1 , 0)), CONCATENATE(INDEX(Tabula!$A$1:$AC$129 , $AT2557 + 1, MATCH("Size_RA", Tabula!$A$1:$AAB$1 , 0)), " | ", INDEX(Tabula!$A$1:$AC$129 , $AT2557 + 1, MATCH("Size_DE", Tabula!$A$1:$AAB$1 , 0))), " ")</f>
        <v> </v>
      </c>
      <c r="Q2562" s="109"/>
      <c r="R2562" s="109"/>
      <c r="S2562" s="109"/>
      <c r="T2562" s="109"/>
      <c r="U2562" s="109"/>
      <c r="V2562" s="109"/>
      <c r="W2562" s="109"/>
      <c r="X2562" s="109"/>
      <c r="Y2562" s="109"/>
      <c r="Z2562" s="109"/>
      <c r="AA2562" s="116"/>
      <c r="AB2562" s="126" t="s">
        <v>764</v>
      </c>
      <c r="AC2562" s="109"/>
      <c r="AD2562" s="109"/>
      <c r="AE2562" s="109"/>
      <c r="AF2562" s="109"/>
      <c r="AG2562" s="109"/>
      <c r="AH2562" s="109"/>
      <c r="AI2562" s="109"/>
      <c r="AJ2562" s="127" t="str">
        <f t="array" ref="AJ2562">IF(INDEX(Tabula!$A$1:$AC$129 , $AT2557 + 1, MATCH("Magnitude_Min", Tabula!$A$1:$AAB$1 , 0)), CONCATENATE(TEXT(INDEX(Tabula!$A$1:$AC$129 , $AT2557 + 1, MATCH("Magnitude_Min", Tabula!$A$1:$AAB$1 , 0)), "+00.0;-00.0"),  "ᵐ — ", TEXT(INDEX(Tabula!$A$1:$AC$129 , $AT2557 + 1, MATCH("Magnitude_Max", Tabula!$A$1:$AAB$1 , 0)), "+00.0;-00.0"), "ᵐ"), " ")</f>
        <v> </v>
      </c>
      <c r="AK2562" s="109"/>
      <c r="AL2562" s="109"/>
      <c r="AM2562" s="109"/>
      <c r="AN2562" s="109"/>
      <c r="AO2562" s="109"/>
      <c r="AP2562" s="109"/>
      <c r="AQ2562" s="109"/>
      <c r="AR2562" s="109"/>
      <c r="AS2562" s="109"/>
    </row>
    <row r="2563" ht="17.25" customHeight="1">
      <c r="A2563" s="133" t="s">
        <v>765</v>
      </c>
      <c r="B2563" s="134" t="str">
        <f t="array" ref="B2563">CONCATENATE("", INDEX(Tabula!$A$1:$AC$129 ,$AT2557  + 1, MATCH("Info", Tabula!$A$1:$AAB$1 , 0)))</f>
        <v>Мимикрия под Южный Крест размерами и формой, вплоть до мелкой звездочке HD 79351, подражающей ε настоящего Южного Креста. Я имел удовольствие видеть и прототип, и копию: действительно, похоже! Конечно, ни на какой южный полюс не указывает, но может быть отнесен к навигационным астеризмам, как причина навигационных ошибок.</v>
      </c>
      <c r="C2563" s="94"/>
      <c r="D2563" s="94"/>
      <c r="E2563" s="94"/>
      <c r="F2563" s="94"/>
      <c r="G2563" s="94"/>
      <c r="H2563" s="94"/>
      <c r="I2563" s="94"/>
      <c r="J2563" s="94"/>
      <c r="K2563" s="94"/>
      <c r="L2563" s="94"/>
      <c r="M2563" s="94"/>
      <c r="N2563" s="94"/>
      <c r="O2563" s="94"/>
      <c r="P2563" s="94"/>
      <c r="Q2563" s="94"/>
      <c r="R2563" s="94"/>
      <c r="S2563" s="94"/>
      <c r="T2563" s="94"/>
      <c r="U2563" s="94"/>
      <c r="V2563" s="94"/>
      <c r="W2563" s="94"/>
      <c r="X2563" s="94"/>
      <c r="Y2563" s="94"/>
      <c r="Z2563" s="94"/>
      <c r="AA2563" s="94"/>
      <c r="AB2563" s="94"/>
      <c r="AC2563" s="94"/>
      <c r="AD2563" s="94"/>
      <c r="AE2563" s="94"/>
      <c r="AF2563" s="94"/>
      <c r="AG2563" s="94"/>
      <c r="AH2563" s="94"/>
      <c r="AI2563" s="94"/>
      <c r="AJ2563" s="94"/>
      <c r="AK2563" s="94"/>
      <c r="AL2563" s="94"/>
      <c r="AM2563" s="94"/>
      <c r="AN2563" s="94"/>
      <c r="AO2563" s="94"/>
      <c r="AP2563" s="94"/>
      <c r="AQ2563" s="94"/>
      <c r="AR2563" s="94"/>
      <c r="AS2563" s="94"/>
    </row>
    <row r="2564" ht="17.25" customHeight="1"/>
    <row r="2565" ht="17.25" customHeight="1"/>
    <row r="2566" ht="17.25" customHeight="1"/>
    <row r="2567" ht="17.25" customHeight="1"/>
    <row r="2568" ht="17.25" customHeight="1"/>
    <row r="2569" ht="17.25" customHeight="1"/>
    <row r="2570" ht="17.25" customHeight="1"/>
    <row r="2571" ht="17.25" customHeight="1"/>
    <row r="2572" ht="17.25" customHeight="1"/>
    <row r="2573" ht="17.25" customHeight="1"/>
    <row r="2574" ht="17.25" customHeight="1"/>
    <row r="2575" ht="17.25" customHeight="1"/>
    <row r="2576" ht="17.25" customHeight="1"/>
    <row r="2577" ht="17.25" customHeight="1">
      <c r="A2577" s="124"/>
      <c r="B2577" s="124"/>
      <c r="C2577" s="124"/>
      <c r="D2577" s="124"/>
      <c r="E2577" s="124"/>
      <c r="F2577" s="124"/>
      <c r="G2577" s="124"/>
      <c r="H2577" s="124"/>
      <c r="I2577" s="124"/>
      <c r="J2577" s="124"/>
      <c r="K2577" s="124"/>
      <c r="L2577" s="124"/>
      <c r="M2577" s="124"/>
      <c r="N2577" s="124"/>
      <c r="O2577" s="124"/>
      <c r="P2577" s="124"/>
      <c r="Q2577" s="124"/>
      <c r="R2577" s="124"/>
      <c r="S2577" s="124"/>
      <c r="T2577" s="124"/>
      <c r="U2577" s="124"/>
      <c r="V2577" s="124"/>
      <c r="W2577" s="124"/>
      <c r="X2577" s="124"/>
      <c r="Y2577" s="124"/>
      <c r="Z2577" s="124"/>
      <c r="AA2577" s="124"/>
      <c r="AB2577" s="124"/>
      <c r="AC2577" s="124"/>
      <c r="AD2577" s="124"/>
      <c r="AE2577" s="124"/>
      <c r="AF2577" s="124"/>
      <c r="AG2577" s="124"/>
      <c r="AH2577" s="124"/>
      <c r="AI2577" s="124"/>
      <c r="AJ2577" s="124"/>
      <c r="AK2577" s="124"/>
      <c r="AL2577" s="124"/>
      <c r="AM2577" s="124"/>
      <c r="AN2577" s="124"/>
      <c r="AO2577" s="124"/>
      <c r="AP2577" s="124"/>
      <c r="AQ2577" s="124"/>
      <c r="AR2577" s="124"/>
      <c r="AS2577" s="124"/>
    </row>
    <row r="2578" ht="17.25" customHeight="1">
      <c r="A2578" s="135" t="s">
        <v>766</v>
      </c>
      <c r="B2578" s="136" t="str">
        <f t="array" ref="B2578">IMAGE(INDEX(Tabula!$A$1:$AC$129 , $AT2557 + 1, MATCH("Img_Look_Gray", Tabula!$A$1:$AAB$1 , 0)))</f>
        <v/>
      </c>
      <c r="C2578" s="94"/>
      <c r="D2578" s="94"/>
      <c r="E2578" s="94"/>
      <c r="F2578" s="94"/>
      <c r="G2578" s="94"/>
      <c r="H2578" s="94"/>
      <c r="I2578" s="94"/>
      <c r="J2578" s="94"/>
      <c r="K2578" s="94"/>
      <c r="L2578" s="94"/>
      <c r="M2578" s="94"/>
      <c r="N2578" s="94"/>
      <c r="O2578" s="94"/>
      <c r="P2578" s="94"/>
      <c r="Q2578" s="94"/>
      <c r="R2578" s="94"/>
      <c r="S2578" s="94"/>
      <c r="T2578" s="94"/>
      <c r="U2578" s="94"/>
      <c r="V2578" s="94"/>
      <c r="W2578" s="94"/>
      <c r="X2578" s="94"/>
      <c r="Y2578" s="137" t="s">
        <v>767</v>
      </c>
      <c r="Z2578" s="138" t="str">
        <f t="array" ref="Z2578">IMAGE(INDEX(Tabula!$A$1:$AC$129 , $AT2557 + 1,  MATCH("Img_Form_Gray", Tabula!$A$1:$AAB$1 , 0)))</f>
        <v/>
      </c>
      <c r="AA2578" s="94"/>
      <c r="AB2578" s="94"/>
      <c r="AC2578" s="94"/>
      <c r="AD2578" s="94"/>
      <c r="AE2578" s="94"/>
      <c r="AF2578" s="94"/>
      <c r="AG2578" s="94"/>
      <c r="AH2578" s="94"/>
      <c r="AI2578" s="94"/>
      <c r="AJ2578" s="94"/>
      <c r="AK2578" s="94"/>
      <c r="AL2578" s="94"/>
      <c r="AM2578" s="94"/>
      <c r="AN2578" s="94"/>
      <c r="AO2578" s="94"/>
      <c r="AP2578" s="94"/>
      <c r="AQ2578" s="94"/>
      <c r="AR2578" s="94"/>
      <c r="AS2578" s="94"/>
    </row>
    <row r="2579" ht="17.25" customHeight="1"/>
    <row r="2580" ht="17.25" customHeight="1"/>
    <row r="2581" ht="17.25" customHeight="1"/>
    <row r="2582" ht="17.25" customHeight="1"/>
    <row r="2583" ht="17.25" customHeight="1"/>
    <row r="2584" ht="17.25" customHeight="1"/>
    <row r="2585" ht="17.25" customHeight="1"/>
    <row r="2586" ht="17.25" customHeight="1"/>
    <row r="2587" ht="17.25" customHeight="1"/>
    <row r="2588" ht="17.25" customHeight="1"/>
    <row r="2589" ht="17.25" customHeight="1"/>
    <row r="2590" ht="17.25" customHeight="1"/>
    <row r="2591" ht="17.25" customHeight="1"/>
    <row r="2592" ht="17.25" customHeight="1">
      <c r="A2592" s="124"/>
      <c r="B2592" s="124"/>
      <c r="C2592" s="124"/>
      <c r="D2592" s="124"/>
      <c r="E2592" s="124"/>
      <c r="F2592" s="124"/>
      <c r="G2592" s="124"/>
      <c r="H2592" s="124"/>
      <c r="I2592" s="124"/>
      <c r="J2592" s="124"/>
      <c r="K2592" s="124"/>
      <c r="L2592" s="124"/>
      <c r="M2592" s="124"/>
      <c r="N2592" s="124"/>
      <c r="O2592" s="124"/>
      <c r="P2592" s="124"/>
      <c r="Q2592" s="124"/>
      <c r="R2592" s="124"/>
      <c r="S2592" s="124"/>
      <c r="T2592" s="124"/>
      <c r="U2592" s="124"/>
      <c r="V2592" s="124"/>
      <c r="W2592" s="124"/>
      <c r="X2592" s="124"/>
      <c r="Y2592" s="124"/>
      <c r="Z2592" s="124"/>
      <c r="AA2592" s="124"/>
      <c r="AB2592" s="124"/>
      <c r="AC2592" s="124"/>
      <c r="AD2592" s="124"/>
      <c r="AE2592" s="124"/>
      <c r="AF2592" s="124"/>
      <c r="AG2592" s="124"/>
      <c r="AH2592" s="124"/>
      <c r="AI2592" s="124"/>
      <c r="AJ2592" s="124"/>
      <c r="AK2592" s="124"/>
      <c r="AL2592" s="124"/>
      <c r="AM2592" s="124"/>
      <c r="AN2592" s="124"/>
      <c r="AO2592" s="124"/>
      <c r="AP2592" s="124"/>
      <c r="AQ2592" s="124"/>
      <c r="AR2592" s="124"/>
      <c r="AS2592" s="124"/>
    </row>
    <row r="2593" ht="17.25" customHeight="1">
      <c r="A2593" s="117" t="s">
        <v>634</v>
      </c>
      <c r="B2593" s="109"/>
      <c r="C2593" s="109"/>
      <c r="D2593" s="109"/>
      <c r="E2593" s="109"/>
      <c r="F2593" s="109"/>
      <c r="G2593" s="109"/>
      <c r="H2593" s="109"/>
      <c r="I2593" s="116"/>
      <c r="J2593" s="118" t="str">
        <f t="array" ref="J2593">CONCATENATE("", INDEX(Tabula!$A$1:$AC$129 ,$AT2593  + 1, MATCH("Name", Tabula!$A$1:$AAB$1 , 0)))</f>
        <v>Трапеция южного полюса</v>
      </c>
      <c r="K2593" s="109"/>
      <c r="L2593" s="109"/>
      <c r="M2593" s="109"/>
      <c r="N2593" s="109"/>
      <c r="O2593" s="109"/>
      <c r="P2593" s="109"/>
      <c r="Q2593" s="109"/>
      <c r="R2593" s="109"/>
      <c r="S2593" s="109"/>
      <c r="T2593" s="109"/>
      <c r="U2593" s="109"/>
      <c r="V2593" s="109"/>
      <c r="W2593" s="109"/>
      <c r="X2593" s="109"/>
      <c r="Y2593" s="109"/>
      <c r="Z2593" s="109"/>
      <c r="AA2593" s="109"/>
      <c r="AB2593" s="109"/>
      <c r="AC2593" s="109"/>
      <c r="AD2593" s="109"/>
      <c r="AE2593" s="109"/>
      <c r="AF2593" s="109"/>
      <c r="AG2593" s="109"/>
      <c r="AH2593" s="109"/>
      <c r="AI2593" s="109"/>
      <c r="AJ2593" s="109"/>
      <c r="AK2593" s="109"/>
      <c r="AL2593" s="109"/>
      <c r="AM2593" s="116"/>
      <c r="AN2593" s="115" t="s">
        <v>757</v>
      </c>
      <c r="AO2593" s="109"/>
      <c r="AP2593" s="109"/>
      <c r="AQ2593" s="109"/>
      <c r="AR2593" s="109"/>
      <c r="AS2593" s="109"/>
      <c r="AT2593" s="119">
        <v>64.0</v>
      </c>
    </row>
    <row r="2594" ht="17.25" customHeight="1">
      <c r="A2594" s="122" t="str">
        <f t="array" ref="A2594">CONCATENATE("Включает ", INDEX(Tabula!$A$1:$AC$129 ,$AT2593  + 1, MATCH("Count", Tabula!$A$1:$AAB$1 , 0)), " объекта")</f>
        <v>Включает 4 объекта</v>
      </c>
      <c r="B2594" s="94"/>
      <c r="C2594" s="94"/>
      <c r="D2594" s="94"/>
      <c r="E2594" s="94"/>
      <c r="F2594" s="94"/>
      <c r="G2594" s="94"/>
      <c r="H2594" s="94"/>
      <c r="I2594" s="121"/>
      <c r="J2594" s="123" t="str">
        <f t="array" ref="J2594">INDEX(Tabula!$A$1:$AC$129 , $AT2593 + 1, MATCH("Stars", Tabula!$A$1:$AAB$1 , 0))</f>
        <v>σ Oct, χ Oct, τ Oct, υ Oct</v>
      </c>
      <c r="K2594" s="109"/>
      <c r="L2594" s="109"/>
      <c r="M2594" s="109"/>
      <c r="N2594" s="109"/>
      <c r="O2594" s="109"/>
      <c r="P2594" s="109"/>
      <c r="Q2594" s="109"/>
      <c r="R2594" s="109"/>
      <c r="S2594" s="109"/>
      <c r="T2594" s="109"/>
      <c r="U2594" s="109"/>
      <c r="V2594" s="109"/>
      <c r="W2594" s="109"/>
      <c r="X2594" s="109"/>
      <c r="Y2594" s="109"/>
      <c r="Z2594" s="109"/>
      <c r="AA2594" s="109"/>
      <c r="AB2594" s="109"/>
      <c r="AC2594" s="109"/>
      <c r="AD2594" s="109"/>
      <c r="AE2594" s="109"/>
      <c r="AF2594" s="109"/>
      <c r="AG2594" s="109"/>
      <c r="AH2594" s="109"/>
      <c r="AI2594" s="109"/>
      <c r="AJ2594" s="109"/>
      <c r="AK2594" s="109"/>
      <c r="AL2594" s="109"/>
      <c r="AM2594" s="116"/>
      <c r="AN2594" s="120" t="str">
        <f t="array" ref="AN2594">CONCATENATE("№ ", TEXT(INDEX(Tabula!$A$1:$AC$129, $AT2593 + 1, MATCH("Order", Tabula!$A$1:$AAB$1 , 0)), "000"))</f>
        <v>№ 064</v>
      </c>
      <c r="AO2594" s="94"/>
      <c r="AP2594" s="94"/>
      <c r="AQ2594" s="94"/>
      <c r="AR2594" s="94"/>
      <c r="AS2594" s="94"/>
    </row>
    <row r="2595" ht="17.25" customHeight="1">
      <c r="A2595" s="126" t="s">
        <v>656</v>
      </c>
      <c r="B2595" s="109"/>
      <c r="C2595" s="109"/>
      <c r="D2595" s="109"/>
      <c r="E2595" s="109"/>
      <c r="F2595" s="109"/>
      <c r="G2595" s="109"/>
      <c r="H2595" s="109"/>
      <c r="I2595" s="116"/>
      <c r="J2595" s="127" t="str">
        <f t="array" ref="J2595">INDEX(Tabula!$A$1:$AC$129 , $AT2593 + 1, MATCH("Origin", Tabula!$A$1:$AAB$1 , 0))</f>
        <v>Современное</v>
      </c>
      <c r="K2595" s="109"/>
      <c r="L2595" s="109"/>
      <c r="M2595" s="109"/>
      <c r="N2595" s="109"/>
      <c r="O2595" s="109"/>
      <c r="P2595" s="109"/>
      <c r="Q2595" s="109"/>
      <c r="R2595" s="109"/>
      <c r="S2595" s="109"/>
      <c r="T2595" s="109"/>
      <c r="U2595" s="116"/>
      <c r="V2595" s="126" t="s">
        <v>636</v>
      </c>
      <c r="W2595" s="109"/>
      <c r="X2595" s="109"/>
      <c r="Y2595" s="109"/>
      <c r="Z2595" s="109"/>
      <c r="AA2595" s="109"/>
      <c r="AB2595" s="109"/>
      <c r="AC2595" s="109"/>
      <c r="AD2595" s="127" t="str">
        <f t="array" ref="AD2595">INDEX(Tabula!$A$1:$AC$129 , $AT2593 + 1, MATCH("Type", Tabula!$A$1:$AAB$1 , 0))</f>
        <v>Ассоциативные</v>
      </c>
      <c r="AE2595" s="109"/>
      <c r="AF2595" s="109"/>
      <c r="AG2595" s="109"/>
      <c r="AH2595" s="109"/>
      <c r="AI2595" s="109"/>
      <c r="AJ2595" s="109"/>
      <c r="AK2595" s="109"/>
      <c r="AL2595" s="109"/>
      <c r="AM2595" s="116"/>
      <c r="AN2595" s="124"/>
      <c r="AO2595" s="124"/>
      <c r="AP2595" s="124"/>
      <c r="AQ2595" s="124"/>
      <c r="AR2595" s="124"/>
      <c r="AS2595" s="124"/>
    </row>
    <row r="2596" ht="17.25" customHeight="1">
      <c r="A2596" s="126" t="s">
        <v>759</v>
      </c>
      <c r="B2596" s="109"/>
      <c r="C2596" s="109"/>
      <c r="D2596" s="109"/>
      <c r="E2596" s="109"/>
      <c r="F2596" s="109"/>
      <c r="G2596" s="109"/>
      <c r="H2596" s="109"/>
      <c r="I2596" s="116"/>
      <c r="J2596" s="129" t="str">
        <f t="array" ref="J2596">IF(INDEX(Tabula!$A$1:$AC$129 , $AT2593 + 1, MATCH("Coord_RAJ2000_Beg", Tabula!$A$1:$AAB$1 , 0)), CONCATENATE(INDEX(Tabula!$A$1:$AC$129 , $AT2593 + 1, MATCH("Coord_RAJ2000_Beg", Tabula!$A$1:$AAB$1 , 0)), " | ", INDEX(Tabula!$A$1:$AC$129 , $AT2593 + 1, MATCH("Coord_DEJ2000_Beg", Tabula!$A$1:$AAB$1 , 0))), " ")</f>
        <v> </v>
      </c>
      <c r="K2596" s="109"/>
      <c r="L2596" s="109"/>
      <c r="M2596" s="109"/>
      <c r="N2596" s="109"/>
      <c r="O2596" s="109"/>
      <c r="P2596" s="109"/>
      <c r="Q2596" s="109"/>
      <c r="R2596" s="109"/>
      <c r="S2596" s="109"/>
      <c r="T2596" s="109"/>
      <c r="U2596" s="116"/>
      <c r="V2596" s="126" t="s">
        <v>760</v>
      </c>
      <c r="W2596" s="109"/>
      <c r="X2596" s="109"/>
      <c r="Y2596" s="109"/>
      <c r="Z2596" s="109"/>
      <c r="AA2596" s="109"/>
      <c r="AB2596" s="109"/>
      <c r="AC2596" s="109"/>
      <c r="AD2596" s="127" t="str">
        <f t="array" ref="AD2596">if(INDEX(Tabula!$A$1:$AC$129 , $AT2593 + 1, MATCH("Latitude_Full_Beg", Tabula!$A$1:$AAB$1 , 0)),  CONCATENATE(TEXT(INDEX(Tabula!$A$1:$AC$129 , $AT2593 + 1, MATCH("Latitude_Full_Beg", Tabula!$A$1:$AAB$1 , 0)), "+00.0;-00.0" ), "° — ", TEXT(INDEX(Tabula!$A$1:$AC$129 , $AT2593 + 1, MATCH("Latitude_Full_End", Tabula!$A$1:$AAB$1 , 0)), "+00.0;-00.0" ), "°"), " ")</f>
        <v> </v>
      </c>
      <c r="AE2596" s="109"/>
      <c r="AF2596" s="109"/>
      <c r="AG2596" s="109"/>
      <c r="AH2596" s="109"/>
      <c r="AI2596" s="109"/>
      <c r="AJ2596" s="109"/>
      <c r="AK2596" s="109"/>
      <c r="AL2596" s="109"/>
      <c r="AM2596" s="116"/>
      <c r="AN2596" s="128" t="s">
        <v>758</v>
      </c>
      <c r="AO2596" s="109"/>
      <c r="AP2596" s="109"/>
      <c r="AQ2596" s="109"/>
      <c r="AR2596" s="109"/>
      <c r="AS2596" s="109"/>
    </row>
    <row r="2597" ht="17.25" customHeight="1">
      <c r="A2597" s="131" t="s">
        <v>761</v>
      </c>
      <c r="B2597" s="109"/>
      <c r="C2597" s="109"/>
      <c r="D2597" s="109"/>
      <c r="E2597" s="109"/>
      <c r="F2597" s="109"/>
      <c r="G2597" s="109"/>
      <c r="H2597" s="109"/>
      <c r="I2597" s="116"/>
      <c r="J2597" s="129" t="str">
        <f t="array" ref="J2597">IF(INDEX(Tabula!$A$1:$AC$129 , $AT2593 + 1, MATCH("Coord_RAJ2000_End", Tabula!$A$1:$AAB$1 , 0)), CONCATENATE(INDEX(Tabula!$A$1:$AC$129 , $AT2593 + 1, MATCH("Coord_RAJ2000_End", Tabula!$A$1:$AAB$1 , 0)), " | ", INDEX(Tabula!$A$1:$AC$129 , $AT2593 + 1, MATCH("Coord_DEJ2000_End", Tabula!$A$1:$AAB$1 , 0))), " ")</f>
        <v> </v>
      </c>
      <c r="K2597" s="109"/>
      <c r="L2597" s="109"/>
      <c r="M2597" s="109"/>
      <c r="N2597" s="109"/>
      <c r="O2597" s="109"/>
      <c r="P2597" s="109"/>
      <c r="Q2597" s="109"/>
      <c r="R2597" s="109"/>
      <c r="S2597" s="109"/>
      <c r="T2597" s="109"/>
      <c r="U2597" s="116"/>
      <c r="V2597" s="126" t="s">
        <v>762</v>
      </c>
      <c r="W2597" s="109"/>
      <c r="X2597" s="109"/>
      <c r="Y2597" s="109"/>
      <c r="Z2597" s="109"/>
      <c r="AA2597" s="109"/>
      <c r="AB2597" s="109"/>
      <c r="AC2597" s="109"/>
      <c r="AD2597" s="127" t="str">
        <f t="array" ref="AD2597">IF(INDEX(Tabula!$A$1:$AC$129 , $AT2593 + 1, MATCH("Latitude_Part_Beg", Tabula!$A$1:$AAB$1 , 0)), CONCATENATE(TEXT(INDEX(Tabula!$A$1:$AC$129 , $AT2593 + 1, MATCH("Latitude_Part_Beg", Tabula!$A$1:$AAB$1 , 0)), "+00.0;-00.0" ), "° — ", TEXT(INDEX(Tabula!$A$1:$AC$129 , $AT2593 + 1, MATCH("Latitude_Part_End", Tabula!$A$1:$AAB$1 , 0)), "+00.0;-00.0" ), "°"), " ")</f>
        <v> </v>
      </c>
      <c r="AE2597" s="109"/>
      <c r="AF2597" s="109"/>
      <c r="AG2597" s="109"/>
      <c r="AH2597" s="109"/>
      <c r="AI2597" s="109"/>
      <c r="AJ2597" s="109"/>
      <c r="AK2597" s="109"/>
      <c r="AL2597" s="109"/>
      <c r="AM2597" s="116"/>
      <c r="AN2597" s="130" t="str">
        <f t="array" ref="AN2597">CONCATENATE("@ ", INDEX(Tabula!$A$1:$AC$129, $AT2593 + 1, MATCH("Group", Tabula!$A$1:$AAB$1 , 0)), " ")</f>
        <v>@ 050-_ </v>
      </c>
      <c r="AO2597" s="94"/>
      <c r="AP2597" s="94"/>
      <c r="AQ2597" s="94"/>
      <c r="AR2597" s="94"/>
      <c r="AS2597" s="94"/>
    </row>
    <row r="2598" ht="17.25" customHeight="1">
      <c r="A2598" s="126" t="s">
        <v>763</v>
      </c>
      <c r="B2598" s="109"/>
      <c r="C2598" s="109"/>
      <c r="D2598" s="109"/>
      <c r="E2598" s="109"/>
      <c r="F2598" s="109"/>
      <c r="G2598" s="109"/>
      <c r="H2598" s="109"/>
      <c r="I2598" s="116"/>
      <c r="J2598" s="132" t="str">
        <f t="array" ref="J2598">if(INDEX(Tabula!$A$1:$AC$129 , $AT2593 + 1, MATCH("Size_RA", Tabula!$A$1:$AAB$1 , 0)), CONCATENATE(INDEX(Tabula!$A$1:$AC$129 , $AT2593 + 1, MATCH("Size_RA", Tabula!$A$1:$AAB$1 , 0)), " | ", INDEX(Tabula!$A$1:$AC$129 , $AT2593 + 1, MATCH("Size_DE", Tabula!$A$1:$AAB$1 , 0))), " ")</f>
        <v> </v>
      </c>
      <c r="K2598" s="109"/>
      <c r="L2598" s="109"/>
      <c r="M2598" s="109"/>
      <c r="N2598" s="109"/>
      <c r="O2598" s="109"/>
      <c r="P2598" s="109"/>
      <c r="Q2598" s="109"/>
      <c r="R2598" s="109"/>
      <c r="S2598" s="109"/>
      <c r="T2598" s="109"/>
      <c r="U2598" s="116"/>
      <c r="V2598" s="126" t="s">
        <v>764</v>
      </c>
      <c r="W2598" s="109"/>
      <c r="X2598" s="109"/>
      <c r="Y2598" s="109"/>
      <c r="Z2598" s="109"/>
      <c r="AA2598" s="109"/>
      <c r="AB2598" s="109"/>
      <c r="AC2598" s="109"/>
      <c r="AD2598" s="127" t="str">
        <f t="array" ref="AD2598">IF(INDEX(Tabula!$A$1:$AC$129 , $AT2593 + 1, MATCH("Magnitude_Min", Tabula!$A$1:$AAB$1 , 0)), CONCATENATE(TEXT(INDEX(Tabula!$A$1:$AC$129 , $AT2593 + 1, MATCH("Magnitude_Min", Tabula!$A$1:$AAB$1 , 0)), "+00.0;-00.0"),  "ᵐ — ", TEXT(INDEX(Tabula!$A$1:$AC$129 , $AT2593 + 1, MATCH("Magnitude_Max", Tabula!$A$1:$AAB$1 , 0)), "+00.0;-00.0"), "ᵐ"), " ")</f>
        <v> </v>
      </c>
      <c r="AE2598" s="109"/>
      <c r="AF2598" s="109"/>
      <c r="AG2598" s="109"/>
      <c r="AH2598" s="109"/>
      <c r="AI2598" s="109"/>
      <c r="AJ2598" s="109"/>
      <c r="AK2598" s="109"/>
      <c r="AL2598" s="109"/>
      <c r="AM2598" s="116"/>
      <c r="AN2598" s="124"/>
      <c r="AO2598" s="124"/>
      <c r="AP2598" s="124"/>
      <c r="AQ2598" s="124"/>
      <c r="AR2598" s="124"/>
      <c r="AS2598" s="124"/>
    </row>
    <row r="2599" ht="17.25" customHeight="1">
      <c r="A2599" s="134" t="str">
        <f t="array" ref="A2599">CONCATENATE("", INDEX(Tabula!$A$1:$AC$129 ,$AT2593  + 1, MATCH("Info", Tabula!$A$1:$AAB$1 , 0)))</f>
        <v>Четыре звезды созвездия Октант, включающие сигму Октанта — ближайшую к южному полюсу Мира звезду. Астеризм составлен из тусклых звезд и едва различим; единственное его достоинство — это самый южный астеризм неба.</v>
      </c>
      <c r="B2599" s="94"/>
      <c r="C2599" s="94"/>
      <c r="D2599" s="94"/>
      <c r="E2599" s="94"/>
      <c r="F2599" s="94"/>
      <c r="G2599" s="94"/>
      <c r="H2599" s="94"/>
      <c r="I2599" s="94"/>
      <c r="J2599" s="94"/>
      <c r="K2599" s="94"/>
      <c r="L2599" s="94"/>
      <c r="M2599" s="94"/>
      <c r="N2599" s="94"/>
      <c r="O2599" s="94"/>
      <c r="P2599" s="94"/>
      <c r="Q2599" s="94"/>
      <c r="R2599" s="94"/>
      <c r="S2599" s="94"/>
      <c r="T2599" s="94"/>
      <c r="U2599" s="94"/>
      <c r="V2599" s="94"/>
      <c r="W2599" s="94"/>
      <c r="X2599" s="94"/>
      <c r="Y2599" s="94"/>
      <c r="Z2599" s="94"/>
      <c r="AA2599" s="94"/>
      <c r="AB2599" s="94"/>
      <c r="AC2599" s="94"/>
      <c r="AD2599" s="94"/>
      <c r="AE2599" s="94"/>
      <c r="AF2599" s="94"/>
      <c r="AG2599" s="94"/>
      <c r="AH2599" s="94"/>
      <c r="AI2599" s="94"/>
      <c r="AJ2599" s="94"/>
      <c r="AK2599" s="94"/>
      <c r="AL2599" s="94"/>
      <c r="AM2599" s="94"/>
      <c r="AN2599" s="94"/>
      <c r="AO2599" s="94"/>
      <c r="AP2599" s="94"/>
      <c r="AQ2599" s="94"/>
      <c r="AR2599" s="94"/>
      <c r="AS2599" s="139" t="s">
        <v>765</v>
      </c>
    </row>
    <row r="2600" ht="17.25" customHeight="1"/>
    <row r="2601" ht="17.25" customHeight="1"/>
    <row r="2602" ht="17.25" customHeight="1"/>
    <row r="2603" ht="17.25" customHeight="1"/>
    <row r="2604" ht="17.25" customHeight="1"/>
    <row r="2605" ht="17.25" customHeight="1"/>
    <row r="2606" ht="17.25" customHeight="1"/>
    <row r="2607" ht="17.25" customHeight="1"/>
    <row r="2608" ht="17.25" customHeight="1"/>
    <row r="2609" ht="17.25" customHeight="1"/>
    <row r="2610" ht="17.25" customHeight="1"/>
    <row r="2611" ht="17.25" customHeight="1"/>
    <row r="2612" ht="17.25" customHeight="1"/>
    <row r="2613" ht="17.25" customHeight="1">
      <c r="A2613" s="124"/>
      <c r="B2613" s="124"/>
      <c r="C2613" s="124"/>
      <c r="D2613" s="124"/>
      <c r="E2613" s="124"/>
      <c r="F2613" s="124"/>
      <c r="G2613" s="124"/>
      <c r="H2613" s="124"/>
      <c r="I2613" s="124"/>
      <c r="J2613" s="124"/>
      <c r="K2613" s="124"/>
      <c r="L2613" s="124"/>
      <c r="M2613" s="124"/>
      <c r="N2613" s="124"/>
      <c r="O2613" s="124"/>
      <c r="P2613" s="124"/>
      <c r="Q2613" s="124"/>
      <c r="R2613" s="124"/>
      <c r="S2613" s="124"/>
      <c r="T2613" s="124"/>
      <c r="U2613" s="124"/>
      <c r="V2613" s="124"/>
      <c r="W2613" s="124"/>
      <c r="X2613" s="124"/>
      <c r="Y2613" s="124"/>
      <c r="Z2613" s="124"/>
      <c r="AA2613" s="124"/>
      <c r="AB2613" s="124"/>
      <c r="AC2613" s="124"/>
      <c r="AD2613" s="124"/>
      <c r="AE2613" s="124"/>
      <c r="AF2613" s="124"/>
      <c r="AG2613" s="124"/>
      <c r="AH2613" s="124"/>
      <c r="AI2613" s="124"/>
      <c r="AJ2613" s="124"/>
      <c r="AK2613" s="124"/>
      <c r="AL2613" s="124"/>
      <c r="AM2613" s="124"/>
      <c r="AN2613" s="124"/>
      <c r="AO2613" s="124"/>
      <c r="AP2613" s="124"/>
      <c r="AQ2613" s="124"/>
      <c r="AR2613" s="124"/>
      <c r="AS2613" s="124"/>
    </row>
    <row r="2614" ht="17.25" customHeight="1">
      <c r="A2614" s="138" t="str">
        <f t="array" ref="A2614">IMAGE(INDEX(Tabula!$A$1:$AC$129 , $AT2593 + 1,  MATCH("Img_Form_Gray", Tabula!$A$1:$AAB$1 , 0)))</f>
        <v/>
      </c>
      <c r="B2614" s="94"/>
      <c r="C2614" s="94"/>
      <c r="D2614" s="94"/>
      <c r="E2614" s="94"/>
      <c r="F2614" s="94"/>
      <c r="G2614" s="94"/>
      <c r="H2614" s="94"/>
      <c r="I2614" s="94"/>
      <c r="J2614" s="94"/>
      <c r="K2614" s="94"/>
      <c r="L2614" s="94"/>
      <c r="M2614" s="94"/>
      <c r="N2614" s="94"/>
      <c r="O2614" s="94"/>
      <c r="P2614" s="94"/>
      <c r="Q2614" s="94"/>
      <c r="R2614" s="94"/>
      <c r="S2614" s="94"/>
      <c r="T2614" s="94"/>
      <c r="U2614" s="140" t="s">
        <v>767</v>
      </c>
      <c r="V2614" s="136" t="str">
        <f t="array" ref="V2614">IMAGE(INDEX(Tabula!$A$1:$AC$129 , $AT2593 + 1, MATCH("Img_Look_Gray", Tabula!$A$1:$AAB$1 , 0)))</f>
        <v/>
      </c>
      <c r="W2614" s="94"/>
      <c r="X2614" s="94"/>
      <c r="Y2614" s="94"/>
      <c r="Z2614" s="94"/>
      <c r="AA2614" s="94"/>
      <c r="AB2614" s="94"/>
      <c r="AC2614" s="94"/>
      <c r="AD2614" s="94"/>
      <c r="AE2614" s="94"/>
      <c r="AF2614" s="94"/>
      <c r="AG2614" s="94"/>
      <c r="AH2614" s="94"/>
      <c r="AI2614" s="94"/>
      <c r="AJ2614" s="94"/>
      <c r="AK2614" s="94"/>
      <c r="AL2614" s="94"/>
      <c r="AM2614" s="94"/>
      <c r="AN2614" s="94"/>
      <c r="AO2614" s="94"/>
      <c r="AP2614" s="94"/>
      <c r="AQ2614" s="94"/>
      <c r="AR2614" s="94"/>
      <c r="AS2614" s="141" t="s">
        <v>766</v>
      </c>
    </row>
    <row r="2615" ht="17.25" customHeight="1"/>
    <row r="2616" ht="17.25" customHeight="1"/>
    <row r="2617" ht="17.25" customHeight="1"/>
    <row r="2618" ht="17.25" customHeight="1"/>
    <row r="2619" ht="17.25" customHeight="1"/>
    <row r="2620" ht="17.25" customHeight="1"/>
    <row r="2621" ht="17.25" customHeight="1"/>
    <row r="2622" ht="17.25" customHeight="1"/>
    <row r="2623" ht="17.25" customHeight="1"/>
    <row r="2624" ht="17.25" customHeight="1"/>
    <row r="2625" ht="17.25" customHeight="1"/>
    <row r="2626" ht="17.25" customHeight="1"/>
    <row r="2627" ht="17.25" customHeight="1"/>
    <row r="2628" ht="17.25" customHeight="1">
      <c r="A2628" s="124"/>
      <c r="B2628" s="124"/>
      <c r="C2628" s="124"/>
      <c r="D2628" s="124"/>
      <c r="E2628" s="124"/>
      <c r="F2628" s="124"/>
      <c r="G2628" s="124"/>
      <c r="H2628" s="124"/>
      <c r="I2628" s="124"/>
      <c r="J2628" s="124"/>
      <c r="K2628" s="124"/>
      <c r="L2628" s="124"/>
      <c r="M2628" s="124"/>
      <c r="N2628" s="124"/>
      <c r="O2628" s="124"/>
      <c r="P2628" s="124"/>
      <c r="Q2628" s="124"/>
      <c r="R2628" s="124"/>
      <c r="S2628" s="124"/>
      <c r="T2628" s="124"/>
      <c r="U2628" s="124"/>
      <c r="V2628" s="124"/>
      <c r="W2628" s="124"/>
      <c r="X2628" s="124"/>
      <c r="Y2628" s="124"/>
      <c r="Z2628" s="124"/>
      <c r="AA2628" s="124"/>
      <c r="AB2628" s="124"/>
      <c r="AC2628" s="124"/>
      <c r="AD2628" s="124"/>
      <c r="AE2628" s="124"/>
      <c r="AF2628" s="124"/>
      <c r="AG2628" s="124"/>
      <c r="AH2628" s="124"/>
      <c r="AI2628" s="124"/>
      <c r="AJ2628" s="124"/>
      <c r="AK2628" s="124"/>
      <c r="AL2628" s="124"/>
      <c r="AM2628" s="124"/>
      <c r="AN2628" s="124"/>
      <c r="AO2628" s="124"/>
      <c r="AP2628" s="124"/>
      <c r="AQ2628" s="124"/>
      <c r="AR2628" s="124"/>
      <c r="AS2628" s="124"/>
    </row>
    <row r="2629" ht="17.25" customHeight="1">
      <c r="A2629" s="115" t="s">
        <v>757</v>
      </c>
      <c r="B2629" s="109"/>
      <c r="C2629" s="109"/>
      <c r="D2629" s="109"/>
      <c r="E2629" s="109"/>
      <c r="F2629" s="116"/>
      <c r="G2629" s="117" t="s">
        <v>634</v>
      </c>
      <c r="H2629" s="109"/>
      <c r="I2629" s="109"/>
      <c r="J2629" s="109"/>
      <c r="K2629" s="109"/>
      <c r="L2629" s="109"/>
      <c r="M2629" s="109"/>
      <c r="N2629" s="109"/>
      <c r="O2629" s="116"/>
      <c r="P2629" s="118" t="str">
        <f t="array" ref="P2629">CONCATENATE("", INDEX(Tabula!$A$1:$AC$129 ,$AT2629  + 1, MATCH("Name", Tabula!$A$1:$AAB$1 , 0)))</f>
        <v>Кисточка</v>
      </c>
      <c r="Q2629" s="109"/>
      <c r="R2629" s="109"/>
      <c r="S2629" s="109"/>
      <c r="T2629" s="109"/>
      <c r="U2629" s="109"/>
      <c r="V2629" s="109"/>
      <c r="W2629" s="109"/>
      <c r="X2629" s="109"/>
      <c r="Y2629" s="109"/>
      <c r="Z2629" s="109"/>
      <c r="AA2629" s="109"/>
      <c r="AB2629" s="109"/>
      <c r="AC2629" s="109"/>
      <c r="AD2629" s="109"/>
      <c r="AE2629" s="109"/>
      <c r="AF2629" s="109"/>
      <c r="AG2629" s="109"/>
      <c r="AH2629" s="109"/>
      <c r="AI2629" s="109"/>
      <c r="AJ2629" s="109"/>
      <c r="AK2629" s="109"/>
      <c r="AL2629" s="109"/>
      <c r="AM2629" s="109"/>
      <c r="AN2629" s="109"/>
      <c r="AO2629" s="109"/>
      <c r="AP2629" s="109"/>
      <c r="AQ2629" s="109"/>
      <c r="AR2629" s="109"/>
      <c r="AS2629" s="109"/>
      <c r="AT2629" s="119">
        <v>65.0</v>
      </c>
    </row>
    <row r="2630" ht="17.25" customHeight="1">
      <c r="A2630" s="120" t="str">
        <f t="array" ref="A2630">CONCATENATE("№ ", TEXT(INDEX(Tabula!$A$1:$AC$129, $AT2629 + 1, MATCH("Order", Tabula!$A$1:$AAB$1 , 0)), "000"))</f>
        <v>№ 065</v>
      </c>
      <c r="B2630" s="94"/>
      <c r="C2630" s="94"/>
      <c r="D2630" s="94"/>
      <c r="E2630" s="94"/>
      <c r="F2630" s="121"/>
      <c r="G2630" s="122" t="str">
        <f t="array" ref="G2630">CONCATENATE("Включает ", INDEX(Tabula!$A$1:$AC$129 ,$AT2629  + 1, MATCH("Count", Tabula!$A$1:$AAB$1 , 0)), " объекта")</f>
        <v>Включает 15 объекта</v>
      </c>
      <c r="H2630" s="94"/>
      <c r="I2630" s="94"/>
      <c r="J2630" s="94"/>
      <c r="K2630" s="94"/>
      <c r="L2630" s="94"/>
      <c r="M2630" s="94"/>
      <c r="N2630" s="94"/>
      <c r="O2630" s="121"/>
      <c r="P2630" s="123" t="str">
        <f t="array" ref="P2630">INDEX(Tabula!$A$1:$AC$129 , $AT2629 + 1, MATCH("Stars", Tabula!$A$1:$AAB$1 , 0))</f>
        <v>γ Com,  ~15</v>
      </c>
      <c r="Q2630" s="109"/>
      <c r="R2630" s="109"/>
      <c r="S2630" s="109"/>
      <c r="T2630" s="109"/>
      <c r="U2630" s="109"/>
      <c r="V2630" s="109"/>
      <c r="W2630" s="109"/>
      <c r="X2630" s="109"/>
      <c r="Y2630" s="109"/>
      <c r="Z2630" s="109"/>
      <c r="AA2630" s="109"/>
      <c r="AB2630" s="109"/>
      <c r="AC2630" s="109"/>
      <c r="AD2630" s="109"/>
      <c r="AE2630" s="109"/>
      <c r="AF2630" s="109"/>
      <c r="AG2630" s="109"/>
      <c r="AH2630" s="109"/>
      <c r="AI2630" s="109"/>
      <c r="AJ2630" s="109"/>
      <c r="AK2630" s="109"/>
      <c r="AL2630" s="109"/>
      <c r="AM2630" s="109"/>
      <c r="AN2630" s="109"/>
      <c r="AO2630" s="109"/>
      <c r="AP2630" s="109"/>
      <c r="AQ2630" s="109"/>
      <c r="AR2630" s="109"/>
      <c r="AS2630" s="109"/>
    </row>
    <row r="2631" ht="17.25" customHeight="1">
      <c r="A2631" s="124"/>
      <c r="B2631" s="124"/>
      <c r="C2631" s="124"/>
      <c r="D2631" s="124"/>
      <c r="E2631" s="124"/>
      <c r="F2631" s="125"/>
      <c r="G2631" s="126" t="s">
        <v>656</v>
      </c>
      <c r="H2631" s="109"/>
      <c r="I2631" s="109"/>
      <c r="J2631" s="109"/>
      <c r="K2631" s="109"/>
      <c r="L2631" s="109"/>
      <c r="M2631" s="109"/>
      <c r="N2631" s="109"/>
      <c r="O2631" s="116"/>
      <c r="P2631" s="127" t="str">
        <f t="array" ref="P2631">INDEX(Tabula!$A$1:$AC$129 , $AT2629 + 1, MATCH("Origin", Tabula!$A$1:$AAB$1 , 0))</f>
        <v>Античное</v>
      </c>
      <c r="Q2631" s="109"/>
      <c r="R2631" s="109"/>
      <c r="S2631" s="109"/>
      <c r="T2631" s="109"/>
      <c r="U2631" s="109"/>
      <c r="V2631" s="109"/>
      <c r="W2631" s="109"/>
      <c r="X2631" s="109"/>
      <c r="Y2631" s="109"/>
      <c r="Z2631" s="109"/>
      <c r="AA2631" s="116"/>
      <c r="AB2631" s="126" t="s">
        <v>636</v>
      </c>
      <c r="AC2631" s="109"/>
      <c r="AD2631" s="109"/>
      <c r="AE2631" s="109"/>
      <c r="AF2631" s="109"/>
      <c r="AG2631" s="109"/>
      <c r="AH2631" s="109"/>
      <c r="AI2631" s="109"/>
      <c r="AJ2631" s="127" t="str">
        <f t="array" ref="AJ2631">INDEX(Tabula!$A$1:$AC$129 , $AT2629 + 1, MATCH("Type", Tabula!$A$1:$AAB$1 , 0))</f>
        <v>Ассоциативные</v>
      </c>
      <c r="AK2631" s="109"/>
      <c r="AL2631" s="109"/>
      <c r="AM2631" s="109"/>
      <c r="AN2631" s="109"/>
      <c r="AO2631" s="109"/>
      <c r="AP2631" s="109"/>
      <c r="AQ2631" s="109"/>
      <c r="AR2631" s="109"/>
      <c r="AS2631" s="109"/>
    </row>
    <row r="2632" ht="17.25" customHeight="1">
      <c r="A2632" s="128" t="s">
        <v>758</v>
      </c>
      <c r="B2632" s="109"/>
      <c r="C2632" s="109"/>
      <c r="D2632" s="109"/>
      <c r="E2632" s="109"/>
      <c r="F2632" s="116"/>
      <c r="G2632" s="126" t="s">
        <v>759</v>
      </c>
      <c r="H2632" s="109"/>
      <c r="I2632" s="109"/>
      <c r="J2632" s="109"/>
      <c r="K2632" s="109"/>
      <c r="L2632" s="109"/>
      <c r="M2632" s="109"/>
      <c r="N2632" s="109"/>
      <c r="O2632" s="116"/>
      <c r="P2632" s="129" t="str">
        <f t="array" ref="P2632">IF(INDEX(Tabula!$A$1:$AC$129 , $AT2629 + 1, MATCH("Coord_RAJ2000_Beg", Tabula!$A$1:$AAB$1 , 0)), CONCATENATE(INDEX(Tabula!$A$1:$AC$129 , $AT2629 + 1, MATCH("Coord_RAJ2000_Beg", Tabula!$A$1:$AAB$1 , 0)), " | ", INDEX(Tabula!$A$1:$AC$129 , $AT2629 + 1, MATCH("Coord_DEJ2000_Beg", Tabula!$A$1:$AAB$1 , 0))), " ")</f>
        <v> </v>
      </c>
      <c r="Q2632" s="109"/>
      <c r="R2632" s="109"/>
      <c r="S2632" s="109"/>
      <c r="T2632" s="109"/>
      <c r="U2632" s="109"/>
      <c r="V2632" s="109"/>
      <c r="W2632" s="109"/>
      <c r="X2632" s="109"/>
      <c r="Y2632" s="109"/>
      <c r="Z2632" s="109"/>
      <c r="AA2632" s="116"/>
      <c r="AB2632" s="126" t="s">
        <v>760</v>
      </c>
      <c r="AC2632" s="109"/>
      <c r="AD2632" s="109"/>
      <c r="AE2632" s="109"/>
      <c r="AF2632" s="109"/>
      <c r="AG2632" s="109"/>
      <c r="AH2632" s="109"/>
      <c r="AI2632" s="109"/>
      <c r="AJ2632" s="127" t="str">
        <f t="array" ref="AJ2632">if(INDEX(Tabula!$A$1:$AC$129 , $AT2629 + 1, MATCH("Latitude_Full_Beg", Tabula!$A$1:$AAB$1 , 0)),  CONCATENATE(TEXT(INDEX(Tabula!$A$1:$AC$129 , $AT2629 + 1, MATCH("Latitude_Full_Beg", Tabula!$A$1:$AAB$1 , 0)), "+00.0;-00.0" ), "° — ", TEXT(INDEX(Tabula!$A$1:$AC$129 , $AT2629 + 1, MATCH("Latitude_Full_End", Tabula!$A$1:$AAB$1 , 0)), "+00.0;-00.0" ), "°"), " ")</f>
        <v> </v>
      </c>
      <c r="AK2632" s="109"/>
      <c r="AL2632" s="109"/>
      <c r="AM2632" s="109"/>
      <c r="AN2632" s="109"/>
      <c r="AO2632" s="109"/>
      <c r="AP2632" s="109"/>
      <c r="AQ2632" s="109"/>
      <c r="AR2632" s="109"/>
      <c r="AS2632" s="109"/>
    </row>
    <row r="2633" ht="17.25" customHeight="1">
      <c r="A2633" s="130" t="str">
        <f t="array" ref="A2633">CONCATENATE("@ ", INDEX(Tabula!$A$1:$AC$129, $AT2629 + 1, MATCH("Group", Tabula!$A$1:$AAB$1 , 0)), " ")</f>
        <v>@ 051-_ </v>
      </c>
      <c r="B2633" s="94"/>
      <c r="C2633" s="94"/>
      <c r="D2633" s="94"/>
      <c r="E2633" s="94"/>
      <c r="F2633" s="121"/>
      <c r="G2633" s="131" t="s">
        <v>761</v>
      </c>
      <c r="H2633" s="109"/>
      <c r="I2633" s="109"/>
      <c r="J2633" s="109"/>
      <c r="K2633" s="109"/>
      <c r="L2633" s="109"/>
      <c r="M2633" s="109"/>
      <c r="N2633" s="109"/>
      <c r="O2633" s="116"/>
      <c r="P2633" s="129" t="str">
        <f t="array" ref="P2633">IF(INDEX(Tabula!$A$1:$AC$129 , $AT2629 + 1, MATCH("Coord_RAJ2000_End", Tabula!$A$1:$AAB$1 , 0)), CONCATENATE(INDEX(Tabula!$A$1:$AC$129 , $AT2629 + 1, MATCH("Coord_RAJ2000_End", Tabula!$A$1:$AAB$1 , 0)), " | ", INDEX(Tabula!$A$1:$AC$129 , $AT2629 + 1, MATCH("Coord_DEJ2000_End", Tabula!$A$1:$AAB$1 , 0))), " ")</f>
        <v> </v>
      </c>
      <c r="Q2633" s="109"/>
      <c r="R2633" s="109"/>
      <c r="S2633" s="109"/>
      <c r="T2633" s="109"/>
      <c r="U2633" s="109"/>
      <c r="V2633" s="109"/>
      <c r="W2633" s="109"/>
      <c r="X2633" s="109"/>
      <c r="Y2633" s="109"/>
      <c r="Z2633" s="109"/>
      <c r="AA2633" s="116"/>
      <c r="AB2633" s="126" t="s">
        <v>762</v>
      </c>
      <c r="AC2633" s="109"/>
      <c r="AD2633" s="109"/>
      <c r="AE2633" s="109"/>
      <c r="AF2633" s="109"/>
      <c r="AG2633" s="109"/>
      <c r="AH2633" s="109"/>
      <c r="AI2633" s="109"/>
      <c r="AJ2633" s="127" t="str">
        <f t="array" ref="AJ2633">IF(INDEX(Tabula!$A$1:$AC$129 , $AT2629 + 1, MATCH("Latitude_Part_Beg", Tabula!$A$1:$AAB$1 , 0)), CONCATENATE(TEXT(INDEX(Tabula!$A$1:$AC$129 , $AT2629 + 1, MATCH("Latitude_Part_Beg", Tabula!$A$1:$AAB$1 , 0)), "+00.0;-00.0" ), "° — ", TEXT(INDEX(Tabula!$A$1:$AC$129 , $AT2629 + 1, MATCH("Latitude_Part_End", Tabula!$A$1:$AAB$1 , 0)), "+00.0;-00.0" ), "°"), " ")</f>
        <v> </v>
      </c>
      <c r="AK2633" s="109"/>
      <c r="AL2633" s="109"/>
      <c r="AM2633" s="109"/>
      <c r="AN2633" s="109"/>
      <c r="AO2633" s="109"/>
      <c r="AP2633" s="109"/>
      <c r="AQ2633" s="109"/>
      <c r="AR2633" s="109"/>
      <c r="AS2633" s="109"/>
    </row>
    <row r="2634" ht="17.25" customHeight="1">
      <c r="A2634" s="124"/>
      <c r="B2634" s="124"/>
      <c r="C2634" s="124"/>
      <c r="D2634" s="124"/>
      <c r="E2634" s="124"/>
      <c r="F2634" s="125"/>
      <c r="G2634" s="126" t="s">
        <v>763</v>
      </c>
      <c r="H2634" s="109"/>
      <c r="I2634" s="109"/>
      <c r="J2634" s="109"/>
      <c r="K2634" s="109"/>
      <c r="L2634" s="109"/>
      <c r="M2634" s="109"/>
      <c r="N2634" s="109"/>
      <c r="O2634" s="116"/>
      <c r="P2634" s="132" t="str">
        <f t="array" ref="P2634">if(INDEX(Tabula!$A$1:$AC$129 , $AT2629 + 1, MATCH("Size_RA", Tabula!$A$1:$AAB$1 , 0)), CONCATENATE(INDEX(Tabula!$A$1:$AC$129 , $AT2629 + 1, MATCH("Size_RA", Tabula!$A$1:$AAB$1 , 0)), " | ", INDEX(Tabula!$A$1:$AC$129 , $AT2629 + 1, MATCH("Size_DE", Tabula!$A$1:$AAB$1 , 0))), " ")</f>
        <v> </v>
      </c>
      <c r="Q2634" s="109"/>
      <c r="R2634" s="109"/>
      <c r="S2634" s="109"/>
      <c r="T2634" s="109"/>
      <c r="U2634" s="109"/>
      <c r="V2634" s="109"/>
      <c r="W2634" s="109"/>
      <c r="X2634" s="109"/>
      <c r="Y2634" s="109"/>
      <c r="Z2634" s="109"/>
      <c r="AA2634" s="116"/>
      <c r="AB2634" s="126" t="s">
        <v>764</v>
      </c>
      <c r="AC2634" s="109"/>
      <c r="AD2634" s="109"/>
      <c r="AE2634" s="109"/>
      <c r="AF2634" s="109"/>
      <c r="AG2634" s="109"/>
      <c r="AH2634" s="109"/>
      <c r="AI2634" s="109"/>
      <c r="AJ2634" s="127" t="str">
        <f t="array" ref="AJ2634">IF(INDEX(Tabula!$A$1:$AC$129 , $AT2629 + 1, MATCH("Magnitude_Min", Tabula!$A$1:$AAB$1 , 0)), CONCATENATE(TEXT(INDEX(Tabula!$A$1:$AC$129 , $AT2629 + 1, MATCH("Magnitude_Min", Tabula!$A$1:$AAB$1 , 0)), "+00.0;-00.0"),  "ᵐ — ", TEXT(INDEX(Tabula!$A$1:$AC$129 , $AT2629 + 1, MATCH("Magnitude_Max", Tabula!$A$1:$AAB$1 , 0)), "+00.0;-00.0"), "ᵐ"), " ")</f>
        <v> </v>
      </c>
      <c r="AK2634" s="109"/>
      <c r="AL2634" s="109"/>
      <c r="AM2634" s="109"/>
      <c r="AN2634" s="109"/>
      <c r="AO2634" s="109"/>
      <c r="AP2634" s="109"/>
      <c r="AQ2634" s="109"/>
      <c r="AR2634" s="109"/>
      <c r="AS2634" s="109"/>
    </row>
    <row r="2635" ht="17.25" customHeight="1">
      <c r="A2635" s="133" t="s">
        <v>765</v>
      </c>
      <c r="B2635" s="134" t="str">
        <f t="array" ref="B2635">CONCATENATE("", INDEX(Tabula!$A$1:$AC$129 ,$AT2629  + 1, MATCH("Info", Tabula!$A$1:$AAB$1 , 0)))</f>
        <v>«Кисточка» на хвосте Льва - Каспар Вопеллий впервые показал в 1536 году группу звёзд древнего астеризма созвездия Льва как новое созвездие Волосы Вероники.</v>
      </c>
      <c r="C2635" s="94"/>
      <c r="D2635" s="94"/>
      <c r="E2635" s="94"/>
      <c r="F2635" s="94"/>
      <c r="G2635" s="94"/>
      <c r="H2635" s="94"/>
      <c r="I2635" s="94"/>
      <c r="J2635" s="94"/>
      <c r="K2635" s="94"/>
      <c r="L2635" s="94"/>
      <c r="M2635" s="94"/>
      <c r="N2635" s="94"/>
      <c r="O2635" s="94"/>
      <c r="P2635" s="94"/>
      <c r="Q2635" s="94"/>
      <c r="R2635" s="94"/>
      <c r="S2635" s="94"/>
      <c r="T2635" s="94"/>
      <c r="U2635" s="94"/>
      <c r="V2635" s="94"/>
      <c r="W2635" s="94"/>
      <c r="X2635" s="94"/>
      <c r="Y2635" s="94"/>
      <c r="Z2635" s="94"/>
      <c r="AA2635" s="94"/>
      <c r="AB2635" s="94"/>
      <c r="AC2635" s="94"/>
      <c r="AD2635" s="94"/>
      <c r="AE2635" s="94"/>
      <c r="AF2635" s="94"/>
      <c r="AG2635" s="94"/>
      <c r="AH2635" s="94"/>
      <c r="AI2635" s="94"/>
      <c r="AJ2635" s="94"/>
      <c r="AK2635" s="94"/>
      <c r="AL2635" s="94"/>
      <c r="AM2635" s="94"/>
      <c r="AN2635" s="94"/>
      <c r="AO2635" s="94"/>
      <c r="AP2635" s="94"/>
      <c r="AQ2635" s="94"/>
      <c r="AR2635" s="94"/>
      <c r="AS2635" s="94"/>
    </row>
    <row r="2636" ht="17.25" customHeight="1"/>
    <row r="2637" ht="17.25" customHeight="1"/>
    <row r="2638" ht="17.25" customHeight="1"/>
    <row r="2639" ht="17.25" customHeight="1"/>
    <row r="2640" ht="17.25" customHeight="1"/>
    <row r="2641" ht="17.25" customHeight="1"/>
    <row r="2642" ht="17.25" customHeight="1"/>
    <row r="2643" ht="17.25" customHeight="1"/>
    <row r="2644" ht="17.25" customHeight="1"/>
    <row r="2645" ht="17.25" customHeight="1"/>
    <row r="2646" ht="17.25" customHeight="1"/>
    <row r="2647" ht="17.25" customHeight="1"/>
    <row r="2648" ht="17.25" customHeight="1"/>
    <row r="2649" ht="17.25" customHeight="1">
      <c r="A2649" s="124"/>
      <c r="B2649" s="124"/>
      <c r="C2649" s="124"/>
      <c r="D2649" s="124"/>
      <c r="E2649" s="124"/>
      <c r="F2649" s="124"/>
      <c r="G2649" s="124"/>
      <c r="H2649" s="124"/>
      <c r="I2649" s="124"/>
      <c r="J2649" s="124"/>
      <c r="K2649" s="124"/>
      <c r="L2649" s="124"/>
      <c r="M2649" s="124"/>
      <c r="N2649" s="124"/>
      <c r="O2649" s="124"/>
      <c r="P2649" s="124"/>
      <c r="Q2649" s="124"/>
      <c r="R2649" s="124"/>
      <c r="S2649" s="124"/>
      <c r="T2649" s="124"/>
      <c r="U2649" s="124"/>
      <c r="V2649" s="124"/>
      <c r="W2649" s="124"/>
      <c r="X2649" s="124"/>
      <c r="Y2649" s="124"/>
      <c r="Z2649" s="124"/>
      <c r="AA2649" s="124"/>
      <c r="AB2649" s="124"/>
      <c r="AC2649" s="124"/>
      <c r="AD2649" s="124"/>
      <c r="AE2649" s="124"/>
      <c r="AF2649" s="124"/>
      <c r="AG2649" s="124"/>
      <c r="AH2649" s="124"/>
      <c r="AI2649" s="124"/>
      <c r="AJ2649" s="124"/>
      <c r="AK2649" s="124"/>
      <c r="AL2649" s="124"/>
      <c r="AM2649" s="124"/>
      <c r="AN2649" s="124"/>
      <c r="AO2649" s="124"/>
      <c r="AP2649" s="124"/>
      <c r="AQ2649" s="124"/>
      <c r="AR2649" s="124"/>
      <c r="AS2649" s="124"/>
    </row>
    <row r="2650" ht="17.25" customHeight="1">
      <c r="A2650" s="135" t="s">
        <v>766</v>
      </c>
      <c r="B2650" s="136" t="str">
        <f t="array" ref="B2650">IMAGE(INDEX(Tabula!$A$1:$AC$129 , $AT2629 + 1, MATCH("Img_Look_Gray", Tabula!$A$1:$AAB$1 , 0)))</f>
        <v/>
      </c>
      <c r="C2650" s="94"/>
      <c r="D2650" s="94"/>
      <c r="E2650" s="94"/>
      <c r="F2650" s="94"/>
      <c r="G2650" s="94"/>
      <c r="H2650" s="94"/>
      <c r="I2650" s="94"/>
      <c r="J2650" s="94"/>
      <c r="K2650" s="94"/>
      <c r="L2650" s="94"/>
      <c r="M2650" s="94"/>
      <c r="N2650" s="94"/>
      <c r="O2650" s="94"/>
      <c r="P2650" s="94"/>
      <c r="Q2650" s="94"/>
      <c r="R2650" s="94"/>
      <c r="S2650" s="94"/>
      <c r="T2650" s="94"/>
      <c r="U2650" s="94"/>
      <c r="V2650" s="94"/>
      <c r="W2650" s="94"/>
      <c r="X2650" s="94"/>
      <c r="Y2650" s="137" t="s">
        <v>767</v>
      </c>
      <c r="Z2650" s="138" t="str">
        <f t="array" ref="Z2650">IMAGE(INDEX(Tabula!$A$1:$AC$129 , $AT2629 + 1,  MATCH("Img_Form_Gray", Tabula!$A$1:$AAB$1 , 0)))</f>
        <v/>
      </c>
      <c r="AA2650" s="94"/>
      <c r="AB2650" s="94"/>
      <c r="AC2650" s="94"/>
      <c r="AD2650" s="94"/>
      <c r="AE2650" s="94"/>
      <c r="AF2650" s="94"/>
      <c r="AG2650" s="94"/>
      <c r="AH2650" s="94"/>
      <c r="AI2650" s="94"/>
      <c r="AJ2650" s="94"/>
      <c r="AK2650" s="94"/>
      <c r="AL2650" s="94"/>
      <c r="AM2650" s="94"/>
      <c r="AN2650" s="94"/>
      <c r="AO2650" s="94"/>
      <c r="AP2650" s="94"/>
      <c r="AQ2650" s="94"/>
      <c r="AR2650" s="94"/>
      <c r="AS2650" s="94"/>
    </row>
    <row r="2651" ht="17.25" customHeight="1"/>
    <row r="2652" ht="17.25" customHeight="1"/>
    <row r="2653" ht="17.25" customHeight="1"/>
    <row r="2654" ht="17.25" customHeight="1"/>
    <row r="2655" ht="17.25" customHeight="1"/>
    <row r="2656" ht="17.25" customHeight="1"/>
    <row r="2657" ht="17.25" customHeight="1"/>
    <row r="2658" ht="17.25" customHeight="1"/>
    <row r="2659" ht="17.25" customHeight="1"/>
    <row r="2660" ht="17.25" customHeight="1"/>
    <row r="2661" ht="17.25" customHeight="1"/>
    <row r="2662" ht="17.25" customHeight="1"/>
    <row r="2663" ht="17.25" customHeight="1"/>
    <row r="2664" ht="17.25" customHeight="1">
      <c r="A2664" s="124"/>
      <c r="B2664" s="124"/>
      <c r="C2664" s="124"/>
      <c r="D2664" s="124"/>
      <c r="E2664" s="124"/>
      <c r="F2664" s="124"/>
      <c r="G2664" s="124"/>
      <c r="H2664" s="124"/>
      <c r="I2664" s="124"/>
      <c r="J2664" s="124"/>
      <c r="K2664" s="124"/>
      <c r="L2664" s="124"/>
      <c r="M2664" s="124"/>
      <c r="N2664" s="124"/>
      <c r="O2664" s="124"/>
      <c r="P2664" s="124"/>
      <c r="Q2664" s="124"/>
      <c r="R2664" s="124"/>
      <c r="S2664" s="124"/>
      <c r="T2664" s="124"/>
      <c r="U2664" s="124"/>
      <c r="V2664" s="124"/>
      <c r="W2664" s="124"/>
      <c r="X2664" s="124"/>
      <c r="Y2664" s="124"/>
      <c r="Z2664" s="124"/>
      <c r="AA2664" s="124"/>
      <c r="AB2664" s="124"/>
      <c r="AC2664" s="124"/>
      <c r="AD2664" s="124"/>
      <c r="AE2664" s="124"/>
      <c r="AF2664" s="124"/>
      <c r="AG2664" s="124"/>
      <c r="AH2664" s="124"/>
      <c r="AI2664" s="124"/>
      <c r="AJ2664" s="124"/>
      <c r="AK2664" s="124"/>
      <c r="AL2664" s="124"/>
      <c r="AM2664" s="124"/>
      <c r="AN2664" s="124"/>
      <c r="AO2664" s="124"/>
      <c r="AP2664" s="124"/>
      <c r="AQ2664" s="124"/>
      <c r="AR2664" s="124"/>
      <c r="AS2664" s="124"/>
    </row>
    <row r="2665" ht="17.25" customHeight="1">
      <c r="A2665" s="117" t="s">
        <v>634</v>
      </c>
      <c r="B2665" s="109"/>
      <c r="C2665" s="109"/>
      <c r="D2665" s="109"/>
      <c r="E2665" s="109"/>
      <c r="F2665" s="109"/>
      <c r="G2665" s="109"/>
      <c r="H2665" s="109"/>
      <c r="I2665" s="116"/>
      <c r="J2665" s="118" t="str">
        <f t="array" ref="J2665">CONCATENATE("", INDEX(Tabula!$A$1:$AC$129 ,$AT2665  + 1, MATCH("Name", Tabula!$A$1:$AAB$1 , 0)))</f>
        <v>Северные указатели</v>
      </c>
      <c r="K2665" s="109"/>
      <c r="L2665" s="109"/>
      <c r="M2665" s="109"/>
      <c r="N2665" s="109"/>
      <c r="O2665" s="109"/>
      <c r="P2665" s="109"/>
      <c r="Q2665" s="109"/>
      <c r="R2665" s="109"/>
      <c r="S2665" s="109"/>
      <c r="T2665" s="109"/>
      <c r="U2665" s="109"/>
      <c r="V2665" s="109"/>
      <c r="W2665" s="109"/>
      <c r="X2665" s="109"/>
      <c r="Y2665" s="109"/>
      <c r="Z2665" s="109"/>
      <c r="AA2665" s="109"/>
      <c r="AB2665" s="109"/>
      <c r="AC2665" s="109"/>
      <c r="AD2665" s="109"/>
      <c r="AE2665" s="109"/>
      <c r="AF2665" s="109"/>
      <c r="AG2665" s="109"/>
      <c r="AH2665" s="109"/>
      <c r="AI2665" s="109"/>
      <c r="AJ2665" s="109"/>
      <c r="AK2665" s="109"/>
      <c r="AL2665" s="109"/>
      <c r="AM2665" s="116"/>
      <c r="AN2665" s="115" t="s">
        <v>757</v>
      </c>
      <c r="AO2665" s="109"/>
      <c r="AP2665" s="109"/>
      <c r="AQ2665" s="109"/>
      <c r="AR2665" s="109"/>
      <c r="AS2665" s="109"/>
      <c r="AT2665" s="119">
        <v>66.0</v>
      </c>
    </row>
    <row r="2666" ht="17.25" customHeight="1">
      <c r="A2666" s="122" t="str">
        <f t="array" ref="A2666">CONCATENATE("Включает ", INDEX(Tabula!$A$1:$AC$129 ,$AT2665  + 1, MATCH("Count", Tabula!$A$1:$AAB$1 , 0)), " объекта")</f>
        <v>Включает 2 объекта</v>
      </c>
      <c r="B2666" s="94"/>
      <c r="C2666" s="94"/>
      <c r="D2666" s="94"/>
      <c r="E2666" s="94"/>
      <c r="F2666" s="94"/>
      <c r="G2666" s="94"/>
      <c r="H2666" s="94"/>
      <c r="I2666" s="121"/>
      <c r="J2666" s="123" t="str">
        <f t="array" ref="J2666">INDEX(Tabula!$A$1:$AC$129 , $AT2665 + 1, MATCH("Stars", Tabula!$A$1:$AAB$1 , 0))</f>
        <v>β UMa, α UMa</v>
      </c>
      <c r="K2666" s="109"/>
      <c r="L2666" s="109"/>
      <c r="M2666" s="109"/>
      <c r="N2666" s="109"/>
      <c r="O2666" s="109"/>
      <c r="P2666" s="109"/>
      <c r="Q2666" s="109"/>
      <c r="R2666" s="109"/>
      <c r="S2666" s="109"/>
      <c r="T2666" s="109"/>
      <c r="U2666" s="109"/>
      <c r="V2666" s="109"/>
      <c r="W2666" s="109"/>
      <c r="X2666" s="109"/>
      <c r="Y2666" s="109"/>
      <c r="Z2666" s="109"/>
      <c r="AA2666" s="109"/>
      <c r="AB2666" s="109"/>
      <c r="AC2666" s="109"/>
      <c r="AD2666" s="109"/>
      <c r="AE2666" s="109"/>
      <c r="AF2666" s="109"/>
      <c r="AG2666" s="109"/>
      <c r="AH2666" s="109"/>
      <c r="AI2666" s="109"/>
      <c r="AJ2666" s="109"/>
      <c r="AK2666" s="109"/>
      <c r="AL2666" s="109"/>
      <c r="AM2666" s="116"/>
      <c r="AN2666" s="120" t="str">
        <f t="array" ref="AN2666">CONCATENATE("№ ", TEXT(INDEX(Tabula!$A$1:$AC$129, $AT2665 + 1, MATCH("Order", Tabula!$A$1:$AAB$1 , 0)), "000"))</f>
        <v>№ 066</v>
      </c>
      <c r="AO2666" s="94"/>
      <c r="AP2666" s="94"/>
      <c r="AQ2666" s="94"/>
      <c r="AR2666" s="94"/>
      <c r="AS2666" s="94"/>
    </row>
    <row r="2667" ht="17.25" customHeight="1">
      <c r="A2667" s="126" t="s">
        <v>656</v>
      </c>
      <c r="B2667" s="109"/>
      <c r="C2667" s="109"/>
      <c r="D2667" s="109"/>
      <c r="E2667" s="109"/>
      <c r="F2667" s="109"/>
      <c r="G2667" s="109"/>
      <c r="H2667" s="109"/>
      <c r="I2667" s="116"/>
      <c r="J2667" s="127" t="str">
        <f t="array" ref="J2667">INDEX(Tabula!$A$1:$AC$129 , $AT2665 + 1, MATCH("Origin", Tabula!$A$1:$AAB$1 , 0))</f>
        <v>Современное</v>
      </c>
      <c r="K2667" s="109"/>
      <c r="L2667" s="109"/>
      <c r="M2667" s="109"/>
      <c r="N2667" s="109"/>
      <c r="O2667" s="109"/>
      <c r="P2667" s="109"/>
      <c r="Q2667" s="109"/>
      <c r="R2667" s="109"/>
      <c r="S2667" s="109"/>
      <c r="T2667" s="109"/>
      <c r="U2667" s="116"/>
      <c r="V2667" s="126" t="s">
        <v>636</v>
      </c>
      <c r="W2667" s="109"/>
      <c r="X2667" s="109"/>
      <c r="Y2667" s="109"/>
      <c r="Z2667" s="109"/>
      <c r="AA2667" s="109"/>
      <c r="AB2667" s="109"/>
      <c r="AC2667" s="109"/>
      <c r="AD2667" s="127" t="str">
        <f t="array" ref="AD2667">INDEX(Tabula!$A$1:$AC$129 , $AT2665 + 1, MATCH("Type", Tabula!$A$1:$AAB$1 , 0))</f>
        <v>Указатели</v>
      </c>
      <c r="AE2667" s="109"/>
      <c r="AF2667" s="109"/>
      <c r="AG2667" s="109"/>
      <c r="AH2667" s="109"/>
      <c r="AI2667" s="109"/>
      <c r="AJ2667" s="109"/>
      <c r="AK2667" s="109"/>
      <c r="AL2667" s="109"/>
      <c r="AM2667" s="116"/>
      <c r="AN2667" s="124"/>
      <c r="AO2667" s="124"/>
      <c r="AP2667" s="124"/>
      <c r="AQ2667" s="124"/>
      <c r="AR2667" s="124"/>
      <c r="AS2667" s="124"/>
    </row>
    <row r="2668" ht="17.25" customHeight="1">
      <c r="A2668" s="126" t="s">
        <v>759</v>
      </c>
      <c r="B2668" s="109"/>
      <c r="C2668" s="109"/>
      <c r="D2668" s="109"/>
      <c r="E2668" s="109"/>
      <c r="F2668" s="109"/>
      <c r="G2668" s="109"/>
      <c r="H2668" s="109"/>
      <c r="I2668" s="116"/>
      <c r="J2668" s="129" t="str">
        <f t="array" ref="J2668">IF(INDEX(Tabula!$A$1:$AC$129 , $AT2665 + 1, MATCH("Coord_RAJ2000_Beg", Tabula!$A$1:$AAB$1 , 0)), CONCATENATE(INDEX(Tabula!$A$1:$AC$129 , $AT2665 + 1, MATCH("Coord_RAJ2000_Beg", Tabula!$A$1:$AAB$1 , 0)), " | ", INDEX(Tabula!$A$1:$AC$129 , $AT2665 + 1, MATCH("Coord_DEJ2000_Beg", Tabula!$A$1:$AAB$1 , 0))), " ")</f>
        <v> </v>
      </c>
      <c r="K2668" s="109"/>
      <c r="L2668" s="109"/>
      <c r="M2668" s="109"/>
      <c r="N2668" s="109"/>
      <c r="O2668" s="109"/>
      <c r="P2668" s="109"/>
      <c r="Q2668" s="109"/>
      <c r="R2668" s="109"/>
      <c r="S2668" s="109"/>
      <c r="T2668" s="109"/>
      <c r="U2668" s="116"/>
      <c r="V2668" s="126" t="s">
        <v>760</v>
      </c>
      <c r="W2668" s="109"/>
      <c r="X2668" s="109"/>
      <c r="Y2668" s="109"/>
      <c r="Z2668" s="109"/>
      <c r="AA2668" s="109"/>
      <c r="AB2668" s="109"/>
      <c r="AC2668" s="109"/>
      <c r="AD2668" s="127" t="str">
        <f t="array" ref="AD2668">if(INDEX(Tabula!$A$1:$AC$129 , $AT2665 + 1, MATCH("Latitude_Full_Beg", Tabula!$A$1:$AAB$1 , 0)),  CONCATENATE(TEXT(INDEX(Tabula!$A$1:$AC$129 , $AT2665 + 1, MATCH("Latitude_Full_Beg", Tabula!$A$1:$AAB$1 , 0)), "+00.0;-00.0" ), "° — ", TEXT(INDEX(Tabula!$A$1:$AC$129 , $AT2665 + 1, MATCH("Latitude_Full_End", Tabula!$A$1:$AAB$1 , 0)), "+00.0;-00.0" ), "°"), " ")</f>
        <v> </v>
      </c>
      <c r="AE2668" s="109"/>
      <c r="AF2668" s="109"/>
      <c r="AG2668" s="109"/>
      <c r="AH2668" s="109"/>
      <c r="AI2668" s="109"/>
      <c r="AJ2668" s="109"/>
      <c r="AK2668" s="109"/>
      <c r="AL2668" s="109"/>
      <c r="AM2668" s="116"/>
      <c r="AN2668" s="128" t="s">
        <v>758</v>
      </c>
      <c r="AO2668" s="109"/>
      <c r="AP2668" s="109"/>
      <c r="AQ2668" s="109"/>
      <c r="AR2668" s="109"/>
      <c r="AS2668" s="109"/>
    </row>
    <row r="2669" ht="17.25" customHeight="1">
      <c r="A2669" s="131" t="s">
        <v>761</v>
      </c>
      <c r="B2669" s="109"/>
      <c r="C2669" s="109"/>
      <c r="D2669" s="109"/>
      <c r="E2669" s="109"/>
      <c r="F2669" s="109"/>
      <c r="G2669" s="109"/>
      <c r="H2669" s="109"/>
      <c r="I2669" s="116"/>
      <c r="J2669" s="129" t="str">
        <f t="array" ref="J2669">IF(INDEX(Tabula!$A$1:$AC$129 , $AT2665 + 1, MATCH("Coord_RAJ2000_End", Tabula!$A$1:$AAB$1 , 0)), CONCATENATE(INDEX(Tabula!$A$1:$AC$129 , $AT2665 + 1, MATCH("Coord_RAJ2000_End", Tabula!$A$1:$AAB$1 , 0)), " | ", INDEX(Tabula!$A$1:$AC$129 , $AT2665 + 1, MATCH("Coord_DEJ2000_End", Tabula!$A$1:$AAB$1 , 0))), " ")</f>
        <v> </v>
      </c>
      <c r="K2669" s="109"/>
      <c r="L2669" s="109"/>
      <c r="M2669" s="109"/>
      <c r="N2669" s="109"/>
      <c r="O2669" s="109"/>
      <c r="P2669" s="109"/>
      <c r="Q2669" s="109"/>
      <c r="R2669" s="109"/>
      <c r="S2669" s="109"/>
      <c r="T2669" s="109"/>
      <c r="U2669" s="116"/>
      <c r="V2669" s="126" t="s">
        <v>762</v>
      </c>
      <c r="W2669" s="109"/>
      <c r="X2669" s="109"/>
      <c r="Y2669" s="109"/>
      <c r="Z2669" s="109"/>
      <c r="AA2669" s="109"/>
      <c r="AB2669" s="109"/>
      <c r="AC2669" s="109"/>
      <c r="AD2669" s="127" t="str">
        <f t="array" ref="AD2669">IF(INDEX(Tabula!$A$1:$AC$129 , $AT2665 + 1, MATCH("Latitude_Part_Beg", Tabula!$A$1:$AAB$1 , 0)), CONCATENATE(TEXT(INDEX(Tabula!$A$1:$AC$129 , $AT2665 + 1, MATCH("Latitude_Part_Beg", Tabula!$A$1:$AAB$1 , 0)), "+00.0;-00.0" ), "° — ", TEXT(INDEX(Tabula!$A$1:$AC$129 , $AT2665 + 1, MATCH("Latitude_Part_End", Tabula!$A$1:$AAB$1 , 0)), "+00.0;-00.0" ), "°"), " ")</f>
        <v> </v>
      </c>
      <c r="AE2669" s="109"/>
      <c r="AF2669" s="109"/>
      <c r="AG2669" s="109"/>
      <c r="AH2669" s="109"/>
      <c r="AI2669" s="109"/>
      <c r="AJ2669" s="109"/>
      <c r="AK2669" s="109"/>
      <c r="AL2669" s="109"/>
      <c r="AM2669" s="116"/>
      <c r="AN2669" s="130" t="str">
        <f t="array" ref="AN2669">CONCATENATE("@ ", INDEX(Tabula!$A$1:$AC$129, $AT2665 + 1, MATCH("Group", Tabula!$A$1:$AAB$1 , 0)), " ")</f>
        <v>@ 052-_ </v>
      </c>
      <c r="AO2669" s="94"/>
      <c r="AP2669" s="94"/>
      <c r="AQ2669" s="94"/>
      <c r="AR2669" s="94"/>
      <c r="AS2669" s="94"/>
    </row>
    <row r="2670" ht="17.25" customHeight="1">
      <c r="A2670" s="126" t="s">
        <v>763</v>
      </c>
      <c r="B2670" s="109"/>
      <c r="C2670" s="109"/>
      <c r="D2670" s="109"/>
      <c r="E2670" s="109"/>
      <c r="F2670" s="109"/>
      <c r="G2670" s="109"/>
      <c r="H2670" s="109"/>
      <c r="I2670" s="116"/>
      <c r="J2670" s="132" t="str">
        <f t="array" ref="J2670">if(INDEX(Tabula!$A$1:$AC$129 , $AT2665 + 1, MATCH("Size_RA", Tabula!$A$1:$AAB$1 , 0)), CONCATENATE(INDEX(Tabula!$A$1:$AC$129 , $AT2665 + 1, MATCH("Size_RA", Tabula!$A$1:$AAB$1 , 0)), " | ", INDEX(Tabula!$A$1:$AC$129 , $AT2665 + 1, MATCH("Size_DE", Tabula!$A$1:$AAB$1 , 0))), " ")</f>
        <v> </v>
      </c>
      <c r="K2670" s="109"/>
      <c r="L2670" s="109"/>
      <c r="M2670" s="109"/>
      <c r="N2670" s="109"/>
      <c r="O2670" s="109"/>
      <c r="P2670" s="109"/>
      <c r="Q2670" s="109"/>
      <c r="R2670" s="109"/>
      <c r="S2670" s="109"/>
      <c r="T2670" s="109"/>
      <c r="U2670" s="116"/>
      <c r="V2670" s="126" t="s">
        <v>764</v>
      </c>
      <c r="W2670" s="109"/>
      <c r="X2670" s="109"/>
      <c r="Y2670" s="109"/>
      <c r="Z2670" s="109"/>
      <c r="AA2670" s="109"/>
      <c r="AB2670" s="109"/>
      <c r="AC2670" s="109"/>
      <c r="AD2670" s="127" t="str">
        <f t="array" ref="AD2670">IF(INDEX(Tabula!$A$1:$AC$129 , $AT2665 + 1, MATCH("Magnitude_Min", Tabula!$A$1:$AAB$1 , 0)), CONCATENATE(TEXT(INDEX(Tabula!$A$1:$AC$129 , $AT2665 + 1, MATCH("Magnitude_Min", Tabula!$A$1:$AAB$1 , 0)), "+00.0;-00.0"),  "ᵐ — ", TEXT(INDEX(Tabula!$A$1:$AC$129 , $AT2665 + 1, MATCH("Magnitude_Max", Tabula!$A$1:$AAB$1 , 0)), "+00.0;-00.0"), "ᵐ"), " ")</f>
        <v> </v>
      </c>
      <c r="AE2670" s="109"/>
      <c r="AF2670" s="109"/>
      <c r="AG2670" s="109"/>
      <c r="AH2670" s="109"/>
      <c r="AI2670" s="109"/>
      <c r="AJ2670" s="109"/>
      <c r="AK2670" s="109"/>
      <c r="AL2670" s="109"/>
      <c r="AM2670" s="116"/>
      <c r="AN2670" s="124"/>
      <c r="AO2670" s="124"/>
      <c r="AP2670" s="124"/>
      <c r="AQ2670" s="124"/>
      <c r="AR2670" s="124"/>
      <c r="AS2670" s="124"/>
    </row>
    <row r="2671" ht="17.25" customHeight="1">
      <c r="A2671" s="134" t="str">
        <f t="array" ref="A2671">CONCATENATE("", INDEX(Tabula!$A$1:$AC$129 ,$AT2665  + 1, MATCH("Info", Tabula!$A$1:$AAB$1 , 0)))</f>
        <v>Всем известный способ нахождения Полярной звезды (и северного полюса Мира) - продолжить линию, соединяющую Мерак и Дубхе, две боковые звезды в Большом Ковше. Эта пара звезд и есть Указатели. Навигационный астеризм, естественно. Звезды-указатели — звезды Мерак (β Большой Медведицы) и Дубхе (α Большой Медведицы) известны т.к. помогают найти Полярную звезду, также известную как Полярная звезда. Визуально проследив линию от Мерака до Дубхе (1 единица) и продолжая 5 единиц, можно увидеть Полярную звезду, точно указывающую на истинный север.</v>
      </c>
      <c r="B2671" s="94"/>
      <c r="C2671" s="94"/>
      <c r="D2671" s="94"/>
      <c r="E2671" s="94"/>
      <c r="F2671" s="94"/>
      <c r="G2671" s="94"/>
      <c r="H2671" s="94"/>
      <c r="I2671" s="94"/>
      <c r="J2671" s="94"/>
      <c r="K2671" s="94"/>
      <c r="L2671" s="94"/>
      <c r="M2671" s="94"/>
      <c r="N2671" s="94"/>
      <c r="O2671" s="94"/>
      <c r="P2671" s="94"/>
      <c r="Q2671" s="94"/>
      <c r="R2671" s="94"/>
      <c r="S2671" s="94"/>
      <c r="T2671" s="94"/>
      <c r="U2671" s="94"/>
      <c r="V2671" s="94"/>
      <c r="W2671" s="94"/>
      <c r="X2671" s="94"/>
      <c r="Y2671" s="94"/>
      <c r="Z2671" s="94"/>
      <c r="AA2671" s="94"/>
      <c r="AB2671" s="94"/>
      <c r="AC2671" s="94"/>
      <c r="AD2671" s="94"/>
      <c r="AE2671" s="94"/>
      <c r="AF2671" s="94"/>
      <c r="AG2671" s="94"/>
      <c r="AH2671" s="94"/>
      <c r="AI2671" s="94"/>
      <c r="AJ2671" s="94"/>
      <c r="AK2671" s="94"/>
      <c r="AL2671" s="94"/>
      <c r="AM2671" s="94"/>
      <c r="AN2671" s="94"/>
      <c r="AO2671" s="94"/>
      <c r="AP2671" s="94"/>
      <c r="AQ2671" s="94"/>
      <c r="AR2671" s="94"/>
      <c r="AS2671" s="139" t="s">
        <v>765</v>
      </c>
    </row>
    <row r="2672" ht="17.25" customHeight="1"/>
    <row r="2673" ht="17.25" customHeight="1"/>
    <row r="2674" ht="17.25" customHeight="1"/>
    <row r="2675" ht="17.25" customHeight="1"/>
    <row r="2676" ht="17.25" customHeight="1"/>
    <row r="2677" ht="17.25" customHeight="1"/>
    <row r="2678" ht="17.25" customHeight="1"/>
    <row r="2679" ht="17.25" customHeight="1"/>
    <row r="2680" ht="17.25" customHeight="1"/>
    <row r="2681" ht="17.25" customHeight="1"/>
    <row r="2682" ht="17.25" customHeight="1"/>
    <row r="2683" ht="17.25" customHeight="1"/>
    <row r="2684" ht="17.25" customHeight="1"/>
    <row r="2685" ht="17.25" customHeight="1">
      <c r="A2685" s="124"/>
      <c r="B2685" s="124"/>
      <c r="C2685" s="124"/>
      <c r="D2685" s="124"/>
      <c r="E2685" s="124"/>
      <c r="F2685" s="124"/>
      <c r="G2685" s="124"/>
      <c r="H2685" s="124"/>
      <c r="I2685" s="124"/>
      <c r="J2685" s="124"/>
      <c r="K2685" s="124"/>
      <c r="L2685" s="124"/>
      <c r="M2685" s="124"/>
      <c r="N2685" s="124"/>
      <c r="O2685" s="124"/>
      <c r="P2685" s="124"/>
      <c r="Q2685" s="124"/>
      <c r="R2685" s="124"/>
      <c r="S2685" s="124"/>
      <c r="T2685" s="124"/>
      <c r="U2685" s="124"/>
      <c r="V2685" s="124"/>
      <c r="W2685" s="124"/>
      <c r="X2685" s="124"/>
      <c r="Y2685" s="124"/>
      <c r="Z2685" s="124"/>
      <c r="AA2685" s="124"/>
      <c r="AB2685" s="124"/>
      <c r="AC2685" s="124"/>
      <c r="AD2685" s="124"/>
      <c r="AE2685" s="124"/>
      <c r="AF2685" s="124"/>
      <c r="AG2685" s="124"/>
      <c r="AH2685" s="124"/>
      <c r="AI2685" s="124"/>
      <c r="AJ2685" s="124"/>
      <c r="AK2685" s="124"/>
      <c r="AL2685" s="124"/>
      <c r="AM2685" s="124"/>
      <c r="AN2685" s="124"/>
      <c r="AO2685" s="124"/>
      <c r="AP2685" s="124"/>
      <c r="AQ2685" s="124"/>
      <c r="AR2685" s="124"/>
      <c r="AS2685" s="124"/>
    </row>
    <row r="2686" ht="17.25" customHeight="1">
      <c r="A2686" s="138" t="str">
        <f t="array" ref="A2686">IMAGE(INDEX(Tabula!$A$1:$AC$129 , $AT2665 + 1,  MATCH("Img_Form_Gray", Tabula!$A$1:$AAB$1 , 0)))</f>
        <v/>
      </c>
      <c r="B2686" s="94"/>
      <c r="C2686" s="94"/>
      <c r="D2686" s="94"/>
      <c r="E2686" s="94"/>
      <c r="F2686" s="94"/>
      <c r="G2686" s="94"/>
      <c r="H2686" s="94"/>
      <c r="I2686" s="94"/>
      <c r="J2686" s="94"/>
      <c r="K2686" s="94"/>
      <c r="L2686" s="94"/>
      <c r="M2686" s="94"/>
      <c r="N2686" s="94"/>
      <c r="O2686" s="94"/>
      <c r="P2686" s="94"/>
      <c r="Q2686" s="94"/>
      <c r="R2686" s="94"/>
      <c r="S2686" s="94"/>
      <c r="T2686" s="94"/>
      <c r="U2686" s="140" t="s">
        <v>767</v>
      </c>
      <c r="V2686" s="136" t="str">
        <f t="array" ref="V2686">IMAGE(INDEX(Tabula!$A$1:$AC$129 , $AT2665 + 1, MATCH("Img_Look_Gray", Tabula!$A$1:$AAB$1 , 0)))</f>
        <v/>
      </c>
      <c r="W2686" s="94"/>
      <c r="X2686" s="94"/>
      <c r="Y2686" s="94"/>
      <c r="Z2686" s="94"/>
      <c r="AA2686" s="94"/>
      <c r="AB2686" s="94"/>
      <c r="AC2686" s="94"/>
      <c r="AD2686" s="94"/>
      <c r="AE2686" s="94"/>
      <c r="AF2686" s="94"/>
      <c r="AG2686" s="94"/>
      <c r="AH2686" s="94"/>
      <c r="AI2686" s="94"/>
      <c r="AJ2686" s="94"/>
      <c r="AK2686" s="94"/>
      <c r="AL2686" s="94"/>
      <c r="AM2686" s="94"/>
      <c r="AN2686" s="94"/>
      <c r="AO2686" s="94"/>
      <c r="AP2686" s="94"/>
      <c r="AQ2686" s="94"/>
      <c r="AR2686" s="94"/>
      <c r="AS2686" s="141" t="s">
        <v>766</v>
      </c>
    </row>
    <row r="2687" ht="17.25" customHeight="1"/>
    <row r="2688" ht="17.25" customHeight="1"/>
    <row r="2689" ht="17.25" customHeight="1"/>
    <row r="2690" ht="17.25" customHeight="1"/>
    <row r="2691" ht="17.25" customHeight="1"/>
    <row r="2692" ht="17.25" customHeight="1"/>
    <row r="2693" ht="17.25" customHeight="1"/>
    <row r="2694" ht="17.25" customHeight="1"/>
    <row r="2695" ht="17.25" customHeight="1"/>
    <row r="2696" ht="17.25" customHeight="1"/>
    <row r="2697" ht="17.25" customHeight="1"/>
    <row r="2698" ht="17.25" customHeight="1"/>
    <row r="2699" ht="17.25" customHeight="1"/>
    <row r="2700" ht="17.25" customHeight="1">
      <c r="A2700" s="124"/>
      <c r="B2700" s="124"/>
      <c r="C2700" s="124"/>
      <c r="D2700" s="124"/>
      <c r="E2700" s="124"/>
      <c r="F2700" s="124"/>
      <c r="G2700" s="124"/>
      <c r="H2700" s="124"/>
      <c r="I2700" s="124"/>
      <c r="J2700" s="124"/>
      <c r="K2700" s="124"/>
      <c r="L2700" s="124"/>
      <c r="M2700" s="124"/>
      <c r="N2700" s="124"/>
      <c r="O2700" s="124"/>
      <c r="P2700" s="124"/>
      <c r="Q2700" s="124"/>
      <c r="R2700" s="124"/>
      <c r="S2700" s="124"/>
      <c r="T2700" s="124"/>
      <c r="U2700" s="124"/>
      <c r="V2700" s="124"/>
      <c r="W2700" s="124"/>
      <c r="X2700" s="124"/>
      <c r="Y2700" s="124"/>
      <c r="Z2700" s="124"/>
      <c r="AA2700" s="124"/>
      <c r="AB2700" s="124"/>
      <c r="AC2700" s="124"/>
      <c r="AD2700" s="124"/>
      <c r="AE2700" s="124"/>
      <c r="AF2700" s="124"/>
      <c r="AG2700" s="124"/>
      <c r="AH2700" s="124"/>
      <c r="AI2700" s="124"/>
      <c r="AJ2700" s="124"/>
      <c r="AK2700" s="124"/>
      <c r="AL2700" s="124"/>
      <c r="AM2700" s="124"/>
      <c r="AN2700" s="124"/>
      <c r="AO2700" s="124"/>
      <c r="AP2700" s="124"/>
      <c r="AQ2700" s="124"/>
      <c r="AR2700" s="124"/>
      <c r="AS2700" s="124"/>
    </row>
    <row r="2701" ht="17.25" customHeight="1">
      <c r="A2701" s="115" t="s">
        <v>757</v>
      </c>
      <c r="B2701" s="109"/>
      <c r="C2701" s="109"/>
      <c r="D2701" s="109"/>
      <c r="E2701" s="109"/>
      <c r="F2701" s="116"/>
      <c r="G2701" s="117" t="s">
        <v>634</v>
      </c>
      <c r="H2701" s="109"/>
      <c r="I2701" s="109"/>
      <c r="J2701" s="109"/>
      <c r="K2701" s="109"/>
      <c r="L2701" s="109"/>
      <c r="M2701" s="109"/>
      <c r="N2701" s="109"/>
      <c r="O2701" s="116"/>
      <c r="P2701" s="118" t="str">
        <f t="array" ref="P2701">CONCATENATE("", INDEX(Tabula!$A$1:$AC$129 ,$AT2701  + 1, MATCH("Name", Tabula!$A$1:$AAB$1 , 0)))</f>
        <v>Южные Указатели</v>
      </c>
      <c r="Q2701" s="109"/>
      <c r="R2701" s="109"/>
      <c r="S2701" s="109"/>
      <c r="T2701" s="109"/>
      <c r="U2701" s="109"/>
      <c r="V2701" s="109"/>
      <c r="W2701" s="109"/>
      <c r="X2701" s="109"/>
      <c r="Y2701" s="109"/>
      <c r="Z2701" s="109"/>
      <c r="AA2701" s="109"/>
      <c r="AB2701" s="109"/>
      <c r="AC2701" s="109"/>
      <c r="AD2701" s="109"/>
      <c r="AE2701" s="109"/>
      <c r="AF2701" s="109"/>
      <c r="AG2701" s="109"/>
      <c r="AH2701" s="109"/>
      <c r="AI2701" s="109"/>
      <c r="AJ2701" s="109"/>
      <c r="AK2701" s="109"/>
      <c r="AL2701" s="109"/>
      <c r="AM2701" s="109"/>
      <c r="AN2701" s="109"/>
      <c r="AO2701" s="109"/>
      <c r="AP2701" s="109"/>
      <c r="AQ2701" s="109"/>
      <c r="AR2701" s="109"/>
      <c r="AS2701" s="109"/>
      <c r="AT2701" s="119">
        <v>67.0</v>
      </c>
    </row>
    <row r="2702" ht="17.25" customHeight="1">
      <c r="A2702" s="120" t="str">
        <f t="array" ref="A2702">CONCATENATE("№ ", TEXT(INDEX(Tabula!$A$1:$AC$129, $AT2701 + 1, MATCH("Order", Tabula!$A$1:$AAB$1 , 0)), "000"))</f>
        <v>№ 067</v>
      </c>
      <c r="B2702" s="94"/>
      <c r="C2702" s="94"/>
      <c r="D2702" s="94"/>
      <c r="E2702" s="94"/>
      <c r="F2702" s="121"/>
      <c r="G2702" s="122" t="str">
        <f t="array" ref="G2702">CONCATENATE("Включает ", INDEX(Tabula!$A$1:$AC$129 ,$AT2701  + 1, MATCH("Count", Tabula!$A$1:$AAB$1 , 0)), " объекта")</f>
        <v>Включает 2 объекта</v>
      </c>
      <c r="H2702" s="94"/>
      <c r="I2702" s="94"/>
      <c r="J2702" s="94"/>
      <c r="K2702" s="94"/>
      <c r="L2702" s="94"/>
      <c r="M2702" s="94"/>
      <c r="N2702" s="94"/>
      <c r="O2702" s="121"/>
      <c r="P2702" s="123" t="str">
        <f t="array" ref="P2702">INDEX(Tabula!$A$1:$AC$129 , $AT2701 + 1, MATCH("Stars", Tabula!$A$1:$AAB$1 , 0))</f>
        <v>α Cen, β Cen</v>
      </c>
      <c r="Q2702" s="109"/>
      <c r="R2702" s="109"/>
      <c r="S2702" s="109"/>
      <c r="T2702" s="109"/>
      <c r="U2702" s="109"/>
      <c r="V2702" s="109"/>
      <c r="W2702" s="109"/>
      <c r="X2702" s="109"/>
      <c r="Y2702" s="109"/>
      <c r="Z2702" s="109"/>
      <c r="AA2702" s="109"/>
      <c r="AB2702" s="109"/>
      <c r="AC2702" s="109"/>
      <c r="AD2702" s="109"/>
      <c r="AE2702" s="109"/>
      <c r="AF2702" s="109"/>
      <c r="AG2702" s="109"/>
      <c r="AH2702" s="109"/>
      <c r="AI2702" s="109"/>
      <c r="AJ2702" s="109"/>
      <c r="AK2702" s="109"/>
      <c r="AL2702" s="109"/>
      <c r="AM2702" s="109"/>
      <c r="AN2702" s="109"/>
      <c r="AO2702" s="109"/>
      <c r="AP2702" s="109"/>
      <c r="AQ2702" s="109"/>
      <c r="AR2702" s="109"/>
      <c r="AS2702" s="109"/>
    </row>
    <row r="2703" ht="17.25" customHeight="1">
      <c r="A2703" s="124"/>
      <c r="B2703" s="124"/>
      <c r="C2703" s="124"/>
      <c r="D2703" s="124"/>
      <c r="E2703" s="124"/>
      <c r="F2703" s="125"/>
      <c r="G2703" s="126" t="s">
        <v>656</v>
      </c>
      <c r="H2703" s="109"/>
      <c r="I2703" s="109"/>
      <c r="J2703" s="109"/>
      <c r="K2703" s="109"/>
      <c r="L2703" s="109"/>
      <c r="M2703" s="109"/>
      <c r="N2703" s="109"/>
      <c r="O2703" s="116"/>
      <c r="P2703" s="127" t="str">
        <f t="array" ref="P2703">INDEX(Tabula!$A$1:$AC$129 , $AT2701 + 1, MATCH("Origin", Tabula!$A$1:$AAB$1 , 0))</f>
        <v>Современное</v>
      </c>
      <c r="Q2703" s="109"/>
      <c r="R2703" s="109"/>
      <c r="S2703" s="109"/>
      <c r="T2703" s="109"/>
      <c r="U2703" s="109"/>
      <c r="V2703" s="109"/>
      <c r="W2703" s="109"/>
      <c r="X2703" s="109"/>
      <c r="Y2703" s="109"/>
      <c r="Z2703" s="109"/>
      <c r="AA2703" s="116"/>
      <c r="AB2703" s="126" t="s">
        <v>636</v>
      </c>
      <c r="AC2703" s="109"/>
      <c r="AD2703" s="109"/>
      <c r="AE2703" s="109"/>
      <c r="AF2703" s="109"/>
      <c r="AG2703" s="109"/>
      <c r="AH2703" s="109"/>
      <c r="AI2703" s="109"/>
      <c r="AJ2703" s="127" t="str">
        <f t="array" ref="AJ2703">INDEX(Tabula!$A$1:$AC$129 , $AT2701 + 1, MATCH("Type", Tabula!$A$1:$AAB$1 , 0))</f>
        <v>Указатели</v>
      </c>
      <c r="AK2703" s="109"/>
      <c r="AL2703" s="109"/>
      <c r="AM2703" s="109"/>
      <c r="AN2703" s="109"/>
      <c r="AO2703" s="109"/>
      <c r="AP2703" s="109"/>
      <c r="AQ2703" s="109"/>
      <c r="AR2703" s="109"/>
      <c r="AS2703" s="109"/>
    </row>
    <row r="2704" ht="17.25" customHeight="1">
      <c r="A2704" s="128" t="s">
        <v>758</v>
      </c>
      <c r="B2704" s="109"/>
      <c r="C2704" s="109"/>
      <c r="D2704" s="109"/>
      <c r="E2704" s="109"/>
      <c r="F2704" s="116"/>
      <c r="G2704" s="126" t="s">
        <v>759</v>
      </c>
      <c r="H2704" s="109"/>
      <c r="I2704" s="109"/>
      <c r="J2704" s="109"/>
      <c r="K2704" s="109"/>
      <c r="L2704" s="109"/>
      <c r="M2704" s="109"/>
      <c r="N2704" s="109"/>
      <c r="O2704" s="116"/>
      <c r="P2704" s="129" t="str">
        <f t="array" ref="P2704">IF(INDEX(Tabula!$A$1:$AC$129 , $AT2701 + 1, MATCH("Coord_RAJ2000_Beg", Tabula!$A$1:$AAB$1 , 0)), CONCATENATE(INDEX(Tabula!$A$1:$AC$129 , $AT2701 + 1, MATCH("Coord_RAJ2000_Beg", Tabula!$A$1:$AAB$1 , 0)), " | ", INDEX(Tabula!$A$1:$AC$129 , $AT2701 + 1, MATCH("Coord_DEJ2000_Beg", Tabula!$A$1:$AAB$1 , 0))), " ")</f>
        <v> </v>
      </c>
      <c r="Q2704" s="109"/>
      <c r="R2704" s="109"/>
      <c r="S2704" s="109"/>
      <c r="T2704" s="109"/>
      <c r="U2704" s="109"/>
      <c r="V2704" s="109"/>
      <c r="W2704" s="109"/>
      <c r="X2704" s="109"/>
      <c r="Y2704" s="109"/>
      <c r="Z2704" s="109"/>
      <c r="AA2704" s="116"/>
      <c r="AB2704" s="126" t="s">
        <v>760</v>
      </c>
      <c r="AC2704" s="109"/>
      <c r="AD2704" s="109"/>
      <c r="AE2704" s="109"/>
      <c r="AF2704" s="109"/>
      <c r="AG2704" s="109"/>
      <c r="AH2704" s="109"/>
      <c r="AI2704" s="109"/>
      <c r="AJ2704" s="127" t="str">
        <f t="array" ref="AJ2704">if(INDEX(Tabula!$A$1:$AC$129 , $AT2701 + 1, MATCH("Latitude_Full_Beg", Tabula!$A$1:$AAB$1 , 0)),  CONCATENATE(TEXT(INDEX(Tabula!$A$1:$AC$129 , $AT2701 + 1, MATCH("Latitude_Full_Beg", Tabula!$A$1:$AAB$1 , 0)), "+00.0;-00.0" ), "° — ", TEXT(INDEX(Tabula!$A$1:$AC$129 , $AT2701 + 1, MATCH("Latitude_Full_End", Tabula!$A$1:$AAB$1 , 0)), "+00.0;-00.0" ), "°"), " ")</f>
        <v> </v>
      </c>
      <c r="AK2704" s="109"/>
      <c r="AL2704" s="109"/>
      <c r="AM2704" s="109"/>
      <c r="AN2704" s="109"/>
      <c r="AO2704" s="109"/>
      <c r="AP2704" s="109"/>
      <c r="AQ2704" s="109"/>
      <c r="AR2704" s="109"/>
      <c r="AS2704" s="109"/>
    </row>
    <row r="2705" ht="17.25" customHeight="1">
      <c r="A2705" s="130" t="str">
        <f t="array" ref="A2705">CONCATENATE("@ ", INDEX(Tabula!$A$1:$AC$129, $AT2701 + 1, MATCH("Group", Tabula!$A$1:$AAB$1 , 0)), " ")</f>
        <v>@ 053-_ </v>
      </c>
      <c r="B2705" s="94"/>
      <c r="C2705" s="94"/>
      <c r="D2705" s="94"/>
      <c r="E2705" s="94"/>
      <c r="F2705" s="121"/>
      <c r="G2705" s="131" t="s">
        <v>761</v>
      </c>
      <c r="H2705" s="109"/>
      <c r="I2705" s="109"/>
      <c r="J2705" s="109"/>
      <c r="K2705" s="109"/>
      <c r="L2705" s="109"/>
      <c r="M2705" s="109"/>
      <c r="N2705" s="109"/>
      <c r="O2705" s="116"/>
      <c r="P2705" s="129" t="str">
        <f t="array" ref="P2705">IF(INDEX(Tabula!$A$1:$AC$129 , $AT2701 + 1, MATCH("Coord_RAJ2000_End", Tabula!$A$1:$AAB$1 , 0)), CONCATENATE(INDEX(Tabula!$A$1:$AC$129 , $AT2701 + 1, MATCH("Coord_RAJ2000_End", Tabula!$A$1:$AAB$1 , 0)), " | ", INDEX(Tabula!$A$1:$AC$129 , $AT2701 + 1, MATCH("Coord_DEJ2000_End", Tabula!$A$1:$AAB$1 , 0))), " ")</f>
        <v> </v>
      </c>
      <c r="Q2705" s="109"/>
      <c r="R2705" s="109"/>
      <c r="S2705" s="109"/>
      <c r="T2705" s="109"/>
      <c r="U2705" s="109"/>
      <c r="V2705" s="109"/>
      <c r="W2705" s="109"/>
      <c r="X2705" s="109"/>
      <c r="Y2705" s="109"/>
      <c r="Z2705" s="109"/>
      <c r="AA2705" s="116"/>
      <c r="AB2705" s="126" t="s">
        <v>762</v>
      </c>
      <c r="AC2705" s="109"/>
      <c r="AD2705" s="109"/>
      <c r="AE2705" s="109"/>
      <c r="AF2705" s="109"/>
      <c r="AG2705" s="109"/>
      <c r="AH2705" s="109"/>
      <c r="AI2705" s="109"/>
      <c r="AJ2705" s="127" t="str">
        <f t="array" ref="AJ2705">IF(INDEX(Tabula!$A$1:$AC$129 , $AT2701 + 1, MATCH("Latitude_Part_Beg", Tabula!$A$1:$AAB$1 , 0)), CONCATENATE(TEXT(INDEX(Tabula!$A$1:$AC$129 , $AT2701 + 1, MATCH("Latitude_Part_Beg", Tabula!$A$1:$AAB$1 , 0)), "+00.0;-00.0" ), "° — ", TEXT(INDEX(Tabula!$A$1:$AC$129 , $AT2701 + 1, MATCH("Latitude_Part_End", Tabula!$A$1:$AAB$1 , 0)), "+00.0;-00.0" ), "°"), " ")</f>
        <v> </v>
      </c>
      <c r="AK2705" s="109"/>
      <c r="AL2705" s="109"/>
      <c r="AM2705" s="109"/>
      <c r="AN2705" s="109"/>
      <c r="AO2705" s="109"/>
      <c r="AP2705" s="109"/>
      <c r="AQ2705" s="109"/>
      <c r="AR2705" s="109"/>
      <c r="AS2705" s="109"/>
    </row>
    <row r="2706" ht="17.25" customHeight="1">
      <c r="A2706" s="124"/>
      <c r="B2706" s="124"/>
      <c r="C2706" s="124"/>
      <c r="D2706" s="124"/>
      <c r="E2706" s="124"/>
      <c r="F2706" s="125"/>
      <c r="G2706" s="126" t="s">
        <v>763</v>
      </c>
      <c r="H2706" s="109"/>
      <c r="I2706" s="109"/>
      <c r="J2706" s="109"/>
      <c r="K2706" s="109"/>
      <c r="L2706" s="109"/>
      <c r="M2706" s="109"/>
      <c r="N2706" s="109"/>
      <c r="O2706" s="116"/>
      <c r="P2706" s="132" t="str">
        <f t="array" ref="P2706">if(INDEX(Tabula!$A$1:$AC$129 , $AT2701 + 1, MATCH("Size_RA", Tabula!$A$1:$AAB$1 , 0)), CONCATENATE(INDEX(Tabula!$A$1:$AC$129 , $AT2701 + 1, MATCH("Size_RA", Tabula!$A$1:$AAB$1 , 0)), " | ", INDEX(Tabula!$A$1:$AC$129 , $AT2701 + 1, MATCH("Size_DE", Tabula!$A$1:$AAB$1 , 0))), " ")</f>
        <v> </v>
      </c>
      <c r="Q2706" s="109"/>
      <c r="R2706" s="109"/>
      <c r="S2706" s="109"/>
      <c r="T2706" s="109"/>
      <c r="U2706" s="109"/>
      <c r="V2706" s="109"/>
      <c r="W2706" s="109"/>
      <c r="X2706" s="109"/>
      <c r="Y2706" s="109"/>
      <c r="Z2706" s="109"/>
      <c r="AA2706" s="116"/>
      <c r="AB2706" s="126" t="s">
        <v>764</v>
      </c>
      <c r="AC2706" s="109"/>
      <c r="AD2706" s="109"/>
      <c r="AE2706" s="109"/>
      <c r="AF2706" s="109"/>
      <c r="AG2706" s="109"/>
      <c r="AH2706" s="109"/>
      <c r="AI2706" s="109"/>
      <c r="AJ2706" s="127" t="str">
        <f t="array" ref="AJ2706">IF(INDEX(Tabula!$A$1:$AC$129 , $AT2701 + 1, MATCH("Magnitude_Min", Tabula!$A$1:$AAB$1 , 0)), CONCATENATE(TEXT(INDEX(Tabula!$A$1:$AC$129 , $AT2701 + 1, MATCH("Magnitude_Min", Tabula!$A$1:$AAB$1 , 0)), "+00.0;-00.0"),  "ᵐ — ", TEXT(INDEX(Tabula!$A$1:$AC$129 , $AT2701 + 1, MATCH("Magnitude_Max", Tabula!$A$1:$AAB$1 , 0)), "+00.0;-00.0"), "ᵐ"), " ")</f>
        <v> </v>
      </c>
      <c r="AK2706" s="109"/>
      <c r="AL2706" s="109"/>
      <c r="AM2706" s="109"/>
      <c r="AN2706" s="109"/>
      <c r="AO2706" s="109"/>
      <c r="AP2706" s="109"/>
      <c r="AQ2706" s="109"/>
      <c r="AR2706" s="109"/>
      <c r="AS2706" s="109"/>
    </row>
    <row r="2707" ht="17.25" customHeight="1">
      <c r="A2707" s="133" t="s">
        <v>765</v>
      </c>
      <c r="B2707" s="134" t="str">
        <f t="array" ref="B2707">CONCATENATE("", INDEX(Tabula!$A$1:$AC$129 ,$AT2701  + 1, MATCH("Info", Tabula!$A$1:$AAB$1 , 0)))</f>
        <v>Южные Указатели, две главные звезды Центавра, указывают вовсе не на южный полюс Мира, как хотелось бы, а всего лишь на расположенный рядом Южный Крест, помогая отличить его от Ложного. (Вообще-то красивая, помнится, конфигурация…) Тем не менее, будем считать их навигационным астеризмом.</v>
      </c>
      <c r="C2707" s="94"/>
      <c r="D2707" s="94"/>
      <c r="E2707" s="94"/>
      <c r="F2707" s="94"/>
      <c r="G2707" s="94"/>
      <c r="H2707" s="94"/>
      <c r="I2707" s="94"/>
      <c r="J2707" s="94"/>
      <c r="K2707" s="94"/>
      <c r="L2707" s="94"/>
      <c r="M2707" s="94"/>
      <c r="N2707" s="94"/>
      <c r="O2707" s="94"/>
      <c r="P2707" s="94"/>
      <c r="Q2707" s="94"/>
      <c r="R2707" s="94"/>
      <c r="S2707" s="94"/>
      <c r="T2707" s="94"/>
      <c r="U2707" s="94"/>
      <c r="V2707" s="94"/>
      <c r="W2707" s="94"/>
      <c r="X2707" s="94"/>
      <c r="Y2707" s="94"/>
      <c r="Z2707" s="94"/>
      <c r="AA2707" s="94"/>
      <c r="AB2707" s="94"/>
      <c r="AC2707" s="94"/>
      <c r="AD2707" s="94"/>
      <c r="AE2707" s="94"/>
      <c r="AF2707" s="94"/>
      <c r="AG2707" s="94"/>
      <c r="AH2707" s="94"/>
      <c r="AI2707" s="94"/>
      <c r="AJ2707" s="94"/>
      <c r="AK2707" s="94"/>
      <c r="AL2707" s="94"/>
      <c r="AM2707" s="94"/>
      <c r="AN2707" s="94"/>
      <c r="AO2707" s="94"/>
      <c r="AP2707" s="94"/>
      <c r="AQ2707" s="94"/>
      <c r="AR2707" s="94"/>
      <c r="AS2707" s="94"/>
    </row>
    <row r="2708" ht="17.25" customHeight="1"/>
    <row r="2709" ht="17.25" customHeight="1"/>
    <row r="2710" ht="17.25" customHeight="1"/>
    <row r="2711" ht="17.25" customHeight="1"/>
    <row r="2712" ht="17.25" customHeight="1"/>
    <row r="2713" ht="17.25" customHeight="1"/>
    <row r="2714" ht="17.25" customHeight="1"/>
    <row r="2715" ht="17.25" customHeight="1"/>
    <row r="2716" ht="17.25" customHeight="1"/>
    <row r="2717" ht="17.25" customHeight="1"/>
    <row r="2718" ht="17.25" customHeight="1"/>
    <row r="2719" ht="17.25" customHeight="1"/>
    <row r="2720" ht="17.25" customHeight="1"/>
    <row r="2721" ht="17.25" customHeight="1">
      <c r="A2721" s="124"/>
      <c r="B2721" s="124"/>
      <c r="C2721" s="124"/>
      <c r="D2721" s="124"/>
      <c r="E2721" s="124"/>
      <c r="F2721" s="124"/>
      <c r="G2721" s="124"/>
      <c r="H2721" s="124"/>
      <c r="I2721" s="124"/>
      <c r="J2721" s="124"/>
      <c r="K2721" s="124"/>
      <c r="L2721" s="124"/>
      <c r="M2721" s="124"/>
      <c r="N2721" s="124"/>
      <c r="O2721" s="124"/>
      <c r="P2721" s="124"/>
      <c r="Q2721" s="124"/>
      <c r="R2721" s="124"/>
      <c r="S2721" s="124"/>
      <c r="T2721" s="124"/>
      <c r="U2721" s="124"/>
      <c r="V2721" s="124"/>
      <c r="W2721" s="124"/>
      <c r="X2721" s="124"/>
      <c r="Y2721" s="124"/>
      <c r="Z2721" s="124"/>
      <c r="AA2721" s="124"/>
      <c r="AB2721" s="124"/>
      <c r="AC2721" s="124"/>
      <c r="AD2721" s="124"/>
      <c r="AE2721" s="124"/>
      <c r="AF2721" s="124"/>
      <c r="AG2721" s="124"/>
      <c r="AH2721" s="124"/>
      <c r="AI2721" s="124"/>
      <c r="AJ2721" s="124"/>
      <c r="AK2721" s="124"/>
      <c r="AL2721" s="124"/>
      <c r="AM2721" s="124"/>
      <c r="AN2721" s="124"/>
      <c r="AO2721" s="124"/>
      <c r="AP2721" s="124"/>
      <c r="AQ2721" s="124"/>
      <c r="AR2721" s="124"/>
      <c r="AS2721" s="124"/>
    </row>
    <row r="2722" ht="17.25" customHeight="1">
      <c r="A2722" s="135" t="s">
        <v>766</v>
      </c>
      <c r="B2722" s="136" t="str">
        <f t="array" ref="B2722">IMAGE(INDEX(Tabula!$A$1:$AC$129 , $AT2701 + 1, MATCH("Img_Look_Gray", Tabula!$A$1:$AAB$1 , 0)))</f>
        <v/>
      </c>
      <c r="C2722" s="94"/>
      <c r="D2722" s="94"/>
      <c r="E2722" s="94"/>
      <c r="F2722" s="94"/>
      <c r="G2722" s="94"/>
      <c r="H2722" s="94"/>
      <c r="I2722" s="94"/>
      <c r="J2722" s="94"/>
      <c r="K2722" s="94"/>
      <c r="L2722" s="94"/>
      <c r="M2722" s="94"/>
      <c r="N2722" s="94"/>
      <c r="O2722" s="94"/>
      <c r="P2722" s="94"/>
      <c r="Q2722" s="94"/>
      <c r="R2722" s="94"/>
      <c r="S2722" s="94"/>
      <c r="T2722" s="94"/>
      <c r="U2722" s="94"/>
      <c r="V2722" s="94"/>
      <c r="W2722" s="94"/>
      <c r="X2722" s="94"/>
      <c r="Y2722" s="137" t="s">
        <v>767</v>
      </c>
      <c r="Z2722" s="138" t="str">
        <f t="array" ref="Z2722">IMAGE(INDEX(Tabula!$A$1:$AC$129 , $AT2701 + 1,  MATCH("Img_Form_Gray", Tabula!$A$1:$AAB$1 , 0)))</f>
        <v/>
      </c>
      <c r="AA2722" s="94"/>
      <c r="AB2722" s="94"/>
      <c r="AC2722" s="94"/>
      <c r="AD2722" s="94"/>
      <c r="AE2722" s="94"/>
      <c r="AF2722" s="94"/>
      <c r="AG2722" s="94"/>
      <c r="AH2722" s="94"/>
      <c r="AI2722" s="94"/>
      <c r="AJ2722" s="94"/>
      <c r="AK2722" s="94"/>
      <c r="AL2722" s="94"/>
      <c r="AM2722" s="94"/>
      <c r="AN2722" s="94"/>
      <c r="AO2722" s="94"/>
      <c r="AP2722" s="94"/>
      <c r="AQ2722" s="94"/>
      <c r="AR2722" s="94"/>
      <c r="AS2722" s="94"/>
    </row>
    <row r="2723" ht="17.25" customHeight="1"/>
    <row r="2724" ht="17.25" customHeight="1"/>
    <row r="2725" ht="17.25" customHeight="1"/>
    <row r="2726" ht="17.25" customHeight="1"/>
    <row r="2727" ht="17.25" customHeight="1"/>
    <row r="2728" ht="17.25" customHeight="1"/>
    <row r="2729" ht="17.25" customHeight="1"/>
    <row r="2730" ht="17.25" customHeight="1"/>
    <row r="2731" ht="17.25" customHeight="1"/>
    <row r="2732" ht="17.25" customHeight="1"/>
    <row r="2733" ht="17.25" customHeight="1"/>
    <row r="2734" ht="17.25" customHeight="1"/>
    <row r="2735" ht="17.25" customHeight="1"/>
    <row r="2736" ht="17.25" customHeight="1">
      <c r="A2736" s="124"/>
      <c r="B2736" s="124"/>
      <c r="C2736" s="124"/>
      <c r="D2736" s="124"/>
      <c r="E2736" s="124"/>
      <c r="F2736" s="124"/>
      <c r="G2736" s="124"/>
      <c r="H2736" s="124"/>
      <c r="I2736" s="124"/>
      <c r="J2736" s="124"/>
      <c r="K2736" s="124"/>
      <c r="L2736" s="124"/>
      <c r="M2736" s="124"/>
      <c r="N2736" s="124"/>
      <c r="O2736" s="124"/>
      <c r="P2736" s="124"/>
      <c r="Q2736" s="124"/>
      <c r="R2736" s="124"/>
      <c r="S2736" s="124"/>
      <c r="T2736" s="124"/>
      <c r="U2736" s="124"/>
      <c r="V2736" s="124"/>
      <c r="W2736" s="124"/>
      <c r="X2736" s="124"/>
      <c r="Y2736" s="124"/>
      <c r="Z2736" s="124"/>
      <c r="AA2736" s="124"/>
      <c r="AB2736" s="124"/>
      <c r="AC2736" s="124"/>
      <c r="AD2736" s="124"/>
      <c r="AE2736" s="124"/>
      <c r="AF2736" s="124"/>
      <c r="AG2736" s="124"/>
      <c r="AH2736" s="124"/>
      <c r="AI2736" s="124"/>
      <c r="AJ2736" s="124"/>
      <c r="AK2736" s="124"/>
      <c r="AL2736" s="124"/>
      <c r="AM2736" s="124"/>
      <c r="AN2736" s="124"/>
      <c r="AO2736" s="124"/>
      <c r="AP2736" s="124"/>
      <c r="AQ2736" s="124"/>
      <c r="AR2736" s="124"/>
      <c r="AS2736" s="124"/>
    </row>
    <row r="2737" ht="17.25" customHeight="1">
      <c r="A2737" s="117" t="s">
        <v>634</v>
      </c>
      <c r="B2737" s="109"/>
      <c r="C2737" s="109"/>
      <c r="D2737" s="109"/>
      <c r="E2737" s="109"/>
      <c r="F2737" s="109"/>
      <c r="G2737" s="109"/>
      <c r="H2737" s="109"/>
      <c r="I2737" s="116"/>
      <c r="J2737" s="118" t="str">
        <f t="array" ref="J2737">CONCATENATE("", INDEX(Tabula!$A$1:$AC$129 ,$AT2737  + 1, MATCH("Name", Tabula!$A$1:$AAB$1 , 0)))</f>
        <v>Стражи Полюса</v>
      </c>
      <c r="K2737" s="109"/>
      <c r="L2737" s="109"/>
      <c r="M2737" s="109"/>
      <c r="N2737" s="109"/>
      <c r="O2737" s="109"/>
      <c r="P2737" s="109"/>
      <c r="Q2737" s="109"/>
      <c r="R2737" s="109"/>
      <c r="S2737" s="109"/>
      <c r="T2737" s="109"/>
      <c r="U2737" s="109"/>
      <c r="V2737" s="109"/>
      <c r="W2737" s="109"/>
      <c r="X2737" s="109"/>
      <c r="Y2737" s="109"/>
      <c r="Z2737" s="109"/>
      <c r="AA2737" s="109"/>
      <c r="AB2737" s="109"/>
      <c r="AC2737" s="109"/>
      <c r="AD2737" s="109"/>
      <c r="AE2737" s="109"/>
      <c r="AF2737" s="109"/>
      <c r="AG2737" s="109"/>
      <c r="AH2737" s="109"/>
      <c r="AI2737" s="109"/>
      <c r="AJ2737" s="109"/>
      <c r="AK2737" s="109"/>
      <c r="AL2737" s="109"/>
      <c r="AM2737" s="116"/>
      <c r="AN2737" s="115" t="s">
        <v>757</v>
      </c>
      <c r="AO2737" s="109"/>
      <c r="AP2737" s="109"/>
      <c r="AQ2737" s="109"/>
      <c r="AR2737" s="109"/>
      <c r="AS2737" s="109"/>
      <c r="AT2737" s="119">
        <v>68.0</v>
      </c>
    </row>
    <row r="2738" ht="17.25" customHeight="1">
      <c r="A2738" s="122" t="str">
        <f t="array" ref="A2738">CONCATENATE("Включает ", INDEX(Tabula!$A$1:$AC$129 ,$AT2737  + 1, MATCH("Count", Tabula!$A$1:$AAB$1 , 0)), " объекта")</f>
        <v>Включает 2 объекта</v>
      </c>
      <c r="B2738" s="94"/>
      <c r="C2738" s="94"/>
      <c r="D2738" s="94"/>
      <c r="E2738" s="94"/>
      <c r="F2738" s="94"/>
      <c r="G2738" s="94"/>
      <c r="H2738" s="94"/>
      <c r="I2738" s="121"/>
      <c r="J2738" s="123" t="str">
        <f t="array" ref="J2738">INDEX(Tabula!$A$1:$AC$129 , $AT2737 + 1, MATCH("Stars", Tabula!$A$1:$AAB$1 , 0))</f>
        <v>β UMi, γ UMi</v>
      </c>
      <c r="K2738" s="109"/>
      <c r="L2738" s="109"/>
      <c r="M2738" s="109"/>
      <c r="N2738" s="109"/>
      <c r="O2738" s="109"/>
      <c r="P2738" s="109"/>
      <c r="Q2738" s="109"/>
      <c r="R2738" s="109"/>
      <c r="S2738" s="109"/>
      <c r="T2738" s="109"/>
      <c r="U2738" s="109"/>
      <c r="V2738" s="109"/>
      <c r="W2738" s="109"/>
      <c r="X2738" s="109"/>
      <c r="Y2738" s="109"/>
      <c r="Z2738" s="109"/>
      <c r="AA2738" s="109"/>
      <c r="AB2738" s="109"/>
      <c r="AC2738" s="109"/>
      <c r="AD2738" s="109"/>
      <c r="AE2738" s="109"/>
      <c r="AF2738" s="109"/>
      <c r="AG2738" s="109"/>
      <c r="AH2738" s="109"/>
      <c r="AI2738" s="109"/>
      <c r="AJ2738" s="109"/>
      <c r="AK2738" s="109"/>
      <c r="AL2738" s="109"/>
      <c r="AM2738" s="116"/>
      <c r="AN2738" s="120" t="str">
        <f t="array" ref="AN2738">CONCATENATE("№ ", TEXT(INDEX(Tabula!$A$1:$AC$129, $AT2737 + 1, MATCH("Order", Tabula!$A$1:$AAB$1 , 0)), "000"))</f>
        <v>№ 068</v>
      </c>
      <c r="AO2738" s="94"/>
      <c r="AP2738" s="94"/>
      <c r="AQ2738" s="94"/>
      <c r="AR2738" s="94"/>
      <c r="AS2738" s="94"/>
    </row>
    <row r="2739" ht="17.25" customHeight="1">
      <c r="A2739" s="126" t="s">
        <v>656</v>
      </c>
      <c r="B2739" s="109"/>
      <c r="C2739" s="109"/>
      <c r="D2739" s="109"/>
      <c r="E2739" s="109"/>
      <c r="F2739" s="109"/>
      <c r="G2739" s="109"/>
      <c r="H2739" s="109"/>
      <c r="I2739" s="116"/>
      <c r="J2739" s="127" t="str">
        <f t="array" ref="J2739">INDEX(Tabula!$A$1:$AC$129 , $AT2737 + 1, MATCH("Origin", Tabula!$A$1:$AAB$1 , 0))</f>
        <v>Древнее</v>
      </c>
      <c r="K2739" s="109"/>
      <c r="L2739" s="109"/>
      <c r="M2739" s="109"/>
      <c r="N2739" s="109"/>
      <c r="O2739" s="109"/>
      <c r="P2739" s="109"/>
      <c r="Q2739" s="109"/>
      <c r="R2739" s="109"/>
      <c r="S2739" s="109"/>
      <c r="T2739" s="109"/>
      <c r="U2739" s="116"/>
      <c r="V2739" s="126" t="s">
        <v>636</v>
      </c>
      <c r="W2739" s="109"/>
      <c r="X2739" s="109"/>
      <c r="Y2739" s="109"/>
      <c r="Z2739" s="109"/>
      <c r="AA2739" s="109"/>
      <c r="AB2739" s="109"/>
      <c r="AC2739" s="109"/>
      <c r="AD2739" s="127" t="str">
        <f t="array" ref="AD2739">INDEX(Tabula!$A$1:$AC$129 , $AT2737 + 1, MATCH("Type", Tabula!$A$1:$AAB$1 , 0))</f>
        <v>Пара</v>
      </c>
      <c r="AE2739" s="109"/>
      <c r="AF2739" s="109"/>
      <c r="AG2739" s="109"/>
      <c r="AH2739" s="109"/>
      <c r="AI2739" s="109"/>
      <c r="AJ2739" s="109"/>
      <c r="AK2739" s="109"/>
      <c r="AL2739" s="109"/>
      <c r="AM2739" s="116"/>
      <c r="AN2739" s="124"/>
      <c r="AO2739" s="124"/>
      <c r="AP2739" s="124"/>
      <c r="AQ2739" s="124"/>
      <c r="AR2739" s="124"/>
      <c r="AS2739" s="124"/>
    </row>
    <row r="2740" ht="17.25" customHeight="1">
      <c r="A2740" s="126" t="s">
        <v>759</v>
      </c>
      <c r="B2740" s="109"/>
      <c r="C2740" s="109"/>
      <c r="D2740" s="109"/>
      <c r="E2740" s="109"/>
      <c r="F2740" s="109"/>
      <c r="G2740" s="109"/>
      <c r="H2740" s="109"/>
      <c r="I2740" s="116"/>
      <c r="J2740" s="129" t="str">
        <f t="array" ref="J2740">IF(INDEX(Tabula!$A$1:$AC$129 , $AT2737 + 1, MATCH("Coord_RAJ2000_Beg", Tabula!$A$1:$AAB$1 , 0)), CONCATENATE(INDEX(Tabula!$A$1:$AC$129 , $AT2737 + 1, MATCH("Coord_RAJ2000_Beg", Tabula!$A$1:$AAB$1 , 0)), " | ", INDEX(Tabula!$A$1:$AC$129 , $AT2737 + 1, MATCH("Coord_DEJ2000_Beg", Tabula!$A$1:$AAB$1 , 0))), " ")</f>
        <v> </v>
      </c>
      <c r="K2740" s="109"/>
      <c r="L2740" s="109"/>
      <c r="M2740" s="109"/>
      <c r="N2740" s="109"/>
      <c r="O2740" s="109"/>
      <c r="P2740" s="109"/>
      <c r="Q2740" s="109"/>
      <c r="R2740" s="109"/>
      <c r="S2740" s="109"/>
      <c r="T2740" s="109"/>
      <c r="U2740" s="116"/>
      <c r="V2740" s="126" t="s">
        <v>760</v>
      </c>
      <c r="W2740" s="109"/>
      <c r="X2740" s="109"/>
      <c r="Y2740" s="109"/>
      <c r="Z2740" s="109"/>
      <c r="AA2740" s="109"/>
      <c r="AB2740" s="109"/>
      <c r="AC2740" s="109"/>
      <c r="AD2740" s="127" t="str">
        <f t="array" ref="AD2740">if(INDEX(Tabula!$A$1:$AC$129 , $AT2737 + 1, MATCH("Latitude_Full_Beg", Tabula!$A$1:$AAB$1 , 0)),  CONCATENATE(TEXT(INDEX(Tabula!$A$1:$AC$129 , $AT2737 + 1, MATCH("Latitude_Full_Beg", Tabula!$A$1:$AAB$1 , 0)), "+00.0;-00.0" ), "° — ", TEXT(INDEX(Tabula!$A$1:$AC$129 , $AT2737 + 1, MATCH("Latitude_Full_End", Tabula!$A$1:$AAB$1 , 0)), "+00.0;-00.0" ), "°"), " ")</f>
        <v> </v>
      </c>
      <c r="AE2740" s="109"/>
      <c r="AF2740" s="109"/>
      <c r="AG2740" s="109"/>
      <c r="AH2740" s="109"/>
      <c r="AI2740" s="109"/>
      <c r="AJ2740" s="109"/>
      <c r="AK2740" s="109"/>
      <c r="AL2740" s="109"/>
      <c r="AM2740" s="116"/>
      <c r="AN2740" s="128" t="s">
        <v>758</v>
      </c>
      <c r="AO2740" s="109"/>
      <c r="AP2740" s="109"/>
      <c r="AQ2740" s="109"/>
      <c r="AR2740" s="109"/>
      <c r="AS2740" s="109"/>
    </row>
    <row r="2741" ht="17.25" customHeight="1">
      <c r="A2741" s="131" t="s">
        <v>761</v>
      </c>
      <c r="B2741" s="109"/>
      <c r="C2741" s="109"/>
      <c r="D2741" s="109"/>
      <c r="E2741" s="109"/>
      <c r="F2741" s="109"/>
      <c r="G2741" s="109"/>
      <c r="H2741" s="109"/>
      <c r="I2741" s="116"/>
      <c r="J2741" s="129" t="str">
        <f t="array" ref="J2741">IF(INDEX(Tabula!$A$1:$AC$129 , $AT2737 + 1, MATCH("Coord_RAJ2000_End", Tabula!$A$1:$AAB$1 , 0)), CONCATENATE(INDEX(Tabula!$A$1:$AC$129 , $AT2737 + 1, MATCH("Coord_RAJ2000_End", Tabula!$A$1:$AAB$1 , 0)), " | ", INDEX(Tabula!$A$1:$AC$129 , $AT2737 + 1, MATCH("Coord_DEJ2000_End", Tabula!$A$1:$AAB$1 , 0))), " ")</f>
        <v> </v>
      </c>
      <c r="K2741" s="109"/>
      <c r="L2741" s="109"/>
      <c r="M2741" s="109"/>
      <c r="N2741" s="109"/>
      <c r="O2741" s="109"/>
      <c r="P2741" s="109"/>
      <c r="Q2741" s="109"/>
      <c r="R2741" s="109"/>
      <c r="S2741" s="109"/>
      <c r="T2741" s="109"/>
      <c r="U2741" s="116"/>
      <c r="V2741" s="126" t="s">
        <v>762</v>
      </c>
      <c r="W2741" s="109"/>
      <c r="X2741" s="109"/>
      <c r="Y2741" s="109"/>
      <c r="Z2741" s="109"/>
      <c r="AA2741" s="109"/>
      <c r="AB2741" s="109"/>
      <c r="AC2741" s="109"/>
      <c r="AD2741" s="127" t="str">
        <f t="array" ref="AD2741">IF(INDEX(Tabula!$A$1:$AC$129 , $AT2737 + 1, MATCH("Latitude_Part_Beg", Tabula!$A$1:$AAB$1 , 0)), CONCATENATE(TEXT(INDEX(Tabula!$A$1:$AC$129 , $AT2737 + 1, MATCH("Latitude_Part_Beg", Tabula!$A$1:$AAB$1 , 0)), "+00.0;-00.0" ), "° — ", TEXT(INDEX(Tabula!$A$1:$AC$129 , $AT2737 + 1, MATCH("Latitude_Part_End", Tabula!$A$1:$AAB$1 , 0)), "+00.0;-00.0" ), "°"), " ")</f>
        <v> </v>
      </c>
      <c r="AE2741" s="109"/>
      <c r="AF2741" s="109"/>
      <c r="AG2741" s="109"/>
      <c r="AH2741" s="109"/>
      <c r="AI2741" s="109"/>
      <c r="AJ2741" s="109"/>
      <c r="AK2741" s="109"/>
      <c r="AL2741" s="109"/>
      <c r="AM2741" s="116"/>
      <c r="AN2741" s="130" t="str">
        <f t="array" ref="AN2741">CONCATENATE("@ ", INDEX(Tabula!$A$1:$AC$129, $AT2737 + 1, MATCH("Group", Tabula!$A$1:$AAB$1 , 0)), " ")</f>
        <v>@ 054-_ </v>
      </c>
      <c r="AO2741" s="94"/>
      <c r="AP2741" s="94"/>
      <c r="AQ2741" s="94"/>
      <c r="AR2741" s="94"/>
      <c r="AS2741" s="94"/>
    </row>
    <row r="2742" ht="17.25" customHeight="1">
      <c r="A2742" s="126" t="s">
        <v>763</v>
      </c>
      <c r="B2742" s="109"/>
      <c r="C2742" s="109"/>
      <c r="D2742" s="109"/>
      <c r="E2742" s="109"/>
      <c r="F2742" s="109"/>
      <c r="G2742" s="109"/>
      <c r="H2742" s="109"/>
      <c r="I2742" s="116"/>
      <c r="J2742" s="132" t="str">
        <f t="array" ref="J2742">if(INDEX(Tabula!$A$1:$AC$129 , $AT2737 + 1, MATCH("Size_RA", Tabula!$A$1:$AAB$1 , 0)), CONCATENATE(INDEX(Tabula!$A$1:$AC$129 , $AT2737 + 1, MATCH("Size_RA", Tabula!$A$1:$AAB$1 , 0)), " | ", INDEX(Tabula!$A$1:$AC$129 , $AT2737 + 1, MATCH("Size_DE", Tabula!$A$1:$AAB$1 , 0))), " ")</f>
        <v> </v>
      </c>
      <c r="K2742" s="109"/>
      <c r="L2742" s="109"/>
      <c r="M2742" s="109"/>
      <c r="N2742" s="109"/>
      <c r="O2742" s="109"/>
      <c r="P2742" s="109"/>
      <c r="Q2742" s="109"/>
      <c r="R2742" s="109"/>
      <c r="S2742" s="109"/>
      <c r="T2742" s="109"/>
      <c r="U2742" s="116"/>
      <c r="V2742" s="126" t="s">
        <v>764</v>
      </c>
      <c r="W2742" s="109"/>
      <c r="X2742" s="109"/>
      <c r="Y2742" s="109"/>
      <c r="Z2742" s="109"/>
      <c r="AA2742" s="109"/>
      <c r="AB2742" s="109"/>
      <c r="AC2742" s="109"/>
      <c r="AD2742" s="127" t="str">
        <f t="array" ref="AD2742">IF(INDEX(Tabula!$A$1:$AC$129 , $AT2737 + 1, MATCH("Magnitude_Min", Tabula!$A$1:$AAB$1 , 0)), CONCATENATE(TEXT(INDEX(Tabula!$A$1:$AC$129 , $AT2737 + 1, MATCH("Magnitude_Min", Tabula!$A$1:$AAB$1 , 0)), "+00.0;-00.0"),  "ᵐ — ", TEXT(INDEX(Tabula!$A$1:$AC$129 , $AT2737 + 1, MATCH("Magnitude_Max", Tabula!$A$1:$AAB$1 , 0)), "+00.0;-00.0"), "ᵐ"), " ")</f>
        <v> </v>
      </c>
      <c r="AE2742" s="109"/>
      <c r="AF2742" s="109"/>
      <c r="AG2742" s="109"/>
      <c r="AH2742" s="109"/>
      <c r="AI2742" s="109"/>
      <c r="AJ2742" s="109"/>
      <c r="AK2742" s="109"/>
      <c r="AL2742" s="109"/>
      <c r="AM2742" s="116"/>
      <c r="AN2742" s="124"/>
      <c r="AO2742" s="124"/>
      <c r="AP2742" s="124"/>
      <c r="AQ2742" s="124"/>
      <c r="AR2742" s="124"/>
      <c r="AS2742" s="124"/>
    </row>
    <row r="2743" ht="17.25" customHeight="1">
      <c r="A2743" s="134" t="str">
        <f t="array" ref="A2743">CONCATENATE("", INDEX(Tabula!$A$1:$AC$129 ,$AT2737  + 1, MATCH("Info", Tabula!$A$1:$AAB$1 , 0)))</f>
        <v>Пара крайних звёзд Малого Ковша (Кохаб и Феркад) представляют собой астеризм Стражи Полюса.</v>
      </c>
      <c r="B2743" s="94"/>
      <c r="C2743" s="94"/>
      <c r="D2743" s="94"/>
      <c r="E2743" s="94"/>
      <c r="F2743" s="94"/>
      <c r="G2743" s="94"/>
      <c r="H2743" s="94"/>
      <c r="I2743" s="94"/>
      <c r="J2743" s="94"/>
      <c r="K2743" s="94"/>
      <c r="L2743" s="94"/>
      <c r="M2743" s="94"/>
      <c r="N2743" s="94"/>
      <c r="O2743" s="94"/>
      <c r="P2743" s="94"/>
      <c r="Q2743" s="94"/>
      <c r="R2743" s="94"/>
      <c r="S2743" s="94"/>
      <c r="T2743" s="94"/>
      <c r="U2743" s="94"/>
      <c r="V2743" s="94"/>
      <c r="W2743" s="94"/>
      <c r="X2743" s="94"/>
      <c r="Y2743" s="94"/>
      <c r="Z2743" s="94"/>
      <c r="AA2743" s="94"/>
      <c r="AB2743" s="94"/>
      <c r="AC2743" s="94"/>
      <c r="AD2743" s="94"/>
      <c r="AE2743" s="94"/>
      <c r="AF2743" s="94"/>
      <c r="AG2743" s="94"/>
      <c r="AH2743" s="94"/>
      <c r="AI2743" s="94"/>
      <c r="AJ2743" s="94"/>
      <c r="AK2743" s="94"/>
      <c r="AL2743" s="94"/>
      <c r="AM2743" s="94"/>
      <c r="AN2743" s="94"/>
      <c r="AO2743" s="94"/>
      <c r="AP2743" s="94"/>
      <c r="AQ2743" s="94"/>
      <c r="AR2743" s="94"/>
      <c r="AS2743" s="139" t="s">
        <v>765</v>
      </c>
    </row>
    <row r="2744" ht="17.25" customHeight="1"/>
    <row r="2745" ht="17.25" customHeight="1"/>
    <row r="2746" ht="17.25" customHeight="1"/>
    <row r="2747" ht="17.25" customHeight="1"/>
    <row r="2748" ht="17.25" customHeight="1"/>
    <row r="2749" ht="17.25" customHeight="1"/>
    <row r="2750" ht="17.25" customHeight="1"/>
    <row r="2751" ht="17.25" customHeight="1"/>
    <row r="2752" ht="17.25" customHeight="1"/>
    <row r="2753" ht="17.25" customHeight="1"/>
    <row r="2754" ht="17.25" customHeight="1"/>
    <row r="2755" ht="17.25" customHeight="1"/>
    <row r="2756" ht="17.25" customHeight="1"/>
    <row r="2757" ht="17.25" customHeight="1">
      <c r="A2757" s="124"/>
      <c r="B2757" s="124"/>
      <c r="C2757" s="124"/>
      <c r="D2757" s="124"/>
      <c r="E2757" s="124"/>
      <c r="F2757" s="124"/>
      <c r="G2757" s="124"/>
      <c r="H2757" s="124"/>
      <c r="I2757" s="124"/>
      <c r="J2757" s="124"/>
      <c r="K2757" s="124"/>
      <c r="L2757" s="124"/>
      <c r="M2757" s="124"/>
      <c r="N2757" s="124"/>
      <c r="O2757" s="124"/>
      <c r="P2757" s="124"/>
      <c r="Q2757" s="124"/>
      <c r="R2757" s="124"/>
      <c r="S2757" s="124"/>
      <c r="T2757" s="124"/>
      <c r="U2757" s="124"/>
      <c r="V2757" s="124"/>
      <c r="W2757" s="124"/>
      <c r="X2757" s="124"/>
      <c r="Y2757" s="124"/>
      <c r="Z2757" s="124"/>
      <c r="AA2757" s="124"/>
      <c r="AB2757" s="124"/>
      <c r="AC2757" s="124"/>
      <c r="AD2757" s="124"/>
      <c r="AE2757" s="124"/>
      <c r="AF2757" s="124"/>
      <c r="AG2757" s="124"/>
      <c r="AH2757" s="124"/>
      <c r="AI2757" s="124"/>
      <c r="AJ2757" s="124"/>
      <c r="AK2757" s="124"/>
      <c r="AL2757" s="124"/>
      <c r="AM2757" s="124"/>
      <c r="AN2757" s="124"/>
      <c r="AO2757" s="124"/>
      <c r="AP2757" s="124"/>
      <c r="AQ2757" s="124"/>
      <c r="AR2757" s="124"/>
      <c r="AS2757" s="124"/>
    </row>
    <row r="2758" ht="17.25" customHeight="1">
      <c r="A2758" s="138" t="str">
        <f t="array" ref="A2758">IMAGE(INDEX(Tabula!$A$1:$AC$129 , $AT2737 + 1,  MATCH("Img_Form_Gray", Tabula!$A$1:$AAB$1 , 0)))</f>
        <v/>
      </c>
      <c r="B2758" s="94"/>
      <c r="C2758" s="94"/>
      <c r="D2758" s="94"/>
      <c r="E2758" s="94"/>
      <c r="F2758" s="94"/>
      <c r="G2758" s="94"/>
      <c r="H2758" s="94"/>
      <c r="I2758" s="94"/>
      <c r="J2758" s="94"/>
      <c r="K2758" s="94"/>
      <c r="L2758" s="94"/>
      <c r="M2758" s="94"/>
      <c r="N2758" s="94"/>
      <c r="O2758" s="94"/>
      <c r="P2758" s="94"/>
      <c r="Q2758" s="94"/>
      <c r="R2758" s="94"/>
      <c r="S2758" s="94"/>
      <c r="T2758" s="94"/>
      <c r="U2758" s="140" t="s">
        <v>767</v>
      </c>
      <c r="V2758" s="136" t="str">
        <f t="array" ref="V2758">IMAGE(INDEX(Tabula!$A$1:$AC$129 , $AT2737 + 1, MATCH("Img_Look_Gray", Tabula!$A$1:$AAB$1 , 0)))</f>
        <v/>
      </c>
      <c r="W2758" s="94"/>
      <c r="X2758" s="94"/>
      <c r="Y2758" s="94"/>
      <c r="Z2758" s="94"/>
      <c r="AA2758" s="94"/>
      <c r="AB2758" s="94"/>
      <c r="AC2758" s="94"/>
      <c r="AD2758" s="94"/>
      <c r="AE2758" s="94"/>
      <c r="AF2758" s="94"/>
      <c r="AG2758" s="94"/>
      <c r="AH2758" s="94"/>
      <c r="AI2758" s="94"/>
      <c r="AJ2758" s="94"/>
      <c r="AK2758" s="94"/>
      <c r="AL2758" s="94"/>
      <c r="AM2758" s="94"/>
      <c r="AN2758" s="94"/>
      <c r="AO2758" s="94"/>
      <c r="AP2758" s="94"/>
      <c r="AQ2758" s="94"/>
      <c r="AR2758" s="94"/>
      <c r="AS2758" s="141" t="s">
        <v>766</v>
      </c>
    </row>
    <row r="2759" ht="17.25" customHeight="1"/>
    <row r="2760" ht="17.25" customHeight="1"/>
    <row r="2761" ht="17.25" customHeight="1"/>
    <row r="2762" ht="17.25" customHeight="1"/>
    <row r="2763" ht="17.25" customHeight="1"/>
    <row r="2764" ht="17.25" customHeight="1"/>
    <row r="2765" ht="17.25" customHeight="1"/>
    <row r="2766" ht="17.25" customHeight="1"/>
    <row r="2767" ht="17.25" customHeight="1"/>
    <row r="2768" ht="17.25" customHeight="1"/>
    <row r="2769" ht="17.25" customHeight="1"/>
    <row r="2770" ht="17.25" customHeight="1"/>
    <row r="2771" ht="17.25" customHeight="1"/>
    <row r="2772" ht="17.25" customHeight="1">
      <c r="A2772" s="124"/>
      <c r="B2772" s="124"/>
      <c r="C2772" s="124"/>
      <c r="D2772" s="124"/>
      <c r="E2772" s="124"/>
      <c r="F2772" s="124"/>
      <c r="G2772" s="124"/>
      <c r="H2772" s="124"/>
      <c r="I2772" s="124"/>
      <c r="J2772" s="124"/>
      <c r="K2772" s="124"/>
      <c r="L2772" s="124"/>
      <c r="M2772" s="124"/>
      <c r="N2772" s="124"/>
      <c r="O2772" s="124"/>
      <c r="P2772" s="124"/>
      <c r="Q2772" s="124"/>
      <c r="R2772" s="124"/>
      <c r="S2772" s="124"/>
      <c r="T2772" s="124"/>
      <c r="U2772" s="124"/>
      <c r="V2772" s="124"/>
      <c r="W2772" s="124"/>
      <c r="X2772" s="124"/>
      <c r="Y2772" s="124"/>
      <c r="Z2772" s="124"/>
      <c r="AA2772" s="124"/>
      <c r="AB2772" s="124"/>
      <c r="AC2772" s="124"/>
      <c r="AD2772" s="124"/>
      <c r="AE2772" s="124"/>
      <c r="AF2772" s="124"/>
      <c r="AG2772" s="124"/>
      <c r="AH2772" s="124"/>
      <c r="AI2772" s="124"/>
      <c r="AJ2772" s="124"/>
      <c r="AK2772" s="124"/>
      <c r="AL2772" s="124"/>
      <c r="AM2772" s="124"/>
      <c r="AN2772" s="124"/>
      <c r="AO2772" s="124"/>
      <c r="AP2772" s="124"/>
      <c r="AQ2772" s="124"/>
      <c r="AR2772" s="124"/>
      <c r="AS2772" s="124"/>
    </row>
    <row r="2773" ht="17.25" customHeight="1">
      <c r="A2773" s="115" t="s">
        <v>757</v>
      </c>
      <c r="B2773" s="109"/>
      <c r="C2773" s="109"/>
      <c r="D2773" s="109"/>
      <c r="E2773" s="109"/>
      <c r="F2773" s="116"/>
      <c r="G2773" s="117" t="s">
        <v>634</v>
      </c>
      <c r="H2773" s="109"/>
      <c r="I2773" s="109"/>
      <c r="J2773" s="109"/>
      <c r="K2773" s="109"/>
      <c r="L2773" s="109"/>
      <c r="M2773" s="109"/>
      <c r="N2773" s="109"/>
      <c r="O2773" s="116"/>
      <c r="P2773" s="118" t="str">
        <f t="array" ref="P2773">CONCATENATE("", INDEX(Tabula!$A$1:$AC$129 ,$AT2773  + 1, MATCH("Name", Tabula!$A$1:$AAB$1 , 0)))</f>
        <v>Конь и всадник</v>
      </c>
      <c r="Q2773" s="109"/>
      <c r="R2773" s="109"/>
      <c r="S2773" s="109"/>
      <c r="T2773" s="109"/>
      <c r="U2773" s="109"/>
      <c r="V2773" s="109"/>
      <c r="W2773" s="109"/>
      <c r="X2773" s="109"/>
      <c r="Y2773" s="109"/>
      <c r="Z2773" s="109"/>
      <c r="AA2773" s="109"/>
      <c r="AB2773" s="109"/>
      <c r="AC2773" s="109"/>
      <c r="AD2773" s="109"/>
      <c r="AE2773" s="109"/>
      <c r="AF2773" s="109"/>
      <c r="AG2773" s="109"/>
      <c r="AH2773" s="109"/>
      <c r="AI2773" s="109"/>
      <c r="AJ2773" s="109"/>
      <c r="AK2773" s="109"/>
      <c r="AL2773" s="109"/>
      <c r="AM2773" s="109"/>
      <c r="AN2773" s="109"/>
      <c r="AO2773" s="109"/>
      <c r="AP2773" s="109"/>
      <c r="AQ2773" s="109"/>
      <c r="AR2773" s="109"/>
      <c r="AS2773" s="109"/>
      <c r="AT2773" s="119">
        <v>69.0</v>
      </c>
    </row>
    <row r="2774" ht="17.25" customHeight="1">
      <c r="A2774" s="120" t="str">
        <f t="array" ref="A2774">CONCATENATE("№ ", TEXT(INDEX(Tabula!$A$1:$AC$129, $AT2773 + 1, MATCH("Order", Tabula!$A$1:$AAB$1 , 0)), "000"))</f>
        <v>№ 069</v>
      </c>
      <c r="B2774" s="94"/>
      <c r="C2774" s="94"/>
      <c r="D2774" s="94"/>
      <c r="E2774" s="94"/>
      <c r="F2774" s="121"/>
      <c r="G2774" s="122" t="str">
        <f t="array" ref="G2774">CONCATENATE("Включает ", INDEX(Tabula!$A$1:$AC$129 ,$AT2773  + 1, MATCH("Count", Tabula!$A$1:$AAB$1 , 0)), " объекта")</f>
        <v>Включает 2 объекта</v>
      </c>
      <c r="H2774" s="94"/>
      <c r="I2774" s="94"/>
      <c r="J2774" s="94"/>
      <c r="K2774" s="94"/>
      <c r="L2774" s="94"/>
      <c r="M2774" s="94"/>
      <c r="N2774" s="94"/>
      <c r="O2774" s="121"/>
      <c r="P2774" s="123" t="str">
        <f t="array" ref="P2774">INDEX(Tabula!$A$1:$AC$129 , $AT2773 + 1, MATCH("Stars", Tabula!$A$1:$AAB$1 , 0))</f>
        <v>ζ UMa, 80 UMa</v>
      </c>
      <c r="Q2774" s="109"/>
      <c r="R2774" s="109"/>
      <c r="S2774" s="109"/>
      <c r="T2774" s="109"/>
      <c r="U2774" s="109"/>
      <c r="V2774" s="109"/>
      <c r="W2774" s="109"/>
      <c r="X2774" s="109"/>
      <c r="Y2774" s="109"/>
      <c r="Z2774" s="109"/>
      <c r="AA2774" s="109"/>
      <c r="AB2774" s="109"/>
      <c r="AC2774" s="109"/>
      <c r="AD2774" s="109"/>
      <c r="AE2774" s="109"/>
      <c r="AF2774" s="109"/>
      <c r="AG2774" s="109"/>
      <c r="AH2774" s="109"/>
      <c r="AI2774" s="109"/>
      <c r="AJ2774" s="109"/>
      <c r="AK2774" s="109"/>
      <c r="AL2774" s="109"/>
      <c r="AM2774" s="109"/>
      <c r="AN2774" s="109"/>
      <c r="AO2774" s="109"/>
      <c r="AP2774" s="109"/>
      <c r="AQ2774" s="109"/>
      <c r="AR2774" s="109"/>
      <c r="AS2774" s="109"/>
    </row>
    <row r="2775" ht="17.25" customHeight="1">
      <c r="A2775" s="124"/>
      <c r="B2775" s="124"/>
      <c r="C2775" s="124"/>
      <c r="D2775" s="124"/>
      <c r="E2775" s="124"/>
      <c r="F2775" s="125"/>
      <c r="G2775" s="126" t="s">
        <v>656</v>
      </c>
      <c r="H2775" s="109"/>
      <c r="I2775" s="109"/>
      <c r="J2775" s="109"/>
      <c r="K2775" s="109"/>
      <c r="L2775" s="109"/>
      <c r="M2775" s="109"/>
      <c r="N2775" s="109"/>
      <c r="O2775" s="116"/>
      <c r="P2775" s="127" t="str">
        <f t="array" ref="P2775">INDEX(Tabula!$A$1:$AC$129 , $AT2773 + 1, MATCH("Origin", Tabula!$A$1:$AAB$1 , 0))</f>
        <v>Античное</v>
      </c>
      <c r="Q2775" s="109"/>
      <c r="R2775" s="109"/>
      <c r="S2775" s="109"/>
      <c r="T2775" s="109"/>
      <c r="U2775" s="109"/>
      <c r="V2775" s="109"/>
      <c r="W2775" s="109"/>
      <c r="X2775" s="109"/>
      <c r="Y2775" s="109"/>
      <c r="Z2775" s="109"/>
      <c r="AA2775" s="116"/>
      <c r="AB2775" s="126" t="s">
        <v>636</v>
      </c>
      <c r="AC2775" s="109"/>
      <c r="AD2775" s="109"/>
      <c r="AE2775" s="109"/>
      <c r="AF2775" s="109"/>
      <c r="AG2775" s="109"/>
      <c r="AH2775" s="109"/>
      <c r="AI2775" s="109"/>
      <c r="AJ2775" s="127" t="str">
        <f t="array" ref="AJ2775">INDEX(Tabula!$A$1:$AC$129 , $AT2773 + 1, MATCH("Type", Tabula!$A$1:$AAB$1 , 0))</f>
        <v>Пара</v>
      </c>
      <c r="AK2775" s="109"/>
      <c r="AL2775" s="109"/>
      <c r="AM2775" s="109"/>
      <c r="AN2775" s="109"/>
      <c r="AO2775" s="109"/>
      <c r="AP2775" s="109"/>
      <c r="AQ2775" s="109"/>
      <c r="AR2775" s="109"/>
      <c r="AS2775" s="109"/>
    </row>
    <row r="2776" ht="17.25" customHeight="1">
      <c r="A2776" s="128" t="s">
        <v>758</v>
      </c>
      <c r="B2776" s="109"/>
      <c r="C2776" s="109"/>
      <c r="D2776" s="109"/>
      <c r="E2776" s="109"/>
      <c r="F2776" s="116"/>
      <c r="G2776" s="126" t="s">
        <v>759</v>
      </c>
      <c r="H2776" s="109"/>
      <c r="I2776" s="109"/>
      <c r="J2776" s="109"/>
      <c r="K2776" s="109"/>
      <c r="L2776" s="109"/>
      <c r="M2776" s="109"/>
      <c r="N2776" s="109"/>
      <c r="O2776" s="116"/>
      <c r="P2776" s="129" t="str">
        <f t="array" ref="P2776">IF(INDEX(Tabula!$A$1:$AC$129 , $AT2773 + 1, MATCH("Coord_RAJ2000_Beg", Tabula!$A$1:$AAB$1 , 0)), CONCATENATE(INDEX(Tabula!$A$1:$AC$129 , $AT2773 + 1, MATCH("Coord_RAJ2000_Beg", Tabula!$A$1:$AAB$1 , 0)), " | ", INDEX(Tabula!$A$1:$AC$129 , $AT2773 + 1, MATCH("Coord_DEJ2000_Beg", Tabula!$A$1:$AAB$1 , 0))), " ")</f>
        <v> </v>
      </c>
      <c r="Q2776" s="109"/>
      <c r="R2776" s="109"/>
      <c r="S2776" s="109"/>
      <c r="T2776" s="109"/>
      <c r="U2776" s="109"/>
      <c r="V2776" s="109"/>
      <c r="W2776" s="109"/>
      <c r="X2776" s="109"/>
      <c r="Y2776" s="109"/>
      <c r="Z2776" s="109"/>
      <c r="AA2776" s="116"/>
      <c r="AB2776" s="126" t="s">
        <v>760</v>
      </c>
      <c r="AC2776" s="109"/>
      <c r="AD2776" s="109"/>
      <c r="AE2776" s="109"/>
      <c r="AF2776" s="109"/>
      <c r="AG2776" s="109"/>
      <c r="AH2776" s="109"/>
      <c r="AI2776" s="109"/>
      <c r="AJ2776" s="127" t="str">
        <f t="array" ref="AJ2776">if(INDEX(Tabula!$A$1:$AC$129 , $AT2773 + 1, MATCH("Latitude_Full_Beg", Tabula!$A$1:$AAB$1 , 0)),  CONCATENATE(TEXT(INDEX(Tabula!$A$1:$AC$129 , $AT2773 + 1, MATCH("Latitude_Full_Beg", Tabula!$A$1:$AAB$1 , 0)), "+00.0;-00.0" ), "° — ", TEXT(INDEX(Tabula!$A$1:$AC$129 , $AT2773 + 1, MATCH("Latitude_Full_End", Tabula!$A$1:$AAB$1 , 0)), "+00.0;-00.0" ), "°"), " ")</f>
        <v> </v>
      </c>
      <c r="AK2776" s="109"/>
      <c r="AL2776" s="109"/>
      <c r="AM2776" s="109"/>
      <c r="AN2776" s="109"/>
      <c r="AO2776" s="109"/>
      <c r="AP2776" s="109"/>
      <c r="AQ2776" s="109"/>
      <c r="AR2776" s="109"/>
      <c r="AS2776" s="109"/>
    </row>
    <row r="2777" ht="17.25" customHeight="1">
      <c r="A2777" s="130" t="str">
        <f t="array" ref="A2777">CONCATENATE("@ ", INDEX(Tabula!$A$1:$AC$129, $AT2773 + 1, MATCH("Group", Tabula!$A$1:$AAB$1 , 0)), " ")</f>
        <v>@ 055-_ </v>
      </c>
      <c r="B2777" s="94"/>
      <c r="C2777" s="94"/>
      <c r="D2777" s="94"/>
      <c r="E2777" s="94"/>
      <c r="F2777" s="121"/>
      <c r="G2777" s="131" t="s">
        <v>761</v>
      </c>
      <c r="H2777" s="109"/>
      <c r="I2777" s="109"/>
      <c r="J2777" s="109"/>
      <c r="K2777" s="109"/>
      <c r="L2777" s="109"/>
      <c r="M2777" s="109"/>
      <c r="N2777" s="109"/>
      <c r="O2777" s="116"/>
      <c r="P2777" s="129" t="str">
        <f t="array" ref="P2777">IF(INDEX(Tabula!$A$1:$AC$129 , $AT2773 + 1, MATCH("Coord_RAJ2000_End", Tabula!$A$1:$AAB$1 , 0)), CONCATENATE(INDEX(Tabula!$A$1:$AC$129 , $AT2773 + 1, MATCH("Coord_RAJ2000_End", Tabula!$A$1:$AAB$1 , 0)), " | ", INDEX(Tabula!$A$1:$AC$129 , $AT2773 + 1, MATCH("Coord_DEJ2000_End", Tabula!$A$1:$AAB$1 , 0))), " ")</f>
        <v> </v>
      </c>
      <c r="Q2777" s="109"/>
      <c r="R2777" s="109"/>
      <c r="S2777" s="109"/>
      <c r="T2777" s="109"/>
      <c r="U2777" s="109"/>
      <c r="V2777" s="109"/>
      <c r="W2777" s="109"/>
      <c r="X2777" s="109"/>
      <c r="Y2777" s="109"/>
      <c r="Z2777" s="109"/>
      <c r="AA2777" s="116"/>
      <c r="AB2777" s="126" t="s">
        <v>762</v>
      </c>
      <c r="AC2777" s="109"/>
      <c r="AD2777" s="109"/>
      <c r="AE2777" s="109"/>
      <c r="AF2777" s="109"/>
      <c r="AG2777" s="109"/>
      <c r="AH2777" s="109"/>
      <c r="AI2777" s="109"/>
      <c r="AJ2777" s="127" t="str">
        <f t="array" ref="AJ2777">IF(INDEX(Tabula!$A$1:$AC$129 , $AT2773 + 1, MATCH("Latitude_Part_Beg", Tabula!$A$1:$AAB$1 , 0)), CONCATENATE(TEXT(INDEX(Tabula!$A$1:$AC$129 , $AT2773 + 1, MATCH("Latitude_Part_Beg", Tabula!$A$1:$AAB$1 , 0)), "+00.0;-00.0" ), "° — ", TEXT(INDEX(Tabula!$A$1:$AC$129 , $AT2773 + 1, MATCH("Latitude_Part_End", Tabula!$A$1:$AAB$1 , 0)), "+00.0;-00.0" ), "°"), " ")</f>
        <v> </v>
      </c>
      <c r="AK2777" s="109"/>
      <c r="AL2777" s="109"/>
      <c r="AM2777" s="109"/>
      <c r="AN2777" s="109"/>
      <c r="AO2777" s="109"/>
      <c r="AP2777" s="109"/>
      <c r="AQ2777" s="109"/>
      <c r="AR2777" s="109"/>
      <c r="AS2777" s="109"/>
    </row>
    <row r="2778" ht="17.25" customHeight="1">
      <c r="A2778" s="124"/>
      <c r="B2778" s="124"/>
      <c r="C2778" s="124"/>
      <c r="D2778" s="124"/>
      <c r="E2778" s="124"/>
      <c r="F2778" s="125"/>
      <c r="G2778" s="126" t="s">
        <v>763</v>
      </c>
      <c r="H2778" s="109"/>
      <c r="I2778" s="109"/>
      <c r="J2778" s="109"/>
      <c r="K2778" s="109"/>
      <c r="L2778" s="109"/>
      <c r="M2778" s="109"/>
      <c r="N2778" s="109"/>
      <c r="O2778" s="116"/>
      <c r="P2778" s="132" t="str">
        <f t="array" ref="P2778">if(INDEX(Tabula!$A$1:$AC$129 , $AT2773 + 1, MATCH("Size_RA", Tabula!$A$1:$AAB$1 , 0)), CONCATENATE(INDEX(Tabula!$A$1:$AC$129 , $AT2773 + 1, MATCH("Size_RA", Tabula!$A$1:$AAB$1 , 0)), " | ", INDEX(Tabula!$A$1:$AC$129 , $AT2773 + 1, MATCH("Size_DE", Tabula!$A$1:$AAB$1 , 0))), " ")</f>
        <v> </v>
      </c>
      <c r="Q2778" s="109"/>
      <c r="R2778" s="109"/>
      <c r="S2778" s="109"/>
      <c r="T2778" s="109"/>
      <c r="U2778" s="109"/>
      <c r="V2778" s="109"/>
      <c r="W2778" s="109"/>
      <c r="X2778" s="109"/>
      <c r="Y2778" s="109"/>
      <c r="Z2778" s="109"/>
      <c r="AA2778" s="116"/>
      <c r="AB2778" s="126" t="s">
        <v>764</v>
      </c>
      <c r="AC2778" s="109"/>
      <c r="AD2778" s="109"/>
      <c r="AE2778" s="109"/>
      <c r="AF2778" s="109"/>
      <c r="AG2778" s="109"/>
      <c r="AH2778" s="109"/>
      <c r="AI2778" s="109"/>
      <c r="AJ2778" s="127" t="str">
        <f t="array" ref="AJ2778">IF(INDEX(Tabula!$A$1:$AC$129 , $AT2773 + 1, MATCH("Magnitude_Min", Tabula!$A$1:$AAB$1 , 0)), CONCATENATE(TEXT(INDEX(Tabula!$A$1:$AC$129 , $AT2773 + 1, MATCH("Magnitude_Min", Tabula!$A$1:$AAB$1 , 0)), "+00.0;-00.0"),  "ᵐ — ", TEXT(INDEX(Tabula!$A$1:$AC$129 , $AT2773 + 1, MATCH("Magnitude_Max", Tabula!$A$1:$AAB$1 , 0)), "+00.0;-00.0"), "ᵐ"), " ")</f>
        <v> </v>
      </c>
      <c r="AK2778" s="109"/>
      <c r="AL2778" s="109"/>
      <c r="AM2778" s="109"/>
      <c r="AN2778" s="109"/>
      <c r="AO2778" s="109"/>
      <c r="AP2778" s="109"/>
      <c r="AQ2778" s="109"/>
      <c r="AR2778" s="109"/>
      <c r="AS2778" s="109"/>
    </row>
    <row r="2779" ht="17.25" customHeight="1">
      <c r="A2779" s="133" t="s">
        <v>765</v>
      </c>
      <c r="B2779" s="134" t="str">
        <f t="array" ref="B2779">CONCATENATE("", INDEX(Tabula!$A$1:$AC$129 ,$AT2773  + 1, MATCH("Info", Tabula!$A$1:$AAB$1 , 0)))</f>
        <v>Самая известная оптическая двойная звезда: Мицар и Алькор в Большом Ковше. Часто считают, что названия звезд переводятся "конь" и "всадник", но это не так, это только название астеризма.</v>
      </c>
      <c r="C2779" s="94"/>
      <c r="D2779" s="94"/>
      <c r="E2779" s="94"/>
      <c r="F2779" s="94"/>
      <c r="G2779" s="94"/>
      <c r="H2779" s="94"/>
      <c r="I2779" s="94"/>
      <c r="J2779" s="94"/>
      <c r="K2779" s="94"/>
      <c r="L2779" s="94"/>
      <c r="M2779" s="94"/>
      <c r="N2779" s="94"/>
      <c r="O2779" s="94"/>
      <c r="P2779" s="94"/>
      <c r="Q2779" s="94"/>
      <c r="R2779" s="94"/>
      <c r="S2779" s="94"/>
      <c r="T2779" s="94"/>
      <c r="U2779" s="94"/>
      <c r="V2779" s="94"/>
      <c r="W2779" s="94"/>
      <c r="X2779" s="94"/>
      <c r="Y2779" s="94"/>
      <c r="Z2779" s="94"/>
      <c r="AA2779" s="94"/>
      <c r="AB2779" s="94"/>
      <c r="AC2779" s="94"/>
      <c r="AD2779" s="94"/>
      <c r="AE2779" s="94"/>
      <c r="AF2779" s="94"/>
      <c r="AG2779" s="94"/>
      <c r="AH2779" s="94"/>
      <c r="AI2779" s="94"/>
      <c r="AJ2779" s="94"/>
      <c r="AK2779" s="94"/>
      <c r="AL2779" s="94"/>
      <c r="AM2779" s="94"/>
      <c r="AN2779" s="94"/>
      <c r="AO2779" s="94"/>
      <c r="AP2779" s="94"/>
      <c r="AQ2779" s="94"/>
      <c r="AR2779" s="94"/>
      <c r="AS2779" s="94"/>
    </row>
    <row r="2780" ht="17.25" customHeight="1"/>
    <row r="2781" ht="17.25" customHeight="1"/>
    <row r="2782" ht="17.25" customHeight="1"/>
    <row r="2783" ht="17.25" customHeight="1"/>
    <row r="2784" ht="17.25" customHeight="1"/>
    <row r="2785" ht="17.25" customHeight="1"/>
    <row r="2786" ht="17.25" customHeight="1"/>
    <row r="2787" ht="17.25" customHeight="1"/>
    <row r="2788" ht="17.25" customHeight="1"/>
    <row r="2789" ht="17.25" customHeight="1"/>
    <row r="2790" ht="17.25" customHeight="1"/>
    <row r="2791" ht="17.25" customHeight="1"/>
    <row r="2792" ht="17.25" customHeight="1"/>
    <row r="2793" ht="17.25" customHeight="1">
      <c r="A2793" s="124"/>
      <c r="B2793" s="124"/>
      <c r="C2793" s="124"/>
      <c r="D2793" s="124"/>
      <c r="E2793" s="124"/>
      <c r="F2793" s="124"/>
      <c r="G2793" s="124"/>
      <c r="H2793" s="124"/>
      <c r="I2793" s="124"/>
      <c r="J2793" s="124"/>
      <c r="K2793" s="124"/>
      <c r="L2793" s="124"/>
      <c r="M2793" s="124"/>
      <c r="N2793" s="124"/>
      <c r="O2793" s="124"/>
      <c r="P2793" s="124"/>
      <c r="Q2793" s="124"/>
      <c r="R2793" s="124"/>
      <c r="S2793" s="124"/>
      <c r="T2793" s="124"/>
      <c r="U2793" s="124"/>
      <c r="V2793" s="124"/>
      <c r="W2793" s="124"/>
      <c r="X2793" s="124"/>
      <c r="Y2793" s="124"/>
      <c r="Z2793" s="124"/>
      <c r="AA2793" s="124"/>
      <c r="AB2793" s="124"/>
      <c r="AC2793" s="124"/>
      <c r="AD2793" s="124"/>
      <c r="AE2793" s="124"/>
      <c r="AF2793" s="124"/>
      <c r="AG2793" s="124"/>
      <c r="AH2793" s="124"/>
      <c r="AI2793" s="124"/>
      <c r="AJ2793" s="124"/>
      <c r="AK2793" s="124"/>
      <c r="AL2793" s="124"/>
      <c r="AM2793" s="124"/>
      <c r="AN2793" s="124"/>
      <c r="AO2793" s="124"/>
      <c r="AP2793" s="124"/>
      <c r="AQ2793" s="124"/>
      <c r="AR2793" s="124"/>
      <c r="AS2793" s="124"/>
    </row>
    <row r="2794" ht="17.25" customHeight="1">
      <c r="A2794" s="135" t="s">
        <v>766</v>
      </c>
      <c r="B2794" s="136" t="str">
        <f t="array" ref="B2794">IMAGE(INDEX(Tabula!$A$1:$AC$129 , $AT2773 + 1, MATCH("Img_Look_Gray", Tabula!$A$1:$AAB$1 , 0)))</f>
        <v/>
      </c>
      <c r="C2794" s="94"/>
      <c r="D2794" s="94"/>
      <c r="E2794" s="94"/>
      <c r="F2794" s="94"/>
      <c r="G2794" s="94"/>
      <c r="H2794" s="94"/>
      <c r="I2794" s="94"/>
      <c r="J2794" s="94"/>
      <c r="K2794" s="94"/>
      <c r="L2794" s="94"/>
      <c r="M2794" s="94"/>
      <c r="N2794" s="94"/>
      <c r="O2794" s="94"/>
      <c r="P2794" s="94"/>
      <c r="Q2794" s="94"/>
      <c r="R2794" s="94"/>
      <c r="S2794" s="94"/>
      <c r="T2794" s="94"/>
      <c r="U2794" s="94"/>
      <c r="V2794" s="94"/>
      <c r="W2794" s="94"/>
      <c r="X2794" s="94"/>
      <c r="Y2794" s="137" t="s">
        <v>767</v>
      </c>
      <c r="Z2794" s="138" t="str">
        <f t="array" ref="Z2794">IMAGE(INDEX(Tabula!$A$1:$AC$129 , $AT2773 + 1,  MATCH("Img_Form_Gray", Tabula!$A$1:$AAB$1 , 0)))</f>
        <v/>
      </c>
      <c r="AA2794" s="94"/>
      <c r="AB2794" s="94"/>
      <c r="AC2794" s="94"/>
      <c r="AD2794" s="94"/>
      <c r="AE2794" s="94"/>
      <c r="AF2794" s="94"/>
      <c r="AG2794" s="94"/>
      <c r="AH2794" s="94"/>
      <c r="AI2794" s="94"/>
      <c r="AJ2794" s="94"/>
      <c r="AK2794" s="94"/>
      <c r="AL2794" s="94"/>
      <c r="AM2794" s="94"/>
      <c r="AN2794" s="94"/>
      <c r="AO2794" s="94"/>
      <c r="AP2794" s="94"/>
      <c r="AQ2794" s="94"/>
      <c r="AR2794" s="94"/>
      <c r="AS2794" s="94"/>
    </row>
    <row r="2795" ht="17.25" customHeight="1"/>
    <row r="2796" ht="17.25" customHeight="1"/>
    <row r="2797" ht="17.25" customHeight="1"/>
    <row r="2798" ht="17.25" customHeight="1"/>
    <row r="2799" ht="17.25" customHeight="1"/>
    <row r="2800" ht="17.25" customHeight="1"/>
    <row r="2801" ht="17.25" customHeight="1"/>
    <row r="2802" ht="17.25" customHeight="1"/>
    <row r="2803" ht="17.25" customHeight="1"/>
    <row r="2804" ht="17.25" customHeight="1"/>
    <row r="2805" ht="17.25" customHeight="1"/>
    <row r="2806" ht="17.25" customHeight="1"/>
    <row r="2807" ht="17.25" customHeight="1"/>
    <row r="2808" ht="17.25" customHeight="1">
      <c r="A2808" s="124"/>
      <c r="B2808" s="124"/>
      <c r="C2808" s="124"/>
      <c r="D2808" s="124"/>
      <c r="E2808" s="124"/>
      <c r="F2808" s="124"/>
      <c r="G2808" s="124"/>
      <c r="H2808" s="124"/>
      <c r="I2808" s="124"/>
      <c r="J2808" s="124"/>
      <c r="K2808" s="124"/>
      <c r="L2808" s="124"/>
      <c r="M2808" s="124"/>
      <c r="N2808" s="124"/>
      <c r="O2808" s="124"/>
      <c r="P2808" s="124"/>
      <c r="Q2808" s="124"/>
      <c r="R2808" s="124"/>
      <c r="S2808" s="124"/>
      <c r="T2808" s="124"/>
      <c r="U2808" s="124"/>
      <c r="V2808" s="124"/>
      <c r="W2808" s="124"/>
      <c r="X2808" s="124"/>
      <c r="Y2808" s="124"/>
      <c r="Z2808" s="124"/>
      <c r="AA2808" s="124"/>
      <c r="AB2808" s="124"/>
      <c r="AC2808" s="124"/>
      <c r="AD2808" s="124"/>
      <c r="AE2808" s="124"/>
      <c r="AF2808" s="124"/>
      <c r="AG2808" s="124"/>
      <c r="AH2808" s="124"/>
      <c r="AI2808" s="124"/>
      <c r="AJ2808" s="124"/>
      <c r="AK2808" s="124"/>
      <c r="AL2808" s="124"/>
      <c r="AM2808" s="124"/>
      <c r="AN2808" s="124"/>
      <c r="AO2808" s="124"/>
      <c r="AP2808" s="124"/>
      <c r="AQ2808" s="124"/>
      <c r="AR2808" s="124"/>
      <c r="AS2808" s="124"/>
    </row>
    <row r="2809" ht="17.25" customHeight="1">
      <c r="A2809" s="117" t="s">
        <v>634</v>
      </c>
      <c r="B2809" s="109"/>
      <c r="C2809" s="109"/>
      <c r="D2809" s="109"/>
      <c r="E2809" s="109"/>
      <c r="F2809" s="109"/>
      <c r="G2809" s="109"/>
      <c r="H2809" s="109"/>
      <c r="I2809" s="116"/>
      <c r="J2809" s="118" t="str">
        <f t="array" ref="J2809">CONCATENATE("", INDEX(Tabula!$A$1:$AC$129 ,$AT2809  + 1, MATCH("Name", Tabula!$A$1:$AAB$1 , 0)))</f>
        <v>Три прыжка газели</v>
      </c>
      <c r="K2809" s="109"/>
      <c r="L2809" s="109"/>
      <c r="M2809" s="109"/>
      <c r="N2809" s="109"/>
      <c r="O2809" s="109"/>
      <c r="P2809" s="109"/>
      <c r="Q2809" s="109"/>
      <c r="R2809" s="109"/>
      <c r="S2809" s="109"/>
      <c r="T2809" s="109"/>
      <c r="U2809" s="109"/>
      <c r="V2809" s="109"/>
      <c r="W2809" s="109"/>
      <c r="X2809" s="109"/>
      <c r="Y2809" s="109"/>
      <c r="Z2809" s="109"/>
      <c r="AA2809" s="109"/>
      <c r="AB2809" s="109"/>
      <c r="AC2809" s="109"/>
      <c r="AD2809" s="109"/>
      <c r="AE2809" s="109"/>
      <c r="AF2809" s="109"/>
      <c r="AG2809" s="109"/>
      <c r="AH2809" s="109"/>
      <c r="AI2809" s="109"/>
      <c r="AJ2809" s="109"/>
      <c r="AK2809" s="109"/>
      <c r="AL2809" s="109"/>
      <c r="AM2809" s="116"/>
      <c r="AN2809" s="115" t="s">
        <v>757</v>
      </c>
      <c r="AO2809" s="109"/>
      <c r="AP2809" s="109"/>
      <c r="AQ2809" s="109"/>
      <c r="AR2809" s="109"/>
      <c r="AS2809" s="109"/>
      <c r="AT2809" s="119">
        <v>70.0</v>
      </c>
    </row>
    <row r="2810" ht="17.25" customHeight="1">
      <c r="A2810" s="122" t="str">
        <f t="array" ref="A2810">CONCATENATE("Включает ", INDEX(Tabula!$A$1:$AC$129 ,$AT2809  + 1, MATCH("Count", Tabula!$A$1:$AAB$1 , 0)), " объекта")</f>
        <v>Включает 6 объекта</v>
      </c>
      <c r="B2810" s="94"/>
      <c r="C2810" s="94"/>
      <c r="D2810" s="94"/>
      <c r="E2810" s="94"/>
      <c r="F2810" s="94"/>
      <c r="G2810" s="94"/>
      <c r="H2810" s="94"/>
      <c r="I2810" s="121"/>
      <c r="J2810" s="123" t="str">
        <f t="array" ref="J2810">INDEX(Tabula!$A$1:$AC$129 , $AT2809 + 1, MATCH("Stars", Tabula!$A$1:$AAB$1 , 0))</f>
        <v>ν UMa, ξ UMa | λ UMa, μ UMa | ι UMa, κ UMa</v>
      </c>
      <c r="K2810" s="109"/>
      <c r="L2810" s="109"/>
      <c r="M2810" s="109"/>
      <c r="N2810" s="109"/>
      <c r="O2810" s="109"/>
      <c r="P2810" s="109"/>
      <c r="Q2810" s="109"/>
      <c r="R2810" s="109"/>
      <c r="S2810" s="109"/>
      <c r="T2810" s="109"/>
      <c r="U2810" s="109"/>
      <c r="V2810" s="109"/>
      <c r="W2810" s="109"/>
      <c r="X2810" s="109"/>
      <c r="Y2810" s="109"/>
      <c r="Z2810" s="109"/>
      <c r="AA2810" s="109"/>
      <c r="AB2810" s="109"/>
      <c r="AC2810" s="109"/>
      <c r="AD2810" s="109"/>
      <c r="AE2810" s="109"/>
      <c r="AF2810" s="109"/>
      <c r="AG2810" s="109"/>
      <c r="AH2810" s="109"/>
      <c r="AI2810" s="109"/>
      <c r="AJ2810" s="109"/>
      <c r="AK2810" s="109"/>
      <c r="AL2810" s="109"/>
      <c r="AM2810" s="116"/>
      <c r="AN2810" s="120" t="str">
        <f t="array" ref="AN2810">CONCATENATE("№ ", TEXT(INDEX(Tabula!$A$1:$AC$129, $AT2809 + 1, MATCH("Order", Tabula!$A$1:$AAB$1 , 0)), "000"))</f>
        <v>№ 070</v>
      </c>
      <c r="AO2810" s="94"/>
      <c r="AP2810" s="94"/>
      <c r="AQ2810" s="94"/>
      <c r="AR2810" s="94"/>
      <c r="AS2810" s="94"/>
    </row>
    <row r="2811" ht="17.25" customHeight="1">
      <c r="A2811" s="126" t="s">
        <v>656</v>
      </c>
      <c r="B2811" s="109"/>
      <c r="C2811" s="109"/>
      <c r="D2811" s="109"/>
      <c r="E2811" s="109"/>
      <c r="F2811" s="109"/>
      <c r="G2811" s="109"/>
      <c r="H2811" s="109"/>
      <c r="I2811" s="116"/>
      <c r="J2811" s="127" t="str">
        <f t="array" ref="J2811">INDEX(Tabula!$A$1:$AC$129 , $AT2809 + 1, MATCH("Origin", Tabula!$A$1:$AAB$1 , 0))</f>
        <v>Арабское</v>
      </c>
      <c r="K2811" s="109"/>
      <c r="L2811" s="109"/>
      <c r="M2811" s="109"/>
      <c r="N2811" s="109"/>
      <c r="O2811" s="109"/>
      <c r="P2811" s="109"/>
      <c r="Q2811" s="109"/>
      <c r="R2811" s="109"/>
      <c r="S2811" s="109"/>
      <c r="T2811" s="109"/>
      <c r="U2811" s="116"/>
      <c r="V2811" s="126" t="s">
        <v>636</v>
      </c>
      <c r="W2811" s="109"/>
      <c r="X2811" s="109"/>
      <c r="Y2811" s="109"/>
      <c r="Z2811" s="109"/>
      <c r="AA2811" s="109"/>
      <c r="AB2811" s="109"/>
      <c r="AC2811" s="109"/>
      <c r="AD2811" s="127" t="str">
        <f t="array" ref="AD2811">INDEX(Tabula!$A$1:$AC$129 , $AT2809 + 1, MATCH("Type", Tabula!$A$1:$AAB$1 , 0))</f>
        <v>Пара</v>
      </c>
      <c r="AE2811" s="109"/>
      <c r="AF2811" s="109"/>
      <c r="AG2811" s="109"/>
      <c r="AH2811" s="109"/>
      <c r="AI2811" s="109"/>
      <c r="AJ2811" s="109"/>
      <c r="AK2811" s="109"/>
      <c r="AL2811" s="109"/>
      <c r="AM2811" s="116"/>
      <c r="AN2811" s="124"/>
      <c r="AO2811" s="124"/>
      <c r="AP2811" s="124"/>
      <c r="AQ2811" s="124"/>
      <c r="AR2811" s="124"/>
      <c r="AS2811" s="124"/>
    </row>
    <row r="2812" ht="17.25" customHeight="1">
      <c r="A2812" s="126" t="s">
        <v>759</v>
      </c>
      <c r="B2812" s="109"/>
      <c r="C2812" s="109"/>
      <c r="D2812" s="109"/>
      <c r="E2812" s="109"/>
      <c r="F2812" s="109"/>
      <c r="G2812" s="109"/>
      <c r="H2812" s="109"/>
      <c r="I2812" s="116"/>
      <c r="J2812" s="129" t="str">
        <f t="array" ref="J2812">IF(INDEX(Tabula!$A$1:$AC$129 , $AT2809 + 1, MATCH("Coord_RAJ2000_Beg", Tabula!$A$1:$AAB$1 , 0)), CONCATENATE(INDEX(Tabula!$A$1:$AC$129 , $AT2809 + 1, MATCH("Coord_RAJ2000_Beg", Tabula!$A$1:$AAB$1 , 0)), " | ", INDEX(Tabula!$A$1:$AC$129 , $AT2809 + 1, MATCH("Coord_DEJ2000_Beg", Tabula!$A$1:$AAB$1 , 0))), " ")</f>
        <v> </v>
      </c>
      <c r="K2812" s="109"/>
      <c r="L2812" s="109"/>
      <c r="M2812" s="109"/>
      <c r="N2812" s="109"/>
      <c r="O2812" s="109"/>
      <c r="P2812" s="109"/>
      <c r="Q2812" s="109"/>
      <c r="R2812" s="109"/>
      <c r="S2812" s="109"/>
      <c r="T2812" s="109"/>
      <c r="U2812" s="116"/>
      <c r="V2812" s="126" t="s">
        <v>760</v>
      </c>
      <c r="W2812" s="109"/>
      <c r="X2812" s="109"/>
      <c r="Y2812" s="109"/>
      <c r="Z2812" s="109"/>
      <c r="AA2812" s="109"/>
      <c r="AB2812" s="109"/>
      <c r="AC2812" s="109"/>
      <c r="AD2812" s="127" t="str">
        <f t="array" ref="AD2812">if(INDEX(Tabula!$A$1:$AC$129 , $AT2809 + 1, MATCH("Latitude_Full_Beg", Tabula!$A$1:$AAB$1 , 0)),  CONCATENATE(TEXT(INDEX(Tabula!$A$1:$AC$129 , $AT2809 + 1, MATCH("Latitude_Full_Beg", Tabula!$A$1:$AAB$1 , 0)), "+00.0;-00.0" ), "° — ", TEXT(INDEX(Tabula!$A$1:$AC$129 , $AT2809 + 1, MATCH("Latitude_Full_End", Tabula!$A$1:$AAB$1 , 0)), "+00.0;-00.0" ), "°"), " ")</f>
        <v> </v>
      </c>
      <c r="AE2812" s="109"/>
      <c r="AF2812" s="109"/>
      <c r="AG2812" s="109"/>
      <c r="AH2812" s="109"/>
      <c r="AI2812" s="109"/>
      <c r="AJ2812" s="109"/>
      <c r="AK2812" s="109"/>
      <c r="AL2812" s="109"/>
      <c r="AM2812" s="116"/>
      <c r="AN2812" s="128" t="s">
        <v>758</v>
      </c>
      <c r="AO2812" s="109"/>
      <c r="AP2812" s="109"/>
      <c r="AQ2812" s="109"/>
      <c r="AR2812" s="109"/>
      <c r="AS2812" s="109"/>
    </row>
    <row r="2813" ht="17.25" customHeight="1">
      <c r="A2813" s="131" t="s">
        <v>761</v>
      </c>
      <c r="B2813" s="109"/>
      <c r="C2813" s="109"/>
      <c r="D2813" s="109"/>
      <c r="E2813" s="109"/>
      <c r="F2813" s="109"/>
      <c r="G2813" s="109"/>
      <c r="H2813" s="109"/>
      <c r="I2813" s="116"/>
      <c r="J2813" s="129" t="str">
        <f t="array" ref="J2813">IF(INDEX(Tabula!$A$1:$AC$129 , $AT2809 + 1, MATCH("Coord_RAJ2000_End", Tabula!$A$1:$AAB$1 , 0)), CONCATENATE(INDEX(Tabula!$A$1:$AC$129 , $AT2809 + 1, MATCH("Coord_RAJ2000_End", Tabula!$A$1:$AAB$1 , 0)), " | ", INDEX(Tabula!$A$1:$AC$129 , $AT2809 + 1, MATCH("Coord_DEJ2000_End", Tabula!$A$1:$AAB$1 , 0))), " ")</f>
        <v> </v>
      </c>
      <c r="K2813" s="109"/>
      <c r="L2813" s="109"/>
      <c r="M2813" s="109"/>
      <c r="N2813" s="109"/>
      <c r="O2813" s="109"/>
      <c r="P2813" s="109"/>
      <c r="Q2813" s="109"/>
      <c r="R2813" s="109"/>
      <c r="S2813" s="109"/>
      <c r="T2813" s="109"/>
      <c r="U2813" s="116"/>
      <c r="V2813" s="126" t="s">
        <v>762</v>
      </c>
      <c r="W2813" s="109"/>
      <c r="X2813" s="109"/>
      <c r="Y2813" s="109"/>
      <c r="Z2813" s="109"/>
      <c r="AA2813" s="109"/>
      <c r="AB2813" s="109"/>
      <c r="AC2813" s="109"/>
      <c r="AD2813" s="127" t="str">
        <f t="array" ref="AD2813">IF(INDEX(Tabula!$A$1:$AC$129 , $AT2809 + 1, MATCH("Latitude_Part_Beg", Tabula!$A$1:$AAB$1 , 0)), CONCATENATE(TEXT(INDEX(Tabula!$A$1:$AC$129 , $AT2809 + 1, MATCH("Latitude_Part_Beg", Tabula!$A$1:$AAB$1 , 0)), "+00.0;-00.0" ), "° — ", TEXT(INDEX(Tabula!$A$1:$AC$129 , $AT2809 + 1, MATCH("Latitude_Part_End", Tabula!$A$1:$AAB$1 , 0)), "+00.0;-00.0" ), "°"), " ")</f>
        <v> </v>
      </c>
      <c r="AE2813" s="109"/>
      <c r="AF2813" s="109"/>
      <c r="AG2813" s="109"/>
      <c r="AH2813" s="109"/>
      <c r="AI2813" s="109"/>
      <c r="AJ2813" s="109"/>
      <c r="AK2813" s="109"/>
      <c r="AL2813" s="109"/>
      <c r="AM2813" s="116"/>
      <c r="AN2813" s="130" t="str">
        <f t="array" ref="AN2813">CONCATENATE("@ ", INDEX(Tabula!$A$1:$AC$129, $AT2809 + 1, MATCH("Group", Tabula!$A$1:$AAB$1 , 0)), " ")</f>
        <v>@ 056-_ </v>
      </c>
      <c r="AO2813" s="94"/>
      <c r="AP2813" s="94"/>
      <c r="AQ2813" s="94"/>
      <c r="AR2813" s="94"/>
      <c r="AS2813" s="94"/>
    </row>
    <row r="2814" ht="17.25" customHeight="1">
      <c r="A2814" s="126" t="s">
        <v>763</v>
      </c>
      <c r="B2814" s="109"/>
      <c r="C2814" s="109"/>
      <c r="D2814" s="109"/>
      <c r="E2814" s="109"/>
      <c r="F2814" s="109"/>
      <c r="G2814" s="109"/>
      <c r="H2814" s="109"/>
      <c r="I2814" s="116"/>
      <c r="J2814" s="132" t="str">
        <f t="array" ref="J2814">if(INDEX(Tabula!$A$1:$AC$129 , $AT2809 + 1, MATCH("Size_RA", Tabula!$A$1:$AAB$1 , 0)), CONCATENATE(INDEX(Tabula!$A$1:$AC$129 , $AT2809 + 1, MATCH("Size_RA", Tabula!$A$1:$AAB$1 , 0)), " | ", INDEX(Tabula!$A$1:$AC$129 , $AT2809 + 1, MATCH("Size_DE", Tabula!$A$1:$AAB$1 , 0))), " ")</f>
        <v> </v>
      </c>
      <c r="K2814" s="109"/>
      <c r="L2814" s="109"/>
      <c r="M2814" s="109"/>
      <c r="N2814" s="109"/>
      <c r="O2814" s="109"/>
      <c r="P2814" s="109"/>
      <c r="Q2814" s="109"/>
      <c r="R2814" s="109"/>
      <c r="S2814" s="109"/>
      <c r="T2814" s="109"/>
      <c r="U2814" s="116"/>
      <c r="V2814" s="126" t="s">
        <v>764</v>
      </c>
      <c r="W2814" s="109"/>
      <c r="X2814" s="109"/>
      <c r="Y2814" s="109"/>
      <c r="Z2814" s="109"/>
      <c r="AA2814" s="109"/>
      <c r="AB2814" s="109"/>
      <c r="AC2814" s="109"/>
      <c r="AD2814" s="127" t="str">
        <f t="array" ref="AD2814">IF(INDEX(Tabula!$A$1:$AC$129 , $AT2809 + 1, MATCH("Magnitude_Min", Tabula!$A$1:$AAB$1 , 0)), CONCATENATE(TEXT(INDEX(Tabula!$A$1:$AC$129 , $AT2809 + 1, MATCH("Magnitude_Min", Tabula!$A$1:$AAB$1 , 0)), "+00.0;-00.0"),  "ᵐ — ", TEXT(INDEX(Tabula!$A$1:$AC$129 , $AT2809 + 1, MATCH("Magnitude_Max", Tabula!$A$1:$AAB$1 , 0)), "+00.0;-00.0"), "ᵐ"), " ")</f>
        <v> </v>
      </c>
      <c r="AE2814" s="109"/>
      <c r="AF2814" s="109"/>
      <c r="AG2814" s="109"/>
      <c r="AH2814" s="109"/>
      <c r="AI2814" s="109"/>
      <c r="AJ2814" s="109"/>
      <c r="AK2814" s="109"/>
      <c r="AL2814" s="109"/>
      <c r="AM2814" s="116"/>
      <c r="AN2814" s="124"/>
      <c r="AO2814" s="124"/>
      <c r="AP2814" s="124"/>
      <c r="AQ2814" s="124"/>
      <c r="AR2814" s="124"/>
      <c r="AS2814" s="124"/>
    </row>
    <row r="2815" ht="17.25" customHeight="1">
      <c r="A2815" s="134" t="str">
        <f t="array" ref="A2815">CONCATENATE("", INDEX(Tabula!$A$1:$AC$129 ,$AT2809  + 1, MATCH("Info", Tabula!$A$1:$AAB$1 , 0)))</f>
        <v>Арабский астеризм: три пары небольших звезд Большой Медведицы, расположенные примерно на равном расстоянии. Ассоциируются со следами копыт газели, двигающейся прыжками: Алула Северная и Южная (первый прыжок), Танийа Северная и Южная (второй прыжок), Талита Северная и Южная (третий прыжок). Три прыжка газели — астеризм арабского происхождения состоит из трёх пар близко расположенных звёзд, причём пары находятся на одной прямой и разделены равными расстояниями. Ассоциируются со следами копыт газели, двигающейся прыжками. Включает звёзды: Алула Северная и Алула Южная (ν и ξ, первый прыжок), Танийа Северная и Танийа Южная (λ и μ, второй прыжок), Талита Северная и Талита Южная (ι и κ, третий прыжок).</v>
      </c>
      <c r="B2815" s="94"/>
      <c r="C2815" s="94"/>
      <c r="D2815" s="94"/>
      <c r="E2815" s="94"/>
      <c r="F2815" s="94"/>
      <c r="G2815" s="94"/>
      <c r="H2815" s="94"/>
      <c r="I2815" s="94"/>
      <c r="J2815" s="94"/>
      <c r="K2815" s="94"/>
      <c r="L2815" s="94"/>
      <c r="M2815" s="94"/>
      <c r="N2815" s="94"/>
      <c r="O2815" s="94"/>
      <c r="P2815" s="94"/>
      <c r="Q2815" s="94"/>
      <c r="R2815" s="94"/>
      <c r="S2815" s="94"/>
      <c r="T2815" s="94"/>
      <c r="U2815" s="94"/>
      <c r="V2815" s="94"/>
      <c r="W2815" s="94"/>
      <c r="X2815" s="94"/>
      <c r="Y2815" s="94"/>
      <c r="Z2815" s="94"/>
      <c r="AA2815" s="94"/>
      <c r="AB2815" s="94"/>
      <c r="AC2815" s="94"/>
      <c r="AD2815" s="94"/>
      <c r="AE2815" s="94"/>
      <c r="AF2815" s="94"/>
      <c r="AG2815" s="94"/>
      <c r="AH2815" s="94"/>
      <c r="AI2815" s="94"/>
      <c r="AJ2815" s="94"/>
      <c r="AK2815" s="94"/>
      <c r="AL2815" s="94"/>
      <c r="AM2815" s="94"/>
      <c r="AN2815" s="94"/>
      <c r="AO2815" s="94"/>
      <c r="AP2815" s="94"/>
      <c r="AQ2815" s="94"/>
      <c r="AR2815" s="94"/>
      <c r="AS2815" s="139" t="s">
        <v>765</v>
      </c>
    </row>
    <row r="2816" ht="17.25" customHeight="1"/>
    <row r="2817" ht="17.25" customHeight="1"/>
    <row r="2818" ht="17.25" customHeight="1"/>
    <row r="2819" ht="17.25" customHeight="1"/>
    <row r="2820" ht="17.25" customHeight="1"/>
    <row r="2821" ht="17.25" customHeight="1"/>
    <row r="2822" ht="17.25" customHeight="1"/>
    <row r="2823" ht="17.25" customHeight="1"/>
    <row r="2824" ht="17.25" customHeight="1"/>
    <row r="2825" ht="17.25" customHeight="1"/>
    <row r="2826" ht="17.25" customHeight="1"/>
    <row r="2827" ht="17.25" customHeight="1"/>
    <row r="2828" ht="17.25" customHeight="1"/>
    <row r="2829" ht="17.25" customHeight="1">
      <c r="A2829" s="124"/>
      <c r="B2829" s="124"/>
      <c r="C2829" s="124"/>
      <c r="D2829" s="124"/>
      <c r="E2829" s="124"/>
      <c r="F2829" s="124"/>
      <c r="G2829" s="124"/>
      <c r="H2829" s="124"/>
      <c r="I2829" s="124"/>
      <c r="J2829" s="124"/>
      <c r="K2829" s="124"/>
      <c r="L2829" s="124"/>
      <c r="M2829" s="124"/>
      <c r="N2829" s="124"/>
      <c r="O2829" s="124"/>
      <c r="P2829" s="124"/>
      <c r="Q2829" s="124"/>
      <c r="R2829" s="124"/>
      <c r="S2829" s="124"/>
      <c r="T2829" s="124"/>
      <c r="U2829" s="124"/>
      <c r="V2829" s="124"/>
      <c r="W2829" s="124"/>
      <c r="X2829" s="124"/>
      <c r="Y2829" s="124"/>
      <c r="Z2829" s="124"/>
      <c r="AA2829" s="124"/>
      <c r="AB2829" s="124"/>
      <c r="AC2829" s="124"/>
      <c r="AD2829" s="124"/>
      <c r="AE2829" s="124"/>
      <c r="AF2829" s="124"/>
      <c r="AG2829" s="124"/>
      <c r="AH2829" s="124"/>
      <c r="AI2829" s="124"/>
      <c r="AJ2829" s="124"/>
      <c r="AK2829" s="124"/>
      <c r="AL2829" s="124"/>
      <c r="AM2829" s="124"/>
      <c r="AN2829" s="124"/>
      <c r="AO2829" s="124"/>
      <c r="AP2829" s="124"/>
      <c r="AQ2829" s="124"/>
      <c r="AR2829" s="124"/>
      <c r="AS2829" s="124"/>
    </row>
    <row r="2830" ht="17.25" customHeight="1">
      <c r="A2830" s="138" t="str">
        <f t="array" ref="A2830">IMAGE(INDEX(Tabula!$A$1:$AC$129 , $AT2809 + 1,  MATCH("Img_Form_Gray", Tabula!$A$1:$AAB$1 , 0)))</f>
        <v/>
      </c>
      <c r="B2830" s="94"/>
      <c r="C2830" s="94"/>
      <c r="D2830" s="94"/>
      <c r="E2830" s="94"/>
      <c r="F2830" s="94"/>
      <c r="G2830" s="94"/>
      <c r="H2830" s="94"/>
      <c r="I2830" s="94"/>
      <c r="J2830" s="94"/>
      <c r="K2830" s="94"/>
      <c r="L2830" s="94"/>
      <c r="M2830" s="94"/>
      <c r="N2830" s="94"/>
      <c r="O2830" s="94"/>
      <c r="P2830" s="94"/>
      <c r="Q2830" s="94"/>
      <c r="R2830" s="94"/>
      <c r="S2830" s="94"/>
      <c r="T2830" s="94"/>
      <c r="U2830" s="140" t="s">
        <v>767</v>
      </c>
      <c r="V2830" s="136" t="str">
        <f t="array" ref="V2830">IMAGE(INDEX(Tabula!$A$1:$AC$129 , $AT2809 + 1, MATCH("Img_Look_Gray", Tabula!$A$1:$AAB$1 , 0)))</f>
        <v/>
      </c>
      <c r="W2830" s="94"/>
      <c r="X2830" s="94"/>
      <c r="Y2830" s="94"/>
      <c r="Z2830" s="94"/>
      <c r="AA2830" s="94"/>
      <c r="AB2830" s="94"/>
      <c r="AC2830" s="94"/>
      <c r="AD2830" s="94"/>
      <c r="AE2830" s="94"/>
      <c r="AF2830" s="94"/>
      <c r="AG2830" s="94"/>
      <c r="AH2830" s="94"/>
      <c r="AI2830" s="94"/>
      <c r="AJ2830" s="94"/>
      <c r="AK2830" s="94"/>
      <c r="AL2830" s="94"/>
      <c r="AM2830" s="94"/>
      <c r="AN2830" s="94"/>
      <c r="AO2830" s="94"/>
      <c r="AP2830" s="94"/>
      <c r="AQ2830" s="94"/>
      <c r="AR2830" s="94"/>
      <c r="AS2830" s="141" t="s">
        <v>766</v>
      </c>
    </row>
    <row r="2831" ht="17.25" customHeight="1"/>
    <row r="2832" ht="17.25" customHeight="1"/>
    <row r="2833" ht="17.25" customHeight="1"/>
    <row r="2834" ht="17.25" customHeight="1"/>
    <row r="2835" ht="17.25" customHeight="1"/>
    <row r="2836" ht="17.25" customHeight="1"/>
    <row r="2837" ht="17.25" customHeight="1"/>
    <row r="2838" ht="17.25" customHeight="1"/>
    <row r="2839" ht="17.25" customHeight="1"/>
    <row r="2840" ht="17.25" customHeight="1"/>
    <row r="2841" ht="17.25" customHeight="1"/>
    <row r="2842" ht="17.25" customHeight="1"/>
    <row r="2843" ht="17.25" customHeight="1"/>
    <row r="2844" ht="17.25" customHeight="1">
      <c r="A2844" s="124"/>
      <c r="B2844" s="124"/>
      <c r="C2844" s="124"/>
      <c r="D2844" s="124"/>
      <c r="E2844" s="124"/>
      <c r="F2844" s="124"/>
      <c r="G2844" s="124"/>
      <c r="H2844" s="124"/>
      <c r="I2844" s="124"/>
      <c r="J2844" s="124"/>
      <c r="K2844" s="124"/>
      <c r="L2844" s="124"/>
      <c r="M2844" s="124"/>
      <c r="N2844" s="124"/>
      <c r="O2844" s="124"/>
      <c r="P2844" s="124"/>
      <c r="Q2844" s="124"/>
      <c r="R2844" s="124"/>
      <c r="S2844" s="124"/>
      <c r="T2844" s="124"/>
      <c r="U2844" s="124"/>
      <c r="V2844" s="124"/>
      <c r="W2844" s="124"/>
      <c r="X2844" s="124"/>
      <c r="Y2844" s="124"/>
      <c r="Z2844" s="124"/>
      <c r="AA2844" s="124"/>
      <c r="AB2844" s="124"/>
      <c r="AC2844" s="124"/>
      <c r="AD2844" s="124"/>
      <c r="AE2844" s="124"/>
      <c r="AF2844" s="124"/>
      <c r="AG2844" s="124"/>
      <c r="AH2844" s="124"/>
      <c r="AI2844" s="124"/>
      <c r="AJ2844" s="124"/>
      <c r="AK2844" s="124"/>
      <c r="AL2844" s="124"/>
      <c r="AM2844" s="124"/>
      <c r="AN2844" s="124"/>
      <c r="AO2844" s="124"/>
      <c r="AP2844" s="124"/>
      <c r="AQ2844" s="124"/>
      <c r="AR2844" s="124"/>
      <c r="AS2844" s="124"/>
    </row>
    <row r="2845" ht="17.25" customHeight="1">
      <c r="A2845" s="115" t="s">
        <v>757</v>
      </c>
      <c r="B2845" s="109"/>
      <c r="C2845" s="109"/>
      <c r="D2845" s="109"/>
      <c r="E2845" s="109"/>
      <c r="F2845" s="116"/>
      <c r="G2845" s="117" t="s">
        <v>634</v>
      </c>
      <c r="H2845" s="109"/>
      <c r="I2845" s="109"/>
      <c r="J2845" s="109"/>
      <c r="K2845" s="109"/>
      <c r="L2845" s="109"/>
      <c r="M2845" s="109"/>
      <c r="N2845" s="109"/>
      <c r="O2845" s="116"/>
      <c r="P2845" s="118" t="str">
        <f t="array" ref="P2845">CONCATENATE("", INDEX(Tabula!$A$1:$AC$129 ,$AT2845  + 1, MATCH("Name", Tabula!$A$1:$AAB$1 , 0)))</f>
        <v>Кошачьи Глаза</v>
      </c>
      <c r="Q2845" s="109"/>
      <c r="R2845" s="109"/>
      <c r="S2845" s="109"/>
      <c r="T2845" s="109"/>
      <c r="U2845" s="109"/>
      <c r="V2845" s="109"/>
      <c r="W2845" s="109"/>
      <c r="X2845" s="109"/>
      <c r="Y2845" s="109"/>
      <c r="Z2845" s="109"/>
      <c r="AA2845" s="109"/>
      <c r="AB2845" s="109"/>
      <c r="AC2845" s="109"/>
      <c r="AD2845" s="109"/>
      <c r="AE2845" s="109"/>
      <c r="AF2845" s="109"/>
      <c r="AG2845" s="109"/>
      <c r="AH2845" s="109"/>
      <c r="AI2845" s="109"/>
      <c r="AJ2845" s="109"/>
      <c r="AK2845" s="109"/>
      <c r="AL2845" s="109"/>
      <c r="AM2845" s="109"/>
      <c r="AN2845" s="109"/>
      <c r="AO2845" s="109"/>
      <c r="AP2845" s="109"/>
      <c r="AQ2845" s="109"/>
      <c r="AR2845" s="109"/>
      <c r="AS2845" s="109"/>
      <c r="AT2845" s="119">
        <v>71.0</v>
      </c>
    </row>
    <row r="2846" ht="17.25" customHeight="1">
      <c r="A2846" s="120" t="str">
        <f t="array" ref="A2846">CONCATENATE("№ ", TEXT(INDEX(Tabula!$A$1:$AC$129, $AT2845 + 1, MATCH("Order", Tabula!$A$1:$AAB$1 , 0)), "000"))</f>
        <v>№ 071</v>
      </c>
      <c r="B2846" s="94"/>
      <c r="C2846" s="94"/>
      <c r="D2846" s="94"/>
      <c r="E2846" s="94"/>
      <c r="F2846" s="121"/>
      <c r="G2846" s="122" t="str">
        <f t="array" ref="G2846">CONCATENATE("Включает ", INDEX(Tabula!$A$1:$AC$129 ,$AT2845  + 1, MATCH("Count", Tabula!$A$1:$AAB$1 , 0)), " объекта")</f>
        <v>Включает 2 объекта</v>
      </c>
      <c r="H2846" s="94"/>
      <c r="I2846" s="94"/>
      <c r="J2846" s="94"/>
      <c r="K2846" s="94"/>
      <c r="L2846" s="94"/>
      <c r="M2846" s="94"/>
      <c r="N2846" s="94"/>
      <c r="O2846" s="121"/>
      <c r="P2846" s="123" t="str">
        <f t="array" ref="P2846">INDEX(Tabula!$A$1:$AC$129 , $AT2845 + 1, MATCH("Stars", Tabula!$A$1:$AAB$1 , 0))</f>
        <v>λ Sco, υ Sco</v>
      </c>
      <c r="Q2846" s="109"/>
      <c r="R2846" s="109"/>
      <c r="S2846" s="109"/>
      <c r="T2846" s="109"/>
      <c r="U2846" s="109"/>
      <c r="V2846" s="109"/>
      <c r="W2846" s="109"/>
      <c r="X2846" s="109"/>
      <c r="Y2846" s="109"/>
      <c r="Z2846" s="109"/>
      <c r="AA2846" s="109"/>
      <c r="AB2846" s="109"/>
      <c r="AC2846" s="109"/>
      <c r="AD2846" s="109"/>
      <c r="AE2846" s="109"/>
      <c r="AF2846" s="109"/>
      <c r="AG2846" s="109"/>
      <c r="AH2846" s="109"/>
      <c r="AI2846" s="109"/>
      <c r="AJ2846" s="109"/>
      <c r="AK2846" s="109"/>
      <c r="AL2846" s="109"/>
      <c r="AM2846" s="109"/>
      <c r="AN2846" s="109"/>
      <c r="AO2846" s="109"/>
      <c r="AP2846" s="109"/>
      <c r="AQ2846" s="109"/>
      <c r="AR2846" s="109"/>
      <c r="AS2846" s="109"/>
    </row>
    <row r="2847" ht="17.25" customHeight="1">
      <c r="A2847" s="124"/>
      <c r="B2847" s="124"/>
      <c r="C2847" s="124"/>
      <c r="D2847" s="124"/>
      <c r="E2847" s="124"/>
      <c r="F2847" s="125"/>
      <c r="G2847" s="126" t="s">
        <v>656</v>
      </c>
      <c r="H2847" s="109"/>
      <c r="I2847" s="109"/>
      <c r="J2847" s="109"/>
      <c r="K2847" s="109"/>
      <c r="L2847" s="109"/>
      <c r="M2847" s="109"/>
      <c r="N2847" s="109"/>
      <c r="O2847" s="116"/>
      <c r="P2847" s="127" t="str">
        <f t="array" ref="P2847">INDEX(Tabula!$A$1:$AC$129 , $AT2845 + 1, MATCH("Origin", Tabula!$A$1:$AAB$1 , 0))</f>
        <v>Арабское</v>
      </c>
      <c r="Q2847" s="109"/>
      <c r="R2847" s="109"/>
      <c r="S2847" s="109"/>
      <c r="T2847" s="109"/>
      <c r="U2847" s="109"/>
      <c r="V2847" s="109"/>
      <c r="W2847" s="109"/>
      <c r="X2847" s="109"/>
      <c r="Y2847" s="109"/>
      <c r="Z2847" s="109"/>
      <c r="AA2847" s="116"/>
      <c r="AB2847" s="126" t="s">
        <v>636</v>
      </c>
      <c r="AC2847" s="109"/>
      <c r="AD2847" s="109"/>
      <c r="AE2847" s="109"/>
      <c r="AF2847" s="109"/>
      <c r="AG2847" s="109"/>
      <c r="AH2847" s="109"/>
      <c r="AI2847" s="109"/>
      <c r="AJ2847" s="127" t="str">
        <f t="array" ref="AJ2847">INDEX(Tabula!$A$1:$AC$129 , $AT2845 + 1, MATCH("Type", Tabula!$A$1:$AAB$1 , 0))</f>
        <v>Пара</v>
      </c>
      <c r="AK2847" s="109"/>
      <c r="AL2847" s="109"/>
      <c r="AM2847" s="109"/>
      <c r="AN2847" s="109"/>
      <c r="AO2847" s="109"/>
      <c r="AP2847" s="109"/>
      <c r="AQ2847" s="109"/>
      <c r="AR2847" s="109"/>
      <c r="AS2847" s="109"/>
    </row>
    <row r="2848" ht="17.25" customHeight="1">
      <c r="A2848" s="128" t="s">
        <v>758</v>
      </c>
      <c r="B2848" s="109"/>
      <c r="C2848" s="109"/>
      <c r="D2848" s="109"/>
      <c r="E2848" s="109"/>
      <c r="F2848" s="116"/>
      <c r="G2848" s="126" t="s">
        <v>759</v>
      </c>
      <c r="H2848" s="109"/>
      <c r="I2848" s="109"/>
      <c r="J2848" s="109"/>
      <c r="K2848" s="109"/>
      <c r="L2848" s="109"/>
      <c r="M2848" s="109"/>
      <c r="N2848" s="109"/>
      <c r="O2848" s="116"/>
      <c r="P2848" s="129" t="str">
        <f t="array" ref="P2848">IF(INDEX(Tabula!$A$1:$AC$129 , $AT2845 + 1, MATCH("Coord_RAJ2000_Beg", Tabula!$A$1:$AAB$1 , 0)), CONCATENATE(INDEX(Tabula!$A$1:$AC$129 , $AT2845 + 1, MATCH("Coord_RAJ2000_Beg", Tabula!$A$1:$AAB$1 , 0)), " | ", INDEX(Tabula!$A$1:$AC$129 , $AT2845 + 1, MATCH("Coord_DEJ2000_Beg", Tabula!$A$1:$AAB$1 , 0))), " ")</f>
        <v> </v>
      </c>
      <c r="Q2848" s="109"/>
      <c r="R2848" s="109"/>
      <c r="S2848" s="109"/>
      <c r="T2848" s="109"/>
      <c r="U2848" s="109"/>
      <c r="V2848" s="109"/>
      <c r="W2848" s="109"/>
      <c r="X2848" s="109"/>
      <c r="Y2848" s="109"/>
      <c r="Z2848" s="109"/>
      <c r="AA2848" s="116"/>
      <c r="AB2848" s="126" t="s">
        <v>760</v>
      </c>
      <c r="AC2848" s="109"/>
      <c r="AD2848" s="109"/>
      <c r="AE2848" s="109"/>
      <c r="AF2848" s="109"/>
      <c r="AG2848" s="109"/>
      <c r="AH2848" s="109"/>
      <c r="AI2848" s="109"/>
      <c r="AJ2848" s="127" t="str">
        <f t="array" ref="AJ2848">if(INDEX(Tabula!$A$1:$AC$129 , $AT2845 + 1, MATCH("Latitude_Full_Beg", Tabula!$A$1:$AAB$1 , 0)),  CONCATENATE(TEXT(INDEX(Tabula!$A$1:$AC$129 , $AT2845 + 1, MATCH("Latitude_Full_Beg", Tabula!$A$1:$AAB$1 , 0)), "+00.0;-00.0" ), "° — ", TEXT(INDEX(Tabula!$A$1:$AC$129 , $AT2845 + 1, MATCH("Latitude_Full_End", Tabula!$A$1:$AAB$1 , 0)), "+00.0;-00.0" ), "°"), " ")</f>
        <v> </v>
      </c>
      <c r="AK2848" s="109"/>
      <c r="AL2848" s="109"/>
      <c r="AM2848" s="109"/>
      <c r="AN2848" s="109"/>
      <c r="AO2848" s="109"/>
      <c r="AP2848" s="109"/>
      <c r="AQ2848" s="109"/>
      <c r="AR2848" s="109"/>
      <c r="AS2848" s="109"/>
    </row>
    <row r="2849" ht="17.25" customHeight="1">
      <c r="A2849" s="130" t="str">
        <f t="array" ref="A2849">CONCATENATE("@ ", INDEX(Tabula!$A$1:$AC$129, $AT2845 + 1, MATCH("Group", Tabula!$A$1:$AAB$1 , 0)), " ")</f>
        <v>@ 057-_ </v>
      </c>
      <c r="B2849" s="94"/>
      <c r="C2849" s="94"/>
      <c r="D2849" s="94"/>
      <c r="E2849" s="94"/>
      <c r="F2849" s="121"/>
      <c r="G2849" s="131" t="s">
        <v>761</v>
      </c>
      <c r="H2849" s="109"/>
      <c r="I2849" s="109"/>
      <c r="J2849" s="109"/>
      <c r="K2849" s="109"/>
      <c r="L2849" s="109"/>
      <c r="M2849" s="109"/>
      <c r="N2849" s="109"/>
      <c r="O2849" s="116"/>
      <c r="P2849" s="129" t="str">
        <f t="array" ref="P2849">IF(INDEX(Tabula!$A$1:$AC$129 , $AT2845 + 1, MATCH("Coord_RAJ2000_End", Tabula!$A$1:$AAB$1 , 0)), CONCATENATE(INDEX(Tabula!$A$1:$AC$129 , $AT2845 + 1, MATCH("Coord_RAJ2000_End", Tabula!$A$1:$AAB$1 , 0)), " | ", INDEX(Tabula!$A$1:$AC$129 , $AT2845 + 1, MATCH("Coord_DEJ2000_End", Tabula!$A$1:$AAB$1 , 0))), " ")</f>
        <v> </v>
      </c>
      <c r="Q2849" s="109"/>
      <c r="R2849" s="109"/>
      <c r="S2849" s="109"/>
      <c r="T2849" s="109"/>
      <c r="U2849" s="109"/>
      <c r="V2849" s="109"/>
      <c r="W2849" s="109"/>
      <c r="X2849" s="109"/>
      <c r="Y2849" s="109"/>
      <c r="Z2849" s="109"/>
      <c r="AA2849" s="116"/>
      <c r="AB2849" s="126" t="s">
        <v>762</v>
      </c>
      <c r="AC2849" s="109"/>
      <c r="AD2849" s="109"/>
      <c r="AE2849" s="109"/>
      <c r="AF2849" s="109"/>
      <c r="AG2849" s="109"/>
      <c r="AH2849" s="109"/>
      <c r="AI2849" s="109"/>
      <c r="AJ2849" s="127" t="str">
        <f t="array" ref="AJ2849">IF(INDEX(Tabula!$A$1:$AC$129 , $AT2845 + 1, MATCH("Latitude_Part_Beg", Tabula!$A$1:$AAB$1 , 0)), CONCATENATE(TEXT(INDEX(Tabula!$A$1:$AC$129 , $AT2845 + 1, MATCH("Latitude_Part_Beg", Tabula!$A$1:$AAB$1 , 0)), "+00.0;-00.0" ), "° — ", TEXT(INDEX(Tabula!$A$1:$AC$129 , $AT2845 + 1, MATCH("Latitude_Part_End", Tabula!$A$1:$AAB$1 , 0)), "+00.0;-00.0" ), "°"), " ")</f>
        <v> </v>
      </c>
      <c r="AK2849" s="109"/>
      <c r="AL2849" s="109"/>
      <c r="AM2849" s="109"/>
      <c r="AN2849" s="109"/>
      <c r="AO2849" s="109"/>
      <c r="AP2849" s="109"/>
      <c r="AQ2849" s="109"/>
      <c r="AR2849" s="109"/>
      <c r="AS2849" s="109"/>
    </row>
    <row r="2850" ht="17.25" customHeight="1">
      <c r="A2850" s="124"/>
      <c r="B2850" s="124"/>
      <c r="C2850" s="124"/>
      <c r="D2850" s="124"/>
      <c r="E2850" s="124"/>
      <c r="F2850" s="125"/>
      <c r="G2850" s="126" t="s">
        <v>763</v>
      </c>
      <c r="H2850" s="109"/>
      <c r="I2850" s="109"/>
      <c r="J2850" s="109"/>
      <c r="K2850" s="109"/>
      <c r="L2850" s="109"/>
      <c r="M2850" s="109"/>
      <c r="N2850" s="109"/>
      <c r="O2850" s="116"/>
      <c r="P2850" s="132" t="str">
        <f t="array" ref="P2850">if(INDEX(Tabula!$A$1:$AC$129 , $AT2845 + 1, MATCH("Size_RA", Tabula!$A$1:$AAB$1 , 0)), CONCATENATE(INDEX(Tabula!$A$1:$AC$129 , $AT2845 + 1, MATCH("Size_RA", Tabula!$A$1:$AAB$1 , 0)), " | ", INDEX(Tabula!$A$1:$AC$129 , $AT2845 + 1, MATCH("Size_DE", Tabula!$A$1:$AAB$1 , 0))), " ")</f>
        <v> </v>
      </c>
      <c r="Q2850" s="109"/>
      <c r="R2850" s="109"/>
      <c r="S2850" s="109"/>
      <c r="T2850" s="109"/>
      <c r="U2850" s="109"/>
      <c r="V2850" s="109"/>
      <c r="W2850" s="109"/>
      <c r="X2850" s="109"/>
      <c r="Y2850" s="109"/>
      <c r="Z2850" s="109"/>
      <c r="AA2850" s="116"/>
      <c r="AB2850" s="126" t="s">
        <v>764</v>
      </c>
      <c r="AC2850" s="109"/>
      <c r="AD2850" s="109"/>
      <c r="AE2850" s="109"/>
      <c r="AF2850" s="109"/>
      <c r="AG2850" s="109"/>
      <c r="AH2850" s="109"/>
      <c r="AI2850" s="109"/>
      <c r="AJ2850" s="127" t="str">
        <f t="array" ref="AJ2850">IF(INDEX(Tabula!$A$1:$AC$129 , $AT2845 + 1, MATCH("Magnitude_Min", Tabula!$A$1:$AAB$1 , 0)), CONCATENATE(TEXT(INDEX(Tabula!$A$1:$AC$129 , $AT2845 + 1, MATCH("Magnitude_Min", Tabula!$A$1:$AAB$1 , 0)), "+00.0;-00.0"),  "ᵐ — ", TEXT(INDEX(Tabula!$A$1:$AC$129 , $AT2845 + 1, MATCH("Magnitude_Max", Tabula!$A$1:$AAB$1 , 0)), "+00.0;-00.0"), "ᵐ"), " ")</f>
        <v> </v>
      </c>
      <c r="AK2850" s="109"/>
      <c r="AL2850" s="109"/>
      <c r="AM2850" s="109"/>
      <c r="AN2850" s="109"/>
      <c r="AO2850" s="109"/>
      <c r="AP2850" s="109"/>
      <c r="AQ2850" s="109"/>
      <c r="AR2850" s="109"/>
      <c r="AS2850" s="109"/>
    </row>
    <row r="2851" ht="17.25" customHeight="1">
      <c r="A2851" s="133" t="s">
        <v>765</v>
      </c>
      <c r="B2851" s="134" t="str">
        <f t="array" ref="B2851">CONCATENATE("", INDEX(Tabula!$A$1:$AC$129 ,$AT2845  + 1, MATCH("Info", Tabula!$A$1:$AAB$1 , 0)))</f>
        <v>Пара близких звезд на самом конце Хвоста Скорпиона.</v>
      </c>
      <c r="C2851" s="94"/>
      <c r="D2851" s="94"/>
      <c r="E2851" s="94"/>
      <c r="F2851" s="94"/>
      <c r="G2851" s="94"/>
      <c r="H2851" s="94"/>
      <c r="I2851" s="94"/>
      <c r="J2851" s="94"/>
      <c r="K2851" s="94"/>
      <c r="L2851" s="94"/>
      <c r="M2851" s="94"/>
      <c r="N2851" s="94"/>
      <c r="O2851" s="94"/>
      <c r="P2851" s="94"/>
      <c r="Q2851" s="94"/>
      <c r="R2851" s="94"/>
      <c r="S2851" s="94"/>
      <c r="T2851" s="94"/>
      <c r="U2851" s="94"/>
      <c r="V2851" s="94"/>
      <c r="W2851" s="94"/>
      <c r="X2851" s="94"/>
      <c r="Y2851" s="94"/>
      <c r="Z2851" s="94"/>
      <c r="AA2851" s="94"/>
      <c r="AB2851" s="94"/>
      <c r="AC2851" s="94"/>
      <c r="AD2851" s="94"/>
      <c r="AE2851" s="94"/>
      <c r="AF2851" s="94"/>
      <c r="AG2851" s="94"/>
      <c r="AH2851" s="94"/>
      <c r="AI2851" s="94"/>
      <c r="AJ2851" s="94"/>
      <c r="AK2851" s="94"/>
      <c r="AL2851" s="94"/>
      <c r="AM2851" s="94"/>
      <c r="AN2851" s="94"/>
      <c r="AO2851" s="94"/>
      <c r="AP2851" s="94"/>
      <c r="AQ2851" s="94"/>
      <c r="AR2851" s="94"/>
      <c r="AS2851" s="94"/>
    </row>
    <row r="2852" ht="17.25" customHeight="1"/>
    <row r="2853" ht="17.25" customHeight="1"/>
    <row r="2854" ht="17.25" customHeight="1"/>
    <row r="2855" ht="17.25" customHeight="1"/>
    <row r="2856" ht="17.25" customHeight="1"/>
    <row r="2857" ht="17.25" customHeight="1"/>
    <row r="2858" ht="17.25" customHeight="1"/>
    <row r="2859" ht="17.25" customHeight="1"/>
    <row r="2860" ht="17.25" customHeight="1"/>
    <row r="2861" ht="17.25" customHeight="1"/>
    <row r="2862" ht="17.25" customHeight="1"/>
    <row r="2863" ht="17.25" customHeight="1"/>
    <row r="2864" ht="17.25" customHeight="1"/>
    <row r="2865" ht="17.25" customHeight="1">
      <c r="A2865" s="124"/>
      <c r="B2865" s="124"/>
      <c r="C2865" s="124"/>
      <c r="D2865" s="124"/>
      <c r="E2865" s="124"/>
      <c r="F2865" s="124"/>
      <c r="G2865" s="124"/>
      <c r="H2865" s="124"/>
      <c r="I2865" s="124"/>
      <c r="J2865" s="124"/>
      <c r="K2865" s="124"/>
      <c r="L2865" s="124"/>
      <c r="M2865" s="124"/>
      <c r="N2865" s="124"/>
      <c r="O2865" s="124"/>
      <c r="P2865" s="124"/>
      <c r="Q2865" s="124"/>
      <c r="R2865" s="124"/>
      <c r="S2865" s="124"/>
      <c r="T2865" s="124"/>
      <c r="U2865" s="124"/>
      <c r="V2865" s="124"/>
      <c r="W2865" s="124"/>
      <c r="X2865" s="124"/>
      <c r="Y2865" s="124"/>
      <c r="Z2865" s="124"/>
      <c r="AA2865" s="124"/>
      <c r="AB2865" s="124"/>
      <c r="AC2865" s="124"/>
      <c r="AD2865" s="124"/>
      <c r="AE2865" s="124"/>
      <c r="AF2865" s="124"/>
      <c r="AG2865" s="124"/>
      <c r="AH2865" s="124"/>
      <c r="AI2865" s="124"/>
      <c r="AJ2865" s="124"/>
      <c r="AK2865" s="124"/>
      <c r="AL2865" s="124"/>
      <c r="AM2865" s="124"/>
      <c r="AN2865" s="124"/>
      <c r="AO2865" s="124"/>
      <c r="AP2865" s="124"/>
      <c r="AQ2865" s="124"/>
      <c r="AR2865" s="124"/>
      <c r="AS2865" s="124"/>
    </row>
    <row r="2866" ht="17.25" customHeight="1">
      <c r="A2866" s="135" t="s">
        <v>766</v>
      </c>
      <c r="B2866" s="136" t="str">
        <f t="array" ref="B2866">IMAGE(INDEX(Tabula!$A$1:$AC$129 , $AT2845 + 1, MATCH("Img_Look_Gray", Tabula!$A$1:$AAB$1 , 0)))</f>
        <v/>
      </c>
      <c r="C2866" s="94"/>
      <c r="D2866" s="94"/>
      <c r="E2866" s="94"/>
      <c r="F2866" s="94"/>
      <c r="G2866" s="94"/>
      <c r="H2866" s="94"/>
      <c r="I2866" s="94"/>
      <c r="J2866" s="94"/>
      <c r="K2866" s="94"/>
      <c r="L2866" s="94"/>
      <c r="M2866" s="94"/>
      <c r="N2866" s="94"/>
      <c r="O2866" s="94"/>
      <c r="P2866" s="94"/>
      <c r="Q2866" s="94"/>
      <c r="R2866" s="94"/>
      <c r="S2866" s="94"/>
      <c r="T2866" s="94"/>
      <c r="U2866" s="94"/>
      <c r="V2866" s="94"/>
      <c r="W2866" s="94"/>
      <c r="X2866" s="94"/>
      <c r="Y2866" s="137" t="s">
        <v>767</v>
      </c>
      <c r="Z2866" s="138" t="str">
        <f t="array" ref="Z2866">IMAGE(INDEX(Tabula!$A$1:$AC$129 , $AT2845 + 1,  MATCH("Img_Form_Gray", Tabula!$A$1:$AAB$1 , 0)))</f>
        <v/>
      </c>
      <c r="AA2866" s="94"/>
      <c r="AB2866" s="94"/>
      <c r="AC2866" s="94"/>
      <c r="AD2866" s="94"/>
      <c r="AE2866" s="94"/>
      <c r="AF2866" s="94"/>
      <c r="AG2866" s="94"/>
      <c r="AH2866" s="94"/>
      <c r="AI2866" s="94"/>
      <c r="AJ2866" s="94"/>
      <c r="AK2866" s="94"/>
      <c r="AL2866" s="94"/>
      <c r="AM2866" s="94"/>
      <c r="AN2866" s="94"/>
      <c r="AO2866" s="94"/>
      <c r="AP2866" s="94"/>
      <c r="AQ2866" s="94"/>
      <c r="AR2866" s="94"/>
      <c r="AS2866" s="94"/>
    </row>
    <row r="2867" ht="17.25" customHeight="1"/>
    <row r="2868" ht="17.25" customHeight="1"/>
    <row r="2869" ht="17.25" customHeight="1"/>
    <row r="2870" ht="17.25" customHeight="1"/>
    <row r="2871" ht="17.25" customHeight="1"/>
    <row r="2872" ht="17.25" customHeight="1"/>
    <row r="2873" ht="17.25" customHeight="1"/>
    <row r="2874" ht="17.25" customHeight="1"/>
    <row r="2875" ht="17.25" customHeight="1"/>
    <row r="2876" ht="17.25" customHeight="1"/>
    <row r="2877" ht="17.25" customHeight="1"/>
    <row r="2878" ht="17.25" customHeight="1"/>
    <row r="2879" ht="17.25" customHeight="1"/>
    <row r="2880" ht="17.25" customHeight="1">
      <c r="A2880" s="124"/>
      <c r="B2880" s="124"/>
      <c r="C2880" s="124"/>
      <c r="D2880" s="124"/>
      <c r="E2880" s="124"/>
      <c r="F2880" s="124"/>
      <c r="G2880" s="124"/>
      <c r="H2880" s="124"/>
      <c r="I2880" s="124"/>
      <c r="J2880" s="124"/>
      <c r="K2880" s="124"/>
      <c r="L2880" s="124"/>
      <c r="M2880" s="124"/>
      <c r="N2880" s="124"/>
      <c r="O2880" s="124"/>
      <c r="P2880" s="124"/>
      <c r="Q2880" s="124"/>
      <c r="R2880" s="124"/>
      <c r="S2880" s="124"/>
      <c r="T2880" s="124"/>
      <c r="U2880" s="124"/>
      <c r="V2880" s="124"/>
      <c r="W2880" s="124"/>
      <c r="X2880" s="124"/>
      <c r="Y2880" s="124"/>
      <c r="Z2880" s="124"/>
      <c r="AA2880" s="124"/>
      <c r="AB2880" s="124"/>
      <c r="AC2880" s="124"/>
      <c r="AD2880" s="124"/>
      <c r="AE2880" s="124"/>
      <c r="AF2880" s="124"/>
      <c r="AG2880" s="124"/>
      <c r="AH2880" s="124"/>
      <c r="AI2880" s="124"/>
      <c r="AJ2880" s="124"/>
      <c r="AK2880" s="124"/>
      <c r="AL2880" s="124"/>
      <c r="AM2880" s="124"/>
      <c r="AN2880" s="124"/>
      <c r="AO2880" s="124"/>
      <c r="AP2880" s="124"/>
      <c r="AQ2880" s="124"/>
      <c r="AR2880" s="124"/>
      <c r="AS2880" s="124"/>
    </row>
    <row r="2881" ht="17.25" customHeight="1">
      <c r="A2881" s="117" t="s">
        <v>634</v>
      </c>
      <c r="B2881" s="109"/>
      <c r="C2881" s="109"/>
      <c r="D2881" s="109"/>
      <c r="E2881" s="109"/>
      <c r="F2881" s="109"/>
      <c r="G2881" s="109"/>
      <c r="H2881" s="109"/>
      <c r="I2881" s="116"/>
      <c r="J2881" s="118" t="str">
        <f t="array" ref="J2881">CONCATENATE("", INDEX(Tabula!$A$1:$AC$129 ,$AT2881  + 1, MATCH("Name", Tabula!$A$1:$AAB$1 , 0)))</f>
        <v>Бриллиантовый крест</v>
      </c>
      <c r="K2881" s="109"/>
      <c r="L2881" s="109"/>
      <c r="M2881" s="109"/>
      <c r="N2881" s="109"/>
      <c r="O2881" s="109"/>
      <c r="P2881" s="109"/>
      <c r="Q2881" s="109"/>
      <c r="R2881" s="109"/>
      <c r="S2881" s="109"/>
      <c r="T2881" s="109"/>
      <c r="U2881" s="109"/>
      <c r="V2881" s="109"/>
      <c r="W2881" s="109"/>
      <c r="X2881" s="109"/>
      <c r="Y2881" s="109"/>
      <c r="Z2881" s="109"/>
      <c r="AA2881" s="109"/>
      <c r="AB2881" s="109"/>
      <c r="AC2881" s="109"/>
      <c r="AD2881" s="109"/>
      <c r="AE2881" s="109"/>
      <c r="AF2881" s="109"/>
      <c r="AG2881" s="109"/>
      <c r="AH2881" s="109"/>
      <c r="AI2881" s="109"/>
      <c r="AJ2881" s="109"/>
      <c r="AK2881" s="109"/>
      <c r="AL2881" s="109"/>
      <c r="AM2881" s="116"/>
      <c r="AN2881" s="115" t="s">
        <v>757</v>
      </c>
      <c r="AO2881" s="109"/>
      <c r="AP2881" s="109"/>
      <c r="AQ2881" s="109"/>
      <c r="AR2881" s="109"/>
      <c r="AS2881" s="109"/>
      <c r="AT2881" s="119">
        <v>72.0</v>
      </c>
    </row>
    <row r="2882" ht="17.25" customHeight="1">
      <c r="A2882" s="122" t="str">
        <f t="array" ref="A2882">CONCATENATE("Включает ", INDEX(Tabula!$A$1:$AC$129 ,$AT2881  + 1, MATCH("Count", Tabula!$A$1:$AAB$1 , 0)), " объекта")</f>
        <v>Включает 4 объекта</v>
      </c>
      <c r="B2882" s="94"/>
      <c r="C2882" s="94"/>
      <c r="D2882" s="94"/>
      <c r="E2882" s="94"/>
      <c r="F2882" s="94"/>
      <c r="G2882" s="94"/>
      <c r="H2882" s="94"/>
      <c r="I2882" s="121"/>
      <c r="J2882" s="123" t="str">
        <f t="array" ref="J2882">INDEX(Tabula!$A$1:$AC$129 , $AT2881 + 1, MATCH("Stars", Tabula!$A$1:$AAB$1 , 0))</f>
        <v>θ Car, υ Car, β Car, ω Car</v>
      </c>
      <c r="K2882" s="109"/>
      <c r="L2882" s="109"/>
      <c r="M2882" s="109"/>
      <c r="N2882" s="109"/>
      <c r="O2882" s="109"/>
      <c r="P2882" s="109"/>
      <c r="Q2882" s="109"/>
      <c r="R2882" s="109"/>
      <c r="S2882" s="109"/>
      <c r="T2882" s="109"/>
      <c r="U2882" s="109"/>
      <c r="V2882" s="109"/>
      <c r="W2882" s="109"/>
      <c r="X2882" s="109"/>
      <c r="Y2882" s="109"/>
      <c r="Z2882" s="109"/>
      <c r="AA2882" s="109"/>
      <c r="AB2882" s="109"/>
      <c r="AC2882" s="109"/>
      <c r="AD2882" s="109"/>
      <c r="AE2882" s="109"/>
      <c r="AF2882" s="109"/>
      <c r="AG2882" s="109"/>
      <c r="AH2882" s="109"/>
      <c r="AI2882" s="109"/>
      <c r="AJ2882" s="109"/>
      <c r="AK2882" s="109"/>
      <c r="AL2882" s="109"/>
      <c r="AM2882" s="116"/>
      <c r="AN2882" s="120" t="str">
        <f t="array" ref="AN2882">CONCATENATE("№ ", TEXT(INDEX(Tabula!$A$1:$AC$129, $AT2881 + 1, MATCH("Order", Tabula!$A$1:$AAB$1 , 0)), "000"))</f>
        <v>№ 072</v>
      </c>
      <c r="AO2882" s="94"/>
      <c r="AP2882" s="94"/>
      <c r="AQ2882" s="94"/>
      <c r="AR2882" s="94"/>
      <c r="AS2882" s="94"/>
    </row>
    <row r="2883" ht="17.25" customHeight="1">
      <c r="A2883" s="126" t="s">
        <v>656</v>
      </c>
      <c r="B2883" s="109"/>
      <c r="C2883" s="109"/>
      <c r="D2883" s="109"/>
      <c r="E2883" s="109"/>
      <c r="F2883" s="109"/>
      <c r="G2883" s="109"/>
      <c r="H2883" s="109"/>
      <c r="I2883" s="116"/>
      <c r="J2883" s="127" t="str">
        <f t="array" ref="J2883">INDEX(Tabula!$A$1:$AC$129 , $AT2881 + 1, MATCH("Origin", Tabula!$A$1:$AAB$1 , 0))</f>
        <v>Современное</v>
      </c>
      <c r="K2883" s="109"/>
      <c r="L2883" s="109"/>
      <c r="M2883" s="109"/>
      <c r="N2883" s="109"/>
      <c r="O2883" s="109"/>
      <c r="P2883" s="109"/>
      <c r="Q2883" s="109"/>
      <c r="R2883" s="109"/>
      <c r="S2883" s="109"/>
      <c r="T2883" s="109"/>
      <c r="U2883" s="116"/>
      <c r="V2883" s="126" t="s">
        <v>636</v>
      </c>
      <c r="W2883" s="109"/>
      <c r="X2883" s="109"/>
      <c r="Y2883" s="109"/>
      <c r="Z2883" s="109"/>
      <c r="AA2883" s="109"/>
      <c r="AB2883" s="109"/>
      <c r="AC2883" s="109"/>
      <c r="AD2883" s="127" t="str">
        <f t="array" ref="AD2883">INDEX(Tabula!$A$1:$AC$129 , $AT2881 + 1, MATCH("Type", Tabula!$A$1:$AAB$1 , 0))</f>
        <v>Бриллиант</v>
      </c>
      <c r="AE2883" s="109"/>
      <c r="AF2883" s="109"/>
      <c r="AG2883" s="109"/>
      <c r="AH2883" s="109"/>
      <c r="AI2883" s="109"/>
      <c r="AJ2883" s="109"/>
      <c r="AK2883" s="109"/>
      <c r="AL2883" s="109"/>
      <c r="AM2883" s="116"/>
      <c r="AN2883" s="124"/>
      <c r="AO2883" s="124"/>
      <c r="AP2883" s="124"/>
      <c r="AQ2883" s="124"/>
      <c r="AR2883" s="124"/>
      <c r="AS2883" s="124"/>
    </row>
    <row r="2884" ht="17.25" customHeight="1">
      <c r="A2884" s="126" t="s">
        <v>759</v>
      </c>
      <c r="B2884" s="109"/>
      <c r="C2884" s="109"/>
      <c r="D2884" s="109"/>
      <c r="E2884" s="109"/>
      <c r="F2884" s="109"/>
      <c r="G2884" s="109"/>
      <c r="H2884" s="109"/>
      <c r="I2884" s="116"/>
      <c r="J2884" s="129" t="str">
        <f t="array" ref="J2884">IF(INDEX(Tabula!$A$1:$AC$129 , $AT2881 + 1, MATCH("Coord_RAJ2000_Beg", Tabula!$A$1:$AAB$1 , 0)), CONCATENATE(INDEX(Tabula!$A$1:$AC$129 , $AT2881 + 1, MATCH("Coord_RAJ2000_Beg", Tabula!$A$1:$AAB$1 , 0)), " | ", INDEX(Tabula!$A$1:$AC$129 , $AT2881 + 1, MATCH("Coord_DEJ2000_Beg", Tabula!$A$1:$AAB$1 , 0))), " ")</f>
        <v> </v>
      </c>
      <c r="K2884" s="109"/>
      <c r="L2884" s="109"/>
      <c r="M2884" s="109"/>
      <c r="N2884" s="109"/>
      <c r="O2884" s="109"/>
      <c r="P2884" s="109"/>
      <c r="Q2884" s="109"/>
      <c r="R2884" s="109"/>
      <c r="S2884" s="109"/>
      <c r="T2884" s="109"/>
      <c r="U2884" s="116"/>
      <c r="V2884" s="126" t="s">
        <v>760</v>
      </c>
      <c r="W2884" s="109"/>
      <c r="X2884" s="109"/>
      <c r="Y2884" s="109"/>
      <c r="Z2884" s="109"/>
      <c r="AA2884" s="109"/>
      <c r="AB2884" s="109"/>
      <c r="AC2884" s="109"/>
      <c r="AD2884" s="127" t="str">
        <f t="array" ref="AD2884">if(INDEX(Tabula!$A$1:$AC$129 , $AT2881 + 1, MATCH("Latitude_Full_Beg", Tabula!$A$1:$AAB$1 , 0)),  CONCATENATE(TEXT(INDEX(Tabula!$A$1:$AC$129 , $AT2881 + 1, MATCH("Latitude_Full_Beg", Tabula!$A$1:$AAB$1 , 0)), "+00.0;-00.0" ), "° — ", TEXT(INDEX(Tabula!$A$1:$AC$129 , $AT2881 + 1, MATCH("Latitude_Full_End", Tabula!$A$1:$AAB$1 , 0)), "+00.0;-00.0" ), "°"), " ")</f>
        <v> </v>
      </c>
      <c r="AE2884" s="109"/>
      <c r="AF2884" s="109"/>
      <c r="AG2884" s="109"/>
      <c r="AH2884" s="109"/>
      <c r="AI2884" s="109"/>
      <c r="AJ2884" s="109"/>
      <c r="AK2884" s="109"/>
      <c r="AL2884" s="109"/>
      <c r="AM2884" s="116"/>
      <c r="AN2884" s="128" t="s">
        <v>758</v>
      </c>
      <c r="AO2884" s="109"/>
      <c r="AP2884" s="109"/>
      <c r="AQ2884" s="109"/>
      <c r="AR2884" s="109"/>
      <c r="AS2884" s="109"/>
    </row>
    <row r="2885" ht="17.25" customHeight="1">
      <c r="A2885" s="131" t="s">
        <v>761</v>
      </c>
      <c r="B2885" s="109"/>
      <c r="C2885" s="109"/>
      <c r="D2885" s="109"/>
      <c r="E2885" s="109"/>
      <c r="F2885" s="109"/>
      <c r="G2885" s="109"/>
      <c r="H2885" s="109"/>
      <c r="I2885" s="116"/>
      <c r="J2885" s="129" t="str">
        <f t="array" ref="J2885">IF(INDEX(Tabula!$A$1:$AC$129 , $AT2881 + 1, MATCH("Coord_RAJ2000_End", Tabula!$A$1:$AAB$1 , 0)), CONCATENATE(INDEX(Tabula!$A$1:$AC$129 , $AT2881 + 1, MATCH("Coord_RAJ2000_End", Tabula!$A$1:$AAB$1 , 0)), " | ", INDEX(Tabula!$A$1:$AC$129 , $AT2881 + 1, MATCH("Coord_DEJ2000_End", Tabula!$A$1:$AAB$1 , 0))), " ")</f>
        <v> </v>
      </c>
      <c r="K2885" s="109"/>
      <c r="L2885" s="109"/>
      <c r="M2885" s="109"/>
      <c r="N2885" s="109"/>
      <c r="O2885" s="109"/>
      <c r="P2885" s="109"/>
      <c r="Q2885" s="109"/>
      <c r="R2885" s="109"/>
      <c r="S2885" s="109"/>
      <c r="T2885" s="109"/>
      <c r="U2885" s="116"/>
      <c r="V2885" s="126" t="s">
        <v>762</v>
      </c>
      <c r="W2885" s="109"/>
      <c r="X2885" s="109"/>
      <c r="Y2885" s="109"/>
      <c r="Z2885" s="109"/>
      <c r="AA2885" s="109"/>
      <c r="AB2885" s="109"/>
      <c r="AC2885" s="109"/>
      <c r="AD2885" s="127" t="str">
        <f t="array" ref="AD2885">IF(INDEX(Tabula!$A$1:$AC$129 , $AT2881 + 1, MATCH("Latitude_Part_Beg", Tabula!$A$1:$AAB$1 , 0)), CONCATENATE(TEXT(INDEX(Tabula!$A$1:$AC$129 , $AT2881 + 1, MATCH("Latitude_Part_Beg", Tabula!$A$1:$AAB$1 , 0)), "+00.0;-00.0" ), "° — ", TEXT(INDEX(Tabula!$A$1:$AC$129 , $AT2881 + 1, MATCH("Latitude_Part_End", Tabula!$A$1:$AAB$1 , 0)), "+00.0;-00.0" ), "°"), " ")</f>
        <v> </v>
      </c>
      <c r="AE2885" s="109"/>
      <c r="AF2885" s="109"/>
      <c r="AG2885" s="109"/>
      <c r="AH2885" s="109"/>
      <c r="AI2885" s="109"/>
      <c r="AJ2885" s="109"/>
      <c r="AK2885" s="109"/>
      <c r="AL2885" s="109"/>
      <c r="AM2885" s="116"/>
      <c r="AN2885" s="130" t="str">
        <f t="array" ref="AN2885">CONCATENATE("@ ", INDEX(Tabula!$A$1:$AC$129, $AT2881 + 1, MATCH("Group", Tabula!$A$1:$AAB$1 , 0)), " ")</f>
        <v>@ 058-_ </v>
      </c>
      <c r="AO2885" s="94"/>
      <c r="AP2885" s="94"/>
      <c r="AQ2885" s="94"/>
      <c r="AR2885" s="94"/>
      <c r="AS2885" s="94"/>
    </row>
    <row r="2886" ht="17.25" customHeight="1">
      <c r="A2886" s="126" t="s">
        <v>763</v>
      </c>
      <c r="B2886" s="109"/>
      <c r="C2886" s="109"/>
      <c r="D2886" s="109"/>
      <c r="E2886" s="109"/>
      <c r="F2886" s="109"/>
      <c r="G2886" s="109"/>
      <c r="H2886" s="109"/>
      <c r="I2886" s="116"/>
      <c r="J2886" s="132" t="str">
        <f t="array" ref="J2886">if(INDEX(Tabula!$A$1:$AC$129 , $AT2881 + 1, MATCH("Size_RA", Tabula!$A$1:$AAB$1 , 0)), CONCATENATE(INDEX(Tabula!$A$1:$AC$129 , $AT2881 + 1, MATCH("Size_RA", Tabula!$A$1:$AAB$1 , 0)), " | ", INDEX(Tabula!$A$1:$AC$129 , $AT2881 + 1, MATCH("Size_DE", Tabula!$A$1:$AAB$1 , 0))), " ")</f>
        <v> </v>
      </c>
      <c r="K2886" s="109"/>
      <c r="L2886" s="109"/>
      <c r="M2886" s="109"/>
      <c r="N2886" s="109"/>
      <c r="O2886" s="109"/>
      <c r="P2886" s="109"/>
      <c r="Q2886" s="109"/>
      <c r="R2886" s="109"/>
      <c r="S2886" s="109"/>
      <c r="T2886" s="109"/>
      <c r="U2886" s="116"/>
      <c r="V2886" s="126" t="s">
        <v>764</v>
      </c>
      <c r="W2886" s="109"/>
      <c r="X2886" s="109"/>
      <c r="Y2886" s="109"/>
      <c r="Z2886" s="109"/>
      <c r="AA2886" s="109"/>
      <c r="AB2886" s="109"/>
      <c r="AC2886" s="109"/>
      <c r="AD2886" s="127" t="str">
        <f t="array" ref="AD2886">IF(INDEX(Tabula!$A$1:$AC$129 , $AT2881 + 1, MATCH("Magnitude_Min", Tabula!$A$1:$AAB$1 , 0)), CONCATENATE(TEXT(INDEX(Tabula!$A$1:$AC$129 , $AT2881 + 1, MATCH("Magnitude_Min", Tabula!$A$1:$AAB$1 , 0)), "+00.0;-00.0"),  "ᵐ — ", TEXT(INDEX(Tabula!$A$1:$AC$129 , $AT2881 + 1, MATCH("Magnitude_Max", Tabula!$A$1:$AAB$1 , 0)), "+00.0;-00.0"), "ᵐ"), " ")</f>
        <v> </v>
      </c>
      <c r="AE2886" s="109"/>
      <c r="AF2886" s="109"/>
      <c r="AG2886" s="109"/>
      <c r="AH2886" s="109"/>
      <c r="AI2886" s="109"/>
      <c r="AJ2886" s="109"/>
      <c r="AK2886" s="109"/>
      <c r="AL2886" s="109"/>
      <c r="AM2886" s="116"/>
      <c r="AN2886" s="124"/>
      <c r="AO2886" s="124"/>
      <c r="AP2886" s="124"/>
      <c r="AQ2886" s="124"/>
      <c r="AR2886" s="124"/>
      <c r="AS2886" s="124"/>
    </row>
    <row r="2887" ht="17.25" customHeight="1">
      <c r="A2887" s="134" t="str">
        <f t="array" ref="A2887">CONCATENATE("", INDEX(Tabula!$A$1:$AC$129 ,$AT2881  + 1, MATCH("Info", Tabula!$A$1:$AAB$1 , 0)))</f>
        <v>Бриллиант «Бриллиант». Составлен из четырех звезд Киля. Похож формой и размером на Южный Крест и астеризм Ложный Южный Крест.</v>
      </c>
      <c r="B2887" s="94"/>
      <c r="C2887" s="94"/>
      <c r="D2887" s="94"/>
      <c r="E2887" s="94"/>
      <c r="F2887" s="94"/>
      <c r="G2887" s="94"/>
      <c r="H2887" s="94"/>
      <c r="I2887" s="94"/>
      <c r="J2887" s="94"/>
      <c r="K2887" s="94"/>
      <c r="L2887" s="94"/>
      <c r="M2887" s="94"/>
      <c r="N2887" s="94"/>
      <c r="O2887" s="94"/>
      <c r="P2887" s="94"/>
      <c r="Q2887" s="94"/>
      <c r="R2887" s="94"/>
      <c r="S2887" s="94"/>
      <c r="T2887" s="94"/>
      <c r="U2887" s="94"/>
      <c r="V2887" s="94"/>
      <c r="W2887" s="94"/>
      <c r="X2887" s="94"/>
      <c r="Y2887" s="94"/>
      <c r="Z2887" s="94"/>
      <c r="AA2887" s="94"/>
      <c r="AB2887" s="94"/>
      <c r="AC2887" s="94"/>
      <c r="AD2887" s="94"/>
      <c r="AE2887" s="94"/>
      <c r="AF2887" s="94"/>
      <c r="AG2887" s="94"/>
      <c r="AH2887" s="94"/>
      <c r="AI2887" s="94"/>
      <c r="AJ2887" s="94"/>
      <c r="AK2887" s="94"/>
      <c r="AL2887" s="94"/>
      <c r="AM2887" s="94"/>
      <c r="AN2887" s="94"/>
      <c r="AO2887" s="94"/>
      <c r="AP2887" s="94"/>
      <c r="AQ2887" s="94"/>
      <c r="AR2887" s="94"/>
      <c r="AS2887" s="139" t="s">
        <v>765</v>
      </c>
    </row>
    <row r="2888" ht="17.25" customHeight="1"/>
    <row r="2889" ht="17.25" customHeight="1"/>
    <row r="2890" ht="17.25" customHeight="1"/>
    <row r="2891" ht="17.25" customHeight="1"/>
    <row r="2892" ht="17.25" customHeight="1"/>
    <row r="2893" ht="17.25" customHeight="1"/>
    <row r="2894" ht="17.25" customHeight="1"/>
    <row r="2895" ht="17.25" customHeight="1"/>
    <row r="2896" ht="17.25" customHeight="1"/>
    <row r="2897" ht="17.25" customHeight="1"/>
    <row r="2898" ht="17.25" customHeight="1"/>
    <row r="2899" ht="17.25" customHeight="1"/>
    <row r="2900" ht="17.25" customHeight="1"/>
    <row r="2901" ht="17.25" customHeight="1">
      <c r="A2901" s="124"/>
      <c r="B2901" s="124"/>
      <c r="C2901" s="124"/>
      <c r="D2901" s="124"/>
      <c r="E2901" s="124"/>
      <c r="F2901" s="124"/>
      <c r="G2901" s="124"/>
      <c r="H2901" s="124"/>
      <c r="I2901" s="124"/>
      <c r="J2901" s="124"/>
      <c r="K2901" s="124"/>
      <c r="L2901" s="124"/>
      <c r="M2901" s="124"/>
      <c r="N2901" s="124"/>
      <c r="O2901" s="124"/>
      <c r="P2901" s="124"/>
      <c r="Q2901" s="124"/>
      <c r="R2901" s="124"/>
      <c r="S2901" s="124"/>
      <c r="T2901" s="124"/>
      <c r="U2901" s="124"/>
      <c r="V2901" s="124"/>
      <c r="W2901" s="124"/>
      <c r="X2901" s="124"/>
      <c r="Y2901" s="124"/>
      <c r="Z2901" s="124"/>
      <c r="AA2901" s="124"/>
      <c r="AB2901" s="124"/>
      <c r="AC2901" s="124"/>
      <c r="AD2901" s="124"/>
      <c r="AE2901" s="124"/>
      <c r="AF2901" s="124"/>
      <c r="AG2901" s="124"/>
      <c r="AH2901" s="124"/>
      <c r="AI2901" s="124"/>
      <c r="AJ2901" s="124"/>
      <c r="AK2901" s="124"/>
      <c r="AL2901" s="124"/>
      <c r="AM2901" s="124"/>
      <c r="AN2901" s="124"/>
      <c r="AO2901" s="124"/>
      <c r="AP2901" s="124"/>
      <c r="AQ2901" s="124"/>
      <c r="AR2901" s="124"/>
      <c r="AS2901" s="124"/>
    </row>
    <row r="2902" ht="17.25" customHeight="1">
      <c r="A2902" s="138" t="str">
        <f t="array" ref="A2902">IMAGE(INDEX(Tabula!$A$1:$AC$129 , $AT2881 + 1,  MATCH("Img_Form_Gray", Tabula!$A$1:$AAB$1 , 0)))</f>
        <v/>
      </c>
      <c r="B2902" s="94"/>
      <c r="C2902" s="94"/>
      <c r="D2902" s="94"/>
      <c r="E2902" s="94"/>
      <c r="F2902" s="94"/>
      <c r="G2902" s="94"/>
      <c r="H2902" s="94"/>
      <c r="I2902" s="94"/>
      <c r="J2902" s="94"/>
      <c r="K2902" s="94"/>
      <c r="L2902" s="94"/>
      <c r="M2902" s="94"/>
      <c r="N2902" s="94"/>
      <c r="O2902" s="94"/>
      <c r="P2902" s="94"/>
      <c r="Q2902" s="94"/>
      <c r="R2902" s="94"/>
      <c r="S2902" s="94"/>
      <c r="T2902" s="94"/>
      <c r="U2902" s="140" t="s">
        <v>767</v>
      </c>
      <c r="V2902" s="136" t="str">
        <f t="array" ref="V2902">IMAGE(INDEX(Tabula!$A$1:$AC$129 , $AT2881 + 1, MATCH("Img_Look_Gray", Tabula!$A$1:$AAB$1 , 0)))</f>
        <v/>
      </c>
      <c r="W2902" s="94"/>
      <c r="X2902" s="94"/>
      <c r="Y2902" s="94"/>
      <c r="Z2902" s="94"/>
      <c r="AA2902" s="94"/>
      <c r="AB2902" s="94"/>
      <c r="AC2902" s="94"/>
      <c r="AD2902" s="94"/>
      <c r="AE2902" s="94"/>
      <c r="AF2902" s="94"/>
      <c r="AG2902" s="94"/>
      <c r="AH2902" s="94"/>
      <c r="AI2902" s="94"/>
      <c r="AJ2902" s="94"/>
      <c r="AK2902" s="94"/>
      <c r="AL2902" s="94"/>
      <c r="AM2902" s="94"/>
      <c r="AN2902" s="94"/>
      <c r="AO2902" s="94"/>
      <c r="AP2902" s="94"/>
      <c r="AQ2902" s="94"/>
      <c r="AR2902" s="94"/>
      <c r="AS2902" s="141" t="s">
        <v>766</v>
      </c>
    </row>
    <row r="2903" ht="17.25" customHeight="1"/>
    <row r="2904" ht="17.25" customHeight="1"/>
    <row r="2905" ht="17.25" customHeight="1"/>
    <row r="2906" ht="17.25" customHeight="1"/>
    <row r="2907" ht="17.25" customHeight="1"/>
    <row r="2908" ht="17.25" customHeight="1"/>
    <row r="2909" ht="17.25" customHeight="1"/>
    <row r="2910" ht="17.25" customHeight="1"/>
    <row r="2911" ht="17.25" customHeight="1"/>
    <row r="2912" ht="17.25" customHeight="1"/>
    <row r="2913" ht="17.25" customHeight="1"/>
    <row r="2914" ht="17.25" customHeight="1"/>
    <row r="2915" ht="17.25" customHeight="1"/>
    <row r="2916" ht="17.25" customHeight="1">
      <c r="A2916" s="124"/>
      <c r="B2916" s="124"/>
      <c r="C2916" s="124"/>
      <c r="D2916" s="124"/>
      <c r="E2916" s="124"/>
      <c r="F2916" s="124"/>
      <c r="G2916" s="124"/>
      <c r="H2916" s="124"/>
      <c r="I2916" s="124"/>
      <c r="J2916" s="124"/>
      <c r="K2916" s="124"/>
      <c r="L2916" s="124"/>
      <c r="M2916" s="124"/>
      <c r="N2916" s="124"/>
      <c r="O2916" s="124"/>
      <c r="P2916" s="124"/>
      <c r="Q2916" s="124"/>
      <c r="R2916" s="124"/>
      <c r="S2916" s="124"/>
      <c r="T2916" s="124"/>
      <c r="U2916" s="124"/>
      <c r="V2916" s="124"/>
      <c r="W2916" s="124"/>
      <c r="X2916" s="124"/>
      <c r="Y2916" s="124"/>
      <c r="Z2916" s="124"/>
      <c r="AA2916" s="124"/>
      <c r="AB2916" s="124"/>
      <c r="AC2916" s="124"/>
      <c r="AD2916" s="124"/>
      <c r="AE2916" s="124"/>
      <c r="AF2916" s="124"/>
      <c r="AG2916" s="124"/>
      <c r="AH2916" s="124"/>
      <c r="AI2916" s="124"/>
      <c r="AJ2916" s="124"/>
      <c r="AK2916" s="124"/>
      <c r="AL2916" s="124"/>
      <c r="AM2916" s="124"/>
      <c r="AN2916" s="124"/>
      <c r="AO2916" s="124"/>
      <c r="AP2916" s="124"/>
      <c r="AQ2916" s="124"/>
      <c r="AR2916" s="124"/>
      <c r="AS2916" s="124"/>
    </row>
    <row r="2917" ht="17.25" customHeight="1">
      <c r="A2917" s="115" t="s">
        <v>757</v>
      </c>
      <c r="B2917" s="109"/>
      <c r="C2917" s="109"/>
      <c r="D2917" s="109"/>
      <c r="E2917" s="109"/>
      <c r="F2917" s="116"/>
      <c r="G2917" s="117" t="s">
        <v>634</v>
      </c>
      <c r="H2917" s="109"/>
      <c r="I2917" s="109"/>
      <c r="J2917" s="109"/>
      <c r="K2917" s="109"/>
      <c r="L2917" s="109"/>
      <c r="M2917" s="109"/>
      <c r="N2917" s="109"/>
      <c r="O2917" s="116"/>
      <c r="P2917" s="118" t="str">
        <f t="array" ref="P2917">CONCATENATE("", INDEX(Tabula!$A$1:$AC$129 ,$AT2917  + 1, MATCH("Name", Tabula!$A$1:$AAB$1 , 0)))</f>
        <v>Ромб</v>
      </c>
      <c r="Q2917" s="109"/>
      <c r="R2917" s="109"/>
      <c r="S2917" s="109"/>
      <c r="T2917" s="109"/>
      <c r="U2917" s="109"/>
      <c r="V2917" s="109"/>
      <c r="W2917" s="109"/>
      <c r="X2917" s="109"/>
      <c r="Y2917" s="109"/>
      <c r="Z2917" s="109"/>
      <c r="AA2917" s="109"/>
      <c r="AB2917" s="109"/>
      <c r="AC2917" s="109"/>
      <c r="AD2917" s="109"/>
      <c r="AE2917" s="109"/>
      <c r="AF2917" s="109"/>
      <c r="AG2917" s="109"/>
      <c r="AH2917" s="109"/>
      <c r="AI2917" s="109"/>
      <c r="AJ2917" s="109"/>
      <c r="AK2917" s="109"/>
      <c r="AL2917" s="109"/>
      <c r="AM2917" s="109"/>
      <c r="AN2917" s="109"/>
      <c r="AO2917" s="109"/>
      <c r="AP2917" s="109"/>
      <c r="AQ2917" s="109"/>
      <c r="AR2917" s="109"/>
      <c r="AS2917" s="109"/>
      <c r="AT2917" s="119">
        <v>73.0</v>
      </c>
    </row>
    <row r="2918" ht="17.25" customHeight="1">
      <c r="A2918" s="120" t="str">
        <f t="array" ref="A2918">CONCATENATE("№ ", TEXT(INDEX(Tabula!$A$1:$AC$129, $AT2917 + 1, MATCH("Order", Tabula!$A$1:$AAB$1 , 0)), "000"))</f>
        <v>№ 073</v>
      </c>
      <c r="B2918" s="94"/>
      <c r="C2918" s="94"/>
      <c r="D2918" s="94"/>
      <c r="E2918" s="94"/>
      <c r="F2918" s="121"/>
      <c r="G2918" s="122" t="str">
        <f t="array" ref="G2918">CONCATENATE("Включает ", INDEX(Tabula!$A$1:$AC$129 ,$AT2917  + 1, MATCH("Count", Tabula!$A$1:$AAB$1 , 0)), " объекта")</f>
        <v>Включает 4 объекта</v>
      </c>
      <c r="H2918" s="94"/>
      <c r="I2918" s="94"/>
      <c r="J2918" s="94"/>
      <c r="K2918" s="94"/>
      <c r="L2918" s="94"/>
      <c r="M2918" s="94"/>
      <c r="N2918" s="94"/>
      <c r="O2918" s="121"/>
      <c r="P2918" s="123" t="str">
        <f t="array" ref="P2918">INDEX(Tabula!$A$1:$AC$129 , $AT2917 + 1, MATCH("Stars", Tabula!$A$1:$AAB$1 , 0))</f>
        <v>γ Dra, ξ Dra, β Dra, ι Her</v>
      </c>
      <c r="Q2918" s="109"/>
      <c r="R2918" s="109"/>
      <c r="S2918" s="109"/>
      <c r="T2918" s="109"/>
      <c r="U2918" s="109"/>
      <c r="V2918" s="109"/>
      <c r="W2918" s="109"/>
      <c r="X2918" s="109"/>
      <c r="Y2918" s="109"/>
      <c r="Z2918" s="109"/>
      <c r="AA2918" s="109"/>
      <c r="AB2918" s="109"/>
      <c r="AC2918" s="109"/>
      <c r="AD2918" s="109"/>
      <c r="AE2918" s="109"/>
      <c r="AF2918" s="109"/>
      <c r="AG2918" s="109"/>
      <c r="AH2918" s="109"/>
      <c r="AI2918" s="109"/>
      <c r="AJ2918" s="109"/>
      <c r="AK2918" s="109"/>
      <c r="AL2918" s="109"/>
      <c r="AM2918" s="109"/>
      <c r="AN2918" s="109"/>
      <c r="AO2918" s="109"/>
      <c r="AP2918" s="109"/>
      <c r="AQ2918" s="109"/>
      <c r="AR2918" s="109"/>
      <c r="AS2918" s="109"/>
    </row>
    <row r="2919" ht="17.25" customHeight="1">
      <c r="A2919" s="124"/>
      <c r="B2919" s="124"/>
      <c r="C2919" s="124"/>
      <c r="D2919" s="124"/>
      <c r="E2919" s="124"/>
      <c r="F2919" s="125"/>
      <c r="G2919" s="126" t="s">
        <v>656</v>
      </c>
      <c r="H2919" s="109"/>
      <c r="I2919" s="109"/>
      <c r="J2919" s="109"/>
      <c r="K2919" s="109"/>
      <c r="L2919" s="109"/>
      <c r="M2919" s="109"/>
      <c r="N2919" s="109"/>
      <c r="O2919" s="116"/>
      <c r="P2919" s="127" t="str">
        <f t="array" ref="P2919">INDEX(Tabula!$A$1:$AC$129 , $AT2917 + 1, MATCH("Origin", Tabula!$A$1:$AAB$1 , 0))</f>
        <v>Античное</v>
      </c>
      <c r="Q2919" s="109"/>
      <c r="R2919" s="109"/>
      <c r="S2919" s="109"/>
      <c r="T2919" s="109"/>
      <c r="U2919" s="109"/>
      <c r="V2919" s="109"/>
      <c r="W2919" s="109"/>
      <c r="X2919" s="109"/>
      <c r="Y2919" s="109"/>
      <c r="Z2919" s="109"/>
      <c r="AA2919" s="116"/>
      <c r="AB2919" s="126" t="s">
        <v>636</v>
      </c>
      <c r="AC2919" s="109"/>
      <c r="AD2919" s="109"/>
      <c r="AE2919" s="109"/>
      <c r="AF2919" s="109"/>
      <c r="AG2919" s="109"/>
      <c r="AH2919" s="109"/>
      <c r="AI2919" s="109"/>
      <c r="AJ2919" s="127" t="str">
        <f t="array" ref="AJ2919">INDEX(Tabula!$A$1:$AC$129 , $AT2917 + 1, MATCH("Type", Tabula!$A$1:$AAB$1 , 0))</f>
        <v>Бриллиант</v>
      </c>
      <c r="AK2919" s="109"/>
      <c r="AL2919" s="109"/>
      <c r="AM2919" s="109"/>
      <c r="AN2919" s="109"/>
      <c r="AO2919" s="109"/>
      <c r="AP2919" s="109"/>
      <c r="AQ2919" s="109"/>
      <c r="AR2919" s="109"/>
      <c r="AS2919" s="109"/>
    </row>
    <row r="2920" ht="17.25" customHeight="1">
      <c r="A2920" s="128" t="s">
        <v>758</v>
      </c>
      <c r="B2920" s="109"/>
      <c r="C2920" s="109"/>
      <c r="D2920" s="109"/>
      <c r="E2920" s="109"/>
      <c r="F2920" s="116"/>
      <c r="G2920" s="126" t="s">
        <v>759</v>
      </c>
      <c r="H2920" s="109"/>
      <c r="I2920" s="109"/>
      <c r="J2920" s="109"/>
      <c r="K2920" s="109"/>
      <c r="L2920" s="109"/>
      <c r="M2920" s="109"/>
      <c r="N2920" s="109"/>
      <c r="O2920" s="116"/>
      <c r="P2920" s="129" t="str">
        <f t="array" ref="P2920">IF(INDEX(Tabula!$A$1:$AC$129 , $AT2917 + 1, MATCH("Coord_RAJ2000_Beg", Tabula!$A$1:$AAB$1 , 0)), CONCATENATE(INDEX(Tabula!$A$1:$AC$129 , $AT2917 + 1, MATCH("Coord_RAJ2000_Beg", Tabula!$A$1:$AAB$1 , 0)), " | ", INDEX(Tabula!$A$1:$AC$129 , $AT2917 + 1, MATCH("Coord_DEJ2000_Beg", Tabula!$A$1:$AAB$1 , 0))), " ")</f>
        <v> </v>
      </c>
      <c r="Q2920" s="109"/>
      <c r="R2920" s="109"/>
      <c r="S2920" s="109"/>
      <c r="T2920" s="109"/>
      <c r="U2920" s="109"/>
      <c r="V2920" s="109"/>
      <c r="W2920" s="109"/>
      <c r="X2920" s="109"/>
      <c r="Y2920" s="109"/>
      <c r="Z2920" s="109"/>
      <c r="AA2920" s="116"/>
      <c r="AB2920" s="126" t="s">
        <v>760</v>
      </c>
      <c r="AC2920" s="109"/>
      <c r="AD2920" s="109"/>
      <c r="AE2920" s="109"/>
      <c r="AF2920" s="109"/>
      <c r="AG2920" s="109"/>
      <c r="AH2920" s="109"/>
      <c r="AI2920" s="109"/>
      <c r="AJ2920" s="127" t="str">
        <f t="array" ref="AJ2920">if(INDEX(Tabula!$A$1:$AC$129 , $AT2917 + 1, MATCH("Latitude_Full_Beg", Tabula!$A$1:$AAB$1 , 0)),  CONCATENATE(TEXT(INDEX(Tabula!$A$1:$AC$129 , $AT2917 + 1, MATCH("Latitude_Full_Beg", Tabula!$A$1:$AAB$1 , 0)), "+00.0;-00.0" ), "° — ", TEXT(INDEX(Tabula!$A$1:$AC$129 , $AT2917 + 1, MATCH("Latitude_Full_End", Tabula!$A$1:$AAB$1 , 0)), "+00.0;-00.0" ), "°"), " ")</f>
        <v> </v>
      </c>
      <c r="AK2920" s="109"/>
      <c r="AL2920" s="109"/>
      <c r="AM2920" s="109"/>
      <c r="AN2920" s="109"/>
      <c r="AO2920" s="109"/>
      <c r="AP2920" s="109"/>
      <c r="AQ2920" s="109"/>
      <c r="AR2920" s="109"/>
      <c r="AS2920" s="109"/>
    </row>
    <row r="2921" ht="17.25" customHeight="1">
      <c r="A2921" s="130" t="str">
        <f t="array" ref="A2921">CONCATENATE("@ ", INDEX(Tabula!$A$1:$AC$129, $AT2917 + 1, MATCH("Group", Tabula!$A$1:$AAB$1 , 0)), " ")</f>
        <v>@ 059-_ </v>
      </c>
      <c r="B2921" s="94"/>
      <c r="C2921" s="94"/>
      <c r="D2921" s="94"/>
      <c r="E2921" s="94"/>
      <c r="F2921" s="121"/>
      <c r="G2921" s="131" t="s">
        <v>761</v>
      </c>
      <c r="H2921" s="109"/>
      <c r="I2921" s="109"/>
      <c r="J2921" s="109"/>
      <c r="K2921" s="109"/>
      <c r="L2921" s="109"/>
      <c r="M2921" s="109"/>
      <c r="N2921" s="109"/>
      <c r="O2921" s="116"/>
      <c r="P2921" s="129" t="str">
        <f t="array" ref="P2921">IF(INDEX(Tabula!$A$1:$AC$129 , $AT2917 + 1, MATCH("Coord_RAJ2000_End", Tabula!$A$1:$AAB$1 , 0)), CONCATENATE(INDEX(Tabula!$A$1:$AC$129 , $AT2917 + 1, MATCH("Coord_RAJ2000_End", Tabula!$A$1:$AAB$1 , 0)), " | ", INDEX(Tabula!$A$1:$AC$129 , $AT2917 + 1, MATCH("Coord_DEJ2000_End", Tabula!$A$1:$AAB$1 , 0))), " ")</f>
        <v> </v>
      </c>
      <c r="Q2921" s="109"/>
      <c r="R2921" s="109"/>
      <c r="S2921" s="109"/>
      <c r="T2921" s="109"/>
      <c r="U2921" s="109"/>
      <c r="V2921" s="109"/>
      <c r="W2921" s="109"/>
      <c r="X2921" s="109"/>
      <c r="Y2921" s="109"/>
      <c r="Z2921" s="109"/>
      <c r="AA2921" s="116"/>
      <c r="AB2921" s="126" t="s">
        <v>762</v>
      </c>
      <c r="AC2921" s="109"/>
      <c r="AD2921" s="109"/>
      <c r="AE2921" s="109"/>
      <c r="AF2921" s="109"/>
      <c r="AG2921" s="109"/>
      <c r="AH2921" s="109"/>
      <c r="AI2921" s="109"/>
      <c r="AJ2921" s="127" t="str">
        <f t="array" ref="AJ2921">IF(INDEX(Tabula!$A$1:$AC$129 , $AT2917 + 1, MATCH("Latitude_Part_Beg", Tabula!$A$1:$AAB$1 , 0)), CONCATENATE(TEXT(INDEX(Tabula!$A$1:$AC$129 , $AT2917 + 1, MATCH("Latitude_Part_Beg", Tabula!$A$1:$AAB$1 , 0)), "+00.0;-00.0" ), "° — ", TEXT(INDEX(Tabula!$A$1:$AC$129 , $AT2917 + 1, MATCH("Latitude_Part_End", Tabula!$A$1:$AAB$1 , 0)), "+00.0;-00.0" ), "°"), " ")</f>
        <v> </v>
      </c>
      <c r="AK2921" s="109"/>
      <c r="AL2921" s="109"/>
      <c r="AM2921" s="109"/>
      <c r="AN2921" s="109"/>
      <c r="AO2921" s="109"/>
      <c r="AP2921" s="109"/>
      <c r="AQ2921" s="109"/>
      <c r="AR2921" s="109"/>
      <c r="AS2921" s="109"/>
    </row>
    <row r="2922" ht="17.25" customHeight="1">
      <c r="A2922" s="124"/>
      <c r="B2922" s="124"/>
      <c r="C2922" s="124"/>
      <c r="D2922" s="124"/>
      <c r="E2922" s="124"/>
      <c r="F2922" s="125"/>
      <c r="G2922" s="126" t="s">
        <v>763</v>
      </c>
      <c r="H2922" s="109"/>
      <c r="I2922" s="109"/>
      <c r="J2922" s="109"/>
      <c r="K2922" s="109"/>
      <c r="L2922" s="109"/>
      <c r="M2922" s="109"/>
      <c r="N2922" s="109"/>
      <c r="O2922" s="116"/>
      <c r="P2922" s="132" t="str">
        <f t="array" ref="P2922">if(INDEX(Tabula!$A$1:$AC$129 , $AT2917 + 1, MATCH("Size_RA", Tabula!$A$1:$AAB$1 , 0)), CONCATENATE(INDEX(Tabula!$A$1:$AC$129 , $AT2917 + 1, MATCH("Size_RA", Tabula!$A$1:$AAB$1 , 0)), " | ", INDEX(Tabula!$A$1:$AC$129 , $AT2917 + 1, MATCH("Size_DE", Tabula!$A$1:$AAB$1 , 0))), " ")</f>
        <v> </v>
      </c>
      <c r="Q2922" s="109"/>
      <c r="R2922" s="109"/>
      <c r="S2922" s="109"/>
      <c r="T2922" s="109"/>
      <c r="U2922" s="109"/>
      <c r="V2922" s="109"/>
      <c r="W2922" s="109"/>
      <c r="X2922" s="109"/>
      <c r="Y2922" s="109"/>
      <c r="Z2922" s="109"/>
      <c r="AA2922" s="116"/>
      <c r="AB2922" s="126" t="s">
        <v>764</v>
      </c>
      <c r="AC2922" s="109"/>
      <c r="AD2922" s="109"/>
      <c r="AE2922" s="109"/>
      <c r="AF2922" s="109"/>
      <c r="AG2922" s="109"/>
      <c r="AH2922" s="109"/>
      <c r="AI2922" s="109"/>
      <c r="AJ2922" s="127" t="str">
        <f t="array" ref="AJ2922">IF(INDEX(Tabula!$A$1:$AC$129 , $AT2917 + 1, MATCH("Magnitude_Min", Tabula!$A$1:$AAB$1 , 0)), CONCATENATE(TEXT(INDEX(Tabula!$A$1:$AC$129 , $AT2917 + 1, MATCH("Magnitude_Min", Tabula!$A$1:$AAB$1 , 0)), "+00.0;-00.0"),  "ᵐ — ", TEXT(INDEX(Tabula!$A$1:$AC$129 , $AT2917 + 1, MATCH("Magnitude_Max", Tabula!$A$1:$AAB$1 , 0)), "+00.0;-00.0"), "ᵐ"), " ")</f>
        <v> </v>
      </c>
      <c r="AK2922" s="109"/>
      <c r="AL2922" s="109"/>
      <c r="AM2922" s="109"/>
      <c r="AN2922" s="109"/>
      <c r="AO2922" s="109"/>
      <c r="AP2922" s="109"/>
      <c r="AQ2922" s="109"/>
      <c r="AR2922" s="109"/>
      <c r="AS2922" s="109"/>
    </row>
    <row r="2923" ht="17.25" customHeight="1">
      <c r="A2923" s="133" t="s">
        <v>765</v>
      </c>
      <c r="B2923" s="134" t="str">
        <f t="array" ref="B2923">CONCATENATE("", INDEX(Tabula!$A$1:$AC$129 ,$AT2917  + 1, MATCH("Info", Tabula!$A$1:$AAB$1 , 0)))</f>
        <v>Астеризм, составленный из трех звезд Головы Дракона и одной — созвездия Her. Ромб, просто ромб… интертерриториальный.</v>
      </c>
      <c r="C2923" s="94"/>
      <c r="D2923" s="94"/>
      <c r="E2923" s="94"/>
      <c r="F2923" s="94"/>
      <c r="G2923" s="94"/>
      <c r="H2923" s="94"/>
      <c r="I2923" s="94"/>
      <c r="J2923" s="94"/>
      <c r="K2923" s="94"/>
      <c r="L2923" s="94"/>
      <c r="M2923" s="94"/>
      <c r="N2923" s="94"/>
      <c r="O2923" s="94"/>
      <c r="P2923" s="94"/>
      <c r="Q2923" s="94"/>
      <c r="R2923" s="94"/>
      <c r="S2923" s="94"/>
      <c r="T2923" s="94"/>
      <c r="U2923" s="94"/>
      <c r="V2923" s="94"/>
      <c r="W2923" s="94"/>
      <c r="X2923" s="94"/>
      <c r="Y2923" s="94"/>
      <c r="Z2923" s="94"/>
      <c r="AA2923" s="94"/>
      <c r="AB2923" s="94"/>
      <c r="AC2923" s="94"/>
      <c r="AD2923" s="94"/>
      <c r="AE2923" s="94"/>
      <c r="AF2923" s="94"/>
      <c r="AG2923" s="94"/>
      <c r="AH2923" s="94"/>
      <c r="AI2923" s="94"/>
      <c r="AJ2923" s="94"/>
      <c r="AK2923" s="94"/>
      <c r="AL2923" s="94"/>
      <c r="AM2923" s="94"/>
      <c r="AN2923" s="94"/>
      <c r="AO2923" s="94"/>
      <c r="AP2923" s="94"/>
      <c r="AQ2923" s="94"/>
      <c r="AR2923" s="94"/>
      <c r="AS2923" s="94"/>
    </row>
    <row r="2924" ht="17.25" customHeight="1"/>
    <row r="2925" ht="17.25" customHeight="1"/>
    <row r="2926" ht="17.25" customHeight="1"/>
    <row r="2927" ht="17.25" customHeight="1"/>
    <row r="2928" ht="17.25" customHeight="1"/>
    <row r="2929" ht="17.25" customHeight="1"/>
    <row r="2930" ht="17.25" customHeight="1"/>
    <row r="2931" ht="17.25" customHeight="1"/>
    <row r="2932" ht="17.25" customHeight="1"/>
    <row r="2933" ht="17.25" customHeight="1"/>
    <row r="2934" ht="17.25" customHeight="1"/>
    <row r="2935" ht="17.25" customHeight="1"/>
    <row r="2936" ht="17.25" customHeight="1"/>
    <row r="2937" ht="17.25" customHeight="1">
      <c r="A2937" s="124"/>
      <c r="B2937" s="124"/>
      <c r="C2937" s="124"/>
      <c r="D2937" s="124"/>
      <c r="E2937" s="124"/>
      <c r="F2937" s="124"/>
      <c r="G2937" s="124"/>
      <c r="H2937" s="124"/>
      <c r="I2937" s="124"/>
      <c r="J2937" s="124"/>
      <c r="K2937" s="124"/>
      <c r="L2937" s="124"/>
      <c r="M2937" s="124"/>
      <c r="N2937" s="124"/>
      <c r="O2937" s="124"/>
      <c r="P2937" s="124"/>
      <c r="Q2937" s="124"/>
      <c r="R2937" s="124"/>
      <c r="S2937" s="124"/>
      <c r="T2937" s="124"/>
      <c r="U2937" s="124"/>
      <c r="V2937" s="124"/>
      <c r="W2937" s="124"/>
      <c r="X2937" s="124"/>
      <c r="Y2937" s="124"/>
      <c r="Z2937" s="124"/>
      <c r="AA2937" s="124"/>
      <c r="AB2937" s="124"/>
      <c r="AC2937" s="124"/>
      <c r="AD2937" s="124"/>
      <c r="AE2937" s="124"/>
      <c r="AF2937" s="124"/>
      <c r="AG2937" s="124"/>
      <c r="AH2937" s="124"/>
      <c r="AI2937" s="124"/>
      <c r="AJ2937" s="124"/>
      <c r="AK2937" s="124"/>
      <c r="AL2937" s="124"/>
      <c r="AM2937" s="124"/>
      <c r="AN2937" s="124"/>
      <c r="AO2937" s="124"/>
      <c r="AP2937" s="124"/>
      <c r="AQ2937" s="124"/>
      <c r="AR2937" s="124"/>
      <c r="AS2937" s="124"/>
    </row>
    <row r="2938" ht="17.25" customHeight="1">
      <c r="A2938" s="135" t="s">
        <v>766</v>
      </c>
      <c r="B2938" s="136" t="str">
        <f t="array" ref="B2938">IMAGE(INDEX(Tabula!$A$1:$AC$129 , $AT2917 + 1, MATCH("Img_Look_Gray", Tabula!$A$1:$AAB$1 , 0)))</f>
        <v/>
      </c>
      <c r="C2938" s="94"/>
      <c r="D2938" s="94"/>
      <c r="E2938" s="94"/>
      <c r="F2938" s="94"/>
      <c r="G2938" s="94"/>
      <c r="H2938" s="94"/>
      <c r="I2938" s="94"/>
      <c r="J2938" s="94"/>
      <c r="K2938" s="94"/>
      <c r="L2938" s="94"/>
      <c r="M2938" s="94"/>
      <c r="N2938" s="94"/>
      <c r="O2938" s="94"/>
      <c r="P2938" s="94"/>
      <c r="Q2938" s="94"/>
      <c r="R2938" s="94"/>
      <c r="S2938" s="94"/>
      <c r="T2938" s="94"/>
      <c r="U2938" s="94"/>
      <c r="V2938" s="94"/>
      <c r="W2938" s="94"/>
      <c r="X2938" s="94"/>
      <c r="Y2938" s="137" t="s">
        <v>767</v>
      </c>
      <c r="Z2938" s="138" t="str">
        <f t="array" ref="Z2938">IMAGE(INDEX(Tabula!$A$1:$AC$129 , $AT2917 + 1,  MATCH("Img_Form_Gray", Tabula!$A$1:$AAB$1 , 0)))</f>
        <v/>
      </c>
      <c r="AA2938" s="94"/>
      <c r="AB2938" s="94"/>
      <c r="AC2938" s="94"/>
      <c r="AD2938" s="94"/>
      <c r="AE2938" s="94"/>
      <c r="AF2938" s="94"/>
      <c r="AG2938" s="94"/>
      <c r="AH2938" s="94"/>
      <c r="AI2938" s="94"/>
      <c r="AJ2938" s="94"/>
      <c r="AK2938" s="94"/>
      <c r="AL2938" s="94"/>
      <c r="AM2938" s="94"/>
      <c r="AN2938" s="94"/>
      <c r="AO2938" s="94"/>
      <c r="AP2938" s="94"/>
      <c r="AQ2938" s="94"/>
      <c r="AR2938" s="94"/>
      <c r="AS2938" s="94"/>
    </row>
    <row r="2939" ht="17.25" customHeight="1"/>
    <row r="2940" ht="17.25" customHeight="1"/>
    <row r="2941" ht="17.25" customHeight="1"/>
    <row r="2942" ht="17.25" customHeight="1"/>
    <row r="2943" ht="17.25" customHeight="1"/>
    <row r="2944" ht="17.25" customHeight="1"/>
    <row r="2945" ht="17.25" customHeight="1"/>
    <row r="2946" ht="17.25" customHeight="1"/>
    <row r="2947" ht="17.25" customHeight="1"/>
    <row r="2948" ht="17.25" customHeight="1"/>
    <row r="2949" ht="17.25" customHeight="1"/>
    <row r="2950" ht="17.25" customHeight="1"/>
    <row r="2951" ht="17.25" customHeight="1"/>
    <row r="2952" ht="17.25" customHeight="1">
      <c r="A2952" s="124"/>
      <c r="B2952" s="124"/>
      <c r="C2952" s="124"/>
      <c r="D2952" s="124"/>
      <c r="E2952" s="124"/>
      <c r="F2952" s="124"/>
      <c r="G2952" s="124"/>
      <c r="H2952" s="124"/>
      <c r="I2952" s="124"/>
      <c r="J2952" s="124"/>
      <c r="K2952" s="124"/>
      <c r="L2952" s="124"/>
      <c r="M2952" s="124"/>
      <c r="N2952" s="124"/>
      <c r="O2952" s="124"/>
      <c r="P2952" s="124"/>
      <c r="Q2952" s="124"/>
      <c r="R2952" s="124"/>
      <c r="S2952" s="124"/>
      <c r="T2952" s="124"/>
      <c r="U2952" s="124"/>
      <c r="V2952" s="124"/>
      <c r="W2952" s="124"/>
      <c r="X2952" s="124"/>
      <c r="Y2952" s="124"/>
      <c r="Z2952" s="124"/>
      <c r="AA2952" s="124"/>
      <c r="AB2952" s="124"/>
      <c r="AC2952" s="124"/>
      <c r="AD2952" s="124"/>
      <c r="AE2952" s="124"/>
      <c r="AF2952" s="124"/>
      <c r="AG2952" s="124"/>
      <c r="AH2952" s="124"/>
      <c r="AI2952" s="124"/>
      <c r="AJ2952" s="124"/>
      <c r="AK2952" s="124"/>
      <c r="AL2952" s="124"/>
      <c r="AM2952" s="124"/>
      <c r="AN2952" s="124"/>
      <c r="AO2952" s="124"/>
      <c r="AP2952" s="124"/>
      <c r="AQ2952" s="124"/>
      <c r="AR2952" s="124"/>
      <c r="AS2952" s="124"/>
    </row>
    <row r="2953" ht="17.25" customHeight="1">
      <c r="A2953" s="117" t="s">
        <v>634</v>
      </c>
      <c r="B2953" s="109"/>
      <c r="C2953" s="109"/>
      <c r="D2953" s="109"/>
      <c r="E2953" s="109"/>
      <c r="F2953" s="109"/>
      <c r="G2953" s="109"/>
      <c r="H2953" s="109"/>
      <c r="I2953" s="116"/>
      <c r="J2953" s="118" t="str">
        <f t="array" ref="J2953">CONCATENATE("", INDEX(Tabula!$A$1:$AC$129 ,$AT2953  + 1, MATCH("Name", Tabula!$A$1:$AAB$1 , 0)))</f>
        <v>Каскад Кембла</v>
      </c>
      <c r="K2953" s="109"/>
      <c r="L2953" s="109"/>
      <c r="M2953" s="109"/>
      <c r="N2953" s="109"/>
      <c r="O2953" s="109"/>
      <c r="P2953" s="109"/>
      <c r="Q2953" s="109"/>
      <c r="R2953" s="109"/>
      <c r="S2953" s="109"/>
      <c r="T2953" s="109"/>
      <c r="U2953" s="109"/>
      <c r="V2953" s="109"/>
      <c r="W2953" s="109"/>
      <c r="X2953" s="109"/>
      <c r="Y2953" s="109"/>
      <c r="Z2953" s="109"/>
      <c r="AA2953" s="109"/>
      <c r="AB2953" s="109"/>
      <c r="AC2953" s="109"/>
      <c r="AD2953" s="109"/>
      <c r="AE2953" s="109"/>
      <c r="AF2953" s="109"/>
      <c r="AG2953" s="109"/>
      <c r="AH2953" s="109"/>
      <c r="AI2953" s="109"/>
      <c r="AJ2953" s="109"/>
      <c r="AK2953" s="109"/>
      <c r="AL2953" s="109"/>
      <c r="AM2953" s="116"/>
      <c r="AN2953" s="115" t="s">
        <v>757</v>
      </c>
      <c r="AO2953" s="109"/>
      <c r="AP2953" s="109"/>
      <c r="AQ2953" s="109"/>
      <c r="AR2953" s="109"/>
      <c r="AS2953" s="109"/>
      <c r="AT2953" s="119">
        <v>74.0</v>
      </c>
    </row>
    <row r="2954" ht="17.25" customHeight="1">
      <c r="A2954" s="122" t="str">
        <f t="array" ref="A2954">CONCATENATE("Включает ", INDEX(Tabula!$A$1:$AC$129 ,$AT2953  + 1, MATCH("Count", Tabula!$A$1:$AAB$1 , 0)), " объекта")</f>
        <v>Включает 20 объекта</v>
      </c>
      <c r="B2954" s="94"/>
      <c r="C2954" s="94"/>
      <c r="D2954" s="94"/>
      <c r="E2954" s="94"/>
      <c r="F2954" s="94"/>
      <c r="G2954" s="94"/>
      <c r="H2954" s="94"/>
      <c r="I2954" s="121"/>
      <c r="J2954" s="123" t="str">
        <f t="array" ref="J2954">INDEX(Tabula!$A$1:$AC$129 , $AT2953 + 1, MATCH("Stars", Tabula!$A$1:$AAB$1 , 0))</f>
        <v>[Cam HD 24479], ~20</v>
      </c>
      <c r="K2954" s="109"/>
      <c r="L2954" s="109"/>
      <c r="M2954" s="109"/>
      <c r="N2954" s="109"/>
      <c r="O2954" s="109"/>
      <c r="P2954" s="109"/>
      <c r="Q2954" s="109"/>
      <c r="R2954" s="109"/>
      <c r="S2954" s="109"/>
      <c r="T2954" s="109"/>
      <c r="U2954" s="109"/>
      <c r="V2954" s="109"/>
      <c r="W2954" s="109"/>
      <c r="X2954" s="109"/>
      <c r="Y2954" s="109"/>
      <c r="Z2954" s="109"/>
      <c r="AA2954" s="109"/>
      <c r="AB2954" s="109"/>
      <c r="AC2954" s="109"/>
      <c r="AD2954" s="109"/>
      <c r="AE2954" s="109"/>
      <c r="AF2954" s="109"/>
      <c r="AG2954" s="109"/>
      <c r="AH2954" s="109"/>
      <c r="AI2954" s="109"/>
      <c r="AJ2954" s="109"/>
      <c r="AK2954" s="109"/>
      <c r="AL2954" s="109"/>
      <c r="AM2954" s="116"/>
      <c r="AN2954" s="120" t="str">
        <f t="array" ref="AN2954">CONCATENATE("№ ", TEXT(INDEX(Tabula!$A$1:$AC$129, $AT2953 + 1, MATCH("Order", Tabula!$A$1:$AAB$1 , 0)), "000"))</f>
        <v>№ 074</v>
      </c>
      <c r="AO2954" s="94"/>
      <c r="AP2954" s="94"/>
      <c r="AQ2954" s="94"/>
      <c r="AR2954" s="94"/>
      <c r="AS2954" s="94"/>
    </row>
    <row r="2955" ht="17.25" customHeight="1">
      <c r="A2955" s="126" t="s">
        <v>656</v>
      </c>
      <c r="B2955" s="109"/>
      <c r="C2955" s="109"/>
      <c r="D2955" s="109"/>
      <c r="E2955" s="109"/>
      <c r="F2955" s="109"/>
      <c r="G2955" s="109"/>
      <c r="H2955" s="109"/>
      <c r="I2955" s="116"/>
      <c r="J2955" s="127" t="str">
        <f t="array" ref="J2955">INDEX(Tabula!$A$1:$AC$129 , $AT2953 + 1, MATCH("Origin", Tabula!$A$1:$AAB$1 , 0))</f>
        <v>Первооткрыватель Кембeл</v>
      </c>
      <c r="K2955" s="109"/>
      <c r="L2955" s="109"/>
      <c r="M2955" s="109"/>
      <c r="N2955" s="109"/>
      <c r="O2955" s="109"/>
      <c r="P2955" s="109"/>
      <c r="Q2955" s="109"/>
      <c r="R2955" s="109"/>
      <c r="S2955" s="109"/>
      <c r="T2955" s="109"/>
      <c r="U2955" s="116"/>
      <c r="V2955" s="126" t="s">
        <v>636</v>
      </c>
      <c r="W2955" s="109"/>
      <c r="X2955" s="109"/>
      <c r="Y2955" s="109"/>
      <c r="Z2955" s="109"/>
      <c r="AA2955" s="109"/>
      <c r="AB2955" s="109"/>
      <c r="AC2955" s="109"/>
      <c r="AD2955" s="127" t="str">
        <f t="array" ref="AD2955">INDEX(Tabula!$A$1:$AC$129 , $AT2953 + 1, MATCH("Type", Tabula!$A$1:$AAB$1 , 0))</f>
        <v>Телескопические</v>
      </c>
      <c r="AE2955" s="109"/>
      <c r="AF2955" s="109"/>
      <c r="AG2955" s="109"/>
      <c r="AH2955" s="109"/>
      <c r="AI2955" s="109"/>
      <c r="AJ2955" s="109"/>
      <c r="AK2955" s="109"/>
      <c r="AL2955" s="109"/>
      <c r="AM2955" s="116"/>
      <c r="AN2955" s="124"/>
      <c r="AO2955" s="124"/>
      <c r="AP2955" s="124"/>
      <c r="AQ2955" s="124"/>
      <c r="AR2955" s="124"/>
      <c r="AS2955" s="124"/>
    </row>
    <row r="2956" ht="17.25" customHeight="1">
      <c r="A2956" s="126" t="s">
        <v>759</v>
      </c>
      <c r="B2956" s="109"/>
      <c r="C2956" s="109"/>
      <c r="D2956" s="109"/>
      <c r="E2956" s="109"/>
      <c r="F2956" s="109"/>
      <c r="G2956" s="109"/>
      <c r="H2956" s="109"/>
      <c r="I2956" s="116"/>
      <c r="J2956" s="129" t="str">
        <f t="array" ref="J2956">IF(INDEX(Tabula!$A$1:$AC$129 , $AT2953 + 1, MATCH("Coord_RAJ2000_Beg", Tabula!$A$1:$AAB$1 , 0)), CONCATENATE(INDEX(Tabula!$A$1:$AC$129 , $AT2953 + 1, MATCH("Coord_RAJ2000_Beg", Tabula!$A$1:$AAB$1 , 0)), " | ", INDEX(Tabula!$A$1:$AC$129 , $AT2953 + 1, MATCH("Coord_DEJ2000_Beg", Tabula!$A$1:$AAB$1 , 0))), " ")</f>
        <v> </v>
      </c>
      <c r="K2956" s="109"/>
      <c r="L2956" s="109"/>
      <c r="M2956" s="109"/>
      <c r="N2956" s="109"/>
      <c r="O2956" s="109"/>
      <c r="P2956" s="109"/>
      <c r="Q2956" s="109"/>
      <c r="R2956" s="109"/>
      <c r="S2956" s="109"/>
      <c r="T2956" s="109"/>
      <c r="U2956" s="116"/>
      <c r="V2956" s="126" t="s">
        <v>760</v>
      </c>
      <c r="W2956" s="109"/>
      <c r="X2956" s="109"/>
      <c r="Y2956" s="109"/>
      <c r="Z2956" s="109"/>
      <c r="AA2956" s="109"/>
      <c r="AB2956" s="109"/>
      <c r="AC2956" s="109"/>
      <c r="AD2956" s="127" t="str">
        <f t="array" ref="AD2956">if(INDEX(Tabula!$A$1:$AC$129 , $AT2953 + 1, MATCH("Latitude_Full_Beg", Tabula!$A$1:$AAB$1 , 0)),  CONCATENATE(TEXT(INDEX(Tabula!$A$1:$AC$129 , $AT2953 + 1, MATCH("Latitude_Full_Beg", Tabula!$A$1:$AAB$1 , 0)), "+00.0;-00.0" ), "° — ", TEXT(INDEX(Tabula!$A$1:$AC$129 , $AT2953 + 1, MATCH("Latitude_Full_End", Tabula!$A$1:$AAB$1 , 0)), "+00.0;-00.0" ), "°"), " ")</f>
        <v> </v>
      </c>
      <c r="AE2956" s="109"/>
      <c r="AF2956" s="109"/>
      <c r="AG2956" s="109"/>
      <c r="AH2956" s="109"/>
      <c r="AI2956" s="109"/>
      <c r="AJ2956" s="109"/>
      <c r="AK2956" s="109"/>
      <c r="AL2956" s="109"/>
      <c r="AM2956" s="116"/>
      <c r="AN2956" s="128" t="s">
        <v>758</v>
      </c>
      <c r="AO2956" s="109"/>
      <c r="AP2956" s="109"/>
      <c r="AQ2956" s="109"/>
      <c r="AR2956" s="109"/>
      <c r="AS2956" s="109"/>
    </row>
    <row r="2957" ht="17.25" customHeight="1">
      <c r="A2957" s="131" t="s">
        <v>761</v>
      </c>
      <c r="B2957" s="109"/>
      <c r="C2957" s="109"/>
      <c r="D2957" s="109"/>
      <c r="E2957" s="109"/>
      <c r="F2957" s="109"/>
      <c r="G2957" s="109"/>
      <c r="H2957" s="109"/>
      <c r="I2957" s="116"/>
      <c r="J2957" s="129" t="str">
        <f t="array" ref="J2957">IF(INDEX(Tabula!$A$1:$AC$129 , $AT2953 + 1, MATCH("Coord_RAJ2000_End", Tabula!$A$1:$AAB$1 , 0)), CONCATENATE(INDEX(Tabula!$A$1:$AC$129 , $AT2953 + 1, MATCH("Coord_RAJ2000_End", Tabula!$A$1:$AAB$1 , 0)), " | ", INDEX(Tabula!$A$1:$AC$129 , $AT2953 + 1, MATCH("Coord_DEJ2000_End", Tabula!$A$1:$AAB$1 , 0))), " ")</f>
        <v> </v>
      </c>
      <c r="K2957" s="109"/>
      <c r="L2957" s="109"/>
      <c r="M2957" s="109"/>
      <c r="N2957" s="109"/>
      <c r="O2957" s="109"/>
      <c r="P2957" s="109"/>
      <c r="Q2957" s="109"/>
      <c r="R2957" s="109"/>
      <c r="S2957" s="109"/>
      <c r="T2957" s="109"/>
      <c r="U2957" s="116"/>
      <c r="V2957" s="126" t="s">
        <v>762</v>
      </c>
      <c r="W2957" s="109"/>
      <c r="X2957" s="109"/>
      <c r="Y2957" s="109"/>
      <c r="Z2957" s="109"/>
      <c r="AA2957" s="109"/>
      <c r="AB2957" s="109"/>
      <c r="AC2957" s="109"/>
      <c r="AD2957" s="127" t="str">
        <f t="array" ref="AD2957">IF(INDEX(Tabula!$A$1:$AC$129 , $AT2953 + 1, MATCH("Latitude_Part_Beg", Tabula!$A$1:$AAB$1 , 0)), CONCATENATE(TEXT(INDEX(Tabula!$A$1:$AC$129 , $AT2953 + 1, MATCH("Latitude_Part_Beg", Tabula!$A$1:$AAB$1 , 0)), "+00.0;-00.0" ), "° — ", TEXT(INDEX(Tabula!$A$1:$AC$129 , $AT2953 + 1, MATCH("Latitude_Part_End", Tabula!$A$1:$AAB$1 , 0)), "+00.0;-00.0" ), "°"), " ")</f>
        <v> </v>
      </c>
      <c r="AE2957" s="109"/>
      <c r="AF2957" s="109"/>
      <c r="AG2957" s="109"/>
      <c r="AH2957" s="109"/>
      <c r="AI2957" s="109"/>
      <c r="AJ2957" s="109"/>
      <c r="AK2957" s="109"/>
      <c r="AL2957" s="109"/>
      <c r="AM2957" s="116"/>
      <c r="AN2957" s="130" t="str">
        <f t="array" ref="AN2957">CONCATENATE("@ ", INDEX(Tabula!$A$1:$AC$129, $AT2953 + 1, MATCH("Group", Tabula!$A$1:$AAB$1 , 0)), " ")</f>
        <v>@ 060-_ </v>
      </c>
      <c r="AO2957" s="94"/>
      <c r="AP2957" s="94"/>
      <c r="AQ2957" s="94"/>
      <c r="AR2957" s="94"/>
      <c r="AS2957" s="94"/>
    </row>
    <row r="2958" ht="17.25" customHeight="1">
      <c r="A2958" s="126" t="s">
        <v>763</v>
      </c>
      <c r="B2958" s="109"/>
      <c r="C2958" s="109"/>
      <c r="D2958" s="109"/>
      <c r="E2958" s="109"/>
      <c r="F2958" s="109"/>
      <c r="G2958" s="109"/>
      <c r="H2958" s="109"/>
      <c r="I2958" s="116"/>
      <c r="J2958" s="132" t="str">
        <f t="array" ref="J2958">if(INDEX(Tabula!$A$1:$AC$129 , $AT2953 + 1, MATCH("Size_RA", Tabula!$A$1:$AAB$1 , 0)), CONCATENATE(INDEX(Tabula!$A$1:$AC$129 , $AT2953 + 1, MATCH("Size_RA", Tabula!$A$1:$AAB$1 , 0)), " | ", INDEX(Tabula!$A$1:$AC$129 , $AT2953 + 1, MATCH("Size_DE", Tabula!$A$1:$AAB$1 , 0))), " ")</f>
        <v> </v>
      </c>
      <c r="K2958" s="109"/>
      <c r="L2958" s="109"/>
      <c r="M2958" s="109"/>
      <c r="N2958" s="109"/>
      <c r="O2958" s="109"/>
      <c r="P2958" s="109"/>
      <c r="Q2958" s="109"/>
      <c r="R2958" s="109"/>
      <c r="S2958" s="109"/>
      <c r="T2958" s="109"/>
      <c r="U2958" s="116"/>
      <c r="V2958" s="126" t="s">
        <v>764</v>
      </c>
      <c r="W2958" s="109"/>
      <c r="X2958" s="109"/>
      <c r="Y2958" s="109"/>
      <c r="Z2958" s="109"/>
      <c r="AA2958" s="109"/>
      <c r="AB2958" s="109"/>
      <c r="AC2958" s="109"/>
      <c r="AD2958" s="127" t="str">
        <f t="array" ref="AD2958">IF(INDEX(Tabula!$A$1:$AC$129 , $AT2953 + 1, MATCH("Magnitude_Min", Tabula!$A$1:$AAB$1 , 0)), CONCATENATE(TEXT(INDEX(Tabula!$A$1:$AC$129 , $AT2953 + 1, MATCH("Magnitude_Min", Tabula!$A$1:$AAB$1 , 0)), "+00.0;-00.0"),  "ᵐ — ", TEXT(INDEX(Tabula!$A$1:$AC$129 , $AT2953 + 1, MATCH("Magnitude_Max", Tabula!$A$1:$AAB$1 , 0)), "+00.0;-00.0"), "ᵐ"), " ")</f>
        <v> </v>
      </c>
      <c r="AE2958" s="109"/>
      <c r="AF2958" s="109"/>
      <c r="AG2958" s="109"/>
      <c r="AH2958" s="109"/>
      <c r="AI2958" s="109"/>
      <c r="AJ2958" s="109"/>
      <c r="AK2958" s="109"/>
      <c r="AL2958" s="109"/>
      <c r="AM2958" s="116"/>
      <c r="AN2958" s="124"/>
      <c r="AO2958" s="124"/>
      <c r="AP2958" s="124"/>
      <c r="AQ2958" s="124"/>
      <c r="AR2958" s="124"/>
      <c r="AS2958" s="124"/>
    </row>
    <row r="2959" ht="17.25" customHeight="1">
      <c r="A2959" s="134" t="str">
        <f t="array" ref="A2959">CONCATENATE("", INDEX(Tabula!$A$1:$AC$129 ,$AT2953  + 1, MATCH("Info", Tabula!$A$1:$AAB$1 , 0)))</f>
        <v>Сугубо телескопический астеризм в Жирафе: длинная, в пять диаметров луны цепочка из примерно 20 звезд, различимых в лучшем случае в бинокль. Ориентироваться можно на единственную видимую невооруженным глазом HD 24479.</v>
      </c>
      <c r="B2959" s="94"/>
      <c r="C2959" s="94"/>
      <c r="D2959" s="94"/>
      <c r="E2959" s="94"/>
      <c r="F2959" s="94"/>
      <c r="G2959" s="94"/>
      <c r="H2959" s="94"/>
      <c r="I2959" s="94"/>
      <c r="J2959" s="94"/>
      <c r="K2959" s="94"/>
      <c r="L2959" s="94"/>
      <c r="M2959" s="94"/>
      <c r="N2959" s="94"/>
      <c r="O2959" s="94"/>
      <c r="P2959" s="94"/>
      <c r="Q2959" s="94"/>
      <c r="R2959" s="94"/>
      <c r="S2959" s="94"/>
      <c r="T2959" s="94"/>
      <c r="U2959" s="94"/>
      <c r="V2959" s="94"/>
      <c r="W2959" s="94"/>
      <c r="X2959" s="94"/>
      <c r="Y2959" s="94"/>
      <c r="Z2959" s="94"/>
      <c r="AA2959" s="94"/>
      <c r="AB2959" s="94"/>
      <c r="AC2959" s="94"/>
      <c r="AD2959" s="94"/>
      <c r="AE2959" s="94"/>
      <c r="AF2959" s="94"/>
      <c r="AG2959" s="94"/>
      <c r="AH2959" s="94"/>
      <c r="AI2959" s="94"/>
      <c r="AJ2959" s="94"/>
      <c r="AK2959" s="94"/>
      <c r="AL2959" s="94"/>
      <c r="AM2959" s="94"/>
      <c r="AN2959" s="94"/>
      <c r="AO2959" s="94"/>
      <c r="AP2959" s="94"/>
      <c r="AQ2959" s="94"/>
      <c r="AR2959" s="94"/>
      <c r="AS2959" s="139" t="s">
        <v>765</v>
      </c>
    </row>
    <row r="2960" ht="17.25" customHeight="1"/>
    <row r="2961" ht="17.25" customHeight="1"/>
    <row r="2962" ht="17.25" customHeight="1"/>
    <row r="2963" ht="17.25" customHeight="1"/>
    <row r="2964" ht="17.25" customHeight="1"/>
    <row r="2965" ht="17.25" customHeight="1"/>
    <row r="2966" ht="17.25" customHeight="1"/>
    <row r="2967" ht="17.25" customHeight="1"/>
    <row r="2968" ht="17.25" customHeight="1"/>
    <row r="2969" ht="17.25" customHeight="1"/>
    <row r="2970" ht="17.25" customHeight="1"/>
    <row r="2971" ht="17.25" customHeight="1"/>
    <row r="2972" ht="17.25" customHeight="1"/>
    <row r="2973" ht="17.25" customHeight="1">
      <c r="A2973" s="124"/>
      <c r="B2973" s="124"/>
      <c r="C2973" s="124"/>
      <c r="D2973" s="124"/>
      <c r="E2973" s="124"/>
      <c r="F2973" s="124"/>
      <c r="G2973" s="124"/>
      <c r="H2973" s="124"/>
      <c r="I2973" s="124"/>
      <c r="J2973" s="124"/>
      <c r="K2973" s="124"/>
      <c r="L2973" s="124"/>
      <c r="M2973" s="124"/>
      <c r="N2973" s="124"/>
      <c r="O2973" s="124"/>
      <c r="P2973" s="124"/>
      <c r="Q2973" s="124"/>
      <c r="R2973" s="124"/>
      <c r="S2973" s="124"/>
      <c r="T2973" s="124"/>
      <c r="U2973" s="124"/>
      <c r="V2973" s="124"/>
      <c r="W2973" s="124"/>
      <c r="X2973" s="124"/>
      <c r="Y2973" s="124"/>
      <c r="Z2973" s="124"/>
      <c r="AA2973" s="124"/>
      <c r="AB2973" s="124"/>
      <c r="AC2973" s="124"/>
      <c r="AD2973" s="124"/>
      <c r="AE2973" s="124"/>
      <c r="AF2973" s="124"/>
      <c r="AG2973" s="124"/>
      <c r="AH2973" s="124"/>
      <c r="AI2973" s="124"/>
      <c r="AJ2973" s="124"/>
      <c r="AK2973" s="124"/>
      <c r="AL2973" s="124"/>
      <c r="AM2973" s="124"/>
      <c r="AN2973" s="124"/>
      <c r="AO2973" s="124"/>
      <c r="AP2973" s="124"/>
      <c r="AQ2973" s="124"/>
      <c r="AR2973" s="124"/>
      <c r="AS2973" s="124"/>
    </row>
    <row r="2974" ht="17.25" customHeight="1">
      <c r="A2974" s="138" t="str">
        <f t="array" ref="A2974">IMAGE(INDEX(Tabula!$A$1:$AC$129 , $AT2953 + 1,  MATCH("Img_Form_Gray", Tabula!$A$1:$AAB$1 , 0)))</f>
        <v/>
      </c>
      <c r="B2974" s="94"/>
      <c r="C2974" s="94"/>
      <c r="D2974" s="94"/>
      <c r="E2974" s="94"/>
      <c r="F2974" s="94"/>
      <c r="G2974" s="94"/>
      <c r="H2974" s="94"/>
      <c r="I2974" s="94"/>
      <c r="J2974" s="94"/>
      <c r="K2974" s="94"/>
      <c r="L2974" s="94"/>
      <c r="M2974" s="94"/>
      <c r="N2974" s="94"/>
      <c r="O2974" s="94"/>
      <c r="P2974" s="94"/>
      <c r="Q2974" s="94"/>
      <c r="R2974" s="94"/>
      <c r="S2974" s="94"/>
      <c r="T2974" s="94"/>
      <c r="U2974" s="140" t="s">
        <v>767</v>
      </c>
      <c r="V2974" s="136" t="str">
        <f t="array" ref="V2974">IMAGE(INDEX(Tabula!$A$1:$AC$129 , $AT2953 + 1, MATCH("Img_Look_Gray", Tabula!$A$1:$AAB$1 , 0)))</f>
        <v/>
      </c>
      <c r="W2974" s="94"/>
      <c r="X2974" s="94"/>
      <c r="Y2974" s="94"/>
      <c r="Z2974" s="94"/>
      <c r="AA2974" s="94"/>
      <c r="AB2974" s="94"/>
      <c r="AC2974" s="94"/>
      <c r="AD2974" s="94"/>
      <c r="AE2974" s="94"/>
      <c r="AF2974" s="94"/>
      <c r="AG2974" s="94"/>
      <c r="AH2974" s="94"/>
      <c r="AI2974" s="94"/>
      <c r="AJ2974" s="94"/>
      <c r="AK2974" s="94"/>
      <c r="AL2974" s="94"/>
      <c r="AM2974" s="94"/>
      <c r="AN2974" s="94"/>
      <c r="AO2974" s="94"/>
      <c r="AP2974" s="94"/>
      <c r="AQ2974" s="94"/>
      <c r="AR2974" s="94"/>
      <c r="AS2974" s="141" t="s">
        <v>766</v>
      </c>
    </row>
    <row r="2975" ht="17.25" customHeight="1"/>
    <row r="2976" ht="17.25" customHeight="1"/>
    <row r="2977" ht="17.25" customHeight="1"/>
    <row r="2978" ht="17.25" customHeight="1"/>
    <row r="2979" ht="17.25" customHeight="1"/>
    <row r="2980" ht="17.25" customHeight="1"/>
    <row r="2981" ht="17.25" customHeight="1"/>
    <row r="2982" ht="17.25" customHeight="1"/>
    <row r="2983" ht="17.25" customHeight="1"/>
    <row r="2984" ht="17.25" customHeight="1"/>
    <row r="2985" ht="17.25" customHeight="1"/>
    <row r="2986" ht="17.25" customHeight="1"/>
    <row r="2987" ht="17.25" customHeight="1"/>
    <row r="2988" ht="17.25" customHeight="1">
      <c r="A2988" s="124"/>
      <c r="B2988" s="124"/>
      <c r="C2988" s="124"/>
      <c r="D2988" s="124"/>
      <c r="E2988" s="124"/>
      <c r="F2988" s="124"/>
      <c r="G2988" s="124"/>
      <c r="H2988" s="124"/>
      <c r="I2988" s="124"/>
      <c r="J2988" s="124"/>
      <c r="K2988" s="124"/>
      <c r="L2988" s="124"/>
      <c r="M2988" s="124"/>
      <c r="N2988" s="124"/>
      <c r="O2988" s="124"/>
      <c r="P2988" s="124"/>
      <c r="Q2988" s="124"/>
      <c r="R2988" s="124"/>
      <c r="S2988" s="124"/>
      <c r="T2988" s="124"/>
      <c r="U2988" s="124"/>
      <c r="V2988" s="124"/>
      <c r="W2988" s="124"/>
      <c r="X2988" s="124"/>
      <c r="Y2988" s="124"/>
      <c r="Z2988" s="124"/>
      <c r="AA2988" s="124"/>
      <c r="AB2988" s="124"/>
      <c r="AC2988" s="124"/>
      <c r="AD2988" s="124"/>
      <c r="AE2988" s="124"/>
      <c r="AF2988" s="124"/>
      <c r="AG2988" s="124"/>
      <c r="AH2988" s="124"/>
      <c r="AI2988" s="124"/>
      <c r="AJ2988" s="124"/>
      <c r="AK2988" s="124"/>
      <c r="AL2988" s="124"/>
      <c r="AM2988" s="124"/>
      <c r="AN2988" s="124"/>
      <c r="AO2988" s="124"/>
      <c r="AP2988" s="124"/>
      <c r="AQ2988" s="124"/>
      <c r="AR2988" s="124"/>
      <c r="AS2988" s="124"/>
    </row>
    <row r="2989" ht="17.25" customHeight="1">
      <c r="A2989" s="115" t="s">
        <v>757</v>
      </c>
      <c r="B2989" s="109"/>
      <c r="C2989" s="109"/>
      <c r="D2989" s="109"/>
      <c r="E2989" s="109"/>
      <c r="F2989" s="116"/>
      <c r="G2989" s="117" t="s">
        <v>634</v>
      </c>
      <c r="H2989" s="109"/>
      <c r="I2989" s="109"/>
      <c r="J2989" s="109"/>
      <c r="K2989" s="109"/>
      <c r="L2989" s="109"/>
      <c r="M2989" s="109"/>
      <c r="N2989" s="109"/>
      <c r="O2989" s="116"/>
      <c r="P2989" s="118" t="str">
        <f t="array" ref="P2989">CONCATENATE("", INDEX(Tabula!$A$1:$AC$129 ,$AT2989  + 1, MATCH("Name", Tabula!$A$1:$AAB$1 , 0)))</f>
        <v>Вешалка</v>
      </c>
      <c r="Q2989" s="109"/>
      <c r="R2989" s="109"/>
      <c r="S2989" s="109"/>
      <c r="T2989" s="109"/>
      <c r="U2989" s="109"/>
      <c r="V2989" s="109"/>
      <c r="W2989" s="109"/>
      <c r="X2989" s="109"/>
      <c r="Y2989" s="109"/>
      <c r="Z2989" s="109"/>
      <c r="AA2989" s="109"/>
      <c r="AB2989" s="109"/>
      <c r="AC2989" s="109"/>
      <c r="AD2989" s="109"/>
      <c r="AE2989" s="109"/>
      <c r="AF2989" s="109"/>
      <c r="AG2989" s="109"/>
      <c r="AH2989" s="109"/>
      <c r="AI2989" s="109"/>
      <c r="AJ2989" s="109"/>
      <c r="AK2989" s="109"/>
      <c r="AL2989" s="109"/>
      <c r="AM2989" s="109"/>
      <c r="AN2989" s="109"/>
      <c r="AO2989" s="109"/>
      <c r="AP2989" s="109"/>
      <c r="AQ2989" s="109"/>
      <c r="AR2989" s="109"/>
      <c r="AS2989" s="109"/>
      <c r="AT2989" s="119">
        <v>75.0</v>
      </c>
    </row>
    <row r="2990" ht="17.25" customHeight="1">
      <c r="A2990" s="120" t="str">
        <f t="array" ref="A2990">CONCATENATE("№ ", TEXT(INDEX(Tabula!$A$1:$AC$129, $AT2989 + 1, MATCH("Order", Tabula!$A$1:$AAB$1 , 0)), "000"))</f>
        <v>№ 075</v>
      </c>
      <c r="B2990" s="94"/>
      <c r="C2990" s="94"/>
      <c r="D2990" s="94"/>
      <c r="E2990" s="94"/>
      <c r="F2990" s="121"/>
      <c r="G2990" s="122" t="str">
        <f t="array" ref="G2990">CONCATENATE("Включает ", INDEX(Tabula!$A$1:$AC$129 ,$AT2989  + 1, MATCH("Count", Tabula!$A$1:$AAB$1 , 0)), " объекта")</f>
        <v>Включает 7 объекта</v>
      </c>
      <c r="H2990" s="94"/>
      <c r="I2990" s="94"/>
      <c r="J2990" s="94"/>
      <c r="K2990" s="94"/>
      <c r="L2990" s="94"/>
      <c r="M2990" s="94"/>
      <c r="N2990" s="94"/>
      <c r="O2990" s="121"/>
      <c r="P2990" s="123" t="str">
        <f t="array" ref="P2990">INDEX(Tabula!$A$1:$AC$129 , $AT2989 + 1, MATCH("Stars", Tabula!$A$1:$AAB$1 , 0))</f>
        <v>[Vul 4] ?, ?, ?, ?, ?, ?, ?</v>
      </c>
      <c r="Q2990" s="109"/>
      <c r="R2990" s="109"/>
      <c r="S2990" s="109"/>
      <c r="T2990" s="109"/>
      <c r="U2990" s="109"/>
      <c r="V2990" s="109"/>
      <c r="W2990" s="109"/>
      <c r="X2990" s="109"/>
      <c r="Y2990" s="109"/>
      <c r="Z2990" s="109"/>
      <c r="AA2990" s="109"/>
      <c r="AB2990" s="109"/>
      <c r="AC2990" s="109"/>
      <c r="AD2990" s="109"/>
      <c r="AE2990" s="109"/>
      <c r="AF2990" s="109"/>
      <c r="AG2990" s="109"/>
      <c r="AH2990" s="109"/>
      <c r="AI2990" s="109"/>
      <c r="AJ2990" s="109"/>
      <c r="AK2990" s="109"/>
      <c r="AL2990" s="109"/>
      <c r="AM2990" s="109"/>
      <c r="AN2990" s="109"/>
      <c r="AO2990" s="109"/>
      <c r="AP2990" s="109"/>
      <c r="AQ2990" s="109"/>
      <c r="AR2990" s="109"/>
      <c r="AS2990" s="109"/>
    </row>
    <row r="2991" ht="17.25" customHeight="1">
      <c r="A2991" s="124"/>
      <c r="B2991" s="124"/>
      <c r="C2991" s="124"/>
      <c r="D2991" s="124"/>
      <c r="E2991" s="124"/>
      <c r="F2991" s="125"/>
      <c r="G2991" s="126" t="s">
        <v>656</v>
      </c>
      <c r="H2991" s="109"/>
      <c r="I2991" s="109"/>
      <c r="J2991" s="109"/>
      <c r="K2991" s="109"/>
      <c r="L2991" s="109"/>
      <c r="M2991" s="109"/>
      <c r="N2991" s="109"/>
      <c r="O2991" s="116"/>
      <c r="P2991" s="127" t="str">
        <f t="array" ref="P2991">INDEX(Tabula!$A$1:$AC$129 , $AT2989 + 1, MATCH("Origin", Tabula!$A$1:$AAB$1 , 0))</f>
        <v>Первооткрыватель Ас-Суфи</v>
      </c>
      <c r="Q2991" s="109"/>
      <c r="R2991" s="109"/>
      <c r="S2991" s="109"/>
      <c r="T2991" s="109"/>
      <c r="U2991" s="109"/>
      <c r="V2991" s="109"/>
      <c r="W2991" s="109"/>
      <c r="X2991" s="109"/>
      <c r="Y2991" s="109"/>
      <c r="Z2991" s="109"/>
      <c r="AA2991" s="116"/>
      <c r="AB2991" s="126" t="s">
        <v>636</v>
      </c>
      <c r="AC2991" s="109"/>
      <c r="AD2991" s="109"/>
      <c r="AE2991" s="109"/>
      <c r="AF2991" s="109"/>
      <c r="AG2991" s="109"/>
      <c r="AH2991" s="109"/>
      <c r="AI2991" s="109"/>
      <c r="AJ2991" s="127" t="str">
        <f t="array" ref="AJ2991">INDEX(Tabula!$A$1:$AC$129 , $AT2989 + 1, MATCH("Type", Tabula!$A$1:$AAB$1 , 0))</f>
        <v>Телескопические</v>
      </c>
      <c r="AK2991" s="109"/>
      <c r="AL2991" s="109"/>
      <c r="AM2991" s="109"/>
      <c r="AN2991" s="109"/>
      <c r="AO2991" s="109"/>
      <c r="AP2991" s="109"/>
      <c r="AQ2991" s="109"/>
      <c r="AR2991" s="109"/>
      <c r="AS2991" s="109"/>
    </row>
    <row r="2992" ht="17.25" customHeight="1">
      <c r="A2992" s="128" t="s">
        <v>758</v>
      </c>
      <c r="B2992" s="109"/>
      <c r="C2992" s="109"/>
      <c r="D2992" s="109"/>
      <c r="E2992" s="109"/>
      <c r="F2992" s="116"/>
      <c r="G2992" s="126" t="s">
        <v>759</v>
      </c>
      <c r="H2992" s="109"/>
      <c r="I2992" s="109"/>
      <c r="J2992" s="109"/>
      <c r="K2992" s="109"/>
      <c r="L2992" s="109"/>
      <c r="M2992" s="109"/>
      <c r="N2992" s="109"/>
      <c r="O2992" s="116"/>
      <c r="P2992" s="129" t="str">
        <f t="array" ref="P2992">IF(INDEX(Tabula!$A$1:$AC$129 , $AT2989 + 1, MATCH("Coord_RAJ2000_Beg", Tabula!$A$1:$AAB$1 , 0)), CONCATENATE(INDEX(Tabula!$A$1:$AC$129 , $AT2989 + 1, MATCH("Coord_RAJ2000_Beg", Tabula!$A$1:$AAB$1 , 0)), " | ", INDEX(Tabula!$A$1:$AC$129 , $AT2989 + 1, MATCH("Coord_DEJ2000_Beg", Tabula!$A$1:$AAB$1 , 0))), " ")</f>
        <v> </v>
      </c>
      <c r="Q2992" s="109"/>
      <c r="R2992" s="109"/>
      <c r="S2992" s="109"/>
      <c r="T2992" s="109"/>
      <c r="U2992" s="109"/>
      <c r="V2992" s="109"/>
      <c r="W2992" s="109"/>
      <c r="X2992" s="109"/>
      <c r="Y2992" s="109"/>
      <c r="Z2992" s="109"/>
      <c r="AA2992" s="116"/>
      <c r="AB2992" s="126" t="s">
        <v>760</v>
      </c>
      <c r="AC2992" s="109"/>
      <c r="AD2992" s="109"/>
      <c r="AE2992" s="109"/>
      <c r="AF2992" s="109"/>
      <c r="AG2992" s="109"/>
      <c r="AH2992" s="109"/>
      <c r="AI2992" s="109"/>
      <c r="AJ2992" s="127" t="str">
        <f t="array" ref="AJ2992">if(INDEX(Tabula!$A$1:$AC$129 , $AT2989 + 1, MATCH("Latitude_Full_Beg", Tabula!$A$1:$AAB$1 , 0)),  CONCATENATE(TEXT(INDEX(Tabula!$A$1:$AC$129 , $AT2989 + 1, MATCH("Latitude_Full_Beg", Tabula!$A$1:$AAB$1 , 0)), "+00.0;-00.0" ), "° — ", TEXT(INDEX(Tabula!$A$1:$AC$129 , $AT2989 + 1, MATCH("Latitude_Full_End", Tabula!$A$1:$AAB$1 , 0)), "+00.0;-00.0" ), "°"), " ")</f>
        <v> </v>
      </c>
      <c r="AK2992" s="109"/>
      <c r="AL2992" s="109"/>
      <c r="AM2992" s="109"/>
      <c r="AN2992" s="109"/>
      <c r="AO2992" s="109"/>
      <c r="AP2992" s="109"/>
      <c r="AQ2992" s="109"/>
      <c r="AR2992" s="109"/>
      <c r="AS2992" s="109"/>
    </row>
    <row r="2993" ht="17.25" customHeight="1">
      <c r="A2993" s="130" t="str">
        <f t="array" ref="A2993">CONCATENATE("@ ", INDEX(Tabula!$A$1:$AC$129, $AT2989 + 1, MATCH("Group", Tabula!$A$1:$AAB$1 , 0)), " ")</f>
        <v>@ 061-_ </v>
      </c>
      <c r="B2993" s="94"/>
      <c r="C2993" s="94"/>
      <c r="D2993" s="94"/>
      <c r="E2993" s="94"/>
      <c r="F2993" s="121"/>
      <c r="G2993" s="131" t="s">
        <v>761</v>
      </c>
      <c r="H2993" s="109"/>
      <c r="I2993" s="109"/>
      <c r="J2993" s="109"/>
      <c r="K2993" s="109"/>
      <c r="L2993" s="109"/>
      <c r="M2993" s="109"/>
      <c r="N2993" s="109"/>
      <c r="O2993" s="116"/>
      <c r="P2993" s="129" t="str">
        <f t="array" ref="P2993">IF(INDEX(Tabula!$A$1:$AC$129 , $AT2989 + 1, MATCH("Coord_RAJ2000_End", Tabula!$A$1:$AAB$1 , 0)), CONCATENATE(INDEX(Tabula!$A$1:$AC$129 , $AT2989 + 1, MATCH("Coord_RAJ2000_End", Tabula!$A$1:$AAB$1 , 0)), " | ", INDEX(Tabula!$A$1:$AC$129 , $AT2989 + 1, MATCH("Coord_DEJ2000_End", Tabula!$A$1:$AAB$1 , 0))), " ")</f>
        <v> </v>
      </c>
      <c r="Q2993" s="109"/>
      <c r="R2993" s="109"/>
      <c r="S2993" s="109"/>
      <c r="T2993" s="109"/>
      <c r="U2993" s="109"/>
      <c r="V2993" s="109"/>
      <c r="W2993" s="109"/>
      <c r="X2993" s="109"/>
      <c r="Y2993" s="109"/>
      <c r="Z2993" s="109"/>
      <c r="AA2993" s="116"/>
      <c r="AB2993" s="126" t="s">
        <v>762</v>
      </c>
      <c r="AC2993" s="109"/>
      <c r="AD2993" s="109"/>
      <c r="AE2993" s="109"/>
      <c r="AF2993" s="109"/>
      <c r="AG2993" s="109"/>
      <c r="AH2993" s="109"/>
      <c r="AI2993" s="109"/>
      <c r="AJ2993" s="127" t="str">
        <f t="array" ref="AJ2993">IF(INDEX(Tabula!$A$1:$AC$129 , $AT2989 + 1, MATCH("Latitude_Part_Beg", Tabula!$A$1:$AAB$1 , 0)), CONCATENATE(TEXT(INDEX(Tabula!$A$1:$AC$129 , $AT2989 + 1, MATCH("Latitude_Part_Beg", Tabula!$A$1:$AAB$1 , 0)), "+00.0;-00.0" ), "° — ", TEXT(INDEX(Tabula!$A$1:$AC$129 , $AT2989 + 1, MATCH("Latitude_Part_End", Tabula!$A$1:$AAB$1 , 0)), "+00.0;-00.0" ), "°"), " ")</f>
        <v> </v>
      </c>
      <c r="AK2993" s="109"/>
      <c r="AL2993" s="109"/>
      <c r="AM2993" s="109"/>
      <c r="AN2993" s="109"/>
      <c r="AO2993" s="109"/>
      <c r="AP2993" s="109"/>
      <c r="AQ2993" s="109"/>
      <c r="AR2993" s="109"/>
      <c r="AS2993" s="109"/>
    </row>
    <row r="2994" ht="17.25" customHeight="1">
      <c r="A2994" s="124"/>
      <c r="B2994" s="124"/>
      <c r="C2994" s="124"/>
      <c r="D2994" s="124"/>
      <c r="E2994" s="124"/>
      <c r="F2994" s="125"/>
      <c r="G2994" s="126" t="s">
        <v>763</v>
      </c>
      <c r="H2994" s="109"/>
      <c r="I2994" s="109"/>
      <c r="J2994" s="109"/>
      <c r="K2994" s="109"/>
      <c r="L2994" s="109"/>
      <c r="M2994" s="109"/>
      <c r="N2994" s="109"/>
      <c r="O2994" s="116"/>
      <c r="P2994" s="132" t="str">
        <f t="array" ref="P2994">if(INDEX(Tabula!$A$1:$AC$129 , $AT2989 + 1, MATCH("Size_RA", Tabula!$A$1:$AAB$1 , 0)), CONCATENATE(INDEX(Tabula!$A$1:$AC$129 , $AT2989 + 1, MATCH("Size_RA", Tabula!$A$1:$AAB$1 , 0)), " | ", INDEX(Tabula!$A$1:$AC$129 , $AT2989 + 1, MATCH("Size_DE", Tabula!$A$1:$AAB$1 , 0))), " ")</f>
        <v> </v>
      </c>
      <c r="Q2994" s="109"/>
      <c r="R2994" s="109"/>
      <c r="S2994" s="109"/>
      <c r="T2994" s="109"/>
      <c r="U2994" s="109"/>
      <c r="V2994" s="109"/>
      <c r="W2994" s="109"/>
      <c r="X2994" s="109"/>
      <c r="Y2994" s="109"/>
      <c r="Z2994" s="109"/>
      <c r="AA2994" s="116"/>
      <c r="AB2994" s="126" t="s">
        <v>764</v>
      </c>
      <c r="AC2994" s="109"/>
      <c r="AD2994" s="109"/>
      <c r="AE2994" s="109"/>
      <c r="AF2994" s="109"/>
      <c r="AG2994" s="109"/>
      <c r="AH2994" s="109"/>
      <c r="AI2994" s="109"/>
      <c r="AJ2994" s="127" t="str">
        <f t="array" ref="AJ2994">IF(INDEX(Tabula!$A$1:$AC$129 , $AT2989 + 1, MATCH("Magnitude_Min", Tabula!$A$1:$AAB$1 , 0)), CONCATENATE(TEXT(INDEX(Tabula!$A$1:$AC$129 , $AT2989 + 1, MATCH("Magnitude_Min", Tabula!$A$1:$AAB$1 , 0)), "+00.0;-00.0"),  "ᵐ — ", TEXT(INDEX(Tabula!$A$1:$AC$129 , $AT2989 + 1, MATCH("Magnitude_Max", Tabula!$A$1:$AAB$1 , 0)), "+00.0;-00.0"), "ᵐ"), " ")</f>
        <v> </v>
      </c>
      <c r="AK2994" s="109"/>
      <c r="AL2994" s="109"/>
      <c r="AM2994" s="109"/>
      <c r="AN2994" s="109"/>
      <c r="AO2994" s="109"/>
      <c r="AP2994" s="109"/>
      <c r="AQ2994" s="109"/>
      <c r="AR2994" s="109"/>
      <c r="AS2994" s="109"/>
    </row>
    <row r="2995" ht="17.25" customHeight="1">
      <c r="A2995" s="133" t="s">
        <v>765</v>
      </c>
      <c r="B2995" s="134" t="str">
        <f t="array" ref="B2995">CONCATENATE("", INDEX(Tabula!$A$1:$AC$129 ,$AT2989  + 1, MATCH("Info", Tabula!$A$1:$AAB$1 , 0)))</f>
        <v>Одноименное рассеянное звездное скопление (также скопление Броччи или Брокчи, также Коллиндер 399), некоторые звезды которого едва видны невооруженным глазом. Тем не менее, это все же телескопический астеризм. На вешалку, точнее вешалку-"плечики" более походит в перевернутом виде.</v>
      </c>
      <c r="C2995" s="94"/>
      <c r="D2995" s="94"/>
      <c r="E2995" s="94"/>
      <c r="F2995" s="94"/>
      <c r="G2995" s="94"/>
      <c r="H2995" s="94"/>
      <c r="I2995" s="94"/>
      <c r="J2995" s="94"/>
      <c r="K2995" s="94"/>
      <c r="L2995" s="94"/>
      <c r="M2995" s="94"/>
      <c r="N2995" s="94"/>
      <c r="O2995" s="94"/>
      <c r="P2995" s="94"/>
      <c r="Q2995" s="94"/>
      <c r="R2995" s="94"/>
      <c r="S2995" s="94"/>
      <c r="T2995" s="94"/>
      <c r="U2995" s="94"/>
      <c r="V2995" s="94"/>
      <c r="W2995" s="94"/>
      <c r="X2995" s="94"/>
      <c r="Y2995" s="94"/>
      <c r="Z2995" s="94"/>
      <c r="AA2995" s="94"/>
      <c r="AB2995" s="94"/>
      <c r="AC2995" s="94"/>
      <c r="AD2995" s="94"/>
      <c r="AE2995" s="94"/>
      <c r="AF2995" s="94"/>
      <c r="AG2995" s="94"/>
      <c r="AH2995" s="94"/>
      <c r="AI2995" s="94"/>
      <c r="AJ2995" s="94"/>
      <c r="AK2995" s="94"/>
      <c r="AL2995" s="94"/>
      <c r="AM2995" s="94"/>
      <c r="AN2995" s="94"/>
      <c r="AO2995" s="94"/>
      <c r="AP2995" s="94"/>
      <c r="AQ2995" s="94"/>
      <c r="AR2995" s="94"/>
      <c r="AS2995" s="94"/>
    </row>
    <row r="2996" ht="17.25" customHeight="1"/>
    <row r="2997" ht="17.25" customHeight="1"/>
    <row r="2998" ht="17.25" customHeight="1"/>
    <row r="2999" ht="17.25" customHeight="1"/>
    <row r="3000" ht="17.25" customHeight="1"/>
    <row r="3001" ht="17.25" customHeight="1"/>
    <row r="3002" ht="17.25" customHeight="1"/>
    <row r="3003" ht="17.25" customHeight="1"/>
    <row r="3004" ht="17.25" customHeight="1"/>
    <row r="3005" ht="17.25" customHeight="1"/>
    <row r="3006" ht="17.25" customHeight="1"/>
    <row r="3007" ht="17.25" customHeight="1"/>
    <row r="3008" ht="17.25" customHeight="1"/>
    <row r="3009" ht="17.25" customHeight="1">
      <c r="A3009" s="124"/>
      <c r="B3009" s="124"/>
      <c r="C3009" s="124"/>
      <c r="D3009" s="124"/>
      <c r="E3009" s="124"/>
      <c r="F3009" s="124"/>
      <c r="G3009" s="124"/>
      <c r="H3009" s="124"/>
      <c r="I3009" s="124"/>
      <c r="J3009" s="124"/>
      <c r="K3009" s="124"/>
      <c r="L3009" s="124"/>
      <c r="M3009" s="124"/>
      <c r="N3009" s="124"/>
      <c r="O3009" s="124"/>
      <c r="P3009" s="124"/>
      <c r="Q3009" s="124"/>
      <c r="R3009" s="124"/>
      <c r="S3009" s="124"/>
      <c r="T3009" s="124"/>
      <c r="U3009" s="124"/>
      <c r="V3009" s="124"/>
      <c r="W3009" s="124"/>
      <c r="X3009" s="124"/>
      <c r="Y3009" s="124"/>
      <c r="Z3009" s="124"/>
      <c r="AA3009" s="124"/>
      <c r="AB3009" s="124"/>
      <c r="AC3009" s="124"/>
      <c r="AD3009" s="124"/>
      <c r="AE3009" s="124"/>
      <c r="AF3009" s="124"/>
      <c r="AG3009" s="124"/>
      <c r="AH3009" s="124"/>
      <c r="AI3009" s="124"/>
      <c r="AJ3009" s="124"/>
      <c r="AK3009" s="124"/>
      <c r="AL3009" s="124"/>
      <c r="AM3009" s="124"/>
      <c r="AN3009" s="124"/>
      <c r="AO3009" s="124"/>
      <c r="AP3009" s="124"/>
      <c r="AQ3009" s="124"/>
      <c r="AR3009" s="124"/>
      <c r="AS3009" s="124"/>
    </row>
    <row r="3010" ht="17.25" customHeight="1">
      <c r="A3010" s="135" t="s">
        <v>766</v>
      </c>
      <c r="B3010" s="136" t="str">
        <f t="array" ref="B3010">IMAGE(INDEX(Tabula!$A$1:$AC$129 , $AT2989 + 1, MATCH("Img_Look_Gray", Tabula!$A$1:$AAB$1 , 0)))</f>
        <v/>
      </c>
      <c r="C3010" s="94"/>
      <c r="D3010" s="94"/>
      <c r="E3010" s="94"/>
      <c r="F3010" s="94"/>
      <c r="G3010" s="94"/>
      <c r="H3010" s="94"/>
      <c r="I3010" s="94"/>
      <c r="J3010" s="94"/>
      <c r="K3010" s="94"/>
      <c r="L3010" s="94"/>
      <c r="M3010" s="94"/>
      <c r="N3010" s="94"/>
      <c r="O3010" s="94"/>
      <c r="P3010" s="94"/>
      <c r="Q3010" s="94"/>
      <c r="R3010" s="94"/>
      <c r="S3010" s="94"/>
      <c r="T3010" s="94"/>
      <c r="U3010" s="94"/>
      <c r="V3010" s="94"/>
      <c r="W3010" s="94"/>
      <c r="X3010" s="94"/>
      <c r="Y3010" s="137" t="s">
        <v>767</v>
      </c>
      <c r="Z3010" s="138" t="str">
        <f t="array" ref="Z3010">IMAGE(INDEX(Tabula!$A$1:$AC$129 , $AT2989 + 1,  MATCH("Img_Form_Gray", Tabula!$A$1:$AAB$1 , 0)))</f>
        <v/>
      </c>
      <c r="AA3010" s="94"/>
      <c r="AB3010" s="94"/>
      <c r="AC3010" s="94"/>
      <c r="AD3010" s="94"/>
      <c r="AE3010" s="94"/>
      <c r="AF3010" s="94"/>
      <c r="AG3010" s="94"/>
      <c r="AH3010" s="94"/>
      <c r="AI3010" s="94"/>
      <c r="AJ3010" s="94"/>
      <c r="AK3010" s="94"/>
      <c r="AL3010" s="94"/>
      <c r="AM3010" s="94"/>
      <c r="AN3010" s="94"/>
      <c r="AO3010" s="94"/>
      <c r="AP3010" s="94"/>
      <c r="AQ3010" s="94"/>
      <c r="AR3010" s="94"/>
      <c r="AS3010" s="94"/>
    </row>
    <row r="3011" ht="17.25" customHeight="1"/>
    <row r="3012" ht="17.25" customHeight="1"/>
    <row r="3013" ht="17.25" customHeight="1"/>
    <row r="3014" ht="17.25" customHeight="1"/>
    <row r="3015" ht="17.25" customHeight="1"/>
    <row r="3016" ht="17.25" customHeight="1"/>
    <row r="3017" ht="17.25" customHeight="1"/>
    <row r="3018" ht="17.25" customHeight="1"/>
    <row r="3019" ht="17.25" customHeight="1"/>
    <row r="3020" ht="17.25" customHeight="1"/>
    <row r="3021" ht="17.25" customHeight="1"/>
    <row r="3022" ht="17.25" customHeight="1"/>
    <row r="3023" ht="17.25" customHeight="1"/>
    <row r="3024" ht="17.25" customHeight="1">
      <c r="A3024" s="124"/>
      <c r="B3024" s="124"/>
      <c r="C3024" s="124"/>
      <c r="D3024" s="124"/>
      <c r="E3024" s="124"/>
      <c r="F3024" s="124"/>
      <c r="G3024" s="124"/>
      <c r="H3024" s="124"/>
      <c r="I3024" s="124"/>
      <c r="J3024" s="124"/>
      <c r="K3024" s="124"/>
      <c r="L3024" s="124"/>
      <c r="M3024" s="124"/>
      <c r="N3024" s="124"/>
      <c r="O3024" s="124"/>
      <c r="P3024" s="124"/>
      <c r="Q3024" s="124"/>
      <c r="R3024" s="124"/>
      <c r="S3024" s="124"/>
      <c r="T3024" s="124"/>
      <c r="U3024" s="124"/>
      <c r="V3024" s="124"/>
      <c r="W3024" s="124"/>
      <c r="X3024" s="124"/>
      <c r="Y3024" s="124"/>
      <c r="Z3024" s="124"/>
      <c r="AA3024" s="124"/>
      <c r="AB3024" s="124"/>
      <c r="AC3024" s="124"/>
      <c r="AD3024" s="124"/>
      <c r="AE3024" s="124"/>
      <c r="AF3024" s="124"/>
      <c r="AG3024" s="124"/>
      <c r="AH3024" s="124"/>
      <c r="AI3024" s="124"/>
      <c r="AJ3024" s="124"/>
      <c r="AK3024" s="124"/>
      <c r="AL3024" s="124"/>
      <c r="AM3024" s="124"/>
      <c r="AN3024" s="124"/>
      <c r="AO3024" s="124"/>
      <c r="AP3024" s="124"/>
      <c r="AQ3024" s="124"/>
      <c r="AR3024" s="124"/>
      <c r="AS3024" s="124"/>
    </row>
    <row r="3025" ht="17.25" customHeight="1">
      <c r="A3025" s="117" t="s">
        <v>634</v>
      </c>
      <c r="B3025" s="109"/>
      <c r="C3025" s="109"/>
      <c r="D3025" s="109"/>
      <c r="E3025" s="109"/>
      <c r="F3025" s="109"/>
      <c r="G3025" s="109"/>
      <c r="H3025" s="109"/>
      <c r="I3025" s="116"/>
      <c r="J3025" s="118" t="str">
        <f t="array" ref="J3025">CONCATENATE("", INDEX(Tabula!$A$1:$AC$129 ,$AT3025  + 1, MATCH("Name", Tabula!$A$1:$AAB$1 , 0)))</f>
        <v>Бунзеновская горелка</v>
      </c>
      <c r="K3025" s="109"/>
      <c r="L3025" s="109"/>
      <c r="M3025" s="109"/>
      <c r="N3025" s="109"/>
      <c r="O3025" s="109"/>
      <c r="P3025" s="109"/>
      <c r="Q3025" s="109"/>
      <c r="R3025" s="109"/>
      <c r="S3025" s="109"/>
      <c r="T3025" s="109"/>
      <c r="U3025" s="109"/>
      <c r="V3025" s="109"/>
      <c r="W3025" s="109"/>
      <c r="X3025" s="109"/>
      <c r="Y3025" s="109"/>
      <c r="Z3025" s="109"/>
      <c r="AA3025" s="109"/>
      <c r="AB3025" s="109"/>
      <c r="AC3025" s="109"/>
      <c r="AD3025" s="109"/>
      <c r="AE3025" s="109"/>
      <c r="AF3025" s="109"/>
      <c r="AG3025" s="109"/>
      <c r="AH3025" s="109"/>
      <c r="AI3025" s="109"/>
      <c r="AJ3025" s="109"/>
      <c r="AK3025" s="109"/>
      <c r="AL3025" s="109"/>
      <c r="AM3025" s="116"/>
      <c r="AN3025" s="115" t="s">
        <v>757</v>
      </c>
      <c r="AO3025" s="109"/>
      <c r="AP3025" s="109"/>
      <c r="AQ3025" s="109"/>
      <c r="AR3025" s="109"/>
      <c r="AS3025" s="109"/>
      <c r="AT3025" s="119">
        <v>76.0</v>
      </c>
    </row>
    <row r="3026" ht="17.25" customHeight="1">
      <c r="A3026" s="122" t="str">
        <f t="array" ref="A3026">CONCATENATE("Включает ", INDEX(Tabula!$A$1:$AC$129 ,$AT3025  + 1, MATCH("Count", Tabula!$A$1:$AAB$1 , 0)), " объекта")</f>
        <v>Включает 4 объекта</v>
      </c>
      <c r="B3026" s="94"/>
      <c r="C3026" s="94"/>
      <c r="D3026" s="94"/>
      <c r="E3026" s="94"/>
      <c r="F3026" s="94"/>
      <c r="G3026" s="94"/>
      <c r="H3026" s="94"/>
      <c r="I3026" s="121"/>
      <c r="J3026" s="123" t="str">
        <f t="array" ref="J3026">INDEX(Tabula!$A$1:$AC$129 , $AT3025 + 1, MATCH("Stars", Tabula!$A$1:$AAB$1 , 0))</f>
        <v>[Vir ε] ?, ?, ?, ?</v>
      </c>
      <c r="K3026" s="109"/>
      <c r="L3026" s="109"/>
      <c r="M3026" s="109"/>
      <c r="N3026" s="109"/>
      <c r="O3026" s="109"/>
      <c r="P3026" s="109"/>
      <c r="Q3026" s="109"/>
      <c r="R3026" s="109"/>
      <c r="S3026" s="109"/>
      <c r="T3026" s="109"/>
      <c r="U3026" s="109"/>
      <c r="V3026" s="109"/>
      <c r="W3026" s="109"/>
      <c r="X3026" s="109"/>
      <c r="Y3026" s="109"/>
      <c r="Z3026" s="109"/>
      <c r="AA3026" s="109"/>
      <c r="AB3026" s="109"/>
      <c r="AC3026" s="109"/>
      <c r="AD3026" s="109"/>
      <c r="AE3026" s="109"/>
      <c r="AF3026" s="109"/>
      <c r="AG3026" s="109"/>
      <c r="AH3026" s="109"/>
      <c r="AI3026" s="109"/>
      <c r="AJ3026" s="109"/>
      <c r="AK3026" s="109"/>
      <c r="AL3026" s="109"/>
      <c r="AM3026" s="116"/>
      <c r="AN3026" s="120" t="str">
        <f t="array" ref="AN3026">CONCATENATE("№ ", TEXT(INDEX(Tabula!$A$1:$AC$129, $AT3025 + 1, MATCH("Order", Tabula!$A$1:$AAB$1 , 0)), "000"))</f>
        <v>№ 076</v>
      </c>
      <c r="AO3026" s="94"/>
      <c r="AP3026" s="94"/>
      <c r="AQ3026" s="94"/>
      <c r="AR3026" s="94"/>
      <c r="AS3026" s="94"/>
    </row>
    <row r="3027" ht="17.25" customHeight="1">
      <c r="A3027" s="126" t="s">
        <v>656</v>
      </c>
      <c r="B3027" s="109"/>
      <c r="C3027" s="109"/>
      <c r="D3027" s="109"/>
      <c r="E3027" s="109"/>
      <c r="F3027" s="109"/>
      <c r="G3027" s="109"/>
      <c r="H3027" s="109"/>
      <c r="I3027" s="116"/>
      <c r="J3027" s="127" t="str">
        <f t="array" ref="J3027">INDEX(Tabula!$A$1:$AC$129 , $AT3025 + 1, MATCH("Origin", Tabula!$A$1:$AAB$1 , 0))</f>
        <v>Первооткрыватель</v>
      </c>
      <c r="K3027" s="109"/>
      <c r="L3027" s="109"/>
      <c r="M3027" s="109"/>
      <c r="N3027" s="109"/>
      <c r="O3027" s="109"/>
      <c r="P3027" s="109"/>
      <c r="Q3027" s="109"/>
      <c r="R3027" s="109"/>
      <c r="S3027" s="109"/>
      <c r="T3027" s="109"/>
      <c r="U3027" s="116"/>
      <c r="V3027" s="126" t="s">
        <v>636</v>
      </c>
      <c r="W3027" s="109"/>
      <c r="X3027" s="109"/>
      <c r="Y3027" s="109"/>
      <c r="Z3027" s="109"/>
      <c r="AA3027" s="109"/>
      <c r="AB3027" s="109"/>
      <c r="AC3027" s="109"/>
      <c r="AD3027" s="127" t="str">
        <f t="array" ref="AD3027">INDEX(Tabula!$A$1:$AC$129 , $AT3025 + 1, MATCH("Type", Tabula!$A$1:$AAB$1 , 0))</f>
        <v>Телескопические</v>
      </c>
      <c r="AE3027" s="109"/>
      <c r="AF3027" s="109"/>
      <c r="AG3027" s="109"/>
      <c r="AH3027" s="109"/>
      <c r="AI3027" s="109"/>
      <c r="AJ3027" s="109"/>
      <c r="AK3027" s="109"/>
      <c r="AL3027" s="109"/>
      <c r="AM3027" s="116"/>
      <c r="AN3027" s="124"/>
      <c r="AO3027" s="124"/>
      <c r="AP3027" s="124"/>
      <c r="AQ3027" s="124"/>
      <c r="AR3027" s="124"/>
      <c r="AS3027" s="124"/>
    </row>
    <row r="3028" ht="17.25" customHeight="1">
      <c r="A3028" s="126" t="s">
        <v>759</v>
      </c>
      <c r="B3028" s="109"/>
      <c r="C3028" s="109"/>
      <c r="D3028" s="109"/>
      <c r="E3028" s="109"/>
      <c r="F3028" s="109"/>
      <c r="G3028" s="109"/>
      <c r="H3028" s="109"/>
      <c r="I3028" s="116"/>
      <c r="J3028" s="129" t="str">
        <f t="array" ref="J3028">IF(INDEX(Tabula!$A$1:$AC$129 , $AT3025 + 1, MATCH("Coord_RAJ2000_Beg", Tabula!$A$1:$AAB$1 , 0)), CONCATENATE(INDEX(Tabula!$A$1:$AC$129 , $AT3025 + 1, MATCH("Coord_RAJ2000_Beg", Tabula!$A$1:$AAB$1 , 0)), " | ", INDEX(Tabula!$A$1:$AC$129 , $AT3025 + 1, MATCH("Coord_DEJ2000_Beg", Tabula!$A$1:$AAB$1 , 0))), " ")</f>
        <v> </v>
      </c>
      <c r="K3028" s="109"/>
      <c r="L3028" s="109"/>
      <c r="M3028" s="109"/>
      <c r="N3028" s="109"/>
      <c r="O3028" s="109"/>
      <c r="P3028" s="109"/>
      <c r="Q3028" s="109"/>
      <c r="R3028" s="109"/>
      <c r="S3028" s="109"/>
      <c r="T3028" s="109"/>
      <c r="U3028" s="116"/>
      <c r="V3028" s="126" t="s">
        <v>760</v>
      </c>
      <c r="W3028" s="109"/>
      <c r="X3028" s="109"/>
      <c r="Y3028" s="109"/>
      <c r="Z3028" s="109"/>
      <c r="AA3028" s="109"/>
      <c r="AB3028" s="109"/>
      <c r="AC3028" s="109"/>
      <c r="AD3028" s="127" t="str">
        <f t="array" ref="AD3028">if(INDEX(Tabula!$A$1:$AC$129 , $AT3025 + 1, MATCH("Latitude_Full_Beg", Tabula!$A$1:$AAB$1 , 0)),  CONCATENATE(TEXT(INDEX(Tabula!$A$1:$AC$129 , $AT3025 + 1, MATCH("Latitude_Full_Beg", Tabula!$A$1:$AAB$1 , 0)), "+00.0;-00.0" ), "° — ", TEXT(INDEX(Tabula!$A$1:$AC$129 , $AT3025 + 1, MATCH("Latitude_Full_End", Tabula!$A$1:$AAB$1 , 0)), "+00.0;-00.0" ), "°"), " ")</f>
        <v> </v>
      </c>
      <c r="AE3028" s="109"/>
      <c r="AF3028" s="109"/>
      <c r="AG3028" s="109"/>
      <c r="AH3028" s="109"/>
      <c r="AI3028" s="109"/>
      <c r="AJ3028" s="109"/>
      <c r="AK3028" s="109"/>
      <c r="AL3028" s="109"/>
      <c r="AM3028" s="116"/>
      <c r="AN3028" s="128" t="s">
        <v>758</v>
      </c>
      <c r="AO3028" s="109"/>
      <c r="AP3028" s="109"/>
      <c r="AQ3028" s="109"/>
      <c r="AR3028" s="109"/>
      <c r="AS3028" s="109"/>
    </row>
    <row r="3029" ht="17.25" customHeight="1">
      <c r="A3029" s="131" t="s">
        <v>761</v>
      </c>
      <c r="B3029" s="109"/>
      <c r="C3029" s="109"/>
      <c r="D3029" s="109"/>
      <c r="E3029" s="109"/>
      <c r="F3029" s="109"/>
      <c r="G3029" s="109"/>
      <c r="H3029" s="109"/>
      <c r="I3029" s="116"/>
      <c r="J3029" s="129" t="str">
        <f t="array" ref="J3029">IF(INDEX(Tabula!$A$1:$AC$129 , $AT3025 + 1, MATCH("Coord_RAJ2000_End", Tabula!$A$1:$AAB$1 , 0)), CONCATENATE(INDEX(Tabula!$A$1:$AC$129 , $AT3025 + 1, MATCH("Coord_RAJ2000_End", Tabula!$A$1:$AAB$1 , 0)), " | ", INDEX(Tabula!$A$1:$AC$129 , $AT3025 + 1, MATCH("Coord_DEJ2000_End", Tabula!$A$1:$AAB$1 , 0))), " ")</f>
        <v> </v>
      </c>
      <c r="K3029" s="109"/>
      <c r="L3029" s="109"/>
      <c r="M3029" s="109"/>
      <c r="N3029" s="109"/>
      <c r="O3029" s="109"/>
      <c r="P3029" s="109"/>
      <c r="Q3029" s="109"/>
      <c r="R3029" s="109"/>
      <c r="S3029" s="109"/>
      <c r="T3029" s="109"/>
      <c r="U3029" s="116"/>
      <c r="V3029" s="126" t="s">
        <v>762</v>
      </c>
      <c r="W3029" s="109"/>
      <c r="X3029" s="109"/>
      <c r="Y3029" s="109"/>
      <c r="Z3029" s="109"/>
      <c r="AA3029" s="109"/>
      <c r="AB3029" s="109"/>
      <c r="AC3029" s="109"/>
      <c r="AD3029" s="127" t="str">
        <f t="array" ref="AD3029">IF(INDEX(Tabula!$A$1:$AC$129 , $AT3025 + 1, MATCH("Latitude_Part_Beg", Tabula!$A$1:$AAB$1 , 0)), CONCATENATE(TEXT(INDEX(Tabula!$A$1:$AC$129 , $AT3025 + 1, MATCH("Latitude_Part_Beg", Tabula!$A$1:$AAB$1 , 0)), "+00.0;-00.0" ), "° — ", TEXT(INDEX(Tabula!$A$1:$AC$129 , $AT3025 + 1, MATCH("Latitude_Part_End", Tabula!$A$1:$AAB$1 , 0)), "+00.0;-00.0" ), "°"), " ")</f>
        <v> </v>
      </c>
      <c r="AE3029" s="109"/>
      <c r="AF3029" s="109"/>
      <c r="AG3029" s="109"/>
      <c r="AH3029" s="109"/>
      <c r="AI3029" s="109"/>
      <c r="AJ3029" s="109"/>
      <c r="AK3029" s="109"/>
      <c r="AL3029" s="109"/>
      <c r="AM3029" s="116"/>
      <c r="AN3029" s="130" t="str">
        <f t="array" ref="AN3029">CONCATENATE("@ ", INDEX(Tabula!$A$1:$AC$129, $AT3025 + 1, MATCH("Group", Tabula!$A$1:$AAB$1 , 0)), " ")</f>
        <v>@ 062-_ </v>
      </c>
      <c r="AO3029" s="94"/>
      <c r="AP3029" s="94"/>
      <c r="AQ3029" s="94"/>
      <c r="AR3029" s="94"/>
      <c r="AS3029" s="94"/>
    </row>
    <row r="3030" ht="17.25" customHeight="1">
      <c r="A3030" s="126" t="s">
        <v>763</v>
      </c>
      <c r="B3030" s="109"/>
      <c r="C3030" s="109"/>
      <c r="D3030" s="109"/>
      <c r="E3030" s="109"/>
      <c r="F3030" s="109"/>
      <c r="G3030" s="109"/>
      <c r="H3030" s="109"/>
      <c r="I3030" s="116"/>
      <c r="J3030" s="132" t="str">
        <f t="array" ref="J3030">if(INDEX(Tabula!$A$1:$AC$129 , $AT3025 + 1, MATCH("Size_RA", Tabula!$A$1:$AAB$1 , 0)), CONCATENATE(INDEX(Tabula!$A$1:$AC$129 , $AT3025 + 1, MATCH("Size_RA", Tabula!$A$1:$AAB$1 , 0)), " | ", INDEX(Tabula!$A$1:$AC$129 , $AT3025 + 1, MATCH("Size_DE", Tabula!$A$1:$AAB$1 , 0))), " ")</f>
        <v> </v>
      </c>
      <c r="K3030" s="109"/>
      <c r="L3030" s="109"/>
      <c r="M3030" s="109"/>
      <c r="N3030" s="109"/>
      <c r="O3030" s="109"/>
      <c r="P3030" s="109"/>
      <c r="Q3030" s="109"/>
      <c r="R3030" s="109"/>
      <c r="S3030" s="109"/>
      <c r="T3030" s="109"/>
      <c r="U3030" s="116"/>
      <c r="V3030" s="126" t="s">
        <v>764</v>
      </c>
      <c r="W3030" s="109"/>
      <c r="X3030" s="109"/>
      <c r="Y3030" s="109"/>
      <c r="Z3030" s="109"/>
      <c r="AA3030" s="109"/>
      <c r="AB3030" s="109"/>
      <c r="AC3030" s="109"/>
      <c r="AD3030" s="127" t="str">
        <f t="array" ref="AD3030">IF(INDEX(Tabula!$A$1:$AC$129 , $AT3025 + 1, MATCH("Magnitude_Min", Tabula!$A$1:$AAB$1 , 0)), CONCATENATE(TEXT(INDEX(Tabula!$A$1:$AC$129 , $AT3025 + 1, MATCH("Magnitude_Min", Tabula!$A$1:$AAB$1 , 0)), "+00.0;-00.0"),  "ᵐ — ", TEXT(INDEX(Tabula!$A$1:$AC$129 , $AT3025 + 1, MATCH("Magnitude_Max", Tabula!$A$1:$AAB$1 , 0)), "+00.0;-00.0"), "ᵐ"), " ")</f>
        <v> </v>
      </c>
      <c r="AE3030" s="109"/>
      <c r="AF3030" s="109"/>
      <c r="AG3030" s="109"/>
      <c r="AH3030" s="109"/>
      <c r="AI3030" s="109"/>
      <c r="AJ3030" s="109"/>
      <c r="AK3030" s="109"/>
      <c r="AL3030" s="109"/>
      <c r="AM3030" s="116"/>
      <c r="AN3030" s="124"/>
      <c r="AO3030" s="124"/>
      <c r="AP3030" s="124"/>
      <c r="AQ3030" s="124"/>
      <c r="AR3030" s="124"/>
      <c r="AS3030" s="124"/>
    </row>
    <row r="3031" ht="17.25" customHeight="1">
      <c r="A3031" s="134" t="str">
        <f t="array" ref="A3031">CONCATENATE("", INDEX(Tabula!$A$1:$AC$129 ,$AT3025  + 1, MATCH("Info", Tabula!$A$1:$AAB$1 , 0)))</f>
        <v>Чисто телескопический астеризм близ звезды Виндемиатрикс (ε Девы); включает 5 звезд от 8.5 до 10.3 зв.величины. Просто как пример телескопических астеризмов.</v>
      </c>
      <c r="B3031" s="94"/>
      <c r="C3031" s="94"/>
      <c r="D3031" s="94"/>
      <c r="E3031" s="94"/>
      <c r="F3031" s="94"/>
      <c r="G3031" s="94"/>
      <c r="H3031" s="94"/>
      <c r="I3031" s="94"/>
      <c r="J3031" s="94"/>
      <c r="K3031" s="94"/>
      <c r="L3031" s="94"/>
      <c r="M3031" s="94"/>
      <c r="N3031" s="94"/>
      <c r="O3031" s="94"/>
      <c r="P3031" s="94"/>
      <c r="Q3031" s="94"/>
      <c r="R3031" s="94"/>
      <c r="S3031" s="94"/>
      <c r="T3031" s="94"/>
      <c r="U3031" s="94"/>
      <c r="V3031" s="94"/>
      <c r="W3031" s="94"/>
      <c r="X3031" s="94"/>
      <c r="Y3031" s="94"/>
      <c r="Z3031" s="94"/>
      <c r="AA3031" s="94"/>
      <c r="AB3031" s="94"/>
      <c r="AC3031" s="94"/>
      <c r="AD3031" s="94"/>
      <c r="AE3031" s="94"/>
      <c r="AF3031" s="94"/>
      <c r="AG3031" s="94"/>
      <c r="AH3031" s="94"/>
      <c r="AI3031" s="94"/>
      <c r="AJ3031" s="94"/>
      <c r="AK3031" s="94"/>
      <c r="AL3031" s="94"/>
      <c r="AM3031" s="94"/>
      <c r="AN3031" s="94"/>
      <c r="AO3031" s="94"/>
      <c r="AP3031" s="94"/>
      <c r="AQ3031" s="94"/>
      <c r="AR3031" s="94"/>
      <c r="AS3031" s="139" t="s">
        <v>765</v>
      </c>
    </row>
    <row r="3032" ht="17.25" customHeight="1"/>
    <row r="3033" ht="17.25" customHeight="1"/>
    <row r="3034" ht="17.25" customHeight="1"/>
    <row r="3035" ht="17.25" customHeight="1"/>
    <row r="3036" ht="17.25" customHeight="1"/>
    <row r="3037" ht="17.25" customHeight="1"/>
    <row r="3038" ht="17.25" customHeight="1"/>
    <row r="3039" ht="17.25" customHeight="1"/>
    <row r="3040" ht="17.25" customHeight="1"/>
    <row r="3041" ht="17.25" customHeight="1"/>
    <row r="3042" ht="17.25" customHeight="1"/>
    <row r="3043" ht="17.25" customHeight="1"/>
    <row r="3044" ht="17.25" customHeight="1"/>
    <row r="3045" ht="17.25" customHeight="1">
      <c r="A3045" s="124"/>
      <c r="B3045" s="124"/>
      <c r="C3045" s="124"/>
      <c r="D3045" s="124"/>
      <c r="E3045" s="124"/>
      <c r="F3045" s="124"/>
      <c r="G3045" s="124"/>
      <c r="H3045" s="124"/>
      <c r="I3045" s="124"/>
      <c r="J3045" s="124"/>
      <c r="K3045" s="124"/>
      <c r="L3045" s="124"/>
      <c r="M3045" s="124"/>
      <c r="N3045" s="124"/>
      <c r="O3045" s="124"/>
      <c r="P3045" s="124"/>
      <c r="Q3045" s="124"/>
      <c r="R3045" s="124"/>
      <c r="S3045" s="124"/>
      <c r="T3045" s="124"/>
      <c r="U3045" s="124"/>
      <c r="V3045" s="124"/>
      <c r="W3045" s="124"/>
      <c r="X3045" s="124"/>
      <c r="Y3045" s="124"/>
      <c r="Z3045" s="124"/>
      <c r="AA3045" s="124"/>
      <c r="AB3045" s="124"/>
      <c r="AC3045" s="124"/>
      <c r="AD3045" s="124"/>
      <c r="AE3045" s="124"/>
      <c r="AF3045" s="124"/>
      <c r="AG3045" s="124"/>
      <c r="AH3045" s="124"/>
      <c r="AI3045" s="124"/>
      <c r="AJ3045" s="124"/>
      <c r="AK3045" s="124"/>
      <c r="AL3045" s="124"/>
      <c r="AM3045" s="124"/>
      <c r="AN3045" s="124"/>
      <c r="AO3045" s="124"/>
      <c r="AP3045" s="124"/>
      <c r="AQ3045" s="124"/>
      <c r="AR3045" s="124"/>
      <c r="AS3045" s="124"/>
    </row>
    <row r="3046" ht="17.25" customHeight="1">
      <c r="A3046" s="138" t="str">
        <f t="array" ref="A3046">IMAGE(INDEX(Tabula!$A$1:$AC$129 , $AT3025 + 1,  MATCH("Img_Form_Gray", Tabula!$A$1:$AAB$1 , 0)))</f>
        <v/>
      </c>
      <c r="B3046" s="94"/>
      <c r="C3046" s="94"/>
      <c r="D3046" s="94"/>
      <c r="E3046" s="94"/>
      <c r="F3046" s="94"/>
      <c r="G3046" s="94"/>
      <c r="H3046" s="94"/>
      <c r="I3046" s="94"/>
      <c r="J3046" s="94"/>
      <c r="K3046" s="94"/>
      <c r="L3046" s="94"/>
      <c r="M3046" s="94"/>
      <c r="N3046" s="94"/>
      <c r="O3046" s="94"/>
      <c r="P3046" s="94"/>
      <c r="Q3046" s="94"/>
      <c r="R3046" s="94"/>
      <c r="S3046" s="94"/>
      <c r="T3046" s="94"/>
      <c r="U3046" s="140" t="s">
        <v>767</v>
      </c>
      <c r="V3046" s="136" t="str">
        <f t="array" ref="V3046">IMAGE(INDEX(Tabula!$A$1:$AC$129 , $AT3025 + 1, MATCH("Img_Look_Gray", Tabula!$A$1:$AAB$1 , 0)))</f>
        <v/>
      </c>
      <c r="W3046" s="94"/>
      <c r="X3046" s="94"/>
      <c r="Y3046" s="94"/>
      <c r="Z3046" s="94"/>
      <c r="AA3046" s="94"/>
      <c r="AB3046" s="94"/>
      <c r="AC3046" s="94"/>
      <c r="AD3046" s="94"/>
      <c r="AE3046" s="94"/>
      <c r="AF3046" s="94"/>
      <c r="AG3046" s="94"/>
      <c r="AH3046" s="94"/>
      <c r="AI3046" s="94"/>
      <c r="AJ3046" s="94"/>
      <c r="AK3046" s="94"/>
      <c r="AL3046" s="94"/>
      <c r="AM3046" s="94"/>
      <c r="AN3046" s="94"/>
      <c r="AO3046" s="94"/>
      <c r="AP3046" s="94"/>
      <c r="AQ3046" s="94"/>
      <c r="AR3046" s="94"/>
      <c r="AS3046" s="141" t="s">
        <v>766</v>
      </c>
    </row>
    <row r="3047" ht="17.25" customHeight="1"/>
    <row r="3048" ht="17.25" customHeight="1"/>
    <row r="3049" ht="17.25" customHeight="1"/>
    <row r="3050" ht="17.25" customHeight="1"/>
    <row r="3051" ht="17.25" customHeight="1"/>
    <row r="3052" ht="17.25" customHeight="1"/>
    <row r="3053" ht="17.25" customHeight="1"/>
    <row r="3054" ht="17.25" customHeight="1"/>
    <row r="3055" ht="17.25" customHeight="1"/>
    <row r="3056" ht="17.25" customHeight="1"/>
    <row r="3057" ht="17.25" customHeight="1"/>
    <row r="3058" ht="17.25" customHeight="1"/>
    <row r="3059" ht="17.25" customHeight="1"/>
    <row r="3060" ht="17.25" customHeight="1">
      <c r="A3060" s="124"/>
      <c r="B3060" s="124"/>
      <c r="C3060" s="124"/>
      <c r="D3060" s="124"/>
      <c r="E3060" s="124"/>
      <c r="F3060" s="124"/>
      <c r="G3060" s="124"/>
      <c r="H3060" s="124"/>
      <c r="I3060" s="124"/>
      <c r="J3060" s="124"/>
      <c r="K3060" s="124"/>
      <c r="L3060" s="124"/>
      <c r="M3060" s="124"/>
      <c r="N3060" s="124"/>
      <c r="O3060" s="124"/>
      <c r="P3060" s="124"/>
      <c r="Q3060" s="124"/>
      <c r="R3060" s="124"/>
      <c r="S3060" s="124"/>
      <c r="T3060" s="124"/>
      <c r="U3060" s="124"/>
      <c r="V3060" s="124"/>
      <c r="W3060" s="124"/>
      <c r="X3060" s="124"/>
      <c r="Y3060" s="124"/>
      <c r="Z3060" s="124"/>
      <c r="AA3060" s="124"/>
      <c r="AB3060" s="124"/>
      <c r="AC3060" s="124"/>
      <c r="AD3060" s="124"/>
      <c r="AE3060" s="124"/>
      <c r="AF3060" s="124"/>
      <c r="AG3060" s="124"/>
      <c r="AH3060" s="124"/>
      <c r="AI3060" s="124"/>
      <c r="AJ3060" s="124"/>
      <c r="AK3060" s="124"/>
      <c r="AL3060" s="124"/>
      <c r="AM3060" s="124"/>
      <c r="AN3060" s="124"/>
      <c r="AO3060" s="124"/>
      <c r="AP3060" s="124"/>
      <c r="AQ3060" s="124"/>
      <c r="AR3060" s="124"/>
      <c r="AS3060" s="124"/>
    </row>
    <row r="3061" ht="17.25" customHeight="1">
      <c r="A3061" s="115" t="s">
        <v>757</v>
      </c>
      <c r="B3061" s="109"/>
      <c r="C3061" s="109"/>
      <c r="D3061" s="109"/>
      <c r="E3061" s="109"/>
      <c r="F3061" s="116"/>
      <c r="G3061" s="117" t="s">
        <v>634</v>
      </c>
      <c r="H3061" s="109"/>
      <c r="I3061" s="109"/>
      <c r="J3061" s="109"/>
      <c r="K3061" s="109"/>
      <c r="L3061" s="109"/>
      <c r="M3061" s="109"/>
      <c r="N3061" s="109"/>
      <c r="O3061" s="116"/>
      <c r="P3061" s="118" t="str">
        <f t="array" ref="P3061">CONCATENATE("", INDEX(Tabula!$A$1:$AC$129 ,$AT3061  + 1, MATCH("Name", Tabula!$A$1:$AAB$1 , 0)))</f>
        <v>Рыбка, Летающий Пескарь, Блесна</v>
      </c>
      <c r="Q3061" s="109"/>
      <c r="R3061" s="109"/>
      <c r="S3061" s="109"/>
      <c r="T3061" s="109"/>
      <c r="U3061" s="109"/>
      <c r="V3061" s="109"/>
      <c r="W3061" s="109"/>
      <c r="X3061" s="109"/>
      <c r="Y3061" s="109"/>
      <c r="Z3061" s="109"/>
      <c r="AA3061" s="109"/>
      <c r="AB3061" s="109"/>
      <c r="AC3061" s="109"/>
      <c r="AD3061" s="109"/>
      <c r="AE3061" s="109"/>
      <c r="AF3061" s="109"/>
      <c r="AG3061" s="109"/>
      <c r="AH3061" s="109"/>
      <c r="AI3061" s="109"/>
      <c r="AJ3061" s="109"/>
      <c r="AK3061" s="109"/>
      <c r="AL3061" s="109"/>
      <c r="AM3061" s="109"/>
      <c r="AN3061" s="109"/>
      <c r="AO3061" s="109"/>
      <c r="AP3061" s="109"/>
      <c r="AQ3061" s="109"/>
      <c r="AR3061" s="109"/>
      <c r="AS3061" s="109"/>
      <c r="AT3061" s="119">
        <v>77.0</v>
      </c>
    </row>
    <row r="3062" ht="17.25" customHeight="1">
      <c r="A3062" s="120" t="str">
        <f t="array" ref="A3062">CONCATENATE("№ ", TEXT(INDEX(Tabula!$A$1:$AC$129, $AT3061 + 1, MATCH("Order", Tabula!$A$1:$AAB$1 , 0)), "000"))</f>
        <v>№ 077</v>
      </c>
      <c r="B3062" s="94"/>
      <c r="C3062" s="94"/>
      <c r="D3062" s="94"/>
      <c r="E3062" s="94"/>
      <c r="F3062" s="121"/>
      <c r="G3062" s="122" t="str">
        <f t="array" ref="G3062">CONCATENATE("Включает ", INDEX(Tabula!$A$1:$AC$129 ,$AT3061  + 1, MATCH("Count", Tabula!$A$1:$AAB$1 , 0)), " объекта")</f>
        <v>Включает 5 объекта</v>
      </c>
      <c r="H3062" s="94"/>
      <c r="I3062" s="94"/>
      <c r="J3062" s="94"/>
      <c r="K3062" s="94"/>
      <c r="L3062" s="94"/>
      <c r="M3062" s="94"/>
      <c r="N3062" s="94"/>
      <c r="O3062" s="121"/>
      <c r="P3062" s="123" t="str">
        <f t="array" ref="P3062">INDEX(Tabula!$A$1:$AC$129 , $AT3061 + 1, MATCH("Stars", Tabula!$A$1:$AAB$1 , 0))</f>
        <v>16 Aur, 17 Aur, 18 Aur, 19 Aur, IQ Aur</v>
      </c>
      <c r="Q3062" s="109"/>
      <c r="R3062" s="109"/>
      <c r="S3062" s="109"/>
      <c r="T3062" s="109"/>
      <c r="U3062" s="109"/>
      <c r="V3062" s="109"/>
      <c r="W3062" s="109"/>
      <c r="X3062" s="109"/>
      <c r="Y3062" s="109"/>
      <c r="Z3062" s="109"/>
      <c r="AA3062" s="109"/>
      <c r="AB3062" s="109"/>
      <c r="AC3062" s="109"/>
      <c r="AD3062" s="109"/>
      <c r="AE3062" s="109"/>
      <c r="AF3062" s="109"/>
      <c r="AG3062" s="109"/>
      <c r="AH3062" s="109"/>
      <c r="AI3062" s="109"/>
      <c r="AJ3062" s="109"/>
      <c r="AK3062" s="109"/>
      <c r="AL3062" s="109"/>
      <c r="AM3062" s="109"/>
      <c r="AN3062" s="109"/>
      <c r="AO3062" s="109"/>
      <c r="AP3062" s="109"/>
      <c r="AQ3062" s="109"/>
      <c r="AR3062" s="109"/>
      <c r="AS3062" s="109"/>
    </row>
    <row r="3063" ht="17.25" customHeight="1">
      <c r="A3063" s="124"/>
      <c r="B3063" s="124"/>
      <c r="C3063" s="124"/>
      <c r="D3063" s="124"/>
      <c r="E3063" s="124"/>
      <c r="F3063" s="125"/>
      <c r="G3063" s="126" t="s">
        <v>656</v>
      </c>
      <c r="H3063" s="109"/>
      <c r="I3063" s="109"/>
      <c r="J3063" s="109"/>
      <c r="K3063" s="109"/>
      <c r="L3063" s="109"/>
      <c r="M3063" s="109"/>
      <c r="N3063" s="109"/>
      <c r="O3063" s="116"/>
      <c r="P3063" s="127" t="str">
        <f t="array" ref="P3063">INDEX(Tabula!$A$1:$AC$129 , $AT3061 + 1, MATCH("Origin", Tabula!$A$1:$AAB$1 , 0))</f>
        <v>Первооткрыватель</v>
      </c>
      <c r="Q3063" s="109"/>
      <c r="R3063" s="109"/>
      <c r="S3063" s="109"/>
      <c r="T3063" s="109"/>
      <c r="U3063" s="109"/>
      <c r="V3063" s="109"/>
      <c r="W3063" s="109"/>
      <c r="X3063" s="109"/>
      <c r="Y3063" s="109"/>
      <c r="Z3063" s="109"/>
      <c r="AA3063" s="116"/>
      <c r="AB3063" s="126" t="s">
        <v>636</v>
      </c>
      <c r="AC3063" s="109"/>
      <c r="AD3063" s="109"/>
      <c r="AE3063" s="109"/>
      <c r="AF3063" s="109"/>
      <c r="AG3063" s="109"/>
      <c r="AH3063" s="109"/>
      <c r="AI3063" s="109"/>
      <c r="AJ3063" s="127" t="str">
        <f t="array" ref="AJ3063">INDEX(Tabula!$A$1:$AC$129 , $AT3061 + 1, MATCH("Type", Tabula!$A$1:$AAB$1 , 0))</f>
        <v>Телескопические</v>
      </c>
      <c r="AK3063" s="109"/>
      <c r="AL3063" s="109"/>
      <c r="AM3063" s="109"/>
      <c r="AN3063" s="109"/>
      <c r="AO3063" s="109"/>
      <c r="AP3063" s="109"/>
      <c r="AQ3063" s="109"/>
      <c r="AR3063" s="109"/>
      <c r="AS3063" s="109"/>
    </row>
    <row r="3064" ht="17.25" customHeight="1">
      <c r="A3064" s="128" t="s">
        <v>758</v>
      </c>
      <c r="B3064" s="109"/>
      <c r="C3064" s="109"/>
      <c r="D3064" s="109"/>
      <c r="E3064" s="109"/>
      <c r="F3064" s="116"/>
      <c r="G3064" s="126" t="s">
        <v>759</v>
      </c>
      <c r="H3064" s="109"/>
      <c r="I3064" s="109"/>
      <c r="J3064" s="109"/>
      <c r="K3064" s="109"/>
      <c r="L3064" s="109"/>
      <c r="M3064" s="109"/>
      <c r="N3064" s="109"/>
      <c r="O3064" s="116"/>
      <c r="P3064" s="129" t="str">
        <f t="array" ref="P3064">IF(INDEX(Tabula!$A$1:$AC$129 , $AT3061 + 1, MATCH("Coord_RAJ2000_Beg", Tabula!$A$1:$AAB$1 , 0)), CONCATENATE(INDEX(Tabula!$A$1:$AC$129 , $AT3061 + 1, MATCH("Coord_RAJ2000_Beg", Tabula!$A$1:$AAB$1 , 0)), " | ", INDEX(Tabula!$A$1:$AC$129 , $AT3061 + 1, MATCH("Coord_DEJ2000_Beg", Tabula!$A$1:$AAB$1 , 0))), " ")</f>
        <v> </v>
      </c>
      <c r="Q3064" s="109"/>
      <c r="R3064" s="109"/>
      <c r="S3064" s="109"/>
      <c r="T3064" s="109"/>
      <c r="U3064" s="109"/>
      <c r="V3064" s="109"/>
      <c r="W3064" s="109"/>
      <c r="X3064" s="109"/>
      <c r="Y3064" s="109"/>
      <c r="Z3064" s="109"/>
      <c r="AA3064" s="116"/>
      <c r="AB3064" s="126" t="s">
        <v>760</v>
      </c>
      <c r="AC3064" s="109"/>
      <c r="AD3064" s="109"/>
      <c r="AE3064" s="109"/>
      <c r="AF3064" s="109"/>
      <c r="AG3064" s="109"/>
      <c r="AH3064" s="109"/>
      <c r="AI3064" s="109"/>
      <c r="AJ3064" s="127" t="str">
        <f t="array" ref="AJ3064">if(INDEX(Tabula!$A$1:$AC$129 , $AT3061 + 1, MATCH("Latitude_Full_Beg", Tabula!$A$1:$AAB$1 , 0)),  CONCATENATE(TEXT(INDEX(Tabula!$A$1:$AC$129 , $AT3061 + 1, MATCH("Latitude_Full_Beg", Tabula!$A$1:$AAB$1 , 0)), "+00.0;-00.0" ), "° — ", TEXT(INDEX(Tabula!$A$1:$AC$129 , $AT3061 + 1, MATCH("Latitude_Full_End", Tabula!$A$1:$AAB$1 , 0)), "+00.0;-00.0" ), "°"), " ")</f>
        <v> </v>
      </c>
      <c r="AK3064" s="109"/>
      <c r="AL3064" s="109"/>
      <c r="AM3064" s="109"/>
      <c r="AN3064" s="109"/>
      <c r="AO3064" s="109"/>
      <c r="AP3064" s="109"/>
      <c r="AQ3064" s="109"/>
      <c r="AR3064" s="109"/>
      <c r="AS3064" s="109"/>
    </row>
    <row r="3065" ht="17.25" customHeight="1">
      <c r="A3065" s="130" t="str">
        <f t="array" ref="A3065">CONCATENATE("@ ", INDEX(Tabula!$A$1:$AC$129, $AT3061 + 1, MATCH("Group", Tabula!$A$1:$AAB$1 , 0)), " ")</f>
        <v>@ 063-_ </v>
      </c>
      <c r="B3065" s="94"/>
      <c r="C3065" s="94"/>
      <c r="D3065" s="94"/>
      <c r="E3065" s="94"/>
      <c r="F3065" s="121"/>
      <c r="G3065" s="131" t="s">
        <v>761</v>
      </c>
      <c r="H3065" s="109"/>
      <c r="I3065" s="109"/>
      <c r="J3065" s="109"/>
      <c r="K3065" s="109"/>
      <c r="L3065" s="109"/>
      <c r="M3065" s="109"/>
      <c r="N3065" s="109"/>
      <c r="O3065" s="116"/>
      <c r="P3065" s="129" t="str">
        <f t="array" ref="P3065">IF(INDEX(Tabula!$A$1:$AC$129 , $AT3061 + 1, MATCH("Coord_RAJ2000_End", Tabula!$A$1:$AAB$1 , 0)), CONCATENATE(INDEX(Tabula!$A$1:$AC$129 , $AT3061 + 1, MATCH("Coord_RAJ2000_End", Tabula!$A$1:$AAB$1 , 0)), " | ", INDEX(Tabula!$A$1:$AC$129 , $AT3061 + 1, MATCH("Coord_DEJ2000_End", Tabula!$A$1:$AAB$1 , 0))), " ")</f>
        <v> </v>
      </c>
      <c r="Q3065" s="109"/>
      <c r="R3065" s="109"/>
      <c r="S3065" s="109"/>
      <c r="T3065" s="109"/>
      <c r="U3065" s="109"/>
      <c r="V3065" s="109"/>
      <c r="W3065" s="109"/>
      <c r="X3065" s="109"/>
      <c r="Y3065" s="109"/>
      <c r="Z3065" s="109"/>
      <c r="AA3065" s="116"/>
      <c r="AB3065" s="126" t="s">
        <v>762</v>
      </c>
      <c r="AC3065" s="109"/>
      <c r="AD3065" s="109"/>
      <c r="AE3065" s="109"/>
      <c r="AF3065" s="109"/>
      <c r="AG3065" s="109"/>
      <c r="AH3065" s="109"/>
      <c r="AI3065" s="109"/>
      <c r="AJ3065" s="127" t="str">
        <f t="array" ref="AJ3065">IF(INDEX(Tabula!$A$1:$AC$129 , $AT3061 + 1, MATCH("Latitude_Part_Beg", Tabula!$A$1:$AAB$1 , 0)), CONCATENATE(TEXT(INDEX(Tabula!$A$1:$AC$129 , $AT3061 + 1, MATCH("Latitude_Part_Beg", Tabula!$A$1:$AAB$1 , 0)), "+00.0;-00.0" ), "° — ", TEXT(INDEX(Tabula!$A$1:$AC$129 , $AT3061 + 1, MATCH("Latitude_Part_End", Tabula!$A$1:$AAB$1 , 0)), "+00.0;-00.0" ), "°"), " ")</f>
        <v> </v>
      </c>
      <c r="AK3065" s="109"/>
      <c r="AL3065" s="109"/>
      <c r="AM3065" s="109"/>
      <c r="AN3065" s="109"/>
      <c r="AO3065" s="109"/>
      <c r="AP3065" s="109"/>
      <c r="AQ3065" s="109"/>
      <c r="AR3065" s="109"/>
      <c r="AS3065" s="109"/>
    </row>
    <row r="3066" ht="17.25" customHeight="1">
      <c r="A3066" s="124"/>
      <c r="B3066" s="124"/>
      <c r="C3066" s="124"/>
      <c r="D3066" s="124"/>
      <c r="E3066" s="124"/>
      <c r="F3066" s="125"/>
      <c r="G3066" s="126" t="s">
        <v>763</v>
      </c>
      <c r="H3066" s="109"/>
      <c r="I3066" s="109"/>
      <c r="J3066" s="109"/>
      <c r="K3066" s="109"/>
      <c r="L3066" s="109"/>
      <c r="M3066" s="109"/>
      <c r="N3066" s="109"/>
      <c r="O3066" s="116"/>
      <c r="P3066" s="132" t="str">
        <f t="array" ref="P3066">if(INDEX(Tabula!$A$1:$AC$129 , $AT3061 + 1, MATCH("Size_RA", Tabula!$A$1:$AAB$1 , 0)), CONCATENATE(INDEX(Tabula!$A$1:$AC$129 , $AT3061 + 1, MATCH("Size_RA", Tabula!$A$1:$AAB$1 , 0)), " | ", INDEX(Tabula!$A$1:$AC$129 , $AT3061 + 1, MATCH("Size_DE", Tabula!$A$1:$AAB$1 , 0))), " ")</f>
        <v> </v>
      </c>
      <c r="Q3066" s="109"/>
      <c r="R3066" s="109"/>
      <c r="S3066" s="109"/>
      <c r="T3066" s="109"/>
      <c r="U3066" s="109"/>
      <c r="V3066" s="109"/>
      <c r="W3066" s="109"/>
      <c r="X3066" s="109"/>
      <c r="Y3066" s="109"/>
      <c r="Z3066" s="109"/>
      <c r="AA3066" s="116"/>
      <c r="AB3066" s="126" t="s">
        <v>764</v>
      </c>
      <c r="AC3066" s="109"/>
      <c r="AD3066" s="109"/>
      <c r="AE3066" s="109"/>
      <c r="AF3066" s="109"/>
      <c r="AG3066" s="109"/>
      <c r="AH3066" s="109"/>
      <c r="AI3066" s="109"/>
      <c r="AJ3066" s="127" t="str">
        <f t="array" ref="AJ3066">IF(INDEX(Tabula!$A$1:$AC$129 , $AT3061 + 1, MATCH("Magnitude_Min", Tabula!$A$1:$AAB$1 , 0)), CONCATENATE(TEXT(INDEX(Tabula!$A$1:$AC$129 , $AT3061 + 1, MATCH("Magnitude_Min", Tabula!$A$1:$AAB$1 , 0)), "+00.0;-00.0"),  "ᵐ — ", TEXT(INDEX(Tabula!$A$1:$AC$129 , $AT3061 + 1, MATCH("Magnitude_Max", Tabula!$A$1:$AAB$1 , 0)), "+00.0;-00.0"), "ᵐ"), " ")</f>
        <v> </v>
      </c>
      <c r="AK3066" s="109"/>
      <c r="AL3066" s="109"/>
      <c r="AM3066" s="109"/>
      <c r="AN3066" s="109"/>
      <c r="AO3066" s="109"/>
      <c r="AP3066" s="109"/>
      <c r="AQ3066" s="109"/>
      <c r="AR3066" s="109"/>
      <c r="AS3066" s="109"/>
    </row>
    <row r="3067" ht="17.25" customHeight="1">
      <c r="A3067" s="133" t="s">
        <v>765</v>
      </c>
      <c r="B3067" s="134" t="str">
        <f t="array" ref="B3067">CONCATENATE("", INDEX(Tabula!$A$1:$AC$129 ,$AT3061  + 1, MATCH("Info", Tabula!$A$1:$AAB$1 , 0)))</f>
        <v>Как пример телескопического астеризма.</v>
      </c>
      <c r="C3067" s="94"/>
      <c r="D3067" s="94"/>
      <c r="E3067" s="94"/>
      <c r="F3067" s="94"/>
      <c r="G3067" s="94"/>
      <c r="H3067" s="94"/>
      <c r="I3067" s="94"/>
      <c r="J3067" s="94"/>
      <c r="K3067" s="94"/>
      <c r="L3067" s="94"/>
      <c r="M3067" s="94"/>
      <c r="N3067" s="94"/>
      <c r="O3067" s="94"/>
      <c r="P3067" s="94"/>
      <c r="Q3067" s="94"/>
      <c r="R3067" s="94"/>
      <c r="S3067" s="94"/>
      <c r="T3067" s="94"/>
      <c r="U3067" s="94"/>
      <c r="V3067" s="94"/>
      <c r="W3067" s="94"/>
      <c r="X3067" s="94"/>
      <c r="Y3067" s="94"/>
      <c r="Z3067" s="94"/>
      <c r="AA3067" s="94"/>
      <c r="AB3067" s="94"/>
      <c r="AC3067" s="94"/>
      <c r="AD3067" s="94"/>
      <c r="AE3067" s="94"/>
      <c r="AF3067" s="94"/>
      <c r="AG3067" s="94"/>
      <c r="AH3067" s="94"/>
      <c r="AI3067" s="94"/>
      <c r="AJ3067" s="94"/>
      <c r="AK3067" s="94"/>
      <c r="AL3067" s="94"/>
      <c r="AM3067" s="94"/>
      <c r="AN3067" s="94"/>
      <c r="AO3067" s="94"/>
      <c r="AP3067" s="94"/>
      <c r="AQ3067" s="94"/>
      <c r="AR3067" s="94"/>
      <c r="AS3067" s="94"/>
    </row>
    <row r="3068" ht="17.25" customHeight="1"/>
    <row r="3069" ht="17.25" customHeight="1"/>
    <row r="3070" ht="17.25" customHeight="1"/>
    <row r="3071" ht="17.25" customHeight="1"/>
    <row r="3072" ht="17.25" customHeight="1"/>
    <row r="3073" ht="17.25" customHeight="1"/>
    <row r="3074" ht="17.25" customHeight="1"/>
    <row r="3075" ht="17.25" customHeight="1"/>
    <row r="3076" ht="17.25" customHeight="1"/>
    <row r="3077" ht="17.25" customHeight="1"/>
    <row r="3078" ht="17.25" customHeight="1"/>
    <row r="3079" ht="17.25" customHeight="1"/>
    <row r="3080" ht="17.25" customHeight="1"/>
    <row r="3081" ht="17.25" customHeight="1">
      <c r="A3081" s="124"/>
      <c r="B3081" s="124"/>
      <c r="C3081" s="124"/>
      <c r="D3081" s="124"/>
      <c r="E3081" s="124"/>
      <c r="F3081" s="124"/>
      <c r="G3081" s="124"/>
      <c r="H3081" s="124"/>
      <c r="I3081" s="124"/>
      <c r="J3081" s="124"/>
      <c r="K3081" s="124"/>
      <c r="L3081" s="124"/>
      <c r="M3081" s="124"/>
      <c r="N3081" s="124"/>
      <c r="O3081" s="124"/>
      <c r="P3081" s="124"/>
      <c r="Q3081" s="124"/>
      <c r="R3081" s="124"/>
      <c r="S3081" s="124"/>
      <c r="T3081" s="124"/>
      <c r="U3081" s="124"/>
      <c r="V3081" s="124"/>
      <c r="W3081" s="124"/>
      <c r="X3081" s="124"/>
      <c r="Y3081" s="124"/>
      <c r="Z3081" s="124"/>
      <c r="AA3081" s="124"/>
      <c r="AB3081" s="124"/>
      <c r="AC3081" s="124"/>
      <c r="AD3081" s="124"/>
      <c r="AE3081" s="124"/>
      <c r="AF3081" s="124"/>
      <c r="AG3081" s="124"/>
      <c r="AH3081" s="124"/>
      <c r="AI3081" s="124"/>
      <c r="AJ3081" s="124"/>
      <c r="AK3081" s="124"/>
      <c r="AL3081" s="124"/>
      <c r="AM3081" s="124"/>
      <c r="AN3081" s="124"/>
      <c r="AO3081" s="124"/>
      <c r="AP3081" s="124"/>
      <c r="AQ3081" s="124"/>
      <c r="AR3081" s="124"/>
      <c r="AS3081" s="124"/>
    </row>
    <row r="3082" ht="17.25" customHeight="1">
      <c r="A3082" s="135" t="s">
        <v>766</v>
      </c>
      <c r="B3082" s="136" t="str">
        <f t="array" ref="B3082">IMAGE(INDEX(Tabula!$A$1:$AC$129 , $AT3061 + 1, MATCH("Img_Look_Gray", Tabula!$A$1:$AAB$1 , 0)))</f>
        <v/>
      </c>
      <c r="C3082" s="94"/>
      <c r="D3082" s="94"/>
      <c r="E3082" s="94"/>
      <c r="F3082" s="94"/>
      <c r="G3082" s="94"/>
      <c r="H3082" s="94"/>
      <c r="I3082" s="94"/>
      <c r="J3082" s="94"/>
      <c r="K3082" s="94"/>
      <c r="L3082" s="94"/>
      <c r="M3082" s="94"/>
      <c r="N3082" s="94"/>
      <c r="O3082" s="94"/>
      <c r="P3082" s="94"/>
      <c r="Q3082" s="94"/>
      <c r="R3082" s="94"/>
      <c r="S3082" s="94"/>
      <c r="T3082" s="94"/>
      <c r="U3082" s="94"/>
      <c r="V3082" s="94"/>
      <c r="W3082" s="94"/>
      <c r="X3082" s="94"/>
      <c r="Y3082" s="137" t="s">
        <v>767</v>
      </c>
      <c r="Z3082" s="138" t="str">
        <f t="array" ref="Z3082">IMAGE(INDEX(Tabula!$A$1:$AC$129 , $AT3061 + 1,  MATCH("Img_Form_Gray", Tabula!$A$1:$AAB$1 , 0)))</f>
        <v/>
      </c>
      <c r="AA3082" s="94"/>
      <c r="AB3082" s="94"/>
      <c r="AC3082" s="94"/>
      <c r="AD3082" s="94"/>
      <c r="AE3082" s="94"/>
      <c r="AF3082" s="94"/>
      <c r="AG3082" s="94"/>
      <c r="AH3082" s="94"/>
      <c r="AI3082" s="94"/>
      <c r="AJ3082" s="94"/>
      <c r="AK3082" s="94"/>
      <c r="AL3082" s="94"/>
      <c r="AM3082" s="94"/>
      <c r="AN3082" s="94"/>
      <c r="AO3082" s="94"/>
      <c r="AP3082" s="94"/>
      <c r="AQ3082" s="94"/>
      <c r="AR3082" s="94"/>
      <c r="AS3082" s="94"/>
    </row>
    <row r="3083" ht="17.25" customHeight="1"/>
    <row r="3084" ht="17.25" customHeight="1"/>
    <row r="3085" ht="17.25" customHeight="1"/>
    <row r="3086" ht="17.25" customHeight="1"/>
    <row r="3087" ht="17.25" customHeight="1"/>
    <row r="3088" ht="17.25" customHeight="1"/>
    <row r="3089" ht="17.25" customHeight="1"/>
    <row r="3090" ht="17.25" customHeight="1"/>
    <row r="3091" ht="17.25" customHeight="1"/>
    <row r="3092" ht="17.25" customHeight="1"/>
    <row r="3093" ht="17.25" customHeight="1"/>
    <row r="3094" ht="17.25" customHeight="1"/>
    <row r="3095" ht="17.25" customHeight="1"/>
    <row r="3096" ht="17.25" customHeight="1">
      <c r="A3096" s="124"/>
      <c r="B3096" s="124"/>
      <c r="C3096" s="124"/>
      <c r="D3096" s="124"/>
      <c r="E3096" s="124"/>
      <c r="F3096" s="124"/>
      <c r="G3096" s="124"/>
      <c r="H3096" s="124"/>
      <c r="I3096" s="124"/>
      <c r="J3096" s="124"/>
      <c r="K3096" s="124"/>
      <c r="L3096" s="124"/>
      <c r="M3096" s="124"/>
      <c r="N3096" s="124"/>
      <c r="O3096" s="124"/>
      <c r="P3096" s="124"/>
      <c r="Q3096" s="124"/>
      <c r="R3096" s="124"/>
      <c r="S3096" s="124"/>
      <c r="T3096" s="124"/>
      <c r="U3096" s="124"/>
      <c r="V3096" s="124"/>
      <c r="W3096" s="124"/>
      <c r="X3096" s="124"/>
      <c r="Y3096" s="124"/>
      <c r="Z3096" s="124"/>
      <c r="AA3096" s="124"/>
      <c r="AB3096" s="124"/>
      <c r="AC3096" s="124"/>
      <c r="AD3096" s="124"/>
      <c r="AE3096" s="124"/>
      <c r="AF3096" s="124"/>
      <c r="AG3096" s="124"/>
      <c r="AH3096" s="124"/>
      <c r="AI3096" s="124"/>
      <c r="AJ3096" s="124"/>
      <c r="AK3096" s="124"/>
      <c r="AL3096" s="124"/>
      <c r="AM3096" s="124"/>
      <c r="AN3096" s="124"/>
      <c r="AO3096" s="124"/>
      <c r="AP3096" s="124"/>
      <c r="AQ3096" s="124"/>
      <c r="AR3096" s="124"/>
      <c r="AS3096" s="124"/>
    </row>
    <row r="3097" ht="17.25" customHeight="1">
      <c r="A3097" s="142"/>
      <c r="B3097" s="94"/>
      <c r="C3097" s="94"/>
      <c r="D3097" s="94"/>
      <c r="E3097" s="94"/>
      <c r="F3097" s="94"/>
      <c r="G3097" s="94"/>
      <c r="H3097" s="94"/>
      <c r="I3097" s="94"/>
      <c r="J3097" s="94"/>
      <c r="K3097" s="94"/>
      <c r="L3097" s="94"/>
      <c r="M3097" s="94"/>
      <c r="N3097" s="94"/>
      <c r="O3097" s="94"/>
      <c r="P3097" s="94"/>
      <c r="Q3097" s="94"/>
      <c r="R3097" s="94"/>
      <c r="S3097" s="94"/>
      <c r="T3097" s="94"/>
      <c r="U3097" s="94"/>
      <c r="V3097" s="94"/>
      <c r="W3097" s="94"/>
      <c r="X3097" s="94"/>
      <c r="Y3097" s="94"/>
      <c r="Z3097" s="94"/>
      <c r="AA3097" s="94"/>
      <c r="AB3097" s="94"/>
      <c r="AC3097" s="94"/>
      <c r="AD3097" s="94"/>
      <c r="AE3097" s="94"/>
      <c r="AF3097" s="94"/>
      <c r="AG3097" s="94"/>
      <c r="AH3097" s="94"/>
      <c r="AI3097" s="94"/>
      <c r="AJ3097" s="94"/>
      <c r="AK3097" s="94"/>
      <c r="AL3097" s="94"/>
      <c r="AM3097" s="94"/>
      <c r="AN3097" s="94"/>
      <c r="AO3097" s="94"/>
      <c r="AP3097" s="94"/>
      <c r="AQ3097" s="94"/>
      <c r="AR3097" s="94"/>
      <c r="AS3097" s="121"/>
      <c r="AT3097" s="119">
        <v>78.0</v>
      </c>
    </row>
    <row r="3098" ht="17.25" customHeight="1">
      <c r="AS3098" s="143"/>
    </row>
    <row r="3099" ht="17.25" customHeight="1">
      <c r="AS3099" s="143"/>
    </row>
    <row r="3100" ht="17.25" customHeight="1">
      <c r="AS3100" s="143"/>
    </row>
    <row r="3101" ht="17.25" customHeight="1">
      <c r="AS3101" s="143"/>
    </row>
    <row r="3102" ht="17.25" customHeight="1">
      <c r="AS3102" s="143"/>
    </row>
    <row r="3103" ht="17.25" customHeight="1">
      <c r="AS3103" s="143"/>
    </row>
    <row r="3104" ht="17.25" customHeight="1">
      <c r="AS3104" s="143"/>
    </row>
    <row r="3105" ht="17.25" customHeight="1">
      <c r="AS3105" s="143"/>
    </row>
    <row r="3106" ht="17.25" customHeight="1">
      <c r="AS3106" s="143"/>
    </row>
    <row r="3107" ht="17.25" customHeight="1">
      <c r="AS3107" s="143"/>
    </row>
    <row r="3108" ht="17.25" customHeight="1">
      <c r="AS3108" s="143"/>
    </row>
    <row r="3109" ht="17.25" customHeight="1">
      <c r="AS3109" s="143"/>
    </row>
    <row r="3110" ht="17.25" customHeight="1">
      <c r="AS3110" s="143"/>
    </row>
    <row r="3111" ht="17.25" customHeight="1">
      <c r="AS3111" s="143"/>
    </row>
    <row r="3112" ht="17.25" customHeight="1">
      <c r="AS3112" s="143"/>
    </row>
    <row r="3113" ht="17.25" customHeight="1">
      <c r="AS3113" s="143"/>
    </row>
    <row r="3114" ht="17.25" customHeight="1">
      <c r="AS3114" s="143"/>
    </row>
    <row r="3115" ht="17.25" customHeight="1">
      <c r="AS3115" s="143"/>
    </row>
    <row r="3116" ht="17.25" customHeight="1">
      <c r="AS3116" s="143"/>
    </row>
    <row r="3117" ht="17.25" customHeight="1">
      <c r="AS3117" s="143"/>
    </row>
    <row r="3118" ht="17.25" customHeight="1">
      <c r="AS3118" s="143"/>
    </row>
    <row r="3119" ht="17.25" customHeight="1">
      <c r="AS3119" s="143"/>
    </row>
    <row r="3120" ht="17.25" customHeight="1">
      <c r="AS3120" s="143"/>
    </row>
    <row r="3121" ht="17.25" customHeight="1">
      <c r="AS3121" s="143"/>
    </row>
    <row r="3122" ht="17.25" customHeight="1">
      <c r="AS3122" s="143"/>
    </row>
    <row r="3123" ht="17.25" customHeight="1">
      <c r="AS3123" s="143"/>
    </row>
    <row r="3124" ht="17.25" customHeight="1">
      <c r="AS3124" s="143"/>
    </row>
    <row r="3125" ht="17.25" customHeight="1">
      <c r="AS3125" s="143"/>
    </row>
    <row r="3126" ht="17.25" customHeight="1">
      <c r="AS3126" s="143"/>
    </row>
    <row r="3127" ht="17.25" customHeight="1">
      <c r="AS3127" s="143"/>
    </row>
    <row r="3128" ht="17.25" customHeight="1">
      <c r="AS3128" s="143"/>
    </row>
    <row r="3129" ht="17.25" customHeight="1">
      <c r="AS3129" s="143"/>
    </row>
    <row r="3130" ht="17.25" customHeight="1">
      <c r="AS3130" s="143"/>
    </row>
    <row r="3131" ht="17.25" customHeight="1">
      <c r="AS3131" s="143"/>
    </row>
    <row r="3132" ht="17.25" customHeight="1">
      <c r="A3132" s="124"/>
      <c r="B3132" s="124"/>
      <c r="C3132" s="124"/>
      <c r="D3132" s="124"/>
      <c r="E3132" s="124"/>
      <c r="F3132" s="124"/>
      <c r="G3132" s="124"/>
      <c r="H3132" s="124"/>
      <c r="I3132" s="124"/>
      <c r="J3132" s="124"/>
      <c r="K3132" s="124"/>
      <c r="L3132" s="124"/>
      <c r="M3132" s="124"/>
      <c r="N3132" s="124"/>
      <c r="O3132" s="124"/>
      <c r="P3132" s="124"/>
      <c r="Q3132" s="124"/>
      <c r="R3132" s="124"/>
      <c r="S3132" s="124"/>
      <c r="T3132" s="124"/>
      <c r="U3132" s="124"/>
      <c r="V3132" s="124"/>
      <c r="W3132" s="124"/>
      <c r="X3132" s="124"/>
      <c r="Y3132" s="124"/>
      <c r="Z3132" s="124"/>
      <c r="AA3132" s="124"/>
      <c r="AB3132" s="124"/>
      <c r="AC3132" s="124"/>
      <c r="AD3132" s="124"/>
      <c r="AE3132" s="124"/>
      <c r="AF3132" s="124"/>
      <c r="AG3132" s="124"/>
      <c r="AH3132" s="124"/>
      <c r="AI3132" s="124"/>
      <c r="AJ3132" s="124"/>
      <c r="AK3132" s="124"/>
      <c r="AL3132" s="124"/>
      <c r="AM3132" s="124"/>
      <c r="AN3132" s="124"/>
      <c r="AO3132" s="124"/>
      <c r="AP3132" s="124"/>
      <c r="AQ3132" s="124"/>
      <c r="AR3132" s="124"/>
      <c r="AS3132" s="125"/>
    </row>
  </sheetData>
  <mergeCells count="3076">
    <mergeCell ref="J1950:U1950"/>
    <mergeCell ref="V1950:AC1950"/>
    <mergeCell ref="A1951:AR1965"/>
    <mergeCell ref="V1966:AR1980"/>
    <mergeCell ref="P1981:AS1981"/>
    <mergeCell ref="P1982:AS1982"/>
    <mergeCell ref="A1948:I1948"/>
    <mergeCell ref="A1949:I1949"/>
    <mergeCell ref="A1950:I1950"/>
    <mergeCell ref="A1966:T1980"/>
    <mergeCell ref="U1966:U1980"/>
    <mergeCell ref="A1981:F1981"/>
    <mergeCell ref="G1983:O1983"/>
    <mergeCell ref="AT1621:AT1656"/>
    <mergeCell ref="AT1657:AT1692"/>
    <mergeCell ref="AT1693:AT1728"/>
    <mergeCell ref="AT1729:AT1764"/>
    <mergeCell ref="AT1765:AT1800"/>
    <mergeCell ref="AT1801:AT1836"/>
    <mergeCell ref="AT1837:AT1872"/>
    <mergeCell ref="J1949:U1949"/>
    <mergeCell ref="V1949:AC1949"/>
    <mergeCell ref="AN1948:AS1948"/>
    <mergeCell ref="AN1949:AS1950"/>
    <mergeCell ref="AT1945:AT1980"/>
    <mergeCell ref="AS1951:AS1965"/>
    <mergeCell ref="AS1966:AS1980"/>
    <mergeCell ref="AT1873:AT1908"/>
    <mergeCell ref="AT1909:AT1944"/>
    <mergeCell ref="J1948:U1948"/>
    <mergeCell ref="V1948:AC1948"/>
    <mergeCell ref="AD1948:AM1948"/>
    <mergeCell ref="AD1949:AM1949"/>
    <mergeCell ref="AD1950:AM1950"/>
    <mergeCell ref="G1985:O1985"/>
    <mergeCell ref="P1985:AA1985"/>
    <mergeCell ref="AB1985:AI1985"/>
    <mergeCell ref="AJ1985:AS1985"/>
    <mergeCell ref="AB1048:AI1048"/>
    <mergeCell ref="AJ1048:AS1048"/>
    <mergeCell ref="AD1013:AM1013"/>
    <mergeCell ref="AN1013:AS1014"/>
    <mergeCell ref="V1014:AC1014"/>
    <mergeCell ref="AD1014:AM1014"/>
    <mergeCell ref="V1030:AR1044"/>
    <mergeCell ref="AB1047:AI1047"/>
    <mergeCell ref="AJ1047:AS1047"/>
    <mergeCell ref="J937:AM937"/>
    <mergeCell ref="AN937:AS937"/>
    <mergeCell ref="G905:O905"/>
    <mergeCell ref="G906:O906"/>
    <mergeCell ref="A907:A921"/>
    <mergeCell ref="B907:AS921"/>
    <mergeCell ref="A922:A936"/>
    <mergeCell ref="B922:X936"/>
    <mergeCell ref="A937:I937"/>
    <mergeCell ref="A938:I938"/>
    <mergeCell ref="J938:AM938"/>
    <mergeCell ref="A939:I939"/>
    <mergeCell ref="J939:U939"/>
    <mergeCell ref="A940:I940"/>
    <mergeCell ref="J940:U940"/>
    <mergeCell ref="J941:U941"/>
    <mergeCell ref="G973:O973"/>
    <mergeCell ref="P973:AS973"/>
    <mergeCell ref="P974:AS974"/>
    <mergeCell ref="A941:I941"/>
    <mergeCell ref="A942:I942"/>
    <mergeCell ref="J942:U942"/>
    <mergeCell ref="A943:AR957"/>
    <mergeCell ref="A958:T972"/>
    <mergeCell ref="U958:U972"/>
    <mergeCell ref="A973:F973"/>
    <mergeCell ref="A974:F975"/>
    <mergeCell ref="G974:O974"/>
    <mergeCell ref="G975:O975"/>
    <mergeCell ref="P975:AA975"/>
    <mergeCell ref="A976:F976"/>
    <mergeCell ref="P976:AA976"/>
    <mergeCell ref="P977:AA977"/>
    <mergeCell ref="J1013:U1013"/>
    <mergeCell ref="V1013:AC1013"/>
    <mergeCell ref="A1014:I1014"/>
    <mergeCell ref="J1014:U1014"/>
    <mergeCell ref="A1015:AR1029"/>
    <mergeCell ref="A1030:T1044"/>
    <mergeCell ref="U1030:U1044"/>
    <mergeCell ref="AB905:AI905"/>
    <mergeCell ref="AJ905:AS905"/>
    <mergeCell ref="AB906:AI906"/>
    <mergeCell ref="AJ906:AS906"/>
    <mergeCell ref="V886:AR900"/>
    <mergeCell ref="AS886:AS900"/>
    <mergeCell ref="AT901:AT936"/>
    <mergeCell ref="AB903:AI903"/>
    <mergeCell ref="AJ903:AS903"/>
    <mergeCell ref="AB904:AI904"/>
    <mergeCell ref="AJ904:AS904"/>
    <mergeCell ref="AN940:AS940"/>
    <mergeCell ref="AN941:AS942"/>
    <mergeCell ref="Y922:Y936"/>
    <mergeCell ref="Z922:AS936"/>
    <mergeCell ref="AN938:AS939"/>
    <mergeCell ref="AD939:AM939"/>
    <mergeCell ref="AD940:AM940"/>
    <mergeCell ref="AD941:AM941"/>
    <mergeCell ref="AD942:AM942"/>
    <mergeCell ref="AB1050:AI1050"/>
    <mergeCell ref="AJ1050:AS1050"/>
    <mergeCell ref="Y1066:Y1080"/>
    <mergeCell ref="Z1066:AS1080"/>
    <mergeCell ref="V939:AC939"/>
    <mergeCell ref="V940:AC940"/>
    <mergeCell ref="V941:AC941"/>
    <mergeCell ref="V942:AC942"/>
    <mergeCell ref="V958:AR972"/>
    <mergeCell ref="AB975:AI975"/>
    <mergeCell ref="AJ975:AS975"/>
    <mergeCell ref="G1117:O1117"/>
    <mergeCell ref="P1117:AS1117"/>
    <mergeCell ref="A1087:AR1101"/>
    <mergeCell ref="AS1087:AS1101"/>
    <mergeCell ref="A1102:T1116"/>
    <mergeCell ref="U1102:U1116"/>
    <mergeCell ref="V1102:AR1116"/>
    <mergeCell ref="AS1102:AS1116"/>
    <mergeCell ref="A1117:F1117"/>
    <mergeCell ref="G1048:O1048"/>
    <mergeCell ref="P1048:AA1048"/>
    <mergeCell ref="A1049:F1050"/>
    <mergeCell ref="G1049:O1049"/>
    <mergeCell ref="P1049:AA1049"/>
    <mergeCell ref="AB1049:AI1049"/>
    <mergeCell ref="AJ1049:AS1049"/>
    <mergeCell ref="J1081:AM1081"/>
    <mergeCell ref="AN1081:AS1081"/>
    <mergeCell ref="G1050:O1050"/>
    <mergeCell ref="P1050:AA1050"/>
    <mergeCell ref="A1051:A1065"/>
    <mergeCell ref="B1051:AS1065"/>
    <mergeCell ref="A1066:A1080"/>
    <mergeCell ref="B1066:X1080"/>
    <mergeCell ref="A1081:I1081"/>
    <mergeCell ref="A1082:I1082"/>
    <mergeCell ref="J1082:AM1082"/>
    <mergeCell ref="AN1082:AS1083"/>
    <mergeCell ref="A1083:I1083"/>
    <mergeCell ref="J1083:U1083"/>
    <mergeCell ref="V1083:AC1083"/>
    <mergeCell ref="AD1083:AM1083"/>
    <mergeCell ref="A1084:I1084"/>
    <mergeCell ref="J1084:U1084"/>
    <mergeCell ref="V1084:AC1084"/>
    <mergeCell ref="AD1084:AM1084"/>
    <mergeCell ref="AN1084:AS1084"/>
    <mergeCell ref="A1085:I1085"/>
    <mergeCell ref="J1085:U1085"/>
    <mergeCell ref="V1085:AC1085"/>
    <mergeCell ref="AD1085:AM1085"/>
    <mergeCell ref="AN1085:AS1086"/>
    <mergeCell ref="A1086:I1086"/>
    <mergeCell ref="J1086:U1086"/>
    <mergeCell ref="V1086:AC1086"/>
    <mergeCell ref="AD1086:AM1086"/>
    <mergeCell ref="A1118:F1119"/>
    <mergeCell ref="G1118:O1118"/>
    <mergeCell ref="P1118:AS1118"/>
    <mergeCell ref="G1119:O1119"/>
    <mergeCell ref="P1119:AA1119"/>
    <mergeCell ref="AB1119:AI1119"/>
    <mergeCell ref="AJ1119:AS1119"/>
    <mergeCell ref="V2670:AC2670"/>
    <mergeCell ref="AD2670:AM2670"/>
    <mergeCell ref="A2668:I2668"/>
    <mergeCell ref="A2669:I2669"/>
    <mergeCell ref="V2669:AC2669"/>
    <mergeCell ref="AD2669:AM2669"/>
    <mergeCell ref="AN2669:AS2670"/>
    <mergeCell ref="J2670:U2670"/>
    <mergeCell ref="A2671:AR2685"/>
    <mergeCell ref="AB2704:AI2704"/>
    <mergeCell ref="AJ2704:AS2704"/>
    <mergeCell ref="AJ2705:AS2705"/>
    <mergeCell ref="AJ2706:AS2706"/>
    <mergeCell ref="Z2722:AS2736"/>
    <mergeCell ref="V2686:AR2700"/>
    <mergeCell ref="P2701:AS2701"/>
    <mergeCell ref="P2702:AS2702"/>
    <mergeCell ref="P2703:AA2703"/>
    <mergeCell ref="AB2703:AI2703"/>
    <mergeCell ref="AJ2703:AS2703"/>
    <mergeCell ref="P2704:AA2704"/>
    <mergeCell ref="G2704:O2704"/>
    <mergeCell ref="G2705:O2705"/>
    <mergeCell ref="P2705:AA2705"/>
    <mergeCell ref="AB2705:AI2705"/>
    <mergeCell ref="G2706:O2706"/>
    <mergeCell ref="P2706:AA2706"/>
    <mergeCell ref="AB2706:AI2706"/>
    <mergeCell ref="B2707:AS2721"/>
    <mergeCell ref="A2670:I2670"/>
    <mergeCell ref="A2686:T2700"/>
    <mergeCell ref="U2686:U2700"/>
    <mergeCell ref="A2701:F2701"/>
    <mergeCell ref="G2701:O2701"/>
    <mergeCell ref="G2702:O2702"/>
    <mergeCell ref="G2703:O2703"/>
    <mergeCell ref="A2702:F2703"/>
    <mergeCell ref="A2704:F2704"/>
    <mergeCell ref="A2705:F2706"/>
    <mergeCell ref="A2707:A2721"/>
    <mergeCell ref="A2722:A2736"/>
    <mergeCell ref="B2722:X2736"/>
    <mergeCell ref="Y2722:Y2736"/>
    <mergeCell ref="AB2850:AI2850"/>
    <mergeCell ref="AJ2850:AS2850"/>
    <mergeCell ref="G2848:O2848"/>
    <mergeCell ref="G2849:O2849"/>
    <mergeCell ref="P2849:AA2849"/>
    <mergeCell ref="AB2849:AI2849"/>
    <mergeCell ref="AJ2849:AS2849"/>
    <mergeCell ref="G2850:O2850"/>
    <mergeCell ref="P2850:AA2850"/>
    <mergeCell ref="G2489:O2489"/>
    <mergeCell ref="P2489:AA2489"/>
    <mergeCell ref="G2490:O2490"/>
    <mergeCell ref="P2490:AA2490"/>
    <mergeCell ref="AB2490:AI2490"/>
    <mergeCell ref="AJ2490:AS2490"/>
    <mergeCell ref="A2486:F2487"/>
    <mergeCell ref="A2488:F2488"/>
    <mergeCell ref="G2488:O2488"/>
    <mergeCell ref="P2488:AA2488"/>
    <mergeCell ref="AB2488:AI2488"/>
    <mergeCell ref="AJ2488:AS2488"/>
    <mergeCell ref="A2489:F2490"/>
    <mergeCell ref="AT2413:AT2448"/>
    <mergeCell ref="AT2449:AT2484"/>
    <mergeCell ref="AT2233:AT2268"/>
    <mergeCell ref="AT2269:AT2304"/>
    <mergeCell ref="AT2305:AT2340"/>
    <mergeCell ref="AS2311:AS2325"/>
    <mergeCell ref="AS2326:AS2340"/>
    <mergeCell ref="AT2341:AT2376"/>
    <mergeCell ref="AT2377:AT2412"/>
    <mergeCell ref="AS2383:AS2397"/>
    <mergeCell ref="AS2398:AS2412"/>
    <mergeCell ref="AD2451:AM2451"/>
    <mergeCell ref="J2452:U2452"/>
    <mergeCell ref="V2452:AC2452"/>
    <mergeCell ref="AD2452:AM2452"/>
    <mergeCell ref="AN2452:AS2452"/>
    <mergeCell ref="J2454:U2454"/>
    <mergeCell ref="V2454:AC2454"/>
    <mergeCell ref="A2452:I2452"/>
    <mergeCell ref="A2453:I2453"/>
    <mergeCell ref="J2453:U2453"/>
    <mergeCell ref="V2453:AC2453"/>
    <mergeCell ref="AD2453:AM2453"/>
    <mergeCell ref="AN2453:AS2454"/>
    <mergeCell ref="A2454:I2454"/>
    <mergeCell ref="AD2454:AM2454"/>
    <mergeCell ref="A2455:AR2469"/>
    <mergeCell ref="AS2455:AS2469"/>
    <mergeCell ref="A2470:T2484"/>
    <mergeCell ref="U2470:U2484"/>
    <mergeCell ref="V2470:AR2484"/>
    <mergeCell ref="AS2470:AS2484"/>
    <mergeCell ref="AB2489:AI2489"/>
    <mergeCell ref="AJ2489:AS2489"/>
    <mergeCell ref="A2558:F2559"/>
    <mergeCell ref="A2560:F2560"/>
    <mergeCell ref="A2561:F2562"/>
    <mergeCell ref="G2560:O2560"/>
    <mergeCell ref="G2561:O2561"/>
    <mergeCell ref="G2562:O2562"/>
    <mergeCell ref="A2526:I2526"/>
    <mergeCell ref="A2542:T2556"/>
    <mergeCell ref="U2542:U2556"/>
    <mergeCell ref="A2557:F2557"/>
    <mergeCell ref="G2557:O2557"/>
    <mergeCell ref="G2558:O2558"/>
    <mergeCell ref="G2559:O2559"/>
    <mergeCell ref="A2485:F2485"/>
    <mergeCell ref="G2485:O2485"/>
    <mergeCell ref="P2485:AS2485"/>
    <mergeCell ref="G2486:O2486"/>
    <mergeCell ref="P2486:AS2486"/>
    <mergeCell ref="G2487:O2487"/>
    <mergeCell ref="AJ2487:AS2487"/>
    <mergeCell ref="P2487:AA2487"/>
    <mergeCell ref="AB2487:AI2487"/>
    <mergeCell ref="A2491:A2505"/>
    <mergeCell ref="B2491:AS2505"/>
    <mergeCell ref="A2506:A2520"/>
    <mergeCell ref="Y2506:Y2520"/>
    <mergeCell ref="Z2506:AS2520"/>
    <mergeCell ref="AD2524:AM2524"/>
    <mergeCell ref="AN2524:AS2524"/>
    <mergeCell ref="AN2525:AS2526"/>
    <mergeCell ref="AD2526:AM2526"/>
    <mergeCell ref="J2521:AM2521"/>
    <mergeCell ref="AN2521:AS2521"/>
    <mergeCell ref="J2522:AM2522"/>
    <mergeCell ref="AN2522:AS2523"/>
    <mergeCell ref="V2523:AC2523"/>
    <mergeCell ref="AD2523:AM2523"/>
    <mergeCell ref="V2524:AC2524"/>
    <mergeCell ref="B2506:X2520"/>
    <mergeCell ref="A2521:I2521"/>
    <mergeCell ref="A2522:I2522"/>
    <mergeCell ref="A2523:I2523"/>
    <mergeCell ref="J2523:U2523"/>
    <mergeCell ref="A2524:I2524"/>
    <mergeCell ref="J2524:U2524"/>
    <mergeCell ref="A2525:I2525"/>
    <mergeCell ref="J2525:U2525"/>
    <mergeCell ref="V2525:AC2525"/>
    <mergeCell ref="AD2525:AM2525"/>
    <mergeCell ref="J2526:U2526"/>
    <mergeCell ref="V2526:AC2526"/>
    <mergeCell ref="A2527:AR2541"/>
    <mergeCell ref="P2561:AA2561"/>
    <mergeCell ref="AB2561:AI2561"/>
    <mergeCell ref="AJ2561:AS2561"/>
    <mergeCell ref="P2562:AA2562"/>
    <mergeCell ref="AB2562:AI2562"/>
    <mergeCell ref="AJ2562:AS2562"/>
    <mergeCell ref="A2630:F2631"/>
    <mergeCell ref="A2632:F2632"/>
    <mergeCell ref="A2598:I2598"/>
    <mergeCell ref="A2614:T2628"/>
    <mergeCell ref="U2614:U2628"/>
    <mergeCell ref="A2629:F2629"/>
    <mergeCell ref="G2629:O2629"/>
    <mergeCell ref="G2630:O2630"/>
    <mergeCell ref="G2631:O2631"/>
    <mergeCell ref="G2632:O2632"/>
    <mergeCell ref="V2542:AR2556"/>
    <mergeCell ref="P2557:AS2557"/>
    <mergeCell ref="P2558:AS2558"/>
    <mergeCell ref="P2559:AA2559"/>
    <mergeCell ref="AB2559:AI2559"/>
    <mergeCell ref="AJ2559:AS2559"/>
    <mergeCell ref="P2560:AA2560"/>
    <mergeCell ref="AB2560:AI2560"/>
    <mergeCell ref="AJ2560:AS2560"/>
    <mergeCell ref="A2563:A2577"/>
    <mergeCell ref="B2563:AS2577"/>
    <mergeCell ref="A2578:A2592"/>
    <mergeCell ref="Y2578:Y2592"/>
    <mergeCell ref="Z2578:AS2592"/>
    <mergeCell ref="AD2596:AM2596"/>
    <mergeCell ref="AN2596:AS2596"/>
    <mergeCell ref="AN2597:AS2598"/>
    <mergeCell ref="AD2598:AM2598"/>
    <mergeCell ref="J2593:AM2593"/>
    <mergeCell ref="AN2593:AS2593"/>
    <mergeCell ref="J2594:AM2594"/>
    <mergeCell ref="AN2594:AS2595"/>
    <mergeCell ref="V2595:AC2595"/>
    <mergeCell ref="AD2595:AM2595"/>
    <mergeCell ref="V2596:AC2596"/>
    <mergeCell ref="B2578:X2592"/>
    <mergeCell ref="A2593:I2593"/>
    <mergeCell ref="A2594:I2594"/>
    <mergeCell ref="A2595:I2595"/>
    <mergeCell ref="J2595:U2595"/>
    <mergeCell ref="A2596:I2596"/>
    <mergeCell ref="J2596:U2596"/>
    <mergeCell ref="A2597:I2597"/>
    <mergeCell ref="J2597:U2597"/>
    <mergeCell ref="V2597:AC2597"/>
    <mergeCell ref="AD2597:AM2597"/>
    <mergeCell ref="J2598:U2598"/>
    <mergeCell ref="V2598:AC2598"/>
    <mergeCell ref="A2599:AR2613"/>
    <mergeCell ref="AB2632:AI2632"/>
    <mergeCell ref="AJ2632:AS2632"/>
    <mergeCell ref="V2614:AR2628"/>
    <mergeCell ref="P2629:AS2629"/>
    <mergeCell ref="P2630:AS2630"/>
    <mergeCell ref="P2631:AA2631"/>
    <mergeCell ref="AB2631:AI2631"/>
    <mergeCell ref="AJ2631:AS2631"/>
    <mergeCell ref="P2632:AA2632"/>
    <mergeCell ref="AD2668:AM2668"/>
    <mergeCell ref="AN2668:AS2668"/>
    <mergeCell ref="J2665:AM2665"/>
    <mergeCell ref="AN2665:AS2665"/>
    <mergeCell ref="J2666:AM2666"/>
    <mergeCell ref="AN2666:AS2667"/>
    <mergeCell ref="V2667:AC2667"/>
    <mergeCell ref="AD2667:AM2667"/>
    <mergeCell ref="V2668:AC2668"/>
    <mergeCell ref="AT2485:AT2520"/>
    <mergeCell ref="AT2521:AT2556"/>
    <mergeCell ref="AS2527:AS2541"/>
    <mergeCell ref="AS2542:AS2556"/>
    <mergeCell ref="AT2557:AT2592"/>
    <mergeCell ref="AS2599:AS2613"/>
    <mergeCell ref="AS2614:AS2628"/>
    <mergeCell ref="G2634:O2634"/>
    <mergeCell ref="P2634:AA2634"/>
    <mergeCell ref="AB2634:AI2634"/>
    <mergeCell ref="AJ2634:AS2634"/>
    <mergeCell ref="A2635:A2649"/>
    <mergeCell ref="B2635:AS2649"/>
    <mergeCell ref="Y2650:Y2664"/>
    <mergeCell ref="Z2650:AS2664"/>
    <mergeCell ref="AT2593:AT2628"/>
    <mergeCell ref="AT2629:AT2664"/>
    <mergeCell ref="A2633:F2634"/>
    <mergeCell ref="G2633:O2633"/>
    <mergeCell ref="P2633:AA2633"/>
    <mergeCell ref="AB2633:AI2633"/>
    <mergeCell ref="AJ2633:AS2633"/>
    <mergeCell ref="A2650:A2664"/>
    <mergeCell ref="B2650:X2664"/>
    <mergeCell ref="A2665:I2665"/>
    <mergeCell ref="A2666:I2666"/>
    <mergeCell ref="A2667:I2667"/>
    <mergeCell ref="J2667:U2667"/>
    <mergeCell ref="J2668:U2668"/>
    <mergeCell ref="J2669:U2669"/>
    <mergeCell ref="G2776:O2776"/>
    <mergeCell ref="G2777:O2777"/>
    <mergeCell ref="A2742:I2742"/>
    <mergeCell ref="A2758:T2772"/>
    <mergeCell ref="U2758:U2772"/>
    <mergeCell ref="A2773:F2773"/>
    <mergeCell ref="G2773:O2773"/>
    <mergeCell ref="G2774:O2774"/>
    <mergeCell ref="G2775:O2775"/>
    <mergeCell ref="A2737:I2737"/>
    <mergeCell ref="J2737:AM2737"/>
    <mergeCell ref="AN2737:AS2737"/>
    <mergeCell ref="A2738:I2738"/>
    <mergeCell ref="J2738:AM2738"/>
    <mergeCell ref="AN2738:AS2739"/>
    <mergeCell ref="A2739:I2739"/>
    <mergeCell ref="AD2739:AM2739"/>
    <mergeCell ref="J2739:U2739"/>
    <mergeCell ref="V2739:AC2739"/>
    <mergeCell ref="A2740:I2740"/>
    <mergeCell ref="J2740:U2740"/>
    <mergeCell ref="V2740:AC2740"/>
    <mergeCell ref="AD2740:AM2740"/>
    <mergeCell ref="AN2740:AS2740"/>
    <mergeCell ref="V2742:AC2742"/>
    <mergeCell ref="AD2742:AM2742"/>
    <mergeCell ref="A2741:I2741"/>
    <mergeCell ref="J2741:U2741"/>
    <mergeCell ref="V2741:AC2741"/>
    <mergeCell ref="AD2741:AM2741"/>
    <mergeCell ref="AN2741:AS2742"/>
    <mergeCell ref="J2742:U2742"/>
    <mergeCell ref="A2743:AR2757"/>
    <mergeCell ref="A2774:F2775"/>
    <mergeCell ref="A2776:F2776"/>
    <mergeCell ref="A2777:F2778"/>
    <mergeCell ref="G2778:O2778"/>
    <mergeCell ref="AB2776:AI2776"/>
    <mergeCell ref="AJ2776:AS2776"/>
    <mergeCell ref="P2777:AA2777"/>
    <mergeCell ref="AB2777:AI2777"/>
    <mergeCell ref="AJ2777:AS2777"/>
    <mergeCell ref="P2778:AA2778"/>
    <mergeCell ref="AB2778:AI2778"/>
    <mergeCell ref="AJ2778:AS2778"/>
    <mergeCell ref="V2758:AR2772"/>
    <mergeCell ref="P2773:AS2773"/>
    <mergeCell ref="P2774:AS2774"/>
    <mergeCell ref="P2775:AA2775"/>
    <mergeCell ref="AB2775:AI2775"/>
    <mergeCell ref="AJ2775:AS2775"/>
    <mergeCell ref="P2776:AA2776"/>
    <mergeCell ref="AT2665:AT2700"/>
    <mergeCell ref="AS2671:AS2685"/>
    <mergeCell ref="AS2686:AS2700"/>
    <mergeCell ref="AT2701:AT2736"/>
    <mergeCell ref="AT2737:AT2772"/>
    <mergeCell ref="AS2743:AS2757"/>
    <mergeCell ref="AS2758:AS2772"/>
    <mergeCell ref="AT2773:AT2808"/>
    <mergeCell ref="AT2809:AT2844"/>
    <mergeCell ref="AS2815:AS2829"/>
    <mergeCell ref="AS2830:AS2844"/>
    <mergeCell ref="AT2845:AT2880"/>
    <mergeCell ref="AS2887:AS2901"/>
    <mergeCell ref="AS2902:AS2916"/>
    <mergeCell ref="AS3031:AS3045"/>
    <mergeCell ref="AS3046:AS3060"/>
    <mergeCell ref="AT3061:AT3096"/>
    <mergeCell ref="AT3097:AT3132"/>
    <mergeCell ref="AT2881:AT2916"/>
    <mergeCell ref="AT2917:AT2952"/>
    <mergeCell ref="AT2953:AT2988"/>
    <mergeCell ref="AS2959:AS2973"/>
    <mergeCell ref="AS2974:AS2988"/>
    <mergeCell ref="AT2989:AT3024"/>
    <mergeCell ref="AT3025:AT3060"/>
    <mergeCell ref="AT937:AT972"/>
    <mergeCell ref="AS943:AS957"/>
    <mergeCell ref="AS958:AS972"/>
    <mergeCell ref="AT973:AT1008"/>
    <mergeCell ref="AT1009:AT1044"/>
    <mergeCell ref="AS1015:AS1029"/>
    <mergeCell ref="AS1030:AS1044"/>
    <mergeCell ref="AT1045:AT1080"/>
    <mergeCell ref="AT1081:AT1116"/>
    <mergeCell ref="AT1117:AT1152"/>
    <mergeCell ref="AT1153:AT1188"/>
    <mergeCell ref="AS1159:AS1173"/>
    <mergeCell ref="AS1174:AS1188"/>
    <mergeCell ref="AT1189:AT1224"/>
    <mergeCell ref="AT1225:AT1260"/>
    <mergeCell ref="AS1231:AS1245"/>
    <mergeCell ref="AS1246:AS1260"/>
    <mergeCell ref="AT1261:AT1296"/>
    <mergeCell ref="AT1297:AT1332"/>
    <mergeCell ref="AS1303:AS1317"/>
    <mergeCell ref="AS1318:AS1332"/>
    <mergeCell ref="AT1333:AT1368"/>
    <mergeCell ref="AT1369:AT1404"/>
    <mergeCell ref="AS1375:AS1389"/>
    <mergeCell ref="AS1390:AS1404"/>
    <mergeCell ref="AT1405:AT1440"/>
    <mergeCell ref="AS1447:AS1461"/>
    <mergeCell ref="AS1462:AS1476"/>
    <mergeCell ref="AT1441:AT1476"/>
    <mergeCell ref="AT1477:AT1512"/>
    <mergeCell ref="AT1513:AT1548"/>
    <mergeCell ref="AS1519:AS1533"/>
    <mergeCell ref="AS1534:AS1548"/>
    <mergeCell ref="AT1549:AT1584"/>
    <mergeCell ref="AT1585:AT1620"/>
    <mergeCell ref="AS1591:AS1605"/>
    <mergeCell ref="AS1606:AS1620"/>
    <mergeCell ref="AS1663:AS1677"/>
    <mergeCell ref="AS1678:AS1692"/>
    <mergeCell ref="AS1735:AS1749"/>
    <mergeCell ref="AS1750:AS1764"/>
    <mergeCell ref="AS1807:AS1821"/>
    <mergeCell ref="AS1822:AS1836"/>
    <mergeCell ref="AS1879:AS1893"/>
    <mergeCell ref="AS1894:AS1908"/>
    <mergeCell ref="AT1981:AT2016"/>
    <mergeCell ref="AT2017:AT2052"/>
    <mergeCell ref="AS2023:AS2037"/>
    <mergeCell ref="AS2038:AS2052"/>
    <mergeCell ref="AB2848:AI2848"/>
    <mergeCell ref="AJ2848:AS2848"/>
    <mergeCell ref="V2830:AR2844"/>
    <mergeCell ref="P2845:AS2845"/>
    <mergeCell ref="P2846:AS2846"/>
    <mergeCell ref="P2847:AA2847"/>
    <mergeCell ref="AB2847:AI2847"/>
    <mergeCell ref="AJ2847:AS2847"/>
    <mergeCell ref="P2848:AA2848"/>
    <mergeCell ref="A2881:I2881"/>
    <mergeCell ref="J2881:AM2881"/>
    <mergeCell ref="AN2881:AS2881"/>
    <mergeCell ref="A2882:I2882"/>
    <mergeCell ref="J2882:AM2882"/>
    <mergeCell ref="AN2882:AS2883"/>
    <mergeCell ref="A2883:I2883"/>
    <mergeCell ref="AD2883:AM2883"/>
    <mergeCell ref="J2883:U2883"/>
    <mergeCell ref="V2883:AC2883"/>
    <mergeCell ref="A2884:I2884"/>
    <mergeCell ref="J2884:U2884"/>
    <mergeCell ref="V2884:AC2884"/>
    <mergeCell ref="AD2884:AM2884"/>
    <mergeCell ref="AN2884:AS2884"/>
    <mergeCell ref="V2886:AC2886"/>
    <mergeCell ref="AD2886:AM2886"/>
    <mergeCell ref="A2885:I2885"/>
    <mergeCell ref="J2885:U2885"/>
    <mergeCell ref="V2885:AC2885"/>
    <mergeCell ref="AD2885:AM2885"/>
    <mergeCell ref="AN2885:AS2886"/>
    <mergeCell ref="J2886:U2886"/>
    <mergeCell ref="A2887:AR2901"/>
    <mergeCell ref="G2917:O2917"/>
    <mergeCell ref="G2918:O2918"/>
    <mergeCell ref="A2886:I2886"/>
    <mergeCell ref="A2902:T2916"/>
    <mergeCell ref="U2902:U2916"/>
    <mergeCell ref="V2902:AR2916"/>
    <mergeCell ref="A2917:F2917"/>
    <mergeCell ref="P2917:AS2917"/>
    <mergeCell ref="P2918:AS2918"/>
    <mergeCell ref="A2918:F2919"/>
    <mergeCell ref="G2919:O2919"/>
    <mergeCell ref="P2919:AA2919"/>
    <mergeCell ref="AB2919:AI2919"/>
    <mergeCell ref="AJ2919:AS2919"/>
    <mergeCell ref="A2920:F2920"/>
    <mergeCell ref="G2920:O2920"/>
    <mergeCell ref="AJ2920:AS2920"/>
    <mergeCell ref="AB2922:AI2922"/>
    <mergeCell ref="AJ2922:AS2922"/>
    <mergeCell ref="P2920:AA2920"/>
    <mergeCell ref="AB2920:AI2920"/>
    <mergeCell ref="A2921:F2922"/>
    <mergeCell ref="G2921:O2921"/>
    <mergeCell ref="P2921:AA2921"/>
    <mergeCell ref="AB2921:AI2921"/>
    <mergeCell ref="AJ2921:AS2921"/>
    <mergeCell ref="B2938:X2952"/>
    <mergeCell ref="A2953:I2953"/>
    <mergeCell ref="G2922:O2922"/>
    <mergeCell ref="P2922:AA2922"/>
    <mergeCell ref="A2923:A2937"/>
    <mergeCell ref="B2923:AS2937"/>
    <mergeCell ref="A2938:A2952"/>
    <mergeCell ref="Y2938:Y2952"/>
    <mergeCell ref="Z2938:AS2952"/>
    <mergeCell ref="J2953:AM2953"/>
    <mergeCell ref="AN2953:AS2953"/>
    <mergeCell ref="A2954:I2954"/>
    <mergeCell ref="J2954:AM2954"/>
    <mergeCell ref="AN2954:AS2955"/>
    <mergeCell ref="A2955:I2955"/>
    <mergeCell ref="J2955:U2955"/>
    <mergeCell ref="V2955:AC2955"/>
    <mergeCell ref="AD2955:AM2955"/>
    <mergeCell ref="P3063:AA3063"/>
    <mergeCell ref="AB3063:AI3063"/>
    <mergeCell ref="AJ3063:AS3063"/>
    <mergeCell ref="A3064:F3064"/>
    <mergeCell ref="G3064:O3064"/>
    <mergeCell ref="AJ3064:AS3064"/>
    <mergeCell ref="AB3066:AI3066"/>
    <mergeCell ref="AJ3066:AS3066"/>
    <mergeCell ref="P3064:AA3064"/>
    <mergeCell ref="AB3064:AI3064"/>
    <mergeCell ref="A3065:F3066"/>
    <mergeCell ref="G3065:O3065"/>
    <mergeCell ref="P3065:AA3065"/>
    <mergeCell ref="AB3065:AI3065"/>
    <mergeCell ref="AJ3065:AS3065"/>
    <mergeCell ref="B3082:X3096"/>
    <mergeCell ref="A3097:AS3132"/>
    <mergeCell ref="G3066:O3066"/>
    <mergeCell ref="P3066:AA3066"/>
    <mergeCell ref="A3067:A3081"/>
    <mergeCell ref="B3067:AS3081"/>
    <mergeCell ref="A3082:A3096"/>
    <mergeCell ref="Y3082:Y3096"/>
    <mergeCell ref="Z3082:AS3096"/>
    <mergeCell ref="A263:C263"/>
    <mergeCell ref="A264:C264"/>
    <mergeCell ref="A265:C265"/>
    <mergeCell ref="A266:C266"/>
    <mergeCell ref="D266:F266"/>
    <mergeCell ref="A267:C267"/>
    <mergeCell ref="D267:F267"/>
    <mergeCell ref="D273:F273"/>
    <mergeCell ref="A273:C273"/>
    <mergeCell ref="A274:C274"/>
    <mergeCell ref="D274:F274"/>
    <mergeCell ref="A275:C275"/>
    <mergeCell ref="D275:F275"/>
    <mergeCell ref="A276:C276"/>
    <mergeCell ref="D276:F276"/>
    <mergeCell ref="A230:C230"/>
    <mergeCell ref="A231:C231"/>
    <mergeCell ref="A232:C232"/>
    <mergeCell ref="A233:C233"/>
    <mergeCell ref="A234:C234"/>
    <mergeCell ref="D234:F234"/>
    <mergeCell ref="D235:F235"/>
    <mergeCell ref="A235:C235"/>
    <mergeCell ref="A236:C236"/>
    <mergeCell ref="A237:C237"/>
    <mergeCell ref="A238:C238"/>
    <mergeCell ref="A239:C239"/>
    <mergeCell ref="D239:F239"/>
    <mergeCell ref="D240:F240"/>
    <mergeCell ref="A243:C243"/>
    <mergeCell ref="D243:F243"/>
    <mergeCell ref="A244:C244"/>
    <mergeCell ref="D244:F244"/>
    <mergeCell ref="A245:C245"/>
    <mergeCell ref="D245:F245"/>
    <mergeCell ref="D246:F246"/>
    <mergeCell ref="A246:C246"/>
    <mergeCell ref="A247:C247"/>
    <mergeCell ref="A248:C248"/>
    <mergeCell ref="A249:C249"/>
    <mergeCell ref="A250:C250"/>
    <mergeCell ref="A251:C251"/>
    <mergeCell ref="A255:C255"/>
    <mergeCell ref="D247:F247"/>
    <mergeCell ref="D248:F248"/>
    <mergeCell ref="D249:F249"/>
    <mergeCell ref="D250:F250"/>
    <mergeCell ref="D251:F251"/>
    <mergeCell ref="D255:F255"/>
    <mergeCell ref="D256:F256"/>
    <mergeCell ref="A256:C256"/>
    <mergeCell ref="A257:C257"/>
    <mergeCell ref="A258:C258"/>
    <mergeCell ref="A259:C259"/>
    <mergeCell ref="A260:C260"/>
    <mergeCell ref="A261:C261"/>
    <mergeCell ref="A262:C262"/>
    <mergeCell ref="D309:F309"/>
    <mergeCell ref="D310:F310"/>
    <mergeCell ref="D264:F264"/>
    <mergeCell ref="D265:F265"/>
    <mergeCell ref="D257:F257"/>
    <mergeCell ref="D258:F258"/>
    <mergeCell ref="D259:F259"/>
    <mergeCell ref="D260:F260"/>
    <mergeCell ref="D261:F261"/>
    <mergeCell ref="D262:F262"/>
    <mergeCell ref="D263:F263"/>
    <mergeCell ref="A280:C280"/>
    <mergeCell ref="A281:C281"/>
    <mergeCell ref="A282:C282"/>
    <mergeCell ref="A277:C277"/>
    <mergeCell ref="D277:F277"/>
    <mergeCell ref="A278:C278"/>
    <mergeCell ref="D278:F278"/>
    <mergeCell ref="A279:C279"/>
    <mergeCell ref="D279:F279"/>
    <mergeCell ref="D280:F280"/>
    <mergeCell ref="A285:C285"/>
    <mergeCell ref="A286:C286"/>
    <mergeCell ref="A287:C287"/>
    <mergeCell ref="D281:F281"/>
    <mergeCell ref="D282:F282"/>
    <mergeCell ref="A283:C283"/>
    <mergeCell ref="D283:F283"/>
    <mergeCell ref="A284:C284"/>
    <mergeCell ref="D284:F284"/>
    <mergeCell ref="D285:F285"/>
    <mergeCell ref="A293:C293"/>
    <mergeCell ref="A294:C294"/>
    <mergeCell ref="A295:C295"/>
    <mergeCell ref="D286:F286"/>
    <mergeCell ref="D287:F287"/>
    <mergeCell ref="A291:C291"/>
    <mergeCell ref="D291:F291"/>
    <mergeCell ref="A292:C292"/>
    <mergeCell ref="D292:F292"/>
    <mergeCell ref="D293:F293"/>
    <mergeCell ref="A298:C298"/>
    <mergeCell ref="A299:C299"/>
    <mergeCell ref="A300:C300"/>
    <mergeCell ref="D294:F294"/>
    <mergeCell ref="D295:F295"/>
    <mergeCell ref="A296:C296"/>
    <mergeCell ref="D296:F296"/>
    <mergeCell ref="A297:C297"/>
    <mergeCell ref="D297:F297"/>
    <mergeCell ref="D298:F298"/>
    <mergeCell ref="A303:C303"/>
    <mergeCell ref="A304:C304"/>
    <mergeCell ref="A305:C305"/>
    <mergeCell ref="D299:F299"/>
    <mergeCell ref="D300:F300"/>
    <mergeCell ref="A301:C301"/>
    <mergeCell ref="D301:F301"/>
    <mergeCell ref="A302:C302"/>
    <mergeCell ref="D302:F302"/>
    <mergeCell ref="D303:F303"/>
    <mergeCell ref="D304:F304"/>
    <mergeCell ref="D305:F305"/>
    <mergeCell ref="A306:C306"/>
    <mergeCell ref="D306:F306"/>
    <mergeCell ref="A307:C307"/>
    <mergeCell ref="D307:F307"/>
    <mergeCell ref="D308:F308"/>
    <mergeCell ref="A308:C308"/>
    <mergeCell ref="A309:C309"/>
    <mergeCell ref="A310:C310"/>
    <mergeCell ref="A311:C311"/>
    <mergeCell ref="D311:F311"/>
    <mergeCell ref="A312:C312"/>
    <mergeCell ref="D312:F312"/>
    <mergeCell ref="A316:C316"/>
    <mergeCell ref="A317:C317"/>
    <mergeCell ref="A318:C318"/>
    <mergeCell ref="A319:C319"/>
    <mergeCell ref="A320:C320"/>
    <mergeCell ref="A321:C321"/>
    <mergeCell ref="A322:C322"/>
    <mergeCell ref="A323:C323"/>
    <mergeCell ref="D317:F317"/>
    <mergeCell ref="D318:F318"/>
    <mergeCell ref="D319:F319"/>
    <mergeCell ref="D320:F320"/>
    <mergeCell ref="D321:F321"/>
    <mergeCell ref="D322:F322"/>
    <mergeCell ref="D323:F323"/>
    <mergeCell ref="A325:F325"/>
    <mergeCell ref="A313:C313"/>
    <mergeCell ref="D313:F313"/>
    <mergeCell ref="A314:C314"/>
    <mergeCell ref="D314:F314"/>
    <mergeCell ref="A315:C315"/>
    <mergeCell ref="D315:F315"/>
    <mergeCell ref="D316:F316"/>
    <mergeCell ref="A211:C211"/>
    <mergeCell ref="D211:F211"/>
    <mergeCell ref="G211:AB211"/>
    <mergeCell ref="AC211:AK211"/>
    <mergeCell ref="AL211:AS211"/>
    <mergeCell ref="A212:C212"/>
    <mergeCell ref="D212:F212"/>
    <mergeCell ref="AL212:AS212"/>
    <mergeCell ref="G212:AB212"/>
    <mergeCell ref="AC212:AK212"/>
    <mergeCell ref="A213:C213"/>
    <mergeCell ref="D213:F213"/>
    <mergeCell ref="G213:AB213"/>
    <mergeCell ref="AC213:AK213"/>
    <mergeCell ref="AL213:AS213"/>
    <mergeCell ref="A187:C187"/>
    <mergeCell ref="D187:F187"/>
    <mergeCell ref="G187:AB187"/>
    <mergeCell ref="AC187:AK187"/>
    <mergeCell ref="AL187:AS187"/>
    <mergeCell ref="A188:C188"/>
    <mergeCell ref="D188:F188"/>
    <mergeCell ref="AL188:AS188"/>
    <mergeCell ref="G188:AB188"/>
    <mergeCell ref="AC188:AK188"/>
    <mergeCell ref="A189:C189"/>
    <mergeCell ref="D189:F189"/>
    <mergeCell ref="G189:AB189"/>
    <mergeCell ref="AC189:AK189"/>
    <mergeCell ref="AL189:AS189"/>
    <mergeCell ref="A190:C190"/>
    <mergeCell ref="D190:F190"/>
    <mergeCell ref="G190:AB190"/>
    <mergeCell ref="AC190:AK190"/>
    <mergeCell ref="AL190:AS190"/>
    <mergeCell ref="A191:C191"/>
    <mergeCell ref="D191:F191"/>
    <mergeCell ref="AL191:AS191"/>
    <mergeCell ref="G191:AB191"/>
    <mergeCell ref="AC191:AK191"/>
    <mergeCell ref="A192:C192"/>
    <mergeCell ref="D192:F192"/>
    <mergeCell ref="G192:AB192"/>
    <mergeCell ref="AC192:AK192"/>
    <mergeCell ref="AL192:AS192"/>
    <mergeCell ref="A193:C193"/>
    <mergeCell ref="D193:F193"/>
    <mergeCell ref="G193:AB193"/>
    <mergeCell ref="AC193:AK193"/>
    <mergeCell ref="AL193:AS193"/>
    <mergeCell ref="A194:C194"/>
    <mergeCell ref="D194:F194"/>
    <mergeCell ref="AL194:AS194"/>
    <mergeCell ref="G194:AB194"/>
    <mergeCell ref="AC194:AK194"/>
    <mergeCell ref="A195:C195"/>
    <mergeCell ref="D195:F195"/>
    <mergeCell ref="G195:AB195"/>
    <mergeCell ref="AC195:AK195"/>
    <mergeCell ref="AL195:AS195"/>
    <mergeCell ref="G215:AB215"/>
    <mergeCell ref="AC215:AK215"/>
    <mergeCell ref="G231:AB231"/>
    <mergeCell ref="G232:AB232"/>
    <mergeCell ref="G224:AB224"/>
    <mergeCell ref="G225:AB225"/>
    <mergeCell ref="G226:AB226"/>
    <mergeCell ref="G227:AB227"/>
    <mergeCell ref="G228:AB228"/>
    <mergeCell ref="G229:AB229"/>
    <mergeCell ref="G230:AB230"/>
    <mergeCell ref="A214:C214"/>
    <mergeCell ref="D214:F214"/>
    <mergeCell ref="G214:AB214"/>
    <mergeCell ref="AC214:AK214"/>
    <mergeCell ref="AL214:AS214"/>
    <mergeCell ref="A215:C215"/>
    <mergeCell ref="D215:F215"/>
    <mergeCell ref="AL215:AS215"/>
    <mergeCell ref="A216:AS216"/>
    <mergeCell ref="A217:AS218"/>
    <mergeCell ref="D219:F219"/>
    <mergeCell ref="G219:AB219"/>
    <mergeCell ref="AC219:AK219"/>
    <mergeCell ref="AL219:AS219"/>
    <mergeCell ref="A219:C219"/>
    <mergeCell ref="A220:C220"/>
    <mergeCell ref="D220:F220"/>
    <mergeCell ref="G220:AB220"/>
    <mergeCell ref="AC220:AK220"/>
    <mergeCell ref="AL220:AS220"/>
    <mergeCell ref="A221:C221"/>
    <mergeCell ref="D221:F221"/>
    <mergeCell ref="G221:AB221"/>
    <mergeCell ref="A222:C222"/>
    <mergeCell ref="D222:F222"/>
    <mergeCell ref="G222:AB222"/>
    <mergeCell ref="D223:F223"/>
    <mergeCell ref="G223:AB223"/>
    <mergeCell ref="AC221:AK221"/>
    <mergeCell ref="AL221:AS221"/>
    <mergeCell ref="AC222:AK222"/>
    <mergeCell ref="AL222:AS222"/>
    <mergeCell ref="AC223:AK223"/>
    <mergeCell ref="AL223:AS223"/>
    <mergeCell ref="AL224:AS224"/>
    <mergeCell ref="AC224:AK224"/>
    <mergeCell ref="AC225:AK225"/>
    <mergeCell ref="AL225:AS225"/>
    <mergeCell ref="AC226:AK226"/>
    <mergeCell ref="AL226:AS226"/>
    <mergeCell ref="AC227:AK227"/>
    <mergeCell ref="AL227:AS227"/>
    <mergeCell ref="AC231:AK231"/>
    <mergeCell ref="AC232:AK232"/>
    <mergeCell ref="AL232:AS232"/>
    <mergeCell ref="AC228:AK228"/>
    <mergeCell ref="AL228:AS228"/>
    <mergeCell ref="AC229:AK229"/>
    <mergeCell ref="AL229:AS229"/>
    <mergeCell ref="AC230:AK230"/>
    <mergeCell ref="AL230:AS230"/>
    <mergeCell ref="AL231:AS231"/>
    <mergeCell ref="A6:AS14"/>
    <mergeCell ref="A31:AS32"/>
    <mergeCell ref="A33:AS34"/>
    <mergeCell ref="A37:AS72"/>
    <mergeCell ref="A73:AS74"/>
    <mergeCell ref="A75:AS88"/>
    <mergeCell ref="A89:AS90"/>
    <mergeCell ref="A102:R103"/>
    <mergeCell ref="A104:R108"/>
    <mergeCell ref="A91:AS94"/>
    <mergeCell ref="A95:R96"/>
    <mergeCell ref="S95:AI96"/>
    <mergeCell ref="AJ95:AS108"/>
    <mergeCell ref="A97:R101"/>
    <mergeCell ref="S97:AI101"/>
    <mergeCell ref="S102:AI103"/>
    <mergeCell ref="AC183:AK183"/>
    <mergeCell ref="AL183:AS183"/>
    <mergeCell ref="S104:AI108"/>
    <mergeCell ref="A109:AS110"/>
    <mergeCell ref="A111:AS180"/>
    <mergeCell ref="A181:AS182"/>
    <mergeCell ref="A183:C183"/>
    <mergeCell ref="D183:F183"/>
    <mergeCell ref="G183:AB183"/>
    <mergeCell ref="A184:C184"/>
    <mergeCell ref="D184:F184"/>
    <mergeCell ref="G184:AB184"/>
    <mergeCell ref="AC184:AK184"/>
    <mergeCell ref="AL184:AS184"/>
    <mergeCell ref="A185:C185"/>
    <mergeCell ref="D185:F185"/>
    <mergeCell ref="AL185:AS185"/>
    <mergeCell ref="G185:AB185"/>
    <mergeCell ref="AC185:AK185"/>
    <mergeCell ref="A186:C186"/>
    <mergeCell ref="D186:F186"/>
    <mergeCell ref="G186:AB186"/>
    <mergeCell ref="AC186:AK186"/>
    <mergeCell ref="AL186:AS186"/>
    <mergeCell ref="A196:C196"/>
    <mergeCell ref="D196:F196"/>
    <mergeCell ref="G196:AB196"/>
    <mergeCell ref="AC196:AK196"/>
    <mergeCell ref="AL196:AS196"/>
    <mergeCell ref="A197:C197"/>
    <mergeCell ref="D197:F197"/>
    <mergeCell ref="AL197:AS197"/>
    <mergeCell ref="G197:AB197"/>
    <mergeCell ref="AC197:AK197"/>
    <mergeCell ref="A198:C198"/>
    <mergeCell ref="D198:F198"/>
    <mergeCell ref="G198:AB198"/>
    <mergeCell ref="AC198:AK198"/>
    <mergeCell ref="AL198:AS198"/>
    <mergeCell ref="A199:C199"/>
    <mergeCell ref="D199:F199"/>
    <mergeCell ref="G199:AB199"/>
    <mergeCell ref="AC199:AK199"/>
    <mergeCell ref="AL199:AS199"/>
    <mergeCell ref="A200:C200"/>
    <mergeCell ref="D200:F200"/>
    <mergeCell ref="AL200:AS200"/>
    <mergeCell ref="G200:AB200"/>
    <mergeCell ref="AC200:AK200"/>
    <mergeCell ref="A201:C201"/>
    <mergeCell ref="D201:F201"/>
    <mergeCell ref="G201:AB201"/>
    <mergeCell ref="AC201:AK201"/>
    <mergeCell ref="AL201:AS201"/>
    <mergeCell ref="A202:C202"/>
    <mergeCell ref="D202:F202"/>
    <mergeCell ref="G202:AB202"/>
    <mergeCell ref="AC202:AK202"/>
    <mergeCell ref="AL202:AS202"/>
    <mergeCell ref="A203:C203"/>
    <mergeCell ref="D203:F203"/>
    <mergeCell ref="AL203:AS203"/>
    <mergeCell ref="G203:AB203"/>
    <mergeCell ref="AC203:AK203"/>
    <mergeCell ref="A204:C204"/>
    <mergeCell ref="D204:F204"/>
    <mergeCell ref="G204:AB204"/>
    <mergeCell ref="AC204:AK204"/>
    <mergeCell ref="AL204:AS204"/>
    <mergeCell ref="A205:C205"/>
    <mergeCell ref="D205:F205"/>
    <mergeCell ref="G205:AB205"/>
    <mergeCell ref="AC205:AK205"/>
    <mergeCell ref="AL205:AS205"/>
    <mergeCell ref="A206:C206"/>
    <mergeCell ref="D206:F206"/>
    <mergeCell ref="AL206:AS206"/>
    <mergeCell ref="G206:AB206"/>
    <mergeCell ref="AC206:AK206"/>
    <mergeCell ref="A207:C207"/>
    <mergeCell ref="D207:F207"/>
    <mergeCell ref="G207:AB207"/>
    <mergeCell ref="AC207:AK207"/>
    <mergeCell ref="AL207:AS207"/>
    <mergeCell ref="A208:C208"/>
    <mergeCell ref="D208:F208"/>
    <mergeCell ref="G208:AB208"/>
    <mergeCell ref="AC208:AK208"/>
    <mergeCell ref="AL208:AS208"/>
    <mergeCell ref="A209:C209"/>
    <mergeCell ref="D209:F209"/>
    <mergeCell ref="AL209:AS209"/>
    <mergeCell ref="G209:AB209"/>
    <mergeCell ref="AC209:AK209"/>
    <mergeCell ref="A210:C210"/>
    <mergeCell ref="D210:F210"/>
    <mergeCell ref="G210:AB210"/>
    <mergeCell ref="AC210:AK210"/>
    <mergeCell ref="AL210:AS210"/>
    <mergeCell ref="AC237:AK237"/>
    <mergeCell ref="AL237:AS237"/>
    <mergeCell ref="G235:AB235"/>
    <mergeCell ref="AC235:AK235"/>
    <mergeCell ref="AL235:AS235"/>
    <mergeCell ref="G236:AB236"/>
    <mergeCell ref="AC236:AK236"/>
    <mergeCell ref="AL236:AS236"/>
    <mergeCell ref="G237:AB237"/>
    <mergeCell ref="A252:AS252"/>
    <mergeCell ref="A253:AS254"/>
    <mergeCell ref="G255:AB255"/>
    <mergeCell ref="AC255:AK255"/>
    <mergeCell ref="AL255:AS255"/>
    <mergeCell ref="AC256:AK256"/>
    <mergeCell ref="AL256:AS256"/>
    <mergeCell ref="G256:AB256"/>
    <mergeCell ref="G257:AB257"/>
    <mergeCell ref="AC257:AK257"/>
    <mergeCell ref="AL257:AS257"/>
    <mergeCell ref="G258:AB258"/>
    <mergeCell ref="AC258:AK258"/>
    <mergeCell ref="AL258:AS258"/>
    <mergeCell ref="A223:C223"/>
    <mergeCell ref="A224:C224"/>
    <mergeCell ref="D224:F224"/>
    <mergeCell ref="A225:C225"/>
    <mergeCell ref="D225:F225"/>
    <mergeCell ref="A226:C226"/>
    <mergeCell ref="D226:F226"/>
    <mergeCell ref="A227:C227"/>
    <mergeCell ref="D227:F227"/>
    <mergeCell ref="A228:C228"/>
    <mergeCell ref="D228:F228"/>
    <mergeCell ref="A229:C229"/>
    <mergeCell ref="D229:F229"/>
    <mergeCell ref="D230:F230"/>
    <mergeCell ref="AC234:AK234"/>
    <mergeCell ref="AL234:AS234"/>
    <mergeCell ref="D231:F231"/>
    <mergeCell ref="D232:F232"/>
    <mergeCell ref="D233:F233"/>
    <mergeCell ref="G233:AB233"/>
    <mergeCell ref="AC233:AK233"/>
    <mergeCell ref="AL233:AS233"/>
    <mergeCell ref="G234:AB234"/>
    <mergeCell ref="A240:C240"/>
    <mergeCell ref="A241:C241"/>
    <mergeCell ref="A242:C242"/>
    <mergeCell ref="D241:F241"/>
    <mergeCell ref="D242:F242"/>
    <mergeCell ref="G262:AB262"/>
    <mergeCell ref="AC262:AK262"/>
    <mergeCell ref="AL262:AS262"/>
    <mergeCell ref="AC239:AK239"/>
    <mergeCell ref="AL239:AS239"/>
    <mergeCell ref="D236:F236"/>
    <mergeCell ref="D237:F237"/>
    <mergeCell ref="D238:F238"/>
    <mergeCell ref="G238:AB238"/>
    <mergeCell ref="AC238:AK238"/>
    <mergeCell ref="AL238:AS238"/>
    <mergeCell ref="G239:AB239"/>
    <mergeCell ref="AC242:AK242"/>
    <mergeCell ref="AL242:AS242"/>
    <mergeCell ref="G240:AB240"/>
    <mergeCell ref="AC240:AK240"/>
    <mergeCell ref="AL240:AS240"/>
    <mergeCell ref="G241:AB241"/>
    <mergeCell ref="AC241:AK241"/>
    <mergeCell ref="AL241:AS241"/>
    <mergeCell ref="G242:AB242"/>
    <mergeCell ref="AC245:AK245"/>
    <mergeCell ref="AL245:AS245"/>
    <mergeCell ref="G243:AB243"/>
    <mergeCell ref="AC243:AK243"/>
    <mergeCell ref="AL243:AS243"/>
    <mergeCell ref="G244:AB244"/>
    <mergeCell ref="AC244:AK244"/>
    <mergeCell ref="AL244:AS244"/>
    <mergeCell ref="G245:AB245"/>
    <mergeCell ref="AC248:AK248"/>
    <mergeCell ref="AL248:AS248"/>
    <mergeCell ref="G246:AB246"/>
    <mergeCell ref="AC246:AK246"/>
    <mergeCell ref="AL246:AS246"/>
    <mergeCell ref="G247:AB247"/>
    <mergeCell ref="AC247:AK247"/>
    <mergeCell ref="AL247:AS247"/>
    <mergeCell ref="G248:AB248"/>
    <mergeCell ref="AC251:AK251"/>
    <mergeCell ref="AL251:AS251"/>
    <mergeCell ref="G249:AB249"/>
    <mergeCell ref="AC249:AK249"/>
    <mergeCell ref="AL249:AS249"/>
    <mergeCell ref="G250:AB250"/>
    <mergeCell ref="AC250:AK250"/>
    <mergeCell ref="AL250:AS250"/>
    <mergeCell ref="G251:AB251"/>
    <mergeCell ref="A271:C271"/>
    <mergeCell ref="A272:C272"/>
    <mergeCell ref="A268:C268"/>
    <mergeCell ref="D268:F268"/>
    <mergeCell ref="A269:C269"/>
    <mergeCell ref="D269:F269"/>
    <mergeCell ref="A270:C270"/>
    <mergeCell ref="D270:F270"/>
    <mergeCell ref="D271:F271"/>
    <mergeCell ref="D272:F272"/>
    <mergeCell ref="AC271:AK271"/>
    <mergeCell ref="AL271:AS271"/>
    <mergeCell ref="G269:AB269"/>
    <mergeCell ref="AC269:AK269"/>
    <mergeCell ref="AL269:AS269"/>
    <mergeCell ref="G270:AB270"/>
    <mergeCell ref="AC270:AK270"/>
    <mergeCell ref="AL270:AS270"/>
    <mergeCell ref="G271:AB271"/>
    <mergeCell ref="AC274:AK274"/>
    <mergeCell ref="AL274:AS274"/>
    <mergeCell ref="G272:AB272"/>
    <mergeCell ref="AC272:AK272"/>
    <mergeCell ref="AL272:AS272"/>
    <mergeCell ref="G273:AB273"/>
    <mergeCell ref="AC273:AK273"/>
    <mergeCell ref="AL273:AS273"/>
    <mergeCell ref="G274:AB274"/>
    <mergeCell ref="AC277:AK277"/>
    <mergeCell ref="AL277:AS277"/>
    <mergeCell ref="G275:AB275"/>
    <mergeCell ref="AC275:AK275"/>
    <mergeCell ref="AL275:AS275"/>
    <mergeCell ref="G276:AB276"/>
    <mergeCell ref="AC276:AK276"/>
    <mergeCell ref="AL276:AS276"/>
    <mergeCell ref="G277:AB277"/>
    <mergeCell ref="AC280:AK280"/>
    <mergeCell ref="AL280:AS280"/>
    <mergeCell ref="G278:AB278"/>
    <mergeCell ref="AC278:AK278"/>
    <mergeCell ref="AL278:AS278"/>
    <mergeCell ref="G279:AB279"/>
    <mergeCell ref="AC279:AK279"/>
    <mergeCell ref="AL279:AS279"/>
    <mergeCell ref="G280:AB280"/>
    <mergeCell ref="AC283:AK283"/>
    <mergeCell ref="AL283:AS283"/>
    <mergeCell ref="G281:AB281"/>
    <mergeCell ref="AC281:AK281"/>
    <mergeCell ref="AL281:AS281"/>
    <mergeCell ref="G282:AB282"/>
    <mergeCell ref="AC282:AK282"/>
    <mergeCell ref="AL282:AS282"/>
    <mergeCell ref="G283:AB283"/>
    <mergeCell ref="AC261:AK261"/>
    <mergeCell ref="AL261:AS261"/>
    <mergeCell ref="G259:AB259"/>
    <mergeCell ref="AC259:AK259"/>
    <mergeCell ref="AL259:AS259"/>
    <mergeCell ref="G260:AB260"/>
    <mergeCell ref="AC260:AK260"/>
    <mergeCell ref="AL260:AS260"/>
    <mergeCell ref="G261:AB261"/>
    <mergeCell ref="AC265:AK265"/>
    <mergeCell ref="AL265:AS265"/>
    <mergeCell ref="G263:AB263"/>
    <mergeCell ref="AC263:AK263"/>
    <mergeCell ref="AL263:AS263"/>
    <mergeCell ref="G264:AB264"/>
    <mergeCell ref="AC264:AK264"/>
    <mergeCell ref="AL264:AS264"/>
    <mergeCell ref="G265:AB265"/>
    <mergeCell ref="AC268:AK268"/>
    <mergeCell ref="AL268:AS268"/>
    <mergeCell ref="G266:AB266"/>
    <mergeCell ref="AC266:AK266"/>
    <mergeCell ref="AL266:AS266"/>
    <mergeCell ref="G267:AB267"/>
    <mergeCell ref="AC267:AK267"/>
    <mergeCell ref="AL267:AS267"/>
    <mergeCell ref="G268:AB268"/>
    <mergeCell ref="G287:AB287"/>
    <mergeCell ref="AC287:AK287"/>
    <mergeCell ref="AL287:AS287"/>
    <mergeCell ref="AC300:AK300"/>
    <mergeCell ref="AL300:AS300"/>
    <mergeCell ref="G298:AB298"/>
    <mergeCell ref="AC298:AK298"/>
    <mergeCell ref="AL298:AS298"/>
    <mergeCell ref="G299:AB299"/>
    <mergeCell ref="AC299:AK299"/>
    <mergeCell ref="AL299:AS299"/>
    <mergeCell ref="G300:AB300"/>
    <mergeCell ref="AC303:AK303"/>
    <mergeCell ref="AL303:AS303"/>
    <mergeCell ref="G301:AB301"/>
    <mergeCell ref="AC301:AK301"/>
    <mergeCell ref="AL301:AS301"/>
    <mergeCell ref="G302:AB302"/>
    <mergeCell ref="AC302:AK302"/>
    <mergeCell ref="AL302:AS302"/>
    <mergeCell ref="G303:AB303"/>
    <mergeCell ref="AC306:AK306"/>
    <mergeCell ref="AL306:AS306"/>
    <mergeCell ref="G304:AB304"/>
    <mergeCell ref="AC304:AK304"/>
    <mergeCell ref="AL304:AS304"/>
    <mergeCell ref="G305:AB305"/>
    <mergeCell ref="AC305:AK305"/>
    <mergeCell ref="AL305:AS305"/>
    <mergeCell ref="G306:AB306"/>
    <mergeCell ref="AC309:AK309"/>
    <mergeCell ref="AL309:AS309"/>
    <mergeCell ref="G307:AB307"/>
    <mergeCell ref="AC307:AK307"/>
    <mergeCell ref="AL307:AS307"/>
    <mergeCell ref="G308:AB308"/>
    <mergeCell ref="AC308:AK308"/>
    <mergeCell ref="AL308:AS308"/>
    <mergeCell ref="G309:AB309"/>
    <mergeCell ref="AC312:AK312"/>
    <mergeCell ref="AL312:AS312"/>
    <mergeCell ref="G310:AB310"/>
    <mergeCell ref="AC310:AK310"/>
    <mergeCell ref="AL310:AS310"/>
    <mergeCell ref="G311:AB311"/>
    <mergeCell ref="AC311:AK311"/>
    <mergeCell ref="AL311:AS311"/>
    <mergeCell ref="G312:AB312"/>
    <mergeCell ref="AC315:AK315"/>
    <mergeCell ref="AL315:AS315"/>
    <mergeCell ref="G313:AB313"/>
    <mergeCell ref="AC313:AK313"/>
    <mergeCell ref="AL313:AS313"/>
    <mergeCell ref="G314:AB314"/>
    <mergeCell ref="AC314:AK314"/>
    <mergeCell ref="AL314:AS314"/>
    <mergeCell ref="G315:AB315"/>
    <mergeCell ref="AC318:AK318"/>
    <mergeCell ref="AL318:AS318"/>
    <mergeCell ref="G316:AB316"/>
    <mergeCell ref="AC316:AK316"/>
    <mergeCell ref="AL316:AS316"/>
    <mergeCell ref="G317:AB317"/>
    <mergeCell ref="AC317:AK317"/>
    <mergeCell ref="AL317:AS317"/>
    <mergeCell ref="G318:AB318"/>
    <mergeCell ref="AC286:AK286"/>
    <mergeCell ref="AL286:AS286"/>
    <mergeCell ref="G284:AB284"/>
    <mergeCell ref="AC284:AK284"/>
    <mergeCell ref="AL284:AS284"/>
    <mergeCell ref="G285:AB285"/>
    <mergeCell ref="AC285:AK285"/>
    <mergeCell ref="AL285:AS285"/>
    <mergeCell ref="G286:AB286"/>
    <mergeCell ref="A288:AS288"/>
    <mergeCell ref="A289:AS290"/>
    <mergeCell ref="G291:AB291"/>
    <mergeCell ref="AC291:AK291"/>
    <mergeCell ref="AL291:AS291"/>
    <mergeCell ref="AC292:AK292"/>
    <mergeCell ref="AL292:AS292"/>
    <mergeCell ref="G292:AB292"/>
    <mergeCell ref="G293:AB293"/>
    <mergeCell ref="AC293:AK293"/>
    <mergeCell ref="AL293:AS293"/>
    <mergeCell ref="G294:AB294"/>
    <mergeCell ref="AC294:AK294"/>
    <mergeCell ref="AL294:AS294"/>
    <mergeCell ref="AC297:AK297"/>
    <mergeCell ref="AL297:AS297"/>
    <mergeCell ref="G295:AB295"/>
    <mergeCell ref="AC295:AK295"/>
    <mergeCell ref="AL295:AS295"/>
    <mergeCell ref="G296:AB296"/>
    <mergeCell ref="AC296:AK296"/>
    <mergeCell ref="AL296:AS296"/>
    <mergeCell ref="G297:AB297"/>
    <mergeCell ref="G325:O325"/>
    <mergeCell ref="P325:AS325"/>
    <mergeCell ref="A326:F327"/>
    <mergeCell ref="A328:F328"/>
    <mergeCell ref="A329:F330"/>
    <mergeCell ref="G322:AB322"/>
    <mergeCell ref="AC322:AK322"/>
    <mergeCell ref="AL322:AS322"/>
    <mergeCell ref="G323:AB323"/>
    <mergeCell ref="AC323:AK323"/>
    <mergeCell ref="AL323:AS323"/>
    <mergeCell ref="A324:AS324"/>
    <mergeCell ref="J364:U364"/>
    <mergeCell ref="V364:AC364"/>
    <mergeCell ref="A362:I362"/>
    <mergeCell ref="J362:AM362"/>
    <mergeCell ref="A363:I363"/>
    <mergeCell ref="J363:U363"/>
    <mergeCell ref="V363:AC363"/>
    <mergeCell ref="AD363:AM363"/>
    <mergeCell ref="A364:I364"/>
    <mergeCell ref="AD364:AM364"/>
    <mergeCell ref="J366:U366"/>
    <mergeCell ref="A367:AR381"/>
    <mergeCell ref="A365:I365"/>
    <mergeCell ref="J365:U365"/>
    <mergeCell ref="V365:AC365"/>
    <mergeCell ref="AD365:AM365"/>
    <mergeCell ref="A366:I366"/>
    <mergeCell ref="V366:AC366"/>
    <mergeCell ref="AD366:AM366"/>
    <mergeCell ref="V382:AR396"/>
    <mergeCell ref="AS382:AS396"/>
    <mergeCell ref="AT361:AT396"/>
    <mergeCell ref="AN362:AS363"/>
    <mergeCell ref="AN364:AS364"/>
    <mergeCell ref="AN365:AS366"/>
    <mergeCell ref="AS367:AS381"/>
    <mergeCell ref="A382:T396"/>
    <mergeCell ref="U382:U396"/>
    <mergeCell ref="G401:O401"/>
    <mergeCell ref="G402:O402"/>
    <mergeCell ref="P402:AA402"/>
    <mergeCell ref="AB402:AI402"/>
    <mergeCell ref="A400:F400"/>
    <mergeCell ref="G400:O400"/>
    <mergeCell ref="P400:AA400"/>
    <mergeCell ref="AB400:AI400"/>
    <mergeCell ref="A401:F402"/>
    <mergeCell ref="P401:AA401"/>
    <mergeCell ref="AB401:AI401"/>
    <mergeCell ref="B418:X432"/>
    <mergeCell ref="A433:I433"/>
    <mergeCell ref="P399:AA399"/>
    <mergeCell ref="AB399:AI399"/>
    <mergeCell ref="A403:A417"/>
    <mergeCell ref="B403:AS417"/>
    <mergeCell ref="A418:A432"/>
    <mergeCell ref="Y418:Y432"/>
    <mergeCell ref="Z418:AS432"/>
    <mergeCell ref="J433:AM433"/>
    <mergeCell ref="AN433:AS433"/>
    <mergeCell ref="A434:I434"/>
    <mergeCell ref="J434:AM434"/>
    <mergeCell ref="J435:U435"/>
    <mergeCell ref="V435:AC435"/>
    <mergeCell ref="AD435:AM435"/>
    <mergeCell ref="A435:I435"/>
    <mergeCell ref="A436:I436"/>
    <mergeCell ref="J436:U436"/>
    <mergeCell ref="V436:AC436"/>
    <mergeCell ref="AD436:AM436"/>
    <mergeCell ref="A437:I437"/>
    <mergeCell ref="J437:U437"/>
    <mergeCell ref="AN436:AS436"/>
    <mergeCell ref="AN437:AS438"/>
    <mergeCell ref="V437:AC437"/>
    <mergeCell ref="AD437:AM437"/>
    <mergeCell ref="A438:I438"/>
    <mergeCell ref="J438:U438"/>
    <mergeCell ref="V438:AC438"/>
    <mergeCell ref="AD438:AM438"/>
    <mergeCell ref="A439:AR453"/>
    <mergeCell ref="G470:O470"/>
    <mergeCell ref="P470:AS470"/>
    <mergeCell ref="A454:T468"/>
    <mergeCell ref="U454:U468"/>
    <mergeCell ref="V454:AR468"/>
    <mergeCell ref="A469:F469"/>
    <mergeCell ref="G469:O469"/>
    <mergeCell ref="P469:AS469"/>
    <mergeCell ref="A470:F471"/>
    <mergeCell ref="AS511:AS525"/>
    <mergeCell ref="AJ544:AS544"/>
    <mergeCell ref="P545:AA545"/>
    <mergeCell ref="AB545:AI545"/>
    <mergeCell ref="P546:AA546"/>
    <mergeCell ref="V526:AR540"/>
    <mergeCell ref="AS526:AS540"/>
    <mergeCell ref="P541:AS541"/>
    <mergeCell ref="P542:AS542"/>
    <mergeCell ref="P543:AA543"/>
    <mergeCell ref="AB543:AI543"/>
    <mergeCell ref="AJ543:AS543"/>
    <mergeCell ref="AJ545:AS545"/>
    <mergeCell ref="AB546:AI546"/>
    <mergeCell ref="AJ546:AS546"/>
    <mergeCell ref="Y562:Y576"/>
    <mergeCell ref="Z562:AS576"/>
    <mergeCell ref="AT505:AT540"/>
    <mergeCell ref="AN506:AS507"/>
    <mergeCell ref="V508:AC508"/>
    <mergeCell ref="AD508:AM508"/>
    <mergeCell ref="AN508:AS508"/>
    <mergeCell ref="AN509:AS510"/>
    <mergeCell ref="AT541:AT576"/>
    <mergeCell ref="A509:I509"/>
    <mergeCell ref="J509:U509"/>
    <mergeCell ref="A508:I508"/>
    <mergeCell ref="A510:I510"/>
    <mergeCell ref="J510:U510"/>
    <mergeCell ref="V510:AC510"/>
    <mergeCell ref="AD510:AM510"/>
    <mergeCell ref="A511:AR525"/>
    <mergeCell ref="P544:AA544"/>
    <mergeCell ref="AB544:AI544"/>
    <mergeCell ref="J508:U508"/>
    <mergeCell ref="A526:T540"/>
    <mergeCell ref="U526:U540"/>
    <mergeCell ref="A541:F541"/>
    <mergeCell ref="G541:O541"/>
    <mergeCell ref="G542:O542"/>
    <mergeCell ref="G543:O543"/>
    <mergeCell ref="J577:AM577"/>
    <mergeCell ref="AN577:AS577"/>
    <mergeCell ref="A542:F543"/>
    <mergeCell ref="A544:F544"/>
    <mergeCell ref="A545:F546"/>
    <mergeCell ref="A547:A561"/>
    <mergeCell ref="A562:A576"/>
    <mergeCell ref="B562:X576"/>
    <mergeCell ref="A577:I577"/>
    <mergeCell ref="V598:AR612"/>
    <mergeCell ref="AS598:AS612"/>
    <mergeCell ref="G544:O544"/>
    <mergeCell ref="G545:O545"/>
    <mergeCell ref="G546:O546"/>
    <mergeCell ref="B547:AS561"/>
    <mergeCell ref="AT577:AT612"/>
    <mergeCell ref="J578:AM578"/>
    <mergeCell ref="AN578:AS579"/>
    <mergeCell ref="A578:I578"/>
    <mergeCell ref="A579:I579"/>
    <mergeCell ref="A580:I580"/>
    <mergeCell ref="A581:I581"/>
    <mergeCell ref="A582:I582"/>
    <mergeCell ref="J579:U579"/>
    <mergeCell ref="V579:AC579"/>
    <mergeCell ref="AD579:AM579"/>
    <mergeCell ref="J580:U580"/>
    <mergeCell ref="V580:AC580"/>
    <mergeCell ref="AD580:AM580"/>
    <mergeCell ref="AN580:AS580"/>
    <mergeCell ref="J581:U581"/>
    <mergeCell ref="V581:AC581"/>
    <mergeCell ref="AD581:AM581"/>
    <mergeCell ref="AN581:AS582"/>
    <mergeCell ref="J582:U582"/>
    <mergeCell ref="V582:AC582"/>
    <mergeCell ref="AD582:AM582"/>
    <mergeCell ref="A583:AR597"/>
    <mergeCell ref="AS583:AS597"/>
    <mergeCell ref="G615:O615"/>
    <mergeCell ref="P615:AA615"/>
    <mergeCell ref="AB615:AI615"/>
    <mergeCell ref="AJ615:AS615"/>
    <mergeCell ref="A331:A345"/>
    <mergeCell ref="B331:AS345"/>
    <mergeCell ref="A346:A360"/>
    <mergeCell ref="B346:X360"/>
    <mergeCell ref="Y346:Y360"/>
    <mergeCell ref="Z346:AS360"/>
    <mergeCell ref="A361:I361"/>
    <mergeCell ref="AC321:AK321"/>
    <mergeCell ref="AL321:AS321"/>
    <mergeCell ref="AT325:AT360"/>
    <mergeCell ref="AJ327:AS327"/>
    <mergeCell ref="AJ328:AS328"/>
    <mergeCell ref="AJ329:AS329"/>
    <mergeCell ref="AJ330:AS330"/>
    <mergeCell ref="AB472:AI472"/>
    <mergeCell ref="AJ472:AS472"/>
    <mergeCell ref="G471:O471"/>
    <mergeCell ref="P471:AA471"/>
    <mergeCell ref="AB471:AI471"/>
    <mergeCell ref="AJ471:AS471"/>
    <mergeCell ref="A472:F472"/>
    <mergeCell ref="G472:O472"/>
    <mergeCell ref="P472:AA472"/>
    <mergeCell ref="AB474:AI474"/>
    <mergeCell ref="AJ474:AS474"/>
    <mergeCell ref="A473:F474"/>
    <mergeCell ref="G473:O473"/>
    <mergeCell ref="P473:AA473"/>
    <mergeCell ref="AB473:AI473"/>
    <mergeCell ref="AJ473:AS473"/>
    <mergeCell ref="G474:O474"/>
    <mergeCell ref="P474:AA474"/>
    <mergeCell ref="Y490:Y504"/>
    <mergeCell ref="Z490:AS504"/>
    <mergeCell ref="AS439:AS453"/>
    <mergeCell ref="AS454:AS468"/>
    <mergeCell ref="AT469:AT504"/>
    <mergeCell ref="A475:A489"/>
    <mergeCell ref="B475:AS489"/>
    <mergeCell ref="A490:A504"/>
    <mergeCell ref="B490:X504"/>
    <mergeCell ref="V507:AC507"/>
    <mergeCell ref="AD507:AM507"/>
    <mergeCell ref="A505:I505"/>
    <mergeCell ref="J505:AM505"/>
    <mergeCell ref="AN505:AS505"/>
    <mergeCell ref="A506:I506"/>
    <mergeCell ref="J506:AM506"/>
    <mergeCell ref="A507:I507"/>
    <mergeCell ref="J507:U507"/>
    <mergeCell ref="G319:AB319"/>
    <mergeCell ref="AC319:AK319"/>
    <mergeCell ref="AL319:AS319"/>
    <mergeCell ref="G320:AB320"/>
    <mergeCell ref="AC320:AK320"/>
    <mergeCell ref="AL320:AS320"/>
    <mergeCell ref="G321:AB321"/>
    <mergeCell ref="G326:O326"/>
    <mergeCell ref="P326:AS326"/>
    <mergeCell ref="G327:O327"/>
    <mergeCell ref="P327:AA327"/>
    <mergeCell ref="AB327:AI327"/>
    <mergeCell ref="P328:AA328"/>
    <mergeCell ref="AB328:AI328"/>
    <mergeCell ref="G328:O328"/>
    <mergeCell ref="G329:O329"/>
    <mergeCell ref="P329:AA329"/>
    <mergeCell ref="AB329:AI329"/>
    <mergeCell ref="G330:O330"/>
    <mergeCell ref="P330:AA330"/>
    <mergeCell ref="AB330:AI330"/>
    <mergeCell ref="J361:AM361"/>
    <mergeCell ref="AN361:AS361"/>
    <mergeCell ref="A397:F397"/>
    <mergeCell ref="G397:O397"/>
    <mergeCell ref="P397:AS397"/>
    <mergeCell ref="A398:F399"/>
    <mergeCell ref="G398:O398"/>
    <mergeCell ref="P398:AS398"/>
    <mergeCell ref="G399:O399"/>
    <mergeCell ref="AT397:AT432"/>
    <mergeCell ref="AJ399:AS399"/>
    <mergeCell ref="AJ400:AS400"/>
    <mergeCell ref="AJ401:AS401"/>
    <mergeCell ref="AJ402:AS402"/>
    <mergeCell ref="AT433:AT468"/>
    <mergeCell ref="AN434:AS435"/>
    <mergeCell ref="V509:AC509"/>
    <mergeCell ref="AD509:AM509"/>
    <mergeCell ref="A616:F616"/>
    <mergeCell ref="G616:O616"/>
    <mergeCell ref="P616:AA616"/>
    <mergeCell ref="AB616:AI616"/>
    <mergeCell ref="A614:F615"/>
    <mergeCell ref="A617:F618"/>
    <mergeCell ref="G617:O617"/>
    <mergeCell ref="P617:AA617"/>
    <mergeCell ref="AB617:AI617"/>
    <mergeCell ref="AJ617:AS617"/>
    <mergeCell ref="G618:O618"/>
    <mergeCell ref="P618:AA618"/>
    <mergeCell ref="AB618:AI618"/>
    <mergeCell ref="AJ618:AS618"/>
    <mergeCell ref="A652:I652"/>
    <mergeCell ref="A653:I653"/>
    <mergeCell ref="A654:I654"/>
    <mergeCell ref="A670:T684"/>
    <mergeCell ref="U670:U684"/>
    <mergeCell ref="A685:F685"/>
    <mergeCell ref="A686:F687"/>
    <mergeCell ref="G687:O687"/>
    <mergeCell ref="P687:AA687"/>
    <mergeCell ref="AB687:AI687"/>
    <mergeCell ref="AJ687:AS687"/>
    <mergeCell ref="J653:U653"/>
    <mergeCell ref="J654:U654"/>
    <mergeCell ref="V654:AC654"/>
    <mergeCell ref="A655:AR669"/>
    <mergeCell ref="V670:AR684"/>
    <mergeCell ref="P685:AS685"/>
    <mergeCell ref="P686:AS686"/>
    <mergeCell ref="P689:AA689"/>
    <mergeCell ref="AB689:AI689"/>
    <mergeCell ref="P690:AA690"/>
    <mergeCell ref="AB690:AI690"/>
    <mergeCell ref="AJ690:AS690"/>
    <mergeCell ref="A689:F690"/>
    <mergeCell ref="G690:O690"/>
    <mergeCell ref="G685:O685"/>
    <mergeCell ref="G686:O686"/>
    <mergeCell ref="A688:F688"/>
    <mergeCell ref="P688:AA688"/>
    <mergeCell ref="AB688:AI688"/>
    <mergeCell ref="AJ688:AS688"/>
    <mergeCell ref="AJ689:AS689"/>
    <mergeCell ref="B706:X720"/>
    <mergeCell ref="A721:I721"/>
    <mergeCell ref="G688:O688"/>
    <mergeCell ref="G689:O689"/>
    <mergeCell ref="A691:A705"/>
    <mergeCell ref="B691:AS705"/>
    <mergeCell ref="A706:A720"/>
    <mergeCell ref="Y706:Y720"/>
    <mergeCell ref="Z706:AS720"/>
    <mergeCell ref="V723:AC723"/>
    <mergeCell ref="AD723:AM723"/>
    <mergeCell ref="J721:AM721"/>
    <mergeCell ref="AN721:AS721"/>
    <mergeCell ref="A722:I722"/>
    <mergeCell ref="J722:AM722"/>
    <mergeCell ref="AN722:AS723"/>
    <mergeCell ref="A723:I723"/>
    <mergeCell ref="J723:U723"/>
    <mergeCell ref="A724:I724"/>
    <mergeCell ref="J724:U724"/>
    <mergeCell ref="V724:AC724"/>
    <mergeCell ref="AD724:AM724"/>
    <mergeCell ref="AN724:AS724"/>
    <mergeCell ref="A725:I725"/>
    <mergeCell ref="J725:U725"/>
    <mergeCell ref="V725:AC725"/>
    <mergeCell ref="AD725:AM725"/>
    <mergeCell ref="AN725:AS726"/>
    <mergeCell ref="J726:U726"/>
    <mergeCell ref="V726:AC726"/>
    <mergeCell ref="AD726:AM726"/>
    <mergeCell ref="A727:AR741"/>
    <mergeCell ref="G757:O757"/>
    <mergeCell ref="G758:O758"/>
    <mergeCell ref="A726:I726"/>
    <mergeCell ref="A742:T756"/>
    <mergeCell ref="U742:U756"/>
    <mergeCell ref="V742:AR756"/>
    <mergeCell ref="A757:F757"/>
    <mergeCell ref="P757:AS757"/>
    <mergeCell ref="P758:AS758"/>
    <mergeCell ref="A758:F759"/>
    <mergeCell ref="G759:O759"/>
    <mergeCell ref="P759:AA759"/>
    <mergeCell ref="AB759:AI759"/>
    <mergeCell ref="AJ759:AS759"/>
    <mergeCell ref="A760:F760"/>
    <mergeCell ref="G760:O760"/>
    <mergeCell ref="AJ760:AS760"/>
    <mergeCell ref="P760:AA760"/>
    <mergeCell ref="AB760:AI760"/>
    <mergeCell ref="A761:F762"/>
    <mergeCell ref="G761:O761"/>
    <mergeCell ref="P761:AA761"/>
    <mergeCell ref="AB761:AI761"/>
    <mergeCell ref="AJ761:AS761"/>
    <mergeCell ref="A598:T612"/>
    <mergeCell ref="U598:U612"/>
    <mergeCell ref="A613:F613"/>
    <mergeCell ref="G613:O613"/>
    <mergeCell ref="P613:AS613"/>
    <mergeCell ref="AT613:AT648"/>
    <mergeCell ref="AJ616:AS616"/>
    <mergeCell ref="A634:A648"/>
    <mergeCell ref="B634:X648"/>
    <mergeCell ref="A649:I649"/>
    <mergeCell ref="A650:I650"/>
    <mergeCell ref="A651:I651"/>
    <mergeCell ref="J651:U651"/>
    <mergeCell ref="J652:U652"/>
    <mergeCell ref="Z778:AS792"/>
    <mergeCell ref="J793:AM793"/>
    <mergeCell ref="AN793:AS793"/>
    <mergeCell ref="G762:O762"/>
    <mergeCell ref="P762:AA762"/>
    <mergeCell ref="AB762:AI762"/>
    <mergeCell ref="AJ762:AS762"/>
    <mergeCell ref="A763:A777"/>
    <mergeCell ref="B763:AS777"/>
    <mergeCell ref="A778:A792"/>
    <mergeCell ref="J795:U795"/>
    <mergeCell ref="V795:AC795"/>
    <mergeCell ref="B778:X792"/>
    <mergeCell ref="Y778:Y792"/>
    <mergeCell ref="A793:I793"/>
    <mergeCell ref="A794:I794"/>
    <mergeCell ref="J794:AM794"/>
    <mergeCell ref="AN794:AS795"/>
    <mergeCell ref="A795:I795"/>
    <mergeCell ref="AD795:AM795"/>
    <mergeCell ref="G614:O614"/>
    <mergeCell ref="P614:AS614"/>
    <mergeCell ref="A619:A633"/>
    <mergeCell ref="B619:AS633"/>
    <mergeCell ref="J649:AM649"/>
    <mergeCell ref="AN649:AS649"/>
    <mergeCell ref="J650:AM650"/>
    <mergeCell ref="V651:AC651"/>
    <mergeCell ref="V652:AC652"/>
    <mergeCell ref="V653:AC653"/>
    <mergeCell ref="AN652:AS652"/>
    <mergeCell ref="AN653:AS654"/>
    <mergeCell ref="Y634:Y648"/>
    <mergeCell ref="Z634:AS648"/>
    <mergeCell ref="AN650:AS651"/>
    <mergeCell ref="AD651:AM651"/>
    <mergeCell ref="AD652:AM652"/>
    <mergeCell ref="AD653:AM653"/>
    <mergeCell ref="AD654:AM654"/>
    <mergeCell ref="AT649:AT684"/>
    <mergeCell ref="AS655:AS669"/>
    <mergeCell ref="AS670:AS684"/>
    <mergeCell ref="AT685:AT720"/>
    <mergeCell ref="AT721:AT756"/>
    <mergeCell ref="AS727:AS741"/>
    <mergeCell ref="AS742:AS756"/>
    <mergeCell ref="V797:AC797"/>
    <mergeCell ref="AD797:AM797"/>
    <mergeCell ref="A830:F831"/>
    <mergeCell ref="A832:F832"/>
    <mergeCell ref="A796:I796"/>
    <mergeCell ref="A798:I798"/>
    <mergeCell ref="A814:T828"/>
    <mergeCell ref="A829:F829"/>
    <mergeCell ref="G829:O829"/>
    <mergeCell ref="G830:O830"/>
    <mergeCell ref="G831:O831"/>
    <mergeCell ref="G832:O832"/>
    <mergeCell ref="G834:O834"/>
    <mergeCell ref="P834:AA834"/>
    <mergeCell ref="AB834:AI834"/>
    <mergeCell ref="AJ834:AS834"/>
    <mergeCell ref="P829:AS829"/>
    <mergeCell ref="P830:AS830"/>
    <mergeCell ref="P831:AA831"/>
    <mergeCell ref="P832:AA832"/>
    <mergeCell ref="A833:F834"/>
    <mergeCell ref="G833:O833"/>
    <mergeCell ref="P833:AA833"/>
    <mergeCell ref="A869:I869"/>
    <mergeCell ref="J869:U869"/>
    <mergeCell ref="B850:X864"/>
    <mergeCell ref="A865:I865"/>
    <mergeCell ref="A866:I866"/>
    <mergeCell ref="A867:I867"/>
    <mergeCell ref="J867:U867"/>
    <mergeCell ref="A868:I868"/>
    <mergeCell ref="J868:U868"/>
    <mergeCell ref="G1189:O1189"/>
    <mergeCell ref="G1190:O1190"/>
    <mergeCell ref="A1158:I1158"/>
    <mergeCell ref="A1174:T1188"/>
    <mergeCell ref="U1174:U1188"/>
    <mergeCell ref="V1174:AR1188"/>
    <mergeCell ref="A1189:F1189"/>
    <mergeCell ref="P1189:AS1189"/>
    <mergeCell ref="P1190:AS1190"/>
    <mergeCell ref="P1121:AA1121"/>
    <mergeCell ref="AB1121:AI1121"/>
    <mergeCell ref="P1122:AA1122"/>
    <mergeCell ref="AB1122:AI1122"/>
    <mergeCell ref="A1120:F1120"/>
    <mergeCell ref="G1120:O1120"/>
    <mergeCell ref="P1120:AA1120"/>
    <mergeCell ref="AB1120:AI1120"/>
    <mergeCell ref="AJ1120:AS1120"/>
    <mergeCell ref="A1121:F1122"/>
    <mergeCell ref="AJ1121:AS1121"/>
    <mergeCell ref="AJ1122:AS1122"/>
    <mergeCell ref="G1121:O1121"/>
    <mergeCell ref="G1122:O1122"/>
    <mergeCell ref="A1123:A1137"/>
    <mergeCell ref="B1123:AS1137"/>
    <mergeCell ref="A1138:A1152"/>
    <mergeCell ref="Y1138:Y1152"/>
    <mergeCell ref="Z1138:AS1152"/>
    <mergeCell ref="J1153:AM1153"/>
    <mergeCell ref="AN1153:AS1153"/>
    <mergeCell ref="J1154:AM1154"/>
    <mergeCell ref="AN1154:AS1155"/>
    <mergeCell ref="V1155:AC1155"/>
    <mergeCell ref="AD1155:AM1155"/>
    <mergeCell ref="V1156:AC1156"/>
    <mergeCell ref="B1138:X1152"/>
    <mergeCell ref="A1153:I1153"/>
    <mergeCell ref="A1154:I1154"/>
    <mergeCell ref="A1155:I1155"/>
    <mergeCell ref="J1155:U1155"/>
    <mergeCell ref="A1156:I1156"/>
    <mergeCell ref="J1156:U1156"/>
    <mergeCell ref="A1190:F1191"/>
    <mergeCell ref="G1191:O1191"/>
    <mergeCell ref="P1194:AA1194"/>
    <mergeCell ref="AB1194:AI1194"/>
    <mergeCell ref="A1195:A1209"/>
    <mergeCell ref="B1195:AS1209"/>
    <mergeCell ref="A1210:A1224"/>
    <mergeCell ref="Y1210:Y1224"/>
    <mergeCell ref="Z1210:AS1224"/>
    <mergeCell ref="B1210:X1224"/>
    <mergeCell ref="A1225:I1225"/>
    <mergeCell ref="A1226:I1226"/>
    <mergeCell ref="A1227:I1227"/>
    <mergeCell ref="J1227:U1227"/>
    <mergeCell ref="A1228:I1228"/>
    <mergeCell ref="J1228:U1228"/>
    <mergeCell ref="AD1156:AM1156"/>
    <mergeCell ref="AN1156:AS1156"/>
    <mergeCell ref="AN1157:AS1158"/>
    <mergeCell ref="AD1158:AM1158"/>
    <mergeCell ref="A1157:I1157"/>
    <mergeCell ref="J1157:U1157"/>
    <mergeCell ref="V1157:AC1157"/>
    <mergeCell ref="AD1157:AM1157"/>
    <mergeCell ref="J1158:U1158"/>
    <mergeCell ref="V1158:AC1158"/>
    <mergeCell ref="A1159:AR1173"/>
    <mergeCell ref="P1191:AA1191"/>
    <mergeCell ref="AB1191:AI1191"/>
    <mergeCell ref="AJ1191:AS1191"/>
    <mergeCell ref="G1192:O1192"/>
    <mergeCell ref="P1192:AA1192"/>
    <mergeCell ref="AB1192:AI1192"/>
    <mergeCell ref="AJ1192:AS1192"/>
    <mergeCell ref="A1192:F1192"/>
    <mergeCell ref="A1193:F1194"/>
    <mergeCell ref="G1193:O1193"/>
    <mergeCell ref="P1193:AA1193"/>
    <mergeCell ref="AB1193:AI1193"/>
    <mergeCell ref="AJ1193:AS1193"/>
    <mergeCell ref="G1194:O1194"/>
    <mergeCell ref="AJ1194:AS1194"/>
    <mergeCell ref="J1225:AM1225"/>
    <mergeCell ref="AN1225:AS1225"/>
    <mergeCell ref="J1226:AM1226"/>
    <mergeCell ref="AN1226:AS1227"/>
    <mergeCell ref="V1227:AC1227"/>
    <mergeCell ref="AD1227:AM1227"/>
    <mergeCell ref="V1228:AC1228"/>
    <mergeCell ref="A1230:I1230"/>
    <mergeCell ref="A1246:T1260"/>
    <mergeCell ref="U1246:U1260"/>
    <mergeCell ref="A1261:F1261"/>
    <mergeCell ref="G1261:O1261"/>
    <mergeCell ref="V1246:AR1260"/>
    <mergeCell ref="P1261:AS1261"/>
    <mergeCell ref="B1282:X1296"/>
    <mergeCell ref="A1297:I1297"/>
    <mergeCell ref="G1265:O1265"/>
    <mergeCell ref="G1266:O1266"/>
    <mergeCell ref="A1267:A1281"/>
    <mergeCell ref="B1267:AS1281"/>
    <mergeCell ref="A1282:A1296"/>
    <mergeCell ref="Y1282:Y1296"/>
    <mergeCell ref="Z1282:AS1296"/>
    <mergeCell ref="AD1228:AM1228"/>
    <mergeCell ref="AN1228:AS1228"/>
    <mergeCell ref="AN1229:AS1230"/>
    <mergeCell ref="AD1230:AM1230"/>
    <mergeCell ref="A1229:I1229"/>
    <mergeCell ref="J1229:U1229"/>
    <mergeCell ref="V1229:AC1229"/>
    <mergeCell ref="AD1229:AM1229"/>
    <mergeCell ref="J1230:U1230"/>
    <mergeCell ref="V1230:AC1230"/>
    <mergeCell ref="A1231:AR1245"/>
    <mergeCell ref="A1262:F1263"/>
    <mergeCell ref="G1262:O1262"/>
    <mergeCell ref="P1262:AS1262"/>
    <mergeCell ref="G1263:O1263"/>
    <mergeCell ref="P1263:AA1263"/>
    <mergeCell ref="AB1263:AI1263"/>
    <mergeCell ref="AJ1263:AS1263"/>
    <mergeCell ref="P1265:AA1265"/>
    <mergeCell ref="AB1265:AI1265"/>
    <mergeCell ref="P1266:AA1266"/>
    <mergeCell ref="AB1266:AI1266"/>
    <mergeCell ref="A1264:F1264"/>
    <mergeCell ref="G1264:O1264"/>
    <mergeCell ref="P1264:AA1264"/>
    <mergeCell ref="AB1264:AI1264"/>
    <mergeCell ref="AJ1264:AS1264"/>
    <mergeCell ref="A1265:F1266"/>
    <mergeCell ref="AJ1265:AS1265"/>
    <mergeCell ref="AJ1266:AS1266"/>
    <mergeCell ref="A1300:I1300"/>
    <mergeCell ref="J1300:U1300"/>
    <mergeCell ref="V1300:AC1300"/>
    <mergeCell ref="AD1300:AM1300"/>
    <mergeCell ref="AN1300:AS1300"/>
    <mergeCell ref="G1336:O1336"/>
    <mergeCell ref="G1337:O1337"/>
    <mergeCell ref="A1339:A1353"/>
    <mergeCell ref="A1354:A1368"/>
    <mergeCell ref="B1354:X1368"/>
    <mergeCell ref="Y1354:Y1368"/>
    <mergeCell ref="A1369:I1369"/>
    <mergeCell ref="A1370:I1370"/>
    <mergeCell ref="A1302:I1302"/>
    <mergeCell ref="A1318:T1332"/>
    <mergeCell ref="U1318:U1332"/>
    <mergeCell ref="A1333:F1333"/>
    <mergeCell ref="G1333:O1333"/>
    <mergeCell ref="G1334:O1334"/>
    <mergeCell ref="G1335:O1335"/>
    <mergeCell ref="V1299:AC1299"/>
    <mergeCell ref="AD1299:AM1299"/>
    <mergeCell ref="J1297:AM1297"/>
    <mergeCell ref="AN1297:AS1297"/>
    <mergeCell ref="A1298:I1298"/>
    <mergeCell ref="J1298:AM1298"/>
    <mergeCell ref="AN1298:AS1299"/>
    <mergeCell ref="A1299:I1299"/>
    <mergeCell ref="J1299:U1299"/>
    <mergeCell ref="V1302:AC1302"/>
    <mergeCell ref="AD1302:AM1302"/>
    <mergeCell ref="A1301:I1301"/>
    <mergeCell ref="J1301:U1301"/>
    <mergeCell ref="V1301:AC1301"/>
    <mergeCell ref="AD1301:AM1301"/>
    <mergeCell ref="AN1301:AS1302"/>
    <mergeCell ref="J1302:U1302"/>
    <mergeCell ref="A1303:AR1317"/>
    <mergeCell ref="A1334:F1335"/>
    <mergeCell ref="A1336:F1336"/>
    <mergeCell ref="A1337:F1338"/>
    <mergeCell ref="G1338:O1338"/>
    <mergeCell ref="V1318:AR1332"/>
    <mergeCell ref="P1333:AS1333"/>
    <mergeCell ref="P1334:AS1334"/>
    <mergeCell ref="P1335:AA1335"/>
    <mergeCell ref="AB1335:AI1335"/>
    <mergeCell ref="AJ1335:AS1335"/>
    <mergeCell ref="P1336:AA1336"/>
    <mergeCell ref="A1371:I1371"/>
    <mergeCell ref="J1371:U1371"/>
    <mergeCell ref="V1371:AC1371"/>
    <mergeCell ref="AD1371:AM1371"/>
    <mergeCell ref="G1408:O1408"/>
    <mergeCell ref="G1409:O1409"/>
    <mergeCell ref="A1411:A1425"/>
    <mergeCell ref="A1426:A1440"/>
    <mergeCell ref="B1426:X1440"/>
    <mergeCell ref="Y1426:Y1440"/>
    <mergeCell ref="A1441:I1441"/>
    <mergeCell ref="A1442:I1442"/>
    <mergeCell ref="A1374:I1374"/>
    <mergeCell ref="A1390:T1404"/>
    <mergeCell ref="U1390:U1404"/>
    <mergeCell ref="A1405:F1405"/>
    <mergeCell ref="G1405:O1405"/>
    <mergeCell ref="G1406:O1406"/>
    <mergeCell ref="G1407:O1407"/>
    <mergeCell ref="P1337:AA1337"/>
    <mergeCell ref="AB1337:AI1337"/>
    <mergeCell ref="AJ1337:AS1337"/>
    <mergeCell ref="P1338:AA1338"/>
    <mergeCell ref="AB1338:AI1338"/>
    <mergeCell ref="AJ1338:AS1338"/>
    <mergeCell ref="B1339:AS1353"/>
    <mergeCell ref="AB1336:AI1336"/>
    <mergeCell ref="AJ1336:AS1336"/>
    <mergeCell ref="Z1354:AS1368"/>
    <mergeCell ref="J1369:AM1369"/>
    <mergeCell ref="AN1369:AS1369"/>
    <mergeCell ref="J1370:AM1370"/>
    <mergeCell ref="AN1370:AS1371"/>
    <mergeCell ref="A1372:I1372"/>
    <mergeCell ref="J1372:U1372"/>
    <mergeCell ref="V1372:AC1372"/>
    <mergeCell ref="AD1372:AM1372"/>
    <mergeCell ref="AN1372:AS1372"/>
    <mergeCell ref="A1373:I1373"/>
    <mergeCell ref="J1373:U1373"/>
    <mergeCell ref="V1373:AC1373"/>
    <mergeCell ref="AD1373:AM1373"/>
    <mergeCell ref="AN1373:AS1374"/>
    <mergeCell ref="J1374:U1374"/>
    <mergeCell ref="V1374:AC1374"/>
    <mergeCell ref="AD1374:AM1374"/>
    <mergeCell ref="A1375:AR1389"/>
    <mergeCell ref="A1406:F1407"/>
    <mergeCell ref="A1408:F1408"/>
    <mergeCell ref="A1409:F1410"/>
    <mergeCell ref="G1410:O1410"/>
    <mergeCell ref="V1390:AR1404"/>
    <mergeCell ref="P1405:AS1405"/>
    <mergeCell ref="P1406:AS1406"/>
    <mergeCell ref="P1407:AA1407"/>
    <mergeCell ref="AB1407:AI1407"/>
    <mergeCell ref="AJ1407:AS1407"/>
    <mergeCell ref="P1408:AA1408"/>
    <mergeCell ref="A1443:I1443"/>
    <mergeCell ref="J1443:U1443"/>
    <mergeCell ref="V1443:AC1443"/>
    <mergeCell ref="AD1443:AM1443"/>
    <mergeCell ref="G1480:O1480"/>
    <mergeCell ref="G1481:O1481"/>
    <mergeCell ref="A1483:A1497"/>
    <mergeCell ref="A1498:A1512"/>
    <mergeCell ref="B1498:X1512"/>
    <mergeCell ref="Y1498:Y1512"/>
    <mergeCell ref="A1513:I1513"/>
    <mergeCell ref="A1514:I1514"/>
    <mergeCell ref="A1446:I1446"/>
    <mergeCell ref="A1462:T1476"/>
    <mergeCell ref="U1462:U1476"/>
    <mergeCell ref="A1477:F1477"/>
    <mergeCell ref="G1477:O1477"/>
    <mergeCell ref="G1478:O1478"/>
    <mergeCell ref="G1479:O1479"/>
    <mergeCell ref="P1409:AA1409"/>
    <mergeCell ref="AB1409:AI1409"/>
    <mergeCell ref="AJ1409:AS1409"/>
    <mergeCell ref="P1410:AA1410"/>
    <mergeCell ref="AB1410:AI1410"/>
    <mergeCell ref="AJ1410:AS1410"/>
    <mergeCell ref="B1411:AS1425"/>
    <mergeCell ref="AB1408:AI1408"/>
    <mergeCell ref="AJ1408:AS1408"/>
    <mergeCell ref="Z1426:AS1440"/>
    <mergeCell ref="J1441:AM1441"/>
    <mergeCell ref="AN1441:AS1441"/>
    <mergeCell ref="J1442:AM1442"/>
    <mergeCell ref="AN1442:AS1443"/>
    <mergeCell ref="A1444:I1444"/>
    <mergeCell ref="J1444:U1444"/>
    <mergeCell ref="V1444:AC1444"/>
    <mergeCell ref="AD1444:AM1444"/>
    <mergeCell ref="AN1444:AS1444"/>
    <mergeCell ref="A1445:I1445"/>
    <mergeCell ref="J1445:U1445"/>
    <mergeCell ref="V1445:AC1445"/>
    <mergeCell ref="AD1445:AM1445"/>
    <mergeCell ref="AN1445:AS1446"/>
    <mergeCell ref="J1446:U1446"/>
    <mergeCell ref="V1446:AC1446"/>
    <mergeCell ref="AD1446:AM1446"/>
    <mergeCell ref="A1447:AR1461"/>
    <mergeCell ref="A1478:F1479"/>
    <mergeCell ref="A1480:F1480"/>
    <mergeCell ref="A1481:F1482"/>
    <mergeCell ref="G1482:O1482"/>
    <mergeCell ref="V1462:AR1476"/>
    <mergeCell ref="P1477:AS1477"/>
    <mergeCell ref="P1478:AS1478"/>
    <mergeCell ref="P1479:AA1479"/>
    <mergeCell ref="AB1479:AI1479"/>
    <mergeCell ref="AJ1479:AS1479"/>
    <mergeCell ref="P1480:AA1480"/>
    <mergeCell ref="A1515:I1515"/>
    <mergeCell ref="J1515:U1515"/>
    <mergeCell ref="V1515:AC1515"/>
    <mergeCell ref="AD1515:AM1515"/>
    <mergeCell ref="G1552:O1552"/>
    <mergeCell ref="G1553:O1553"/>
    <mergeCell ref="A1555:A1569"/>
    <mergeCell ref="A1570:A1584"/>
    <mergeCell ref="B1570:X1584"/>
    <mergeCell ref="Y1570:Y1584"/>
    <mergeCell ref="A1585:I1585"/>
    <mergeCell ref="A1586:I1586"/>
    <mergeCell ref="A1518:I1518"/>
    <mergeCell ref="A1534:T1548"/>
    <mergeCell ref="U1534:U1548"/>
    <mergeCell ref="A1549:F1549"/>
    <mergeCell ref="G1549:O1549"/>
    <mergeCell ref="G1550:O1550"/>
    <mergeCell ref="G1551:O1551"/>
    <mergeCell ref="P1481:AA1481"/>
    <mergeCell ref="AB1481:AI1481"/>
    <mergeCell ref="AJ1481:AS1481"/>
    <mergeCell ref="P1482:AA1482"/>
    <mergeCell ref="AB1482:AI1482"/>
    <mergeCell ref="AJ1482:AS1482"/>
    <mergeCell ref="B1483:AS1497"/>
    <mergeCell ref="AB1480:AI1480"/>
    <mergeCell ref="AJ1480:AS1480"/>
    <mergeCell ref="Z1498:AS1512"/>
    <mergeCell ref="J1513:AM1513"/>
    <mergeCell ref="AN1513:AS1513"/>
    <mergeCell ref="J1514:AM1514"/>
    <mergeCell ref="AN1514:AS1515"/>
    <mergeCell ref="A1516:I1516"/>
    <mergeCell ref="J1516:U1516"/>
    <mergeCell ref="V1516:AC1516"/>
    <mergeCell ref="AD1516:AM1516"/>
    <mergeCell ref="AN1516:AS1516"/>
    <mergeCell ref="A1517:I1517"/>
    <mergeCell ref="J1517:U1517"/>
    <mergeCell ref="V1517:AC1517"/>
    <mergeCell ref="AD1517:AM1517"/>
    <mergeCell ref="AN1517:AS1518"/>
    <mergeCell ref="J1518:U1518"/>
    <mergeCell ref="V1518:AC1518"/>
    <mergeCell ref="AD1518:AM1518"/>
    <mergeCell ref="A1519:AR1533"/>
    <mergeCell ref="A1550:F1551"/>
    <mergeCell ref="A1552:F1552"/>
    <mergeCell ref="A1553:F1554"/>
    <mergeCell ref="G1554:O1554"/>
    <mergeCell ref="V1534:AR1548"/>
    <mergeCell ref="P1549:AS1549"/>
    <mergeCell ref="P1550:AS1550"/>
    <mergeCell ref="P1551:AA1551"/>
    <mergeCell ref="AB1551:AI1551"/>
    <mergeCell ref="AJ1551:AS1551"/>
    <mergeCell ref="P1552:AA1552"/>
    <mergeCell ref="A1587:I1587"/>
    <mergeCell ref="J1587:U1587"/>
    <mergeCell ref="V1587:AC1587"/>
    <mergeCell ref="AD1587:AM1587"/>
    <mergeCell ref="G1624:O1624"/>
    <mergeCell ref="G1625:O1625"/>
    <mergeCell ref="A1627:A1641"/>
    <mergeCell ref="A1642:A1656"/>
    <mergeCell ref="B1642:X1656"/>
    <mergeCell ref="Y1642:Y1656"/>
    <mergeCell ref="A1657:I1657"/>
    <mergeCell ref="A1658:I1658"/>
    <mergeCell ref="A1590:I1590"/>
    <mergeCell ref="A1606:T1620"/>
    <mergeCell ref="U1606:U1620"/>
    <mergeCell ref="A1621:F1621"/>
    <mergeCell ref="G1621:O1621"/>
    <mergeCell ref="G1622:O1622"/>
    <mergeCell ref="G1623:O1623"/>
    <mergeCell ref="P1553:AA1553"/>
    <mergeCell ref="AB1553:AI1553"/>
    <mergeCell ref="AJ1553:AS1553"/>
    <mergeCell ref="P1554:AA1554"/>
    <mergeCell ref="AB1554:AI1554"/>
    <mergeCell ref="AJ1554:AS1554"/>
    <mergeCell ref="B1555:AS1569"/>
    <mergeCell ref="AB1552:AI1552"/>
    <mergeCell ref="AJ1552:AS1552"/>
    <mergeCell ref="Z1570:AS1584"/>
    <mergeCell ref="J1585:AM1585"/>
    <mergeCell ref="AN1585:AS1585"/>
    <mergeCell ref="J1586:AM1586"/>
    <mergeCell ref="AN1586:AS1587"/>
    <mergeCell ref="A1588:I1588"/>
    <mergeCell ref="J1588:U1588"/>
    <mergeCell ref="V1588:AC1588"/>
    <mergeCell ref="AD1588:AM1588"/>
    <mergeCell ref="AN1588:AS1588"/>
    <mergeCell ref="A1589:I1589"/>
    <mergeCell ref="J1589:U1589"/>
    <mergeCell ref="V1589:AC1589"/>
    <mergeCell ref="AD1589:AM1589"/>
    <mergeCell ref="AN1589:AS1590"/>
    <mergeCell ref="J1590:U1590"/>
    <mergeCell ref="V1590:AC1590"/>
    <mergeCell ref="AD1590:AM1590"/>
    <mergeCell ref="A1591:AR1605"/>
    <mergeCell ref="A1622:F1623"/>
    <mergeCell ref="A1624:F1624"/>
    <mergeCell ref="A1625:F1626"/>
    <mergeCell ref="G1626:O1626"/>
    <mergeCell ref="V1606:AR1620"/>
    <mergeCell ref="P1621:AS1621"/>
    <mergeCell ref="P1622:AS1622"/>
    <mergeCell ref="P1623:AA1623"/>
    <mergeCell ref="AB1623:AI1623"/>
    <mergeCell ref="AJ1623:AS1623"/>
    <mergeCell ref="P1624:AA1624"/>
    <mergeCell ref="A1659:I1659"/>
    <mergeCell ref="J1659:U1659"/>
    <mergeCell ref="V814:AR828"/>
    <mergeCell ref="AS814:AS828"/>
    <mergeCell ref="AT829:AT864"/>
    <mergeCell ref="AB831:AI831"/>
    <mergeCell ref="AJ831:AS831"/>
    <mergeCell ref="AB832:AI832"/>
    <mergeCell ref="AJ832:AS832"/>
    <mergeCell ref="AB833:AI833"/>
    <mergeCell ref="AJ833:AS833"/>
    <mergeCell ref="A835:A849"/>
    <mergeCell ref="B835:AS849"/>
    <mergeCell ref="A850:A864"/>
    <mergeCell ref="Y850:Y864"/>
    <mergeCell ref="Z850:AS864"/>
    <mergeCell ref="A797:I797"/>
    <mergeCell ref="J797:U797"/>
    <mergeCell ref="J798:U798"/>
    <mergeCell ref="V798:AC798"/>
    <mergeCell ref="AD798:AM798"/>
    <mergeCell ref="A799:AR813"/>
    <mergeCell ref="V796:AC796"/>
    <mergeCell ref="U814:U828"/>
    <mergeCell ref="AT757:AT792"/>
    <mergeCell ref="AT793:AT828"/>
    <mergeCell ref="J796:U796"/>
    <mergeCell ref="AD796:AM796"/>
    <mergeCell ref="AN796:AS796"/>
    <mergeCell ref="AN797:AS798"/>
    <mergeCell ref="AS799:AS813"/>
    <mergeCell ref="V868:AC868"/>
    <mergeCell ref="AD868:AM868"/>
    <mergeCell ref="A870:I870"/>
    <mergeCell ref="AN868:AS868"/>
    <mergeCell ref="AN869:AS870"/>
    <mergeCell ref="V867:AC867"/>
    <mergeCell ref="V869:AC869"/>
    <mergeCell ref="J870:U870"/>
    <mergeCell ref="V870:AC870"/>
    <mergeCell ref="AD870:AM870"/>
    <mergeCell ref="A871:AR885"/>
    <mergeCell ref="P901:AS901"/>
    <mergeCell ref="P902:AS902"/>
    <mergeCell ref="J865:AM865"/>
    <mergeCell ref="AN865:AS865"/>
    <mergeCell ref="AT865:AT900"/>
    <mergeCell ref="J866:AM866"/>
    <mergeCell ref="AN866:AS867"/>
    <mergeCell ref="AD867:AM867"/>
    <mergeCell ref="AS871:AS885"/>
    <mergeCell ref="AD869:AM869"/>
    <mergeCell ref="A886:T900"/>
    <mergeCell ref="U886:U900"/>
    <mergeCell ref="A901:F901"/>
    <mergeCell ref="G901:O901"/>
    <mergeCell ref="A902:F903"/>
    <mergeCell ref="G902:O902"/>
    <mergeCell ref="G903:O903"/>
    <mergeCell ref="P903:AA903"/>
    <mergeCell ref="A904:F904"/>
    <mergeCell ref="G904:O904"/>
    <mergeCell ref="P904:AA904"/>
    <mergeCell ref="A905:F906"/>
    <mergeCell ref="P905:AA905"/>
    <mergeCell ref="P906:AA906"/>
    <mergeCell ref="A977:F978"/>
    <mergeCell ref="G978:O978"/>
    <mergeCell ref="P978:AA978"/>
    <mergeCell ref="G976:O976"/>
    <mergeCell ref="G977:O977"/>
    <mergeCell ref="A979:A993"/>
    <mergeCell ref="B979:AS993"/>
    <mergeCell ref="A994:A1008"/>
    <mergeCell ref="B994:X1008"/>
    <mergeCell ref="A1009:I1009"/>
    <mergeCell ref="Z994:AS1008"/>
    <mergeCell ref="AN1010:AS1011"/>
    <mergeCell ref="AB976:AI976"/>
    <mergeCell ref="AJ976:AS976"/>
    <mergeCell ref="AB977:AI977"/>
    <mergeCell ref="AJ977:AS977"/>
    <mergeCell ref="AB978:AI978"/>
    <mergeCell ref="AJ978:AS978"/>
    <mergeCell ref="Y994:Y1008"/>
    <mergeCell ref="J1009:AM1009"/>
    <mergeCell ref="AN1009:AS1009"/>
    <mergeCell ref="A1010:I1010"/>
    <mergeCell ref="J1010:AM1010"/>
    <mergeCell ref="J1011:U1011"/>
    <mergeCell ref="V1011:AC1011"/>
    <mergeCell ref="AD1011:AM1011"/>
    <mergeCell ref="A1011:I1011"/>
    <mergeCell ref="A1012:I1012"/>
    <mergeCell ref="J1012:U1012"/>
    <mergeCell ref="V1012:AC1012"/>
    <mergeCell ref="AD1012:AM1012"/>
    <mergeCell ref="AN1012:AS1012"/>
    <mergeCell ref="A1013:I1013"/>
    <mergeCell ref="A1046:F1047"/>
    <mergeCell ref="A1048:F1048"/>
    <mergeCell ref="A1045:F1045"/>
    <mergeCell ref="G1045:O1045"/>
    <mergeCell ref="P1045:AS1045"/>
    <mergeCell ref="G1046:O1046"/>
    <mergeCell ref="P1046:AS1046"/>
    <mergeCell ref="G1047:O1047"/>
    <mergeCell ref="P1047:AA1047"/>
    <mergeCell ref="AB1696:AI1696"/>
    <mergeCell ref="AJ1696:AS1696"/>
    <mergeCell ref="V1678:AR1692"/>
    <mergeCell ref="P1693:AS1693"/>
    <mergeCell ref="P1694:AS1694"/>
    <mergeCell ref="P1695:AA1695"/>
    <mergeCell ref="AB1695:AI1695"/>
    <mergeCell ref="AJ1695:AS1695"/>
    <mergeCell ref="P1696:AA1696"/>
    <mergeCell ref="P1625:AA1625"/>
    <mergeCell ref="AB1625:AI1625"/>
    <mergeCell ref="AJ1625:AS1625"/>
    <mergeCell ref="P1626:AA1626"/>
    <mergeCell ref="AB1626:AI1626"/>
    <mergeCell ref="AJ1626:AS1626"/>
    <mergeCell ref="B1627:AS1641"/>
    <mergeCell ref="AB1624:AI1624"/>
    <mergeCell ref="AJ1624:AS1624"/>
    <mergeCell ref="Z1642:AS1656"/>
    <mergeCell ref="J1657:AM1657"/>
    <mergeCell ref="AN1657:AS1657"/>
    <mergeCell ref="J1658:AM1658"/>
    <mergeCell ref="AN1658:AS1659"/>
    <mergeCell ref="V1659:AC1659"/>
    <mergeCell ref="AD1659:AM1659"/>
    <mergeCell ref="A1660:I1660"/>
    <mergeCell ref="J1660:U1660"/>
    <mergeCell ref="V1660:AC1660"/>
    <mergeCell ref="AD1660:AM1660"/>
    <mergeCell ref="AN1660:AS1660"/>
    <mergeCell ref="V1662:AC1662"/>
    <mergeCell ref="AD1662:AM1662"/>
    <mergeCell ref="A1661:I1661"/>
    <mergeCell ref="J1661:U1661"/>
    <mergeCell ref="V1661:AC1661"/>
    <mergeCell ref="AD1661:AM1661"/>
    <mergeCell ref="AN1661:AS1662"/>
    <mergeCell ref="J1662:U1662"/>
    <mergeCell ref="A1663:AR1677"/>
    <mergeCell ref="A1694:F1695"/>
    <mergeCell ref="A1696:F1696"/>
    <mergeCell ref="A1697:F1698"/>
    <mergeCell ref="A1662:I1662"/>
    <mergeCell ref="A1678:T1692"/>
    <mergeCell ref="U1678:U1692"/>
    <mergeCell ref="A1693:F1693"/>
    <mergeCell ref="G1693:O1693"/>
    <mergeCell ref="G1694:O1694"/>
    <mergeCell ref="G1695:O1695"/>
    <mergeCell ref="A1732:I1732"/>
    <mergeCell ref="J1732:U1732"/>
    <mergeCell ref="V1732:AC1732"/>
    <mergeCell ref="AD1732:AM1732"/>
    <mergeCell ref="AN1732:AS1732"/>
    <mergeCell ref="A1733:I1733"/>
    <mergeCell ref="J1733:U1733"/>
    <mergeCell ref="V1733:AC1733"/>
    <mergeCell ref="AD1733:AM1733"/>
    <mergeCell ref="AN1733:AS1734"/>
    <mergeCell ref="J1734:U1734"/>
    <mergeCell ref="V1734:AC1734"/>
    <mergeCell ref="AD1734:AM1734"/>
    <mergeCell ref="A1735:AR1749"/>
    <mergeCell ref="AB1698:AI1698"/>
    <mergeCell ref="AJ1698:AS1698"/>
    <mergeCell ref="G1696:O1696"/>
    <mergeCell ref="G1697:O1697"/>
    <mergeCell ref="P1697:AA1697"/>
    <mergeCell ref="AB1697:AI1697"/>
    <mergeCell ref="AJ1697:AS1697"/>
    <mergeCell ref="G1698:O1698"/>
    <mergeCell ref="P1698:AA1698"/>
    <mergeCell ref="J1729:AM1729"/>
    <mergeCell ref="AN1729:AS1729"/>
    <mergeCell ref="A1699:A1713"/>
    <mergeCell ref="B1699:AS1713"/>
    <mergeCell ref="A1714:A1728"/>
    <mergeCell ref="B1714:X1728"/>
    <mergeCell ref="Y1714:Y1728"/>
    <mergeCell ref="Z1714:AS1728"/>
    <mergeCell ref="A1729:I1729"/>
    <mergeCell ref="A1730:I1730"/>
    <mergeCell ref="J1730:AM1730"/>
    <mergeCell ref="AN1730:AS1731"/>
    <mergeCell ref="A1731:I1731"/>
    <mergeCell ref="J1731:U1731"/>
    <mergeCell ref="V1731:AC1731"/>
    <mergeCell ref="AD1731:AM1731"/>
    <mergeCell ref="A1766:F1767"/>
    <mergeCell ref="A1768:F1768"/>
    <mergeCell ref="A1734:I1734"/>
    <mergeCell ref="A1750:T1764"/>
    <mergeCell ref="U1750:U1764"/>
    <mergeCell ref="A1765:F1765"/>
    <mergeCell ref="G1765:O1765"/>
    <mergeCell ref="G1766:O1766"/>
    <mergeCell ref="G1767:O1767"/>
    <mergeCell ref="G1768:O1768"/>
    <mergeCell ref="G1837:O1837"/>
    <mergeCell ref="G1838:O1838"/>
    <mergeCell ref="A1806:I1806"/>
    <mergeCell ref="A1822:T1836"/>
    <mergeCell ref="U1822:U1836"/>
    <mergeCell ref="V1822:AR1836"/>
    <mergeCell ref="A1837:F1837"/>
    <mergeCell ref="P1837:AS1837"/>
    <mergeCell ref="P1838:AS1838"/>
    <mergeCell ref="V1750:AR1764"/>
    <mergeCell ref="P1765:AS1765"/>
    <mergeCell ref="P1766:AS1766"/>
    <mergeCell ref="P1767:AA1767"/>
    <mergeCell ref="AB1767:AI1767"/>
    <mergeCell ref="AJ1767:AS1767"/>
    <mergeCell ref="P1768:AA1768"/>
    <mergeCell ref="AB1770:AI1770"/>
    <mergeCell ref="AJ1770:AS1770"/>
    <mergeCell ref="AB1768:AI1768"/>
    <mergeCell ref="AJ1768:AS1768"/>
    <mergeCell ref="A1769:F1770"/>
    <mergeCell ref="G1769:O1769"/>
    <mergeCell ref="P1769:AA1769"/>
    <mergeCell ref="AB1769:AI1769"/>
    <mergeCell ref="AJ1769:AS1769"/>
    <mergeCell ref="G1770:O1770"/>
    <mergeCell ref="P1770:AA1770"/>
    <mergeCell ref="A1771:A1785"/>
    <mergeCell ref="B1771:AS1785"/>
    <mergeCell ref="A1786:A1800"/>
    <mergeCell ref="Y1786:Y1800"/>
    <mergeCell ref="Z1786:AS1800"/>
    <mergeCell ref="J1801:AM1801"/>
    <mergeCell ref="AN1801:AS1801"/>
    <mergeCell ref="J1802:AM1802"/>
    <mergeCell ref="AN1802:AS1803"/>
    <mergeCell ref="V1803:AC1803"/>
    <mergeCell ref="AD1803:AM1803"/>
    <mergeCell ref="V1804:AC1804"/>
    <mergeCell ref="B1786:X1800"/>
    <mergeCell ref="A1801:I1801"/>
    <mergeCell ref="A1802:I1802"/>
    <mergeCell ref="A1803:I1803"/>
    <mergeCell ref="J1803:U1803"/>
    <mergeCell ref="A1804:I1804"/>
    <mergeCell ref="J1804:U1804"/>
    <mergeCell ref="A1838:F1839"/>
    <mergeCell ref="G1839:O1839"/>
    <mergeCell ref="P1839:AA1839"/>
    <mergeCell ref="AB1839:AI1839"/>
    <mergeCell ref="AJ1839:AS1839"/>
    <mergeCell ref="AD1876:AM1876"/>
    <mergeCell ref="AN1876:AS1876"/>
    <mergeCell ref="J1873:AM1873"/>
    <mergeCell ref="AN1873:AS1873"/>
    <mergeCell ref="J1874:AM1874"/>
    <mergeCell ref="AN1874:AS1875"/>
    <mergeCell ref="V1875:AC1875"/>
    <mergeCell ref="AD1875:AM1875"/>
    <mergeCell ref="V1876:AC1876"/>
    <mergeCell ref="AD1804:AM1804"/>
    <mergeCell ref="AN1804:AS1804"/>
    <mergeCell ref="AN1805:AS1806"/>
    <mergeCell ref="AD1806:AM1806"/>
    <mergeCell ref="A1805:I1805"/>
    <mergeCell ref="J1805:U1805"/>
    <mergeCell ref="V1805:AC1805"/>
    <mergeCell ref="AD1805:AM1805"/>
    <mergeCell ref="J1806:U1806"/>
    <mergeCell ref="V1806:AC1806"/>
    <mergeCell ref="A1807:AR1821"/>
    <mergeCell ref="P1841:AA1841"/>
    <mergeCell ref="AB1841:AI1841"/>
    <mergeCell ref="P1842:AA1842"/>
    <mergeCell ref="AB1842:AI1842"/>
    <mergeCell ref="A1840:F1840"/>
    <mergeCell ref="G1840:O1840"/>
    <mergeCell ref="P1840:AA1840"/>
    <mergeCell ref="AB1840:AI1840"/>
    <mergeCell ref="AJ1840:AS1840"/>
    <mergeCell ref="A1841:F1842"/>
    <mergeCell ref="AJ1841:AS1841"/>
    <mergeCell ref="AJ1842:AS1842"/>
    <mergeCell ref="G1841:O1841"/>
    <mergeCell ref="G1842:O1842"/>
    <mergeCell ref="A1843:A1857"/>
    <mergeCell ref="B1843:AS1857"/>
    <mergeCell ref="A1858:A1872"/>
    <mergeCell ref="Y1858:Y1872"/>
    <mergeCell ref="Z1858:AS1872"/>
    <mergeCell ref="B1858:X1872"/>
    <mergeCell ref="A1873:I1873"/>
    <mergeCell ref="A1874:I1874"/>
    <mergeCell ref="A1875:I1875"/>
    <mergeCell ref="J1875:U1875"/>
    <mergeCell ref="A1876:I1876"/>
    <mergeCell ref="J1876:U1876"/>
    <mergeCell ref="J1947:U1947"/>
    <mergeCell ref="V1947:AC1947"/>
    <mergeCell ref="A1945:I1945"/>
    <mergeCell ref="J1945:AM1945"/>
    <mergeCell ref="AN1945:AS1945"/>
    <mergeCell ref="A1946:I1946"/>
    <mergeCell ref="J1946:AM1946"/>
    <mergeCell ref="AN1946:AS1947"/>
    <mergeCell ref="A1947:I1947"/>
    <mergeCell ref="AD1947:AM1947"/>
    <mergeCell ref="V1878:AC1878"/>
    <mergeCell ref="AD1878:AM1878"/>
    <mergeCell ref="A1877:I1877"/>
    <mergeCell ref="J1877:U1877"/>
    <mergeCell ref="V1877:AC1877"/>
    <mergeCell ref="AD1877:AM1877"/>
    <mergeCell ref="AN1877:AS1878"/>
    <mergeCell ref="J1878:U1878"/>
    <mergeCell ref="A1879:AR1893"/>
    <mergeCell ref="AB1912:AI1912"/>
    <mergeCell ref="AJ1912:AS1912"/>
    <mergeCell ref="AJ1913:AS1913"/>
    <mergeCell ref="AJ1914:AS1914"/>
    <mergeCell ref="Z1930:AS1944"/>
    <mergeCell ref="V1894:AR1908"/>
    <mergeCell ref="P1909:AS1909"/>
    <mergeCell ref="P1910:AS1910"/>
    <mergeCell ref="P1911:AA1911"/>
    <mergeCell ref="AB1911:AI1911"/>
    <mergeCell ref="AJ1911:AS1911"/>
    <mergeCell ref="P1912:AA1912"/>
    <mergeCell ref="G1912:O1912"/>
    <mergeCell ref="G1913:O1913"/>
    <mergeCell ref="P1913:AA1913"/>
    <mergeCell ref="AB1913:AI1913"/>
    <mergeCell ref="G1914:O1914"/>
    <mergeCell ref="P1914:AA1914"/>
    <mergeCell ref="AB1914:AI1914"/>
    <mergeCell ref="B1915:AS1929"/>
    <mergeCell ref="A1878:I1878"/>
    <mergeCell ref="A1894:T1908"/>
    <mergeCell ref="U1894:U1908"/>
    <mergeCell ref="A1909:F1909"/>
    <mergeCell ref="G1909:O1909"/>
    <mergeCell ref="G1910:O1910"/>
    <mergeCell ref="G1911:O1911"/>
    <mergeCell ref="A1910:F1911"/>
    <mergeCell ref="A1912:F1912"/>
    <mergeCell ref="A1913:F1914"/>
    <mergeCell ref="A1915:A1929"/>
    <mergeCell ref="A1930:A1944"/>
    <mergeCell ref="B1930:X1944"/>
    <mergeCell ref="Y1930:Y1944"/>
    <mergeCell ref="G2053:O2053"/>
    <mergeCell ref="G2054:O2054"/>
    <mergeCell ref="A2022:I2022"/>
    <mergeCell ref="A2038:T2052"/>
    <mergeCell ref="U2038:U2052"/>
    <mergeCell ref="V2038:AR2052"/>
    <mergeCell ref="A2053:F2053"/>
    <mergeCell ref="P2053:AS2053"/>
    <mergeCell ref="P2054:AS2054"/>
    <mergeCell ref="G1981:O1981"/>
    <mergeCell ref="G1982:O1982"/>
    <mergeCell ref="P1983:AA1983"/>
    <mergeCell ref="AB1983:AI1983"/>
    <mergeCell ref="AJ1983:AS1983"/>
    <mergeCell ref="AB1986:AI1986"/>
    <mergeCell ref="AJ1986:AS1986"/>
    <mergeCell ref="A1982:F1983"/>
    <mergeCell ref="A1984:F1984"/>
    <mergeCell ref="G1984:O1984"/>
    <mergeCell ref="P1984:AA1984"/>
    <mergeCell ref="AB1984:AI1984"/>
    <mergeCell ref="AJ1984:AS1984"/>
    <mergeCell ref="A1985:F1986"/>
    <mergeCell ref="G1986:O1986"/>
    <mergeCell ref="P1986:AA1986"/>
    <mergeCell ref="A1987:A2001"/>
    <mergeCell ref="B1987:AS2001"/>
    <mergeCell ref="A2002:A2016"/>
    <mergeCell ref="Y2002:Y2016"/>
    <mergeCell ref="Z2002:AS2016"/>
    <mergeCell ref="J2017:AM2017"/>
    <mergeCell ref="AN2017:AS2017"/>
    <mergeCell ref="J2018:AM2018"/>
    <mergeCell ref="AN2018:AS2019"/>
    <mergeCell ref="V2019:AC2019"/>
    <mergeCell ref="AD2019:AM2019"/>
    <mergeCell ref="V2020:AC2020"/>
    <mergeCell ref="B2002:X2016"/>
    <mergeCell ref="A2017:I2017"/>
    <mergeCell ref="A2018:I2018"/>
    <mergeCell ref="A2019:I2019"/>
    <mergeCell ref="J2019:U2019"/>
    <mergeCell ref="A2020:I2020"/>
    <mergeCell ref="J2020:U2020"/>
    <mergeCell ref="A2054:F2055"/>
    <mergeCell ref="G2055:O2055"/>
    <mergeCell ref="P2058:AA2058"/>
    <mergeCell ref="AB2058:AI2058"/>
    <mergeCell ref="A2059:A2073"/>
    <mergeCell ref="B2059:AS2073"/>
    <mergeCell ref="A2074:A2088"/>
    <mergeCell ref="Y2074:Y2088"/>
    <mergeCell ref="Z2074:AS2088"/>
    <mergeCell ref="B2074:X2088"/>
    <mergeCell ref="A2089:I2089"/>
    <mergeCell ref="A2090:I2090"/>
    <mergeCell ref="A2091:I2091"/>
    <mergeCell ref="J2091:U2091"/>
    <mergeCell ref="A2092:I2092"/>
    <mergeCell ref="J2092:U2092"/>
    <mergeCell ref="AD2020:AM2020"/>
    <mergeCell ref="AN2020:AS2020"/>
    <mergeCell ref="AN2021:AS2022"/>
    <mergeCell ref="AD2022:AM2022"/>
    <mergeCell ref="A2021:I2021"/>
    <mergeCell ref="J2021:U2021"/>
    <mergeCell ref="V2021:AC2021"/>
    <mergeCell ref="AD2021:AM2021"/>
    <mergeCell ref="J2022:U2022"/>
    <mergeCell ref="V2022:AC2022"/>
    <mergeCell ref="A2023:AR2037"/>
    <mergeCell ref="P2055:AA2055"/>
    <mergeCell ref="AB2055:AI2055"/>
    <mergeCell ref="AJ2055:AS2055"/>
    <mergeCell ref="G2056:O2056"/>
    <mergeCell ref="P2056:AA2056"/>
    <mergeCell ref="AB2056:AI2056"/>
    <mergeCell ref="AJ2056:AS2056"/>
    <mergeCell ref="A2056:F2056"/>
    <mergeCell ref="A2057:F2058"/>
    <mergeCell ref="G2057:O2057"/>
    <mergeCell ref="P2057:AA2057"/>
    <mergeCell ref="AB2057:AI2057"/>
    <mergeCell ref="AJ2057:AS2057"/>
    <mergeCell ref="G2058:O2058"/>
    <mergeCell ref="AJ2058:AS2058"/>
    <mergeCell ref="J2089:AM2089"/>
    <mergeCell ref="AN2089:AS2089"/>
    <mergeCell ref="J2090:AM2090"/>
    <mergeCell ref="AN2090:AS2091"/>
    <mergeCell ref="V2091:AC2091"/>
    <mergeCell ref="AD2091:AM2091"/>
    <mergeCell ref="V2092:AC2092"/>
    <mergeCell ref="A2094:I2094"/>
    <mergeCell ref="A2110:T2124"/>
    <mergeCell ref="U2110:U2124"/>
    <mergeCell ref="A2125:F2125"/>
    <mergeCell ref="G2125:O2125"/>
    <mergeCell ref="V2110:AR2124"/>
    <mergeCell ref="P2125:AS2125"/>
    <mergeCell ref="B2146:X2160"/>
    <mergeCell ref="A2161:I2161"/>
    <mergeCell ref="G2129:O2129"/>
    <mergeCell ref="G2130:O2130"/>
    <mergeCell ref="A2131:A2145"/>
    <mergeCell ref="B2131:AS2145"/>
    <mergeCell ref="A2146:A2160"/>
    <mergeCell ref="Y2146:Y2160"/>
    <mergeCell ref="Z2146:AS2160"/>
    <mergeCell ref="AD2092:AM2092"/>
    <mergeCell ref="AN2092:AS2092"/>
    <mergeCell ref="AN2093:AS2094"/>
    <mergeCell ref="AD2094:AM2094"/>
    <mergeCell ref="A2093:I2093"/>
    <mergeCell ref="J2093:U2093"/>
    <mergeCell ref="V2093:AC2093"/>
    <mergeCell ref="AD2093:AM2093"/>
    <mergeCell ref="J2094:U2094"/>
    <mergeCell ref="V2094:AC2094"/>
    <mergeCell ref="A2095:AR2109"/>
    <mergeCell ref="A2126:F2127"/>
    <mergeCell ref="G2126:O2126"/>
    <mergeCell ref="P2126:AS2126"/>
    <mergeCell ref="G2127:O2127"/>
    <mergeCell ref="P2127:AA2127"/>
    <mergeCell ref="AB2127:AI2127"/>
    <mergeCell ref="AJ2127:AS2127"/>
    <mergeCell ref="P2129:AA2129"/>
    <mergeCell ref="AB2129:AI2129"/>
    <mergeCell ref="P2130:AA2130"/>
    <mergeCell ref="AB2130:AI2130"/>
    <mergeCell ref="A2128:F2128"/>
    <mergeCell ref="G2128:O2128"/>
    <mergeCell ref="P2128:AA2128"/>
    <mergeCell ref="AB2128:AI2128"/>
    <mergeCell ref="AJ2128:AS2128"/>
    <mergeCell ref="A2129:F2130"/>
    <mergeCell ref="AJ2129:AS2129"/>
    <mergeCell ref="AJ2130:AS2130"/>
    <mergeCell ref="A2164:I2164"/>
    <mergeCell ref="J2164:U2164"/>
    <mergeCell ref="V2164:AC2164"/>
    <mergeCell ref="AD2164:AM2164"/>
    <mergeCell ref="AN2164:AS2164"/>
    <mergeCell ref="G2200:O2200"/>
    <mergeCell ref="G2201:O2201"/>
    <mergeCell ref="A2166:I2166"/>
    <mergeCell ref="A2182:T2196"/>
    <mergeCell ref="U2182:U2196"/>
    <mergeCell ref="A2197:F2197"/>
    <mergeCell ref="G2197:O2197"/>
    <mergeCell ref="G2198:O2198"/>
    <mergeCell ref="G2199:O2199"/>
    <mergeCell ref="V2163:AC2163"/>
    <mergeCell ref="AD2163:AM2163"/>
    <mergeCell ref="J2161:AM2161"/>
    <mergeCell ref="AN2161:AS2161"/>
    <mergeCell ref="A2162:I2162"/>
    <mergeCell ref="J2162:AM2162"/>
    <mergeCell ref="AN2162:AS2163"/>
    <mergeCell ref="A2163:I2163"/>
    <mergeCell ref="J2163:U2163"/>
    <mergeCell ref="V2166:AC2166"/>
    <mergeCell ref="AD2166:AM2166"/>
    <mergeCell ref="A2165:I2165"/>
    <mergeCell ref="J2165:U2165"/>
    <mergeCell ref="V2165:AC2165"/>
    <mergeCell ref="AD2165:AM2165"/>
    <mergeCell ref="AN2165:AS2166"/>
    <mergeCell ref="J2166:U2166"/>
    <mergeCell ref="A2167:AR2181"/>
    <mergeCell ref="A2198:F2199"/>
    <mergeCell ref="A2200:F2200"/>
    <mergeCell ref="A2201:F2202"/>
    <mergeCell ref="G2202:O2202"/>
    <mergeCell ref="AB2200:AI2200"/>
    <mergeCell ref="AJ2200:AS2200"/>
    <mergeCell ref="P2201:AA2201"/>
    <mergeCell ref="AB2201:AI2201"/>
    <mergeCell ref="AJ2201:AS2201"/>
    <mergeCell ref="P2202:AA2202"/>
    <mergeCell ref="AB2202:AI2202"/>
    <mergeCell ref="AJ2202:AS2202"/>
    <mergeCell ref="V2182:AR2196"/>
    <mergeCell ref="P2197:AS2197"/>
    <mergeCell ref="P2198:AS2198"/>
    <mergeCell ref="P2199:AA2199"/>
    <mergeCell ref="AB2199:AI2199"/>
    <mergeCell ref="AJ2199:AS2199"/>
    <mergeCell ref="P2200:AA2200"/>
    <mergeCell ref="G2269:O2269"/>
    <mergeCell ref="P2269:AS2269"/>
    <mergeCell ref="A2239:AR2253"/>
    <mergeCell ref="AS2239:AS2253"/>
    <mergeCell ref="A2254:T2268"/>
    <mergeCell ref="U2254:U2268"/>
    <mergeCell ref="V2254:AR2268"/>
    <mergeCell ref="AS2254:AS2268"/>
    <mergeCell ref="A2269:F2269"/>
    <mergeCell ref="AT2053:AT2088"/>
    <mergeCell ref="AT2089:AT2124"/>
    <mergeCell ref="AS2095:AS2109"/>
    <mergeCell ref="AS2110:AS2124"/>
    <mergeCell ref="AT2125:AT2160"/>
    <mergeCell ref="AS2167:AS2181"/>
    <mergeCell ref="AS2182:AS2196"/>
    <mergeCell ref="AT2161:AT2196"/>
    <mergeCell ref="AT2197:AT2232"/>
    <mergeCell ref="A2203:A2217"/>
    <mergeCell ref="B2203:AS2217"/>
    <mergeCell ref="A2218:A2232"/>
    <mergeCell ref="Y2218:Y2232"/>
    <mergeCell ref="Z2218:AS2232"/>
    <mergeCell ref="AD2236:AM2236"/>
    <mergeCell ref="AN2236:AS2236"/>
    <mergeCell ref="AN2237:AS2238"/>
    <mergeCell ref="AD2238:AM2238"/>
    <mergeCell ref="J2233:AM2233"/>
    <mergeCell ref="AN2233:AS2233"/>
    <mergeCell ref="J2234:AM2234"/>
    <mergeCell ref="AN2234:AS2235"/>
    <mergeCell ref="V2235:AC2235"/>
    <mergeCell ref="AD2235:AM2235"/>
    <mergeCell ref="V2236:AC2236"/>
    <mergeCell ref="B2218:X2232"/>
    <mergeCell ref="A2233:I2233"/>
    <mergeCell ref="A2234:I2234"/>
    <mergeCell ref="A2235:I2235"/>
    <mergeCell ref="J2235:U2235"/>
    <mergeCell ref="A2236:I2236"/>
    <mergeCell ref="J2236:U2236"/>
    <mergeCell ref="A2237:I2237"/>
    <mergeCell ref="J2237:U2237"/>
    <mergeCell ref="V2237:AC2237"/>
    <mergeCell ref="AD2237:AM2237"/>
    <mergeCell ref="A2238:I2238"/>
    <mergeCell ref="J2238:U2238"/>
    <mergeCell ref="V2238:AC2238"/>
    <mergeCell ref="A2270:F2271"/>
    <mergeCell ref="G2270:O2270"/>
    <mergeCell ref="P2270:AS2270"/>
    <mergeCell ref="G2271:O2271"/>
    <mergeCell ref="P2271:AA2271"/>
    <mergeCell ref="AB2271:AI2271"/>
    <mergeCell ref="AJ2271:AS2271"/>
    <mergeCell ref="G2341:O2341"/>
    <mergeCell ref="G2342:O2342"/>
    <mergeCell ref="A2310:I2310"/>
    <mergeCell ref="A2326:T2340"/>
    <mergeCell ref="U2326:U2340"/>
    <mergeCell ref="V2326:AR2340"/>
    <mergeCell ref="A2341:F2341"/>
    <mergeCell ref="P2341:AS2341"/>
    <mergeCell ref="P2342:AS2342"/>
    <mergeCell ref="P2273:AA2273"/>
    <mergeCell ref="AB2273:AI2273"/>
    <mergeCell ref="P2274:AA2274"/>
    <mergeCell ref="AB2274:AI2274"/>
    <mergeCell ref="A2272:F2272"/>
    <mergeCell ref="G2272:O2272"/>
    <mergeCell ref="P2272:AA2272"/>
    <mergeCell ref="AB2272:AI2272"/>
    <mergeCell ref="AJ2272:AS2272"/>
    <mergeCell ref="A2273:F2274"/>
    <mergeCell ref="AJ2273:AS2273"/>
    <mergeCell ref="AJ2274:AS2274"/>
    <mergeCell ref="G2273:O2273"/>
    <mergeCell ref="G2274:O2274"/>
    <mergeCell ref="A2275:A2289"/>
    <mergeCell ref="B2275:AS2289"/>
    <mergeCell ref="A2290:A2304"/>
    <mergeCell ref="Y2290:Y2304"/>
    <mergeCell ref="Z2290:AS2304"/>
    <mergeCell ref="J2305:AM2305"/>
    <mergeCell ref="AN2305:AS2305"/>
    <mergeCell ref="J2306:AM2306"/>
    <mergeCell ref="AN2306:AS2307"/>
    <mergeCell ref="V2307:AC2307"/>
    <mergeCell ref="AD2307:AM2307"/>
    <mergeCell ref="V2308:AC2308"/>
    <mergeCell ref="B2290:X2304"/>
    <mergeCell ref="A2305:I2305"/>
    <mergeCell ref="A2306:I2306"/>
    <mergeCell ref="A2307:I2307"/>
    <mergeCell ref="J2307:U2307"/>
    <mergeCell ref="A2308:I2308"/>
    <mergeCell ref="J2308:U2308"/>
    <mergeCell ref="A2342:F2343"/>
    <mergeCell ref="G2343:O2343"/>
    <mergeCell ref="P2343:AA2343"/>
    <mergeCell ref="AB2343:AI2343"/>
    <mergeCell ref="AJ2343:AS2343"/>
    <mergeCell ref="AD2380:AM2380"/>
    <mergeCell ref="AN2380:AS2380"/>
    <mergeCell ref="J2377:AM2377"/>
    <mergeCell ref="AN2377:AS2377"/>
    <mergeCell ref="J2378:AM2378"/>
    <mergeCell ref="AN2378:AS2379"/>
    <mergeCell ref="V2379:AC2379"/>
    <mergeCell ref="AD2379:AM2379"/>
    <mergeCell ref="V2380:AC2380"/>
    <mergeCell ref="AD2308:AM2308"/>
    <mergeCell ref="AN2308:AS2308"/>
    <mergeCell ref="AN2309:AS2310"/>
    <mergeCell ref="AD2310:AM2310"/>
    <mergeCell ref="A2309:I2309"/>
    <mergeCell ref="J2309:U2309"/>
    <mergeCell ref="V2309:AC2309"/>
    <mergeCell ref="AD2309:AM2309"/>
    <mergeCell ref="J2310:U2310"/>
    <mergeCell ref="V2310:AC2310"/>
    <mergeCell ref="A2311:AR2325"/>
    <mergeCell ref="P2345:AA2345"/>
    <mergeCell ref="AB2345:AI2345"/>
    <mergeCell ref="P2346:AA2346"/>
    <mergeCell ref="AB2346:AI2346"/>
    <mergeCell ref="A2344:F2344"/>
    <mergeCell ref="G2344:O2344"/>
    <mergeCell ref="P2344:AA2344"/>
    <mergeCell ref="AB2344:AI2344"/>
    <mergeCell ref="AJ2344:AS2344"/>
    <mergeCell ref="A2345:F2346"/>
    <mergeCell ref="AJ2345:AS2345"/>
    <mergeCell ref="AJ2346:AS2346"/>
    <mergeCell ref="G2345:O2345"/>
    <mergeCell ref="G2346:O2346"/>
    <mergeCell ref="A2347:A2361"/>
    <mergeCell ref="B2347:AS2361"/>
    <mergeCell ref="A2362:A2376"/>
    <mergeCell ref="Y2362:Y2376"/>
    <mergeCell ref="Z2362:AS2376"/>
    <mergeCell ref="B2362:X2376"/>
    <mergeCell ref="A2377:I2377"/>
    <mergeCell ref="A2378:I2378"/>
    <mergeCell ref="A2379:I2379"/>
    <mergeCell ref="J2379:U2379"/>
    <mergeCell ref="A2380:I2380"/>
    <mergeCell ref="J2380:U2380"/>
    <mergeCell ref="J2451:U2451"/>
    <mergeCell ref="V2451:AC2451"/>
    <mergeCell ref="A2449:I2449"/>
    <mergeCell ref="J2449:AM2449"/>
    <mergeCell ref="AN2449:AS2449"/>
    <mergeCell ref="A2450:I2450"/>
    <mergeCell ref="J2450:AM2450"/>
    <mergeCell ref="AN2450:AS2451"/>
    <mergeCell ref="A2451:I2451"/>
    <mergeCell ref="V2382:AC2382"/>
    <mergeCell ref="AD2382:AM2382"/>
    <mergeCell ref="A2381:I2381"/>
    <mergeCell ref="J2381:U2381"/>
    <mergeCell ref="V2381:AC2381"/>
    <mergeCell ref="AD2381:AM2381"/>
    <mergeCell ref="AN2381:AS2382"/>
    <mergeCell ref="J2382:U2382"/>
    <mergeCell ref="A2383:AR2397"/>
    <mergeCell ref="AB2416:AI2416"/>
    <mergeCell ref="AJ2416:AS2416"/>
    <mergeCell ref="AJ2417:AS2417"/>
    <mergeCell ref="AJ2418:AS2418"/>
    <mergeCell ref="Z2434:AS2448"/>
    <mergeCell ref="V2398:AR2412"/>
    <mergeCell ref="P2413:AS2413"/>
    <mergeCell ref="P2414:AS2414"/>
    <mergeCell ref="P2415:AA2415"/>
    <mergeCell ref="AB2415:AI2415"/>
    <mergeCell ref="AJ2415:AS2415"/>
    <mergeCell ref="P2416:AA2416"/>
    <mergeCell ref="G2416:O2416"/>
    <mergeCell ref="G2417:O2417"/>
    <mergeCell ref="P2417:AA2417"/>
    <mergeCell ref="AB2417:AI2417"/>
    <mergeCell ref="G2418:O2418"/>
    <mergeCell ref="P2418:AA2418"/>
    <mergeCell ref="AB2418:AI2418"/>
    <mergeCell ref="B2419:AS2433"/>
    <mergeCell ref="A2382:I2382"/>
    <mergeCell ref="A2398:T2412"/>
    <mergeCell ref="U2398:U2412"/>
    <mergeCell ref="A2413:F2413"/>
    <mergeCell ref="G2413:O2413"/>
    <mergeCell ref="G2414:O2414"/>
    <mergeCell ref="G2415:O2415"/>
    <mergeCell ref="A2414:F2415"/>
    <mergeCell ref="A2416:F2416"/>
    <mergeCell ref="A2417:F2418"/>
    <mergeCell ref="A2419:A2433"/>
    <mergeCell ref="A2434:A2448"/>
    <mergeCell ref="B2434:X2448"/>
    <mergeCell ref="Y2434:Y2448"/>
    <mergeCell ref="Y2866:Y2880"/>
    <mergeCell ref="Z2866:AS2880"/>
    <mergeCell ref="A2846:F2847"/>
    <mergeCell ref="A2848:F2848"/>
    <mergeCell ref="A2849:F2850"/>
    <mergeCell ref="A2851:A2865"/>
    <mergeCell ref="B2851:AS2865"/>
    <mergeCell ref="A2866:A2880"/>
    <mergeCell ref="B2866:X2880"/>
    <mergeCell ref="J2809:AM2809"/>
    <mergeCell ref="AN2809:AS2809"/>
    <mergeCell ref="A2779:A2793"/>
    <mergeCell ref="B2779:AS2793"/>
    <mergeCell ref="A2794:A2808"/>
    <mergeCell ref="B2794:X2808"/>
    <mergeCell ref="Y2794:Y2808"/>
    <mergeCell ref="Z2794:AS2808"/>
    <mergeCell ref="A2809:I2809"/>
    <mergeCell ref="A2810:I2810"/>
    <mergeCell ref="J2810:AM2810"/>
    <mergeCell ref="AN2810:AS2811"/>
    <mergeCell ref="A2811:I2811"/>
    <mergeCell ref="J2811:U2811"/>
    <mergeCell ref="V2811:AC2811"/>
    <mergeCell ref="AD2811:AM2811"/>
    <mergeCell ref="A2812:I2812"/>
    <mergeCell ref="J2812:U2812"/>
    <mergeCell ref="V2812:AC2812"/>
    <mergeCell ref="AD2812:AM2812"/>
    <mergeCell ref="AN2812:AS2812"/>
    <mergeCell ref="A2813:I2813"/>
    <mergeCell ref="J2813:U2813"/>
    <mergeCell ref="V2813:AC2813"/>
    <mergeCell ref="AD2813:AM2813"/>
    <mergeCell ref="AN2813:AS2814"/>
    <mergeCell ref="J2814:U2814"/>
    <mergeCell ref="V2814:AC2814"/>
    <mergeCell ref="AD2814:AM2814"/>
    <mergeCell ref="A2815:AR2829"/>
    <mergeCell ref="A2814:I2814"/>
    <mergeCell ref="A2830:T2844"/>
    <mergeCell ref="U2830:U2844"/>
    <mergeCell ref="A2845:F2845"/>
    <mergeCell ref="G2845:O2845"/>
    <mergeCell ref="G2846:O2846"/>
    <mergeCell ref="G2847:O2847"/>
    <mergeCell ref="A3062:F3063"/>
    <mergeCell ref="G3063:O3063"/>
    <mergeCell ref="A2956:I2956"/>
    <mergeCell ref="J2956:U2956"/>
    <mergeCell ref="V2956:AC2956"/>
    <mergeCell ref="AD2956:AM2956"/>
    <mergeCell ref="AN2956:AS2956"/>
    <mergeCell ref="A2957:I2957"/>
    <mergeCell ref="J2957:U2957"/>
    <mergeCell ref="V2957:AC2957"/>
    <mergeCell ref="AD2957:AM2957"/>
    <mergeCell ref="AN2957:AS2958"/>
    <mergeCell ref="J2958:U2958"/>
    <mergeCell ref="V2958:AC2958"/>
    <mergeCell ref="AD2958:AM2958"/>
    <mergeCell ref="A2959:AR2973"/>
    <mergeCell ref="G2989:O2989"/>
    <mergeCell ref="G2990:O2990"/>
    <mergeCell ref="A2958:I2958"/>
    <mergeCell ref="A2974:T2988"/>
    <mergeCell ref="U2974:U2988"/>
    <mergeCell ref="V2974:AR2988"/>
    <mergeCell ref="A2989:F2989"/>
    <mergeCell ref="P2989:AS2989"/>
    <mergeCell ref="P2990:AS2990"/>
    <mergeCell ref="A2990:F2991"/>
    <mergeCell ref="G2991:O2991"/>
    <mergeCell ref="P2991:AA2991"/>
    <mergeCell ref="AB2991:AI2991"/>
    <mergeCell ref="AJ2991:AS2991"/>
    <mergeCell ref="A2992:F2992"/>
    <mergeCell ref="G2992:O2992"/>
    <mergeCell ref="AJ2992:AS2992"/>
    <mergeCell ref="AB2994:AI2994"/>
    <mergeCell ref="AJ2994:AS2994"/>
    <mergeCell ref="P2992:AA2992"/>
    <mergeCell ref="AB2992:AI2992"/>
    <mergeCell ref="A2993:F2994"/>
    <mergeCell ref="G2993:O2993"/>
    <mergeCell ref="P2993:AA2993"/>
    <mergeCell ref="AB2993:AI2993"/>
    <mergeCell ref="AJ2993:AS2993"/>
    <mergeCell ref="B3010:X3024"/>
    <mergeCell ref="A3025:I3025"/>
    <mergeCell ref="G2994:O2994"/>
    <mergeCell ref="P2994:AA2994"/>
    <mergeCell ref="A2995:A3009"/>
    <mergeCell ref="B2995:AS3009"/>
    <mergeCell ref="A3010:A3024"/>
    <mergeCell ref="Y3010:Y3024"/>
    <mergeCell ref="Z3010:AS3024"/>
    <mergeCell ref="V3027:AC3027"/>
    <mergeCell ref="AD3027:AM3027"/>
    <mergeCell ref="J3025:AM3025"/>
    <mergeCell ref="AN3025:AS3025"/>
    <mergeCell ref="A3026:I3026"/>
    <mergeCell ref="J3026:AM3026"/>
    <mergeCell ref="AN3026:AS3027"/>
    <mergeCell ref="A3027:I3027"/>
    <mergeCell ref="J3027:U3027"/>
    <mergeCell ref="A3028:I3028"/>
    <mergeCell ref="J3028:U3028"/>
    <mergeCell ref="V3028:AC3028"/>
    <mergeCell ref="AD3028:AM3028"/>
    <mergeCell ref="AN3028:AS3028"/>
    <mergeCell ref="A3029:I3029"/>
    <mergeCell ref="J3029:U3029"/>
    <mergeCell ref="V3029:AC3029"/>
    <mergeCell ref="AD3029:AM3029"/>
    <mergeCell ref="AN3029:AS3030"/>
    <mergeCell ref="J3030:U3030"/>
    <mergeCell ref="V3030:AC3030"/>
    <mergeCell ref="AD3030:AM3030"/>
    <mergeCell ref="A3031:AR3045"/>
    <mergeCell ref="G3061:O3061"/>
    <mergeCell ref="G3062:O3062"/>
    <mergeCell ref="A3030:I3030"/>
    <mergeCell ref="A3046:T3060"/>
    <mergeCell ref="U3046:U3060"/>
    <mergeCell ref="V3046:AR3060"/>
    <mergeCell ref="A3061:F3061"/>
    <mergeCell ref="P3061:AS3061"/>
    <mergeCell ref="P3062:AS3062"/>
  </mergeCells>
  <hyperlinks>
    <hyperlink r:id="rId1" ref="S104"/>
  </hyperlinks>
  <printOptions horizontalCentered="1"/>
  <pageMargins bottom="0.19685039370078738" footer="0.0" header="0.0" left="0.984251968503937" right="0.23622047244094488" top="0.19685039370078738"/>
  <pageSetup fitToHeight="0" paperSize="11" cellComments="atEnd" orientation="landscape" pageOrder="overThenDown"/>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8.88"/>
    <col customWidth="1" min="2" max="2" width="12.63"/>
    <col customWidth="1" min="3" max="3" width="11.88"/>
    <col customWidth="1" min="4" max="4" width="9.0"/>
    <col customWidth="1" min="5" max="5" width="14.25"/>
    <col customWidth="1" min="6" max="26" width="18.88"/>
  </cols>
  <sheetData>
    <row r="1">
      <c r="A1" s="144" t="s">
        <v>768</v>
      </c>
      <c r="B1" s="145" t="s">
        <v>769</v>
      </c>
      <c r="C1" s="145" t="s">
        <v>0</v>
      </c>
      <c r="D1" s="145" t="s">
        <v>2</v>
      </c>
      <c r="E1" s="145" t="s">
        <v>4</v>
      </c>
      <c r="F1" s="145" t="s">
        <v>3</v>
      </c>
      <c r="G1" s="145" t="s">
        <v>770</v>
      </c>
      <c r="H1" s="145" t="s">
        <v>5</v>
      </c>
      <c r="I1" s="145" t="s">
        <v>6</v>
      </c>
      <c r="J1" s="145" t="s">
        <v>8</v>
      </c>
      <c r="K1" s="145" t="s">
        <v>9</v>
      </c>
      <c r="L1" s="145" t="s">
        <v>691</v>
      </c>
      <c r="M1" s="145" t="s">
        <v>697</v>
      </c>
      <c r="N1" s="145" t="s">
        <v>699</v>
      </c>
      <c r="O1" s="145" t="s">
        <v>703</v>
      </c>
      <c r="P1" s="145" t="s">
        <v>707</v>
      </c>
      <c r="Q1" s="145" t="s">
        <v>771</v>
      </c>
      <c r="R1" s="145" t="s">
        <v>712</v>
      </c>
      <c r="S1" s="145" t="s">
        <v>772</v>
      </c>
      <c r="T1" s="145" t="s">
        <v>773</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5.88"/>
  </cols>
  <sheetData>
    <row r="1">
      <c r="A1" s="146" t="s">
        <v>774</v>
      </c>
    </row>
    <row r="2">
      <c r="A2" s="146" t="s">
        <v>775</v>
      </c>
    </row>
    <row r="3">
      <c r="A3" s="146" t="s">
        <v>776</v>
      </c>
    </row>
    <row r="4">
      <c r="A4" s="146" t="s">
        <v>777</v>
      </c>
    </row>
    <row r="6">
      <c r="A6" s="146"/>
    </row>
  </sheetData>
  <drawing r:id="rId1"/>
</worksheet>
</file>