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laby\Desktop\"/>
    </mc:Choice>
  </mc:AlternateContent>
  <xr:revisionPtr revIDLastSave="0" documentId="13_ncr:1_{7B68FFDE-F68E-47B2-A0CB-BA8665B92010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Instrukcja" sheetId="1" r:id="rId1"/>
    <sheet name="Dane wejściowe" sheetId="2" r:id="rId2"/>
    <sheet name="Wynik" sheetId="3" r:id="rId3"/>
    <sheet name="Rekomendacje" sheetId="4" r:id="rId4"/>
    <sheet name="Założenia i źródł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A6" i="3" s="1"/>
  <c r="C16" i="3"/>
  <c r="B16" i="3"/>
  <c r="C15" i="3"/>
  <c r="B15" i="3"/>
  <c r="C14" i="3"/>
  <c r="B14" i="3"/>
  <c r="C13" i="3"/>
  <c r="B13" i="3"/>
  <c r="C12" i="3"/>
  <c r="B12" i="3"/>
  <c r="E15" i="3" l="1"/>
  <c r="D12" i="3"/>
  <c r="D14" i="3"/>
  <c r="E14" i="3" s="1"/>
  <c r="D16" i="3"/>
  <c r="E16" i="3" s="1"/>
  <c r="D13" i="3"/>
  <c r="E13" i="3" s="1"/>
  <c r="D15" i="3"/>
  <c r="D17" i="3" l="1"/>
  <c r="E12" i="3"/>
  <c r="E17" i="3" s="1"/>
  <c r="E6" i="3" s="1"/>
  <c r="G6" i="3" l="1"/>
  <c r="C6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<sst xmlns="http://schemas.openxmlformats.org/spreadsheetml/2006/main" count="212" uniqueCount="173">
  <si>
    <t>Kalkulator ukrytych kosztów ręcznej awizacji</t>
  </si>
  <si>
    <t>Policz orientacyjny roczny koszt ręcznej obsługi gości, dostawców, ekip zewnętrznych, dokumentów BHP i zezwoleń na pracę. Arkusz ma charakter diagnostyczny — służy do oszacowania skali problemu i przygotowania rozmowy o procesie wejścia do zakładu.</t>
  </si>
  <si>
    <t>Krok</t>
  </si>
  <si>
    <t>Co zrobić</t>
  </si>
  <si>
    <t>Wskazówka</t>
  </si>
  <si>
    <t>1</t>
  </si>
  <si>
    <t>Przejdź do arkusza „Dane wejściowe”.</t>
  </si>
  <si>
    <t>Wypełniaj zielone pola. Pozostałe komórki są opisowe lub wynikowe.</t>
  </si>
  <si>
    <t>2</t>
  </si>
  <si>
    <t>Wpisz skalę wizyt, dostaw i wejść ekip zewnętrznych.</t>
  </si>
  <si>
    <t>Możesz użyć danych miesięcznych albo szacunków z ochrony, logistyki i administracji.</t>
  </si>
  <si>
    <t>3</t>
  </si>
  <si>
    <t>Uzupełnij czas obsługi, oczekiwania i koordynacji.</t>
  </si>
  <si>
    <t>Nie musi być idealnie. Celem jest pierwszy obraz skali strat.</t>
  </si>
  <si>
    <t>4</t>
  </si>
  <si>
    <t>Sprawdź arkusz „Wynik”.</t>
  </si>
  <si>
    <t>Zobacz koszt roczny, potencjał oszczędności i największe źródła strat.</t>
  </si>
  <si>
    <t>5</t>
  </si>
  <si>
    <t>Przejdź do arkusza „Rekomendacje”.</t>
  </si>
  <si>
    <t>Zobacz, które elementy procesu wejścia warto uporządkować najpierw.</t>
  </si>
  <si>
    <t>Masz wynik? Omów go z ekspertem Signalo. Wspólnie można sprawdzić, które koszty wynikają z ręcznej awizacji, które z BHP i dokumentacji, a które z opóźnień przy bramie, rampach lub pracy wykonawców.</t>
  </si>
  <si>
    <t>Link do konsultacji:</t>
  </si>
  <si>
    <t>https://signalo.pl/darmowa-konsultacja/</t>
  </si>
  <si>
    <t>Dane wejściowe</t>
  </si>
  <si>
    <t>Wypełnij zielone pola własnymi danymi. Wartości przykładowe pokazują sposób działania kalkulatora.</t>
  </si>
  <si>
    <t>Sekcja</t>
  </si>
  <si>
    <t>Parametr</t>
  </si>
  <si>
    <t>Wartość</t>
  </si>
  <si>
    <t>Jednostka</t>
  </si>
  <si>
    <t>Opis</t>
  </si>
  <si>
    <t>Skala procesu</t>
  </si>
  <si>
    <t>Liczba wizyt gości miesięcznie</t>
  </si>
  <si>
    <t>miesięcznie</t>
  </si>
  <si>
    <t>Goście, audytorzy, wizyty biurowe i techniczne.</t>
  </si>
  <si>
    <t>Liczba dostaw miesięcznie</t>
  </si>
  <si>
    <t>Wjazdy dostawców, odbiory, transporty.</t>
  </si>
  <si>
    <t>Liczba wejść ekip zewnętrznych miesięcznie</t>
  </si>
  <si>
    <t>Serwis, podwykonawcy, wykonawcy prac technicznych.</t>
  </si>
  <si>
    <t>Czas</t>
  </si>
  <si>
    <t>Średni czas ręcznej obsługi jednego wejścia</t>
  </si>
  <si>
    <t>min</t>
  </si>
  <si>
    <t>Wpisy, przepustka, telefon, sprawdzenie dokumentów.</t>
  </si>
  <si>
    <t>Dodatkowy czas oczekiwania przy brakach</t>
  </si>
  <si>
    <t>Czas oczekiwania, gdy brakuje zgody, dokumentu lub informacji.</t>
  </si>
  <si>
    <t>Odsetek wejść z dodatkowymi brakami</t>
  </si>
  <si>
    <t>%</t>
  </si>
  <si>
    <t>Szacunkowy udział wizyt, które wymagają dodatkowej obsługi.</t>
  </si>
  <si>
    <t>Koszty pracy</t>
  </si>
  <si>
    <t>Koszt godziny pracy ochrony / recepcji</t>
  </si>
  <si>
    <t>PLN/h</t>
  </si>
  <si>
    <t>Średni koszt godziny osoby obsługującej wejście.</t>
  </si>
  <si>
    <t>Koszt godziny pracy BHP / logistyki / administracji</t>
  </si>
  <si>
    <t>Koszt osób zaangażowanych w wyjaśnienia i koordynację.</t>
  </si>
  <si>
    <t>Średnia liczba osób zaangażowanych w interwencję</t>
  </si>
  <si>
    <t>osoby</t>
  </si>
  <si>
    <t>Ile osób zwykle uczestniczy w dodatkowej koordynacji.</t>
  </si>
  <si>
    <t>Koordynacja</t>
  </si>
  <si>
    <t>Liczba telefonów / maili / interwencji miesięcznie</t>
  </si>
  <si>
    <t>Dodatkowe kontakty dotyczące wejść, zgód, dokumentów.</t>
  </si>
  <si>
    <t>Średni czas jednej interwencji</t>
  </si>
  <si>
    <t>Czas jednego telefonu, maila lub ręcznego potwierdzenia.</t>
  </si>
  <si>
    <t>Kontrole i audyty</t>
  </si>
  <si>
    <t>Liczba kontroli lub audytów rocznie</t>
  </si>
  <si>
    <t>rocznie</t>
  </si>
  <si>
    <t>PIP, audyty BHP, audyty wewnętrzne, ISO, klient.</t>
  </si>
  <si>
    <t>Czas przygotowania dokumentów do jednego audytu</t>
  </si>
  <si>
    <t>h</t>
  </si>
  <si>
    <t>Szukanie historii wejść, podpisów, zgód, potwierdzeń.</t>
  </si>
  <si>
    <t>Koszt godziny pracy przy dokumentacji</t>
  </si>
  <si>
    <t>Koszt osób przygotowujących dokumentację.</t>
  </si>
  <si>
    <t>Opóźnienia</t>
  </si>
  <si>
    <t>Koszt godziny opóźnienia dostawy / ekipy</t>
  </si>
  <si>
    <t>Szacunek kosztu oczekiwania kierowcy, wykonawcy lub zasobów.</t>
  </si>
  <si>
    <t>Liczba opóźnień miesięcznie powiązanych z wejściem</t>
  </si>
  <si>
    <t>Np. brak awizacji, brak dokumentów, brak zgody, kolizje.</t>
  </si>
  <si>
    <t>Średni czas jednego opóźnienia</t>
  </si>
  <si>
    <t>Średni czas opóźnienia związany z procesem wejścia.</t>
  </si>
  <si>
    <t>Potencjał poprawy</t>
  </si>
  <si>
    <t>Redukcja czasu obsługi po digitalizacji</t>
  </si>
  <si>
    <t>Założenie do scenariusza oszczędności.</t>
  </si>
  <si>
    <t>Redukcja czasu oczekiwania po digitalizacji</t>
  </si>
  <si>
    <t>Redukcja koordynacji po digitalizacji</t>
  </si>
  <si>
    <t>Redukcja czasu dokumentacji i audytów</t>
  </si>
  <si>
    <t>Redukcja opóźnień powiązanych z wejściem</t>
  </si>
  <si>
    <t>Wynik kalkulacji</t>
  </si>
  <si>
    <t>Wyniki są orientacyjne i służą do rozmowy o procesie wejścia. Zmień dane wejściowe, aby zobaczyć wpływ skali wizyt, czasu obsługi, oczekiwania, koordynacji i dokumentacji.</t>
  </si>
  <si>
    <t>Łączny koszt roczny</t>
  </si>
  <si>
    <t>Potencjalne oszczędności</t>
  </si>
  <si>
    <t>Koszt po zmianie</t>
  </si>
  <si>
    <t>Potencjał miesięczny</t>
  </si>
  <si>
    <t>Źródło kosztu</t>
  </si>
  <si>
    <t>Obecny koszt roczny</t>
  </si>
  <si>
    <t>Redukcja</t>
  </si>
  <si>
    <t>Jak to rozumieć</t>
  </si>
  <si>
    <t>Ręczna obsługa wejść</t>
  </si>
  <si>
    <t>Czas ochrony/recepcji na podstawową obsługę wejścia.</t>
  </si>
  <si>
    <t>Oczekiwanie przy brakach</t>
  </si>
  <si>
    <t>Czas oczekiwania przez brak dokumentu, zgody, awizacji lub statusu.</t>
  </si>
  <si>
    <t>Ręczna koordynacja</t>
  </si>
  <si>
    <t>Telefony, maile i dodatkowe potwierdzenia między działami.</t>
  </si>
  <si>
    <t>Dokumentacja do kontroli/audytu</t>
  </si>
  <si>
    <t>Ręczne szukanie historii wejść, podpisów, zgód i dokumentów.</t>
  </si>
  <si>
    <t>Opóźnienia dostaw i ekip</t>
  </si>
  <si>
    <t>Koszt opóźnień przy bramie, rampach, pracach wykonawców lub dostawach.</t>
  </si>
  <si>
    <t>RAZEM</t>
  </si>
  <si>
    <t>Suma orientacyjnych kosztów rocznych.</t>
  </si>
  <si>
    <t>Jak interpretować wynik</t>
  </si>
  <si>
    <t>Próg</t>
  </si>
  <si>
    <t>Interpretacja</t>
  </si>
  <si>
    <t>Do 25 000 zł rocznie</t>
  </si>
  <si>
    <t>Proces może generować koszty, ale prawdopodobnie nie jest jeszcze krytycznym obszarem strat. Warto uporządkować najbardziej ręczne elementy.</t>
  </si>
  <si>
    <t>25 000–100 000 zł rocznie</t>
  </si>
  <si>
    <t>Ręczna awizacja prawdopodobnie angażuje zbyt dużo czasu kilku działów. Warto sprawdzić, które elementy procesu można zdigitalizować najpierw.</t>
  </si>
  <si>
    <t>Powyżej 100 000 zł rocznie</t>
  </si>
  <si>
    <t>Proces wejścia może być realnym źródłem strat operacyjnych, opóźnień, ryzyk BHP i kosztów administracyjnych. Warto przeanalizować go jako obszar optymalizacji.</t>
  </si>
  <si>
    <t>Rekomendacje po kalkulacji</t>
  </si>
  <si>
    <t>Użyj tej mapy, żeby przełożyć wynik kalkulatora na konkretne działania. Najpierw porządkuj obszary, które generują najwięcej kosztów i najczęściej angażują kilka działów naraz.</t>
  </si>
  <si>
    <t>Źródło problemu</t>
  </si>
  <si>
    <t>Objaw w zakładzie</t>
  </si>
  <si>
    <t>Co można usprawnić</t>
  </si>
  <si>
    <t>Jak pomaga EntryFlow</t>
  </si>
  <si>
    <t>Telefony do gospodarzy</t>
  </si>
  <si>
    <t>Ochrona często dzwoni, żeby potwierdzić wizytę.</t>
  </si>
  <si>
    <t>Awizacja przed przyjazdem i status wizyty.</t>
  </si>
  <si>
    <t>Ochrona widzi decyzję przy bramie bez odtwarzania informacji.</t>
  </si>
  <si>
    <t>Dokumenty przy bramie</t>
  </si>
  <si>
    <t>Goście lub wykonawcy uzupełniają dokumenty na miejscu.</t>
  </si>
  <si>
    <t>Formularze, oświadczenia i dokumenty przed przyjazdem.</t>
  </si>
  <si>
    <t>Braki mogą być wychwycone wcześniej, zanim osoba pojawi się przy bramie.</t>
  </si>
  <si>
    <t>BHP na ostatnią chwilę</t>
  </si>
  <si>
    <t>Zasady i potwierdzenia BHP są obsługiwane dopiero na miejscu.</t>
  </si>
  <si>
    <t>Instruktaże, testy i podpisy online.</t>
  </si>
  <si>
    <t>Wymagania wejścia są powiązane z wizytą i statusem osoby.</t>
  </si>
  <si>
    <t>Zgody w mailach</t>
  </si>
  <si>
    <t>Zezwolenia i akceptacje krążą po mailach lub komunikatorach.</t>
  </si>
  <si>
    <t>Workflow zgłoszeń, zatwierdzeń i podpisów.</t>
  </si>
  <si>
    <t>Status pracy i wymagane zgody są widoczne w jednym procesie.</t>
  </si>
  <si>
    <t>Brak listy osób na terenie</t>
  </si>
  <si>
    <t>Nie ma aktualnej, łatwo dostępnej listy osób zewnętrznych.</t>
  </si>
  <si>
    <t>Dashboard obecności i historia wejść.</t>
  </si>
  <si>
    <t>Zakład wie, kto jest na terenie, z jakiej firmy, po co i u kogo.</t>
  </si>
  <si>
    <t>Audyt i kontrola</t>
  </si>
  <si>
    <t>Dane trzeba zbierać ręcznie z kilku miejsc.</t>
  </si>
  <si>
    <t>Archiwum wejść, dokumentów, zgód i podpisów.</t>
  </si>
  <si>
    <t>Raport można przygotować szybciej i z mniejszą zależnością od pamięci ludzi.</t>
  </si>
  <si>
    <t>Następny krok: omów wynik kalkulatora z Signalo. Pokażemy, które koszty można ograniczyć najszybciej i jak może wyglądać uporządkowany proces wejścia z EntryFlow.</t>
  </si>
  <si>
    <t>EntryFlow:</t>
  </si>
  <si>
    <t>https://signalo.pl/system-awizacji/</t>
  </si>
  <si>
    <t>Konsultacja:</t>
  </si>
  <si>
    <t>Założenia i źródła</t>
  </si>
  <si>
    <t>Kalkulator pokazuje orientacyjny koszt procesu. Wynik nie jest audytem BHP ani opinią prawną. Przyjęte redukcje są założeniami scenariusza i należy je potwierdzić analizą procesu w konkretnym zakładzie.</t>
  </si>
  <si>
    <t>Obszar</t>
  </si>
  <si>
    <t>Założenie / źródło</t>
  </si>
  <si>
    <t>URL</t>
  </si>
  <si>
    <t>System awizacji EntryFlow</t>
  </si>
  <si>
    <t>Opis funkcji: awizacja, BHP online, przepustki QR, cyfrowe zezwolenia i kontrola wejść.</t>
  </si>
  <si>
    <t>Optymalizacja procesów</t>
  </si>
  <si>
    <t>Powiązanie procesu wejścia z szerszą optymalizacją produkcji i przepływu operacji.</t>
  </si>
  <si>
    <t>https://signalo.pl/optymalizacja-produkcji/</t>
  </si>
  <si>
    <t>Konsultacja</t>
  </si>
  <si>
    <t>Miejsce do omówienia wyniku kalkulatora i procesu wejścia.</t>
  </si>
  <si>
    <t>PIP – przygotowanie do kontroli</t>
  </si>
  <si>
    <t>Kontrola PIP opiera się na weryfikacji dokumentów papierowych i elektronicznych.</t>
  </si>
  <si>
    <t>https://www.pip.gov.pl/dla-pracodawcow/niezbednik-pracodawcy/jak-przygotowac-sie-do-kontroli</t>
  </si>
  <si>
    <t>PIP – ocena ryzyka zawodowego</t>
  </si>
  <si>
    <t>Kontekst oceny i dokumentowania ryzyka.</t>
  </si>
  <si>
    <t>https://www.pip.gov.pl/dla-pracodawcow/niezbednik-pracodawcy/ocena-ryzyka-zawodowego</t>
  </si>
  <si>
    <t>PIP – prace szczególnie niebezpieczne</t>
  </si>
  <si>
    <t>Kontekst wykazu prac szczególnie niebezpiecznych w zakładzie.</t>
  </si>
  <si>
    <t>https://www.pip.gov.pl/dla-pracodawcow/porady-prawne/prace-szczegolnie-niebezpieczne-oraz-prace-wymagajace-szczegolnej-sprawnosci-psychofizycznej</t>
  </si>
  <si>
    <t>Kodeks pracy</t>
  </si>
  <si>
    <t>Art. 208: współpraca pracodawców wykonujących pracę w tym samym miejscu.</t>
  </si>
  <si>
    <t>https://isap.sejm.gov.pl/isap.nsf/download.xsp/WDU20190001040/U/D20191040Lj.pdf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</si>
</sst>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&quot;zł&quot;"/>
  </numFmts>
  <fonts count="7" x14ac:knownFonts="1">
    <font>
      <sz val="11"/>
      <name val="Carlito"/>
    </font>
    <font>
      <b/>
      <sz val="18"/>
      <color rgb="FFFFFFFF"/>
      <name val="Carlito"/>
    </font>
    <font>
      <sz val="11"/>
      <color rgb="FF374151"/>
      <name val="Carlito"/>
    </font>
    <font>
      <b/>
      <sz val="11"/>
      <color rgb="FF0F172A"/>
      <name val="Carlito"/>
    </font>
    <font>
      <sz val="11"/>
      <color rgb="FF14716E"/>
      <name val="Carlito"/>
    </font>
    <font>
      <b/>
      <sz val="11"/>
      <color rgb="FFFFFFFF"/>
      <name val="Carlito"/>
    </font>
    <font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4716E"/>
      </patternFill>
    </fill>
    <fill>
      <patternFill patternType="solid">
        <fgColor rgb="FFF8FAFC"/>
      </patternFill>
    </fill>
    <fill>
      <patternFill patternType="solid">
        <fgColor rgb="FFF0FDFA"/>
      </patternFill>
    </fill>
    <fill>
      <patternFill patternType="solid">
        <fgColor rgb="FFECFDF5"/>
      </patternFill>
    </fill>
    <fill>
      <patternFill patternType="solid">
        <fgColor rgb="FF0F172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4" borderId="0" xfId="1" applyFont="1" applyFill="1" applyAlignment="1">
      <alignment vertical="center" wrapText="1"/>
    </xf>
    <xf numFmtId="0" fontId="0" fillId="0" borderId="0" xfId="1" applyFont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5" borderId="0" xfId="1" applyFont="1" applyFill="1" applyAlignment="1">
      <alignment horizontal="right" vertical="center" wrapText="1"/>
    </xf>
    <xf numFmtId="9" fontId="3" fillId="5" borderId="0" xfId="1" applyNumberFormat="1" applyFont="1" applyFill="1" applyAlignment="1">
      <alignment horizontal="right" vertical="center" wrapText="1"/>
    </xf>
    <xf numFmtId="164" fontId="2" fillId="4" borderId="0" xfId="1" applyNumberFormat="1" applyFont="1" applyFill="1" applyAlignment="1">
      <alignment vertical="center" wrapText="1"/>
    </xf>
    <xf numFmtId="9" fontId="2" fillId="4" borderId="0" xfId="1" applyNumberFormat="1" applyFont="1" applyFill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9" fontId="2" fillId="0" borderId="0" xfId="1" applyNumberFormat="1" applyFont="1" applyAlignment="1">
      <alignment vertical="center" wrapText="1"/>
    </xf>
    <xf numFmtId="0" fontId="3" fillId="5" borderId="0" xfId="1" applyFont="1" applyFill="1" applyAlignment="1">
      <alignment vertical="center" wrapText="1"/>
    </xf>
    <xf numFmtId="164" fontId="3" fillId="5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4" borderId="0" xfId="1" applyFont="1" applyFill="1" applyAlignment="1">
      <alignment vertical="center" wrapText="1"/>
    </xf>
    <xf numFmtId="0" fontId="5" fillId="6" borderId="0" xfId="1" applyFont="1" applyFill="1" applyAlignment="1">
      <alignment horizontal="center" vertical="center" wrapText="1"/>
    </xf>
    <xf numFmtId="164" fontId="1" fillId="2" borderId="0" xfId="1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4" borderId="0" xfId="1" applyFont="1" applyFill="1" applyAlignment="1">
      <alignment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opLeftCell="A7" workbookViewId="0">
      <selection activeCell="C12" sqref="C12"/>
    </sheetView>
  </sheetViews>
  <sheetFormatPr defaultRowHeight="14.5" x14ac:dyDescent="0.35"/>
  <cols>
    <col min="1" max="1" width="12" customWidth="1"/>
    <col min="2" max="2" width="42" customWidth="1"/>
    <col min="3" max="3" width="56" customWidth="1"/>
    <col min="4" max="8" width="12" customWidth="1"/>
  </cols>
  <sheetData>
    <row r="1" spans="1:8" ht="20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</row>
    <row r="2" spans="1:8" ht="22.65" customHeight="1" x14ac:dyDescent="0.35">
      <c r="A2" s="15" t="s">
        <v>1</v>
      </c>
      <c r="B2" s="15"/>
      <c r="C2" s="15"/>
      <c r="D2" s="15"/>
      <c r="E2" s="15"/>
      <c r="F2" s="15"/>
      <c r="G2" s="15"/>
      <c r="H2" s="15"/>
    </row>
    <row r="3" spans="1:8" ht="22.65" customHeight="1" x14ac:dyDescent="0.35">
      <c r="A3" s="15"/>
      <c r="B3" s="15"/>
      <c r="C3" s="15"/>
      <c r="D3" s="15"/>
      <c r="E3" s="15"/>
      <c r="F3" s="15"/>
      <c r="G3" s="15"/>
      <c r="H3" s="15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ht="24" customHeight="1" x14ac:dyDescent="0.35">
      <c r="A5" s="2"/>
      <c r="B5" s="2"/>
      <c r="C5" s="2"/>
      <c r="D5" s="2"/>
      <c r="E5" s="2"/>
      <c r="F5" s="2"/>
      <c r="G5" s="2"/>
      <c r="H5" s="2"/>
    </row>
    <row r="6" spans="1:8" ht="24" customHeight="1" x14ac:dyDescent="0.35">
      <c r="A6" s="3" t="s">
        <v>2</v>
      </c>
      <c r="B6" s="3" t="s">
        <v>3</v>
      </c>
      <c r="C6" s="3" t="s">
        <v>4</v>
      </c>
      <c r="D6" s="2"/>
      <c r="E6" s="2"/>
      <c r="F6" s="2"/>
      <c r="G6" s="2"/>
      <c r="H6" s="2"/>
    </row>
    <row r="7" spans="1:8" ht="24" customHeight="1" x14ac:dyDescent="0.35">
      <c r="A7" s="4" t="s">
        <v>5</v>
      </c>
      <c r="B7" s="4" t="s">
        <v>6</v>
      </c>
      <c r="C7" s="4" t="s">
        <v>7</v>
      </c>
      <c r="D7" s="2"/>
      <c r="E7" s="2"/>
      <c r="F7" s="2"/>
      <c r="G7" s="2"/>
      <c r="H7" s="2"/>
    </row>
    <row r="8" spans="1:8" ht="24" customHeight="1" x14ac:dyDescent="0.35">
      <c r="A8" s="4" t="s">
        <v>8</v>
      </c>
      <c r="B8" s="4" t="s">
        <v>9</v>
      </c>
      <c r="C8" s="4" t="s">
        <v>10</v>
      </c>
      <c r="D8" s="2"/>
      <c r="E8" s="2"/>
      <c r="F8" s="2"/>
      <c r="G8" s="2"/>
      <c r="H8" s="2"/>
    </row>
    <row r="9" spans="1:8" ht="24" customHeight="1" x14ac:dyDescent="0.35">
      <c r="A9" s="4" t="s">
        <v>11</v>
      </c>
      <c r="B9" s="4" t="s">
        <v>12</v>
      </c>
      <c r="C9" s="4" t="s">
        <v>13</v>
      </c>
      <c r="D9" s="2"/>
      <c r="E9" s="2"/>
      <c r="F9" s="2"/>
      <c r="G9" s="2"/>
      <c r="H9" s="2"/>
    </row>
    <row r="10" spans="1:8" ht="24" customHeight="1" x14ac:dyDescent="0.35">
      <c r="A10" s="4" t="s">
        <v>14</v>
      </c>
      <c r="B10" s="4" t="s">
        <v>15</v>
      </c>
      <c r="C10" s="4" t="s">
        <v>16</v>
      </c>
      <c r="D10" s="2"/>
      <c r="E10" s="2"/>
      <c r="F10" s="2"/>
      <c r="G10" s="2"/>
      <c r="H10" s="2"/>
    </row>
    <row r="11" spans="1:8" ht="24" customHeight="1" x14ac:dyDescent="0.35">
      <c r="A11" s="4" t="s">
        <v>17</v>
      </c>
      <c r="B11" s="4" t="s">
        <v>18</v>
      </c>
      <c r="C11" s="4" t="s">
        <v>19</v>
      </c>
      <c r="D11" s="2"/>
      <c r="E11" s="2"/>
      <c r="F11" s="2"/>
      <c r="G11" s="2"/>
      <c r="H11" s="2"/>
    </row>
    <row r="12" spans="1:8" ht="24" customHeight="1" x14ac:dyDescent="0.35">
      <c r="A12" s="2"/>
      <c r="B12" s="2"/>
      <c r="C12" s="2"/>
      <c r="D12" s="2"/>
      <c r="E12" s="2"/>
      <c r="F12" s="2"/>
      <c r="G12" s="2"/>
      <c r="H12" s="2"/>
    </row>
    <row r="13" spans="1:8" ht="24" customHeight="1" x14ac:dyDescent="0.35">
      <c r="A13" s="2"/>
      <c r="B13" s="2"/>
      <c r="C13" s="2"/>
      <c r="D13" s="2"/>
      <c r="E13" s="2"/>
      <c r="F13" s="2"/>
      <c r="G13" s="2"/>
      <c r="H13" s="2"/>
    </row>
    <row r="14" spans="1:8" ht="20" customHeight="1" x14ac:dyDescent="0.35">
      <c r="A14" s="16" t="s">
        <v>20</v>
      </c>
      <c r="B14" s="16"/>
      <c r="C14" s="16"/>
      <c r="D14" s="16"/>
      <c r="E14" s="16"/>
      <c r="F14" s="16"/>
      <c r="G14" s="16"/>
      <c r="H14" s="16"/>
    </row>
    <row r="15" spans="1:8" ht="20" customHeight="1" x14ac:dyDescent="0.35">
      <c r="A15" s="16"/>
      <c r="B15" s="16"/>
      <c r="C15" s="16"/>
      <c r="D15" s="16"/>
      <c r="E15" s="16"/>
      <c r="F15" s="16"/>
      <c r="G15" s="16"/>
      <c r="H15" s="16"/>
    </row>
    <row r="16" spans="1:8" ht="20" customHeight="1" x14ac:dyDescent="0.35">
      <c r="A16" s="16"/>
      <c r="B16" s="16"/>
      <c r="C16" s="16"/>
      <c r="D16" s="16"/>
      <c r="E16" s="16"/>
      <c r="F16" s="16"/>
      <c r="G16" s="16"/>
      <c r="H16" s="16"/>
    </row>
    <row r="17" spans="1:8" ht="24" customHeight="1" x14ac:dyDescent="0.35">
      <c r="A17" s="2"/>
      <c r="B17" s="2"/>
      <c r="C17" s="2"/>
      <c r="D17" s="2"/>
      <c r="E17" s="2"/>
      <c r="F17" s="2"/>
      <c r="G17" s="2"/>
      <c r="H17" s="2"/>
    </row>
    <row r="18" spans="1:8" ht="24" customHeight="1" x14ac:dyDescent="0.35">
      <c r="A18" s="2" t="s">
        <v>21</v>
      </c>
      <c r="B18" s="5" t="s">
        <v>22</v>
      </c>
      <c r="C18" s="2"/>
      <c r="D18" s="2"/>
      <c r="E18" s="2"/>
      <c r="F18" s="2"/>
      <c r="G18" s="2"/>
      <c r="H18" s="2"/>
    </row>
    <row r="19" spans="1:8" ht="24" customHeight="1" x14ac:dyDescent="0.35">
      <c r="A19" s="2"/>
      <c r="B19" s="2" t="e" vm="1">
        <v>#VALUE!</v>
      </c>
      <c r="C19" s="2"/>
      <c r="D19" s="2"/>
      <c r="E19" s="2"/>
      <c r="F19" s="2"/>
      <c r="G19" s="2"/>
      <c r="H19" s="2"/>
    </row>
    <row r="20" spans="1:8" ht="24" customHeight="1" x14ac:dyDescent="0.35">
      <c r="A20" s="2"/>
      <c r="B20" s="2"/>
      <c r="C20" s="2"/>
      <c r="D20" s="2"/>
      <c r="E20" s="2"/>
      <c r="F20" s="2"/>
      <c r="G20" s="2"/>
      <c r="H20" s="2"/>
    </row>
    <row r="21" spans="1:8" ht="24" customHeight="1" x14ac:dyDescent="0.35">
      <c r="A21" s="2"/>
      <c r="B21" s="2"/>
      <c r="C21" s="2"/>
      <c r="D21" s="2"/>
      <c r="E21" s="2"/>
      <c r="F21" s="2"/>
      <c r="G21" s="2"/>
      <c r="H21" s="2"/>
    </row>
    <row r="22" spans="1:8" ht="24" customHeight="1" x14ac:dyDescent="0.35">
      <c r="A22" s="2"/>
      <c r="B22" s="2"/>
      <c r="C22" s="2"/>
      <c r="D22" s="2"/>
      <c r="E22" s="2"/>
      <c r="F22" s="2"/>
      <c r="G22" s="2"/>
      <c r="H22" s="2"/>
    </row>
    <row r="23" spans="1:8" ht="24" customHeight="1" x14ac:dyDescent="0.35">
      <c r="A23" s="2"/>
      <c r="B23" s="2"/>
      <c r="C23" s="2"/>
      <c r="D23" s="2"/>
      <c r="E23" s="2"/>
      <c r="F23" s="2"/>
      <c r="G23" s="2"/>
      <c r="H23" s="2"/>
    </row>
    <row r="24" spans="1:8" ht="24" customHeight="1" x14ac:dyDescent="0.35">
      <c r="A24" s="2"/>
      <c r="B24" s="2"/>
      <c r="C24" s="2"/>
      <c r="D24" s="2"/>
      <c r="E24" s="2"/>
      <c r="F24" s="2"/>
      <c r="G24" s="2"/>
      <c r="H24" s="2"/>
    </row>
    <row r="25" spans="1:8" ht="24" customHeight="1" x14ac:dyDescent="0.3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3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3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3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3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3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3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3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3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3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3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3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3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3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3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3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3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3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3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3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3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3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3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3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3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3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3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3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3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3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3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3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3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3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3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3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3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3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3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3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3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3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3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3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3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3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35">
      <c r="A80" s="2"/>
      <c r="B80" s="2"/>
      <c r="C80" s="2"/>
      <c r="D80" s="2"/>
      <c r="E80" s="2"/>
      <c r="F80" s="2"/>
      <c r="G80" s="2"/>
      <c r="H80" s="2"/>
    </row>
  </sheetData>
  <mergeCells count="3">
    <mergeCell ref="A1:H1"/>
    <mergeCell ref="A2:H3"/>
    <mergeCell ref="A14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opLeftCell="A19" workbookViewId="0">
      <selection sqref="A1:E1"/>
    </sheetView>
  </sheetViews>
  <sheetFormatPr defaultRowHeight="14.5" x14ac:dyDescent="0.35"/>
  <cols>
    <col min="1" max="1" width="22" customWidth="1"/>
    <col min="2" max="2" width="46" customWidth="1"/>
    <col min="3" max="3" width="14" customWidth="1"/>
    <col min="4" max="4" width="16" customWidth="1"/>
    <col min="5" max="5" width="56" customWidth="1"/>
  </cols>
  <sheetData>
    <row r="1" spans="1:8" ht="20" customHeight="1" x14ac:dyDescent="0.35">
      <c r="A1" s="14" t="s">
        <v>23</v>
      </c>
      <c r="B1" s="14"/>
      <c r="C1" s="14"/>
      <c r="D1" s="14"/>
      <c r="E1" s="14"/>
      <c r="F1" s="2"/>
      <c r="G1" s="2"/>
      <c r="H1" s="2"/>
    </row>
    <row r="2" spans="1:8" ht="22.65" customHeight="1" x14ac:dyDescent="0.35">
      <c r="A2" s="15" t="s">
        <v>24</v>
      </c>
      <c r="B2" s="15"/>
      <c r="C2" s="15"/>
      <c r="D2" s="15"/>
      <c r="E2" s="15"/>
      <c r="F2" s="2"/>
      <c r="G2" s="2"/>
      <c r="H2" s="2"/>
    </row>
    <row r="3" spans="1:8" ht="22.65" customHeight="1" x14ac:dyDescent="0.35">
      <c r="A3" s="15"/>
      <c r="B3" s="15"/>
      <c r="C3" s="15"/>
      <c r="D3" s="15"/>
      <c r="E3" s="15"/>
      <c r="F3" s="2"/>
      <c r="G3" s="2"/>
      <c r="H3" s="2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ht="24" customHeight="1" x14ac:dyDescent="0.35">
      <c r="A5" s="3" t="s">
        <v>25</v>
      </c>
      <c r="B5" s="3" t="s">
        <v>26</v>
      </c>
      <c r="C5" s="3" t="s">
        <v>27</v>
      </c>
      <c r="D5" s="3" t="s">
        <v>28</v>
      </c>
      <c r="E5" s="3" t="s">
        <v>29</v>
      </c>
      <c r="F5" s="2"/>
      <c r="G5" s="2"/>
      <c r="H5" s="2"/>
    </row>
    <row r="6" spans="1:8" ht="24" customHeight="1" x14ac:dyDescent="0.35">
      <c r="A6" s="4" t="s">
        <v>30</v>
      </c>
      <c r="B6" s="4" t="s">
        <v>31</v>
      </c>
      <c r="C6" s="6">
        <v>200</v>
      </c>
      <c r="D6" s="4" t="s">
        <v>32</v>
      </c>
      <c r="E6" s="4" t="s">
        <v>33</v>
      </c>
      <c r="F6" s="2"/>
      <c r="G6" s="2"/>
      <c r="H6" s="2"/>
    </row>
    <row r="7" spans="1:8" ht="24" customHeight="1" x14ac:dyDescent="0.35">
      <c r="A7" s="4" t="s">
        <v>30</v>
      </c>
      <c r="B7" s="4" t="s">
        <v>34</v>
      </c>
      <c r="C7" s="6">
        <v>80</v>
      </c>
      <c r="D7" s="4" t="s">
        <v>32</v>
      </c>
      <c r="E7" s="4" t="s">
        <v>35</v>
      </c>
      <c r="F7" s="2"/>
      <c r="G7" s="2"/>
      <c r="H7" s="2"/>
    </row>
    <row r="8" spans="1:8" ht="24" customHeight="1" x14ac:dyDescent="0.35">
      <c r="A8" s="4" t="s">
        <v>30</v>
      </c>
      <c r="B8" s="4" t="s">
        <v>36</v>
      </c>
      <c r="C8" s="6">
        <v>30</v>
      </c>
      <c r="D8" s="4" t="s">
        <v>32</v>
      </c>
      <c r="E8" s="4" t="s">
        <v>37</v>
      </c>
      <c r="F8" s="2"/>
      <c r="G8" s="2"/>
      <c r="H8" s="2"/>
    </row>
    <row r="9" spans="1:8" ht="24" customHeight="1" x14ac:dyDescent="0.35">
      <c r="A9" s="4" t="s">
        <v>38</v>
      </c>
      <c r="B9" s="4" t="s">
        <v>39</v>
      </c>
      <c r="C9" s="6">
        <v>15</v>
      </c>
      <c r="D9" s="4" t="s">
        <v>40</v>
      </c>
      <c r="E9" s="4" t="s">
        <v>41</v>
      </c>
      <c r="F9" s="2"/>
      <c r="G9" s="2"/>
      <c r="H9" s="2"/>
    </row>
    <row r="10" spans="1:8" ht="24" customHeight="1" x14ac:dyDescent="0.35">
      <c r="A10" s="4" t="s">
        <v>38</v>
      </c>
      <c r="B10" s="4" t="s">
        <v>42</v>
      </c>
      <c r="C10" s="6">
        <v>10</v>
      </c>
      <c r="D10" s="4" t="s">
        <v>40</v>
      </c>
      <c r="E10" s="4" t="s">
        <v>43</v>
      </c>
      <c r="F10" s="2"/>
      <c r="G10" s="2"/>
      <c r="H10" s="2"/>
    </row>
    <row r="11" spans="1:8" ht="24" customHeight="1" x14ac:dyDescent="0.35">
      <c r="A11" s="4" t="s">
        <v>38</v>
      </c>
      <c r="B11" s="4" t="s">
        <v>44</v>
      </c>
      <c r="C11" s="7">
        <v>0.2</v>
      </c>
      <c r="D11" s="4" t="s">
        <v>45</v>
      </c>
      <c r="E11" s="4" t="s">
        <v>46</v>
      </c>
      <c r="F11" s="2"/>
      <c r="G11" s="2"/>
      <c r="H11" s="2"/>
    </row>
    <row r="12" spans="1:8" ht="24" customHeight="1" x14ac:dyDescent="0.35">
      <c r="A12" s="4" t="s">
        <v>47</v>
      </c>
      <c r="B12" s="4" t="s">
        <v>48</v>
      </c>
      <c r="C12" s="6">
        <v>60</v>
      </c>
      <c r="D12" s="4" t="s">
        <v>49</v>
      </c>
      <c r="E12" s="4" t="s">
        <v>50</v>
      </c>
      <c r="F12" s="2"/>
      <c r="G12" s="2"/>
      <c r="H12" s="2"/>
    </row>
    <row r="13" spans="1:8" ht="24" customHeight="1" x14ac:dyDescent="0.35">
      <c r="A13" s="4" t="s">
        <v>47</v>
      </c>
      <c r="B13" s="4" t="s">
        <v>51</v>
      </c>
      <c r="C13" s="6">
        <v>80</v>
      </c>
      <c r="D13" s="4" t="s">
        <v>49</v>
      </c>
      <c r="E13" s="4" t="s">
        <v>52</v>
      </c>
      <c r="F13" s="2"/>
      <c r="G13" s="2"/>
      <c r="H13" s="2"/>
    </row>
    <row r="14" spans="1:8" ht="24" customHeight="1" x14ac:dyDescent="0.35">
      <c r="A14" s="4" t="s">
        <v>47</v>
      </c>
      <c r="B14" s="4" t="s">
        <v>53</v>
      </c>
      <c r="C14" s="6">
        <v>1.5</v>
      </c>
      <c r="D14" s="4" t="s">
        <v>54</v>
      </c>
      <c r="E14" s="4" t="s">
        <v>55</v>
      </c>
      <c r="F14" s="2"/>
      <c r="G14" s="2"/>
      <c r="H14" s="2"/>
    </row>
    <row r="15" spans="1:8" ht="24" customHeight="1" x14ac:dyDescent="0.35">
      <c r="A15" s="4" t="s">
        <v>56</v>
      </c>
      <c r="B15" s="4" t="s">
        <v>57</v>
      </c>
      <c r="C15" s="6">
        <v>120</v>
      </c>
      <c r="D15" s="4" t="s">
        <v>32</v>
      </c>
      <c r="E15" s="4" t="s">
        <v>58</v>
      </c>
      <c r="F15" s="2"/>
      <c r="G15" s="2"/>
      <c r="H15" s="2"/>
    </row>
    <row r="16" spans="1:8" ht="24" customHeight="1" x14ac:dyDescent="0.35">
      <c r="A16" s="4" t="s">
        <v>56</v>
      </c>
      <c r="B16" s="4" t="s">
        <v>59</v>
      </c>
      <c r="C16" s="6">
        <v>5</v>
      </c>
      <c r="D16" s="4" t="s">
        <v>40</v>
      </c>
      <c r="E16" s="4" t="s">
        <v>60</v>
      </c>
      <c r="F16" s="2"/>
      <c r="G16" s="2"/>
      <c r="H16" s="2"/>
    </row>
    <row r="17" spans="1:8" ht="24" customHeight="1" x14ac:dyDescent="0.35">
      <c r="A17" s="4" t="s">
        <v>61</v>
      </c>
      <c r="B17" s="4" t="s">
        <v>62</v>
      </c>
      <c r="C17" s="6">
        <v>2</v>
      </c>
      <c r="D17" s="4" t="s">
        <v>63</v>
      </c>
      <c r="E17" s="4" t="s">
        <v>64</v>
      </c>
      <c r="F17" s="2"/>
      <c r="G17" s="2"/>
      <c r="H17" s="2"/>
    </row>
    <row r="18" spans="1:8" ht="24" customHeight="1" x14ac:dyDescent="0.35">
      <c r="A18" s="4" t="s">
        <v>61</v>
      </c>
      <c r="B18" s="4" t="s">
        <v>65</v>
      </c>
      <c r="C18" s="6">
        <v>10</v>
      </c>
      <c r="D18" s="4" t="s">
        <v>66</v>
      </c>
      <c r="E18" s="4" t="s">
        <v>67</v>
      </c>
      <c r="F18" s="2"/>
      <c r="G18" s="2"/>
      <c r="H18" s="2"/>
    </row>
    <row r="19" spans="1:8" ht="24" customHeight="1" x14ac:dyDescent="0.35">
      <c r="A19" s="4" t="s">
        <v>61</v>
      </c>
      <c r="B19" s="4" t="s">
        <v>68</v>
      </c>
      <c r="C19" s="6">
        <v>80</v>
      </c>
      <c r="D19" s="4" t="s">
        <v>49</v>
      </c>
      <c r="E19" s="4" t="s">
        <v>69</v>
      </c>
      <c r="F19" s="2"/>
      <c r="G19" s="2"/>
      <c r="H19" s="2"/>
    </row>
    <row r="20" spans="1:8" ht="24" customHeight="1" x14ac:dyDescent="0.35">
      <c r="A20" s="4" t="s">
        <v>70</v>
      </c>
      <c r="B20" s="4" t="s">
        <v>71</v>
      </c>
      <c r="C20" s="6">
        <v>150</v>
      </c>
      <c r="D20" s="4" t="s">
        <v>49</v>
      </c>
      <c r="E20" s="4" t="s">
        <v>72</v>
      </c>
      <c r="F20" s="2"/>
      <c r="G20" s="2"/>
      <c r="H20" s="2"/>
    </row>
    <row r="21" spans="1:8" ht="24" customHeight="1" x14ac:dyDescent="0.35">
      <c r="A21" s="4" t="s">
        <v>70</v>
      </c>
      <c r="B21" s="4" t="s">
        <v>73</v>
      </c>
      <c r="C21" s="6">
        <v>8</v>
      </c>
      <c r="D21" s="4" t="s">
        <v>32</v>
      </c>
      <c r="E21" s="4" t="s">
        <v>74</v>
      </c>
      <c r="F21" s="2"/>
      <c r="G21" s="2"/>
      <c r="H21" s="2"/>
    </row>
    <row r="22" spans="1:8" ht="24" customHeight="1" x14ac:dyDescent="0.35">
      <c r="A22" s="4" t="s">
        <v>70</v>
      </c>
      <c r="B22" s="4" t="s">
        <v>75</v>
      </c>
      <c r="C22" s="6">
        <v>20</v>
      </c>
      <c r="D22" s="4" t="s">
        <v>40</v>
      </c>
      <c r="E22" s="4" t="s">
        <v>76</v>
      </c>
      <c r="F22" s="2"/>
      <c r="G22" s="2"/>
      <c r="H22" s="2"/>
    </row>
    <row r="23" spans="1:8" ht="24" customHeight="1" x14ac:dyDescent="0.35">
      <c r="A23" s="4" t="s">
        <v>77</v>
      </c>
      <c r="B23" s="4" t="s">
        <v>78</v>
      </c>
      <c r="C23" s="6">
        <v>0.5</v>
      </c>
      <c r="D23" s="4" t="s">
        <v>45</v>
      </c>
      <c r="E23" s="4" t="s">
        <v>79</v>
      </c>
      <c r="F23" s="2"/>
      <c r="G23" s="2"/>
      <c r="H23" s="2"/>
    </row>
    <row r="24" spans="1:8" ht="24" customHeight="1" x14ac:dyDescent="0.35">
      <c r="A24" s="4" t="s">
        <v>77</v>
      </c>
      <c r="B24" s="4" t="s">
        <v>80</v>
      </c>
      <c r="C24" s="7">
        <v>0.4</v>
      </c>
      <c r="D24" s="4" t="s">
        <v>45</v>
      </c>
      <c r="E24" s="4" t="s">
        <v>79</v>
      </c>
      <c r="F24" s="2"/>
      <c r="G24" s="2"/>
      <c r="H24" s="2"/>
    </row>
    <row r="25" spans="1:8" ht="24" customHeight="1" x14ac:dyDescent="0.35">
      <c r="A25" s="4" t="s">
        <v>77</v>
      </c>
      <c r="B25" s="4" t="s">
        <v>81</v>
      </c>
      <c r="C25" s="7">
        <v>0.5</v>
      </c>
      <c r="D25" s="4" t="s">
        <v>45</v>
      </c>
      <c r="E25" s="4" t="s">
        <v>79</v>
      </c>
      <c r="F25" s="2"/>
      <c r="G25" s="2"/>
      <c r="H25" s="2"/>
    </row>
    <row r="26" spans="1:8" ht="24" customHeight="1" x14ac:dyDescent="0.35">
      <c r="A26" s="4" t="s">
        <v>77</v>
      </c>
      <c r="B26" s="4" t="s">
        <v>82</v>
      </c>
      <c r="C26" s="7">
        <v>0.6</v>
      </c>
      <c r="D26" s="4" t="s">
        <v>45</v>
      </c>
      <c r="E26" s="4" t="s">
        <v>79</v>
      </c>
      <c r="F26" s="2"/>
      <c r="G26" s="2"/>
      <c r="H26" s="2"/>
    </row>
    <row r="27" spans="1:8" ht="24" customHeight="1" x14ac:dyDescent="0.35">
      <c r="A27" s="4" t="s">
        <v>77</v>
      </c>
      <c r="B27" s="4" t="s">
        <v>83</v>
      </c>
      <c r="C27" s="7">
        <v>0.35</v>
      </c>
      <c r="D27" s="4" t="s">
        <v>45</v>
      </c>
      <c r="E27" s="4" t="s">
        <v>79</v>
      </c>
      <c r="F27" s="2"/>
      <c r="G27" s="2"/>
      <c r="H27" s="2"/>
    </row>
    <row r="28" spans="1:8" ht="24" customHeight="1" x14ac:dyDescent="0.35">
      <c r="A28" s="4"/>
      <c r="B28" s="4"/>
      <c r="C28" s="7"/>
      <c r="D28" s="4"/>
      <c r="E28" s="4"/>
      <c r="F28" s="2"/>
      <c r="G28" s="2"/>
      <c r="H28" s="2"/>
    </row>
    <row r="29" spans="1:8" ht="24" customHeight="1" x14ac:dyDescent="0.3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3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3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3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3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3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3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3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3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3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3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3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3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3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3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3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3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3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3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3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3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3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3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3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3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3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3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3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3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3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3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3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3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3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3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3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3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3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3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3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3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3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35">
      <c r="A80" s="2"/>
      <c r="B80" s="2"/>
      <c r="C80" s="2"/>
      <c r="D80" s="2"/>
      <c r="E80" s="2"/>
      <c r="F80" s="2"/>
      <c r="G80" s="2"/>
      <c r="H80" s="2"/>
    </row>
  </sheetData>
  <mergeCells count="2">
    <mergeCell ref="A1:E1"/>
    <mergeCell ref="A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topLeftCell="A7" workbookViewId="0">
      <selection sqref="A1:H1"/>
    </sheetView>
  </sheetViews>
  <sheetFormatPr defaultRowHeight="14.5" x14ac:dyDescent="0.35"/>
  <cols>
    <col min="1" max="1" width="30" customWidth="1"/>
    <col min="2" max="5" width="18" customWidth="1"/>
    <col min="6" max="6" width="56" customWidth="1"/>
    <col min="7" max="8" width="18" customWidth="1"/>
  </cols>
  <sheetData>
    <row r="1" spans="1:8" ht="20" customHeight="1" x14ac:dyDescent="0.35">
      <c r="A1" s="14" t="s">
        <v>84</v>
      </c>
      <c r="B1" s="14"/>
      <c r="C1" s="14"/>
      <c r="D1" s="14"/>
      <c r="E1" s="14"/>
      <c r="F1" s="14"/>
      <c r="G1" s="14"/>
      <c r="H1" s="14"/>
    </row>
    <row r="2" spans="1:8" ht="18.649999999999999" customHeight="1" x14ac:dyDescent="0.35">
      <c r="A2" s="15" t="s">
        <v>85</v>
      </c>
      <c r="B2" s="15"/>
      <c r="C2" s="15"/>
      <c r="D2" s="15"/>
      <c r="E2" s="15"/>
      <c r="F2" s="15"/>
      <c r="G2" s="15"/>
      <c r="H2" s="15"/>
    </row>
    <row r="3" spans="1:8" ht="18.649999999999999" customHeight="1" x14ac:dyDescent="0.35">
      <c r="A3" s="15"/>
      <c r="B3" s="15"/>
      <c r="C3" s="15"/>
      <c r="D3" s="15"/>
      <c r="E3" s="15"/>
      <c r="F3" s="15"/>
      <c r="G3" s="15"/>
      <c r="H3" s="15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ht="24" customHeight="1" x14ac:dyDescent="0.35">
      <c r="A5" s="17" t="s">
        <v>86</v>
      </c>
      <c r="B5" s="17"/>
      <c r="C5" s="17" t="s">
        <v>87</v>
      </c>
      <c r="D5" s="17"/>
      <c r="E5" s="17" t="s">
        <v>88</v>
      </c>
      <c r="F5" s="17"/>
      <c r="G5" s="17" t="s">
        <v>89</v>
      </c>
      <c r="H5" s="17"/>
    </row>
    <row r="6" spans="1:8" ht="21.4" customHeight="1" x14ac:dyDescent="0.35">
      <c r="A6" s="18">
        <f>B17</f>
        <v>95200</v>
      </c>
      <c r="B6" s="19"/>
      <c r="C6" s="18">
        <f>D17</f>
        <v>45180</v>
      </c>
      <c r="D6" s="19"/>
      <c r="E6" s="18">
        <f>E17</f>
        <v>50020</v>
      </c>
      <c r="F6" s="19"/>
      <c r="G6" s="18">
        <f>D17/12</f>
        <v>3765</v>
      </c>
      <c r="H6" s="19"/>
    </row>
    <row r="7" spans="1:8" ht="21.4" customHeight="1" x14ac:dyDescent="0.35">
      <c r="A7" s="19"/>
      <c r="B7" s="19"/>
      <c r="C7" s="19"/>
      <c r="D7" s="19"/>
      <c r="E7" s="19"/>
      <c r="F7" s="19"/>
      <c r="G7" s="19"/>
      <c r="H7" s="19"/>
    </row>
    <row r="8" spans="1:8" ht="21.4" customHeight="1" x14ac:dyDescent="0.35">
      <c r="A8" s="19"/>
      <c r="B8" s="19"/>
      <c r="C8" s="19"/>
      <c r="D8" s="19"/>
      <c r="E8" s="19"/>
      <c r="F8" s="19"/>
      <c r="G8" s="19"/>
      <c r="H8" s="19"/>
    </row>
    <row r="9" spans="1:8" ht="24" customHeight="1" x14ac:dyDescent="0.35">
      <c r="A9" s="2"/>
      <c r="B9" s="2"/>
      <c r="C9" s="2"/>
      <c r="D9" s="2"/>
      <c r="E9" s="2"/>
      <c r="F9" s="2"/>
      <c r="G9" s="2"/>
      <c r="H9" s="2"/>
    </row>
    <row r="10" spans="1:8" ht="24" customHeight="1" x14ac:dyDescent="0.35">
      <c r="A10" s="2"/>
      <c r="B10" s="2"/>
      <c r="C10" s="2"/>
      <c r="D10" s="2"/>
      <c r="E10" s="2"/>
      <c r="F10" s="2"/>
      <c r="G10" s="2"/>
      <c r="H10" s="2"/>
    </row>
    <row r="11" spans="1:8" ht="24" customHeight="1" x14ac:dyDescent="0.35">
      <c r="A11" s="3" t="s">
        <v>90</v>
      </c>
      <c r="B11" s="3" t="s">
        <v>91</v>
      </c>
      <c r="C11" s="3" t="s">
        <v>92</v>
      </c>
      <c r="D11" s="3" t="s">
        <v>87</v>
      </c>
      <c r="E11" s="3" t="s">
        <v>88</v>
      </c>
      <c r="F11" s="3" t="s">
        <v>93</v>
      </c>
      <c r="G11" s="2"/>
      <c r="H11" s="2"/>
    </row>
    <row r="12" spans="1:8" ht="24" customHeight="1" x14ac:dyDescent="0.35">
      <c r="A12" s="1" t="s">
        <v>94</v>
      </c>
      <c r="B12" s="8">
        <f>SUM('Dane wejściowe'!$C$6:$C$8)*12*'Dane wejściowe'!$C$9/60*'Dane wejściowe'!$C$12</f>
        <v>55800</v>
      </c>
      <c r="C12" s="9">
        <f>'Dane wejściowe'!$C$23</f>
        <v>0.5</v>
      </c>
      <c r="D12" s="8">
        <f>B12*C12</f>
        <v>27900</v>
      </c>
      <c r="E12" s="8">
        <f>B12-D12</f>
        <v>27900</v>
      </c>
      <c r="F12" s="1" t="s">
        <v>95</v>
      </c>
      <c r="G12" s="2"/>
      <c r="H12" s="2"/>
    </row>
    <row r="13" spans="1:8" ht="24" customHeight="1" x14ac:dyDescent="0.35">
      <c r="A13" s="4" t="s">
        <v>96</v>
      </c>
      <c r="B13" s="10">
        <f>SUM('Dane wejściowe'!$C$6:$C$8)*12*'Dane wejściowe'!$C$11*'Dane wejściowe'!$C$10/60*'Dane wejściowe'!$C$20</f>
        <v>18600</v>
      </c>
      <c r="C13" s="11">
        <f>'Dane wejściowe'!$C$24</f>
        <v>0.4</v>
      </c>
      <c r="D13" s="10">
        <f>B13*C13</f>
        <v>7440</v>
      </c>
      <c r="E13" s="10">
        <f>B13-D13</f>
        <v>11160</v>
      </c>
      <c r="F13" s="4" t="s">
        <v>97</v>
      </c>
      <c r="G13" s="2"/>
      <c r="H13" s="2"/>
    </row>
    <row r="14" spans="1:8" ht="24" customHeight="1" x14ac:dyDescent="0.35">
      <c r="A14" s="1" t="s">
        <v>98</v>
      </c>
      <c r="B14" s="8">
        <f>'Dane wejściowe'!$C$15*12*'Dane wejściowe'!$C$16/60*'Dane wejściowe'!$C$13*'Dane wejściowe'!$C$14</f>
        <v>14400</v>
      </c>
      <c r="C14" s="9">
        <f>'Dane wejściowe'!$C$25</f>
        <v>0.5</v>
      </c>
      <c r="D14" s="8">
        <f>B14*C14</f>
        <v>7200</v>
      </c>
      <c r="E14" s="8">
        <f>B14-D14</f>
        <v>7200</v>
      </c>
      <c r="F14" s="1" t="s">
        <v>99</v>
      </c>
      <c r="G14" s="2"/>
      <c r="H14" s="2"/>
    </row>
    <row r="15" spans="1:8" ht="24" customHeight="1" x14ac:dyDescent="0.35">
      <c r="A15" s="4" t="s">
        <v>100</v>
      </c>
      <c r="B15" s="10">
        <f>'Dane wejściowe'!$C$17*'Dane wejściowe'!$C$18*'Dane wejściowe'!$C$19</f>
        <v>1600</v>
      </c>
      <c r="C15" s="11">
        <f>'Dane wejściowe'!$C$26</f>
        <v>0.6</v>
      </c>
      <c r="D15" s="10">
        <f>B15*C15</f>
        <v>960</v>
      </c>
      <c r="E15" s="10">
        <f>B15-D15</f>
        <v>640</v>
      </c>
      <c r="F15" s="4" t="s">
        <v>101</v>
      </c>
      <c r="G15" s="2"/>
      <c r="H15" s="2"/>
    </row>
    <row r="16" spans="1:8" ht="24" customHeight="1" x14ac:dyDescent="0.35">
      <c r="A16" s="1" t="s">
        <v>102</v>
      </c>
      <c r="B16" s="8">
        <f>'Dane wejściowe'!$C$21*12*'Dane wejściowe'!$C$22/60*'Dane wejściowe'!$C$20</f>
        <v>4800</v>
      </c>
      <c r="C16" s="9">
        <f>'Dane wejściowe'!$C$27</f>
        <v>0.35</v>
      </c>
      <c r="D16" s="8">
        <f>B16*C16</f>
        <v>1680</v>
      </c>
      <c r="E16" s="8">
        <f>B16-D16</f>
        <v>3120</v>
      </c>
      <c r="F16" s="1" t="s">
        <v>103</v>
      </c>
      <c r="G16" s="2"/>
      <c r="H16" s="2"/>
    </row>
    <row r="17" spans="1:8" ht="24" customHeight="1" x14ac:dyDescent="0.35">
      <c r="A17" s="12" t="s">
        <v>104</v>
      </c>
      <c r="B17" s="13">
        <f>SUM(B12:B16)</f>
        <v>95200</v>
      </c>
      <c r="C17" s="12"/>
      <c r="D17" s="13">
        <f>SUM(D12:D16)</f>
        <v>45180</v>
      </c>
      <c r="E17" s="13">
        <f>SUM(E12:E16)</f>
        <v>50020</v>
      </c>
      <c r="F17" s="12" t="s">
        <v>105</v>
      </c>
      <c r="G17" s="2"/>
      <c r="H17" s="2"/>
    </row>
    <row r="18" spans="1:8" ht="24" customHeight="1" x14ac:dyDescent="0.35">
      <c r="A18" s="2"/>
      <c r="B18" s="2"/>
      <c r="C18" s="2"/>
      <c r="D18" s="2"/>
      <c r="E18" s="2"/>
      <c r="F18" s="2"/>
      <c r="G18" s="2"/>
      <c r="H18" s="2"/>
    </row>
    <row r="19" spans="1:8" ht="24" customHeight="1" x14ac:dyDescent="0.35">
      <c r="A19" s="2"/>
      <c r="B19" s="2"/>
      <c r="C19" s="2"/>
      <c r="D19" s="2"/>
      <c r="E19" s="2"/>
      <c r="F19" s="2"/>
      <c r="G19" s="2"/>
      <c r="H19" s="2"/>
    </row>
    <row r="20" spans="1:8" ht="18.649999999999999" customHeight="1" x14ac:dyDescent="0.35">
      <c r="A20" s="20" t="s">
        <v>106</v>
      </c>
      <c r="B20" s="20"/>
      <c r="C20" s="20"/>
      <c r="D20" s="20"/>
      <c r="E20" s="20"/>
      <c r="F20" s="20"/>
      <c r="G20" s="2"/>
      <c r="H20" s="2"/>
    </row>
    <row r="21" spans="1:8" ht="24" customHeight="1" x14ac:dyDescent="0.35">
      <c r="A21" s="3" t="s">
        <v>107</v>
      </c>
      <c r="B21" s="21" t="s">
        <v>108</v>
      </c>
      <c r="C21" s="21"/>
      <c r="D21" s="21"/>
      <c r="E21" s="21"/>
      <c r="F21" s="21"/>
      <c r="G21" s="2"/>
      <c r="H21" s="2"/>
    </row>
    <row r="22" spans="1:8" ht="32" customHeight="1" x14ac:dyDescent="0.35">
      <c r="A22" s="1" t="s">
        <v>109</v>
      </c>
      <c r="B22" s="16" t="s">
        <v>110</v>
      </c>
      <c r="C22" s="16"/>
      <c r="D22" s="16"/>
      <c r="E22" s="16"/>
      <c r="F22" s="16"/>
      <c r="G22" s="2"/>
      <c r="H22" s="2"/>
    </row>
    <row r="23" spans="1:8" ht="32" customHeight="1" x14ac:dyDescent="0.35">
      <c r="A23" s="4" t="s">
        <v>111</v>
      </c>
      <c r="B23" s="22" t="s">
        <v>112</v>
      </c>
      <c r="C23" s="22"/>
      <c r="D23" s="22"/>
      <c r="E23" s="22"/>
      <c r="F23" s="22"/>
      <c r="G23" s="2"/>
      <c r="H23" s="2"/>
    </row>
    <row r="24" spans="1:8" ht="32" customHeight="1" x14ac:dyDescent="0.35">
      <c r="A24" s="1" t="s">
        <v>113</v>
      </c>
      <c r="B24" s="16" t="s">
        <v>114</v>
      </c>
      <c r="C24" s="16"/>
      <c r="D24" s="16"/>
      <c r="E24" s="16"/>
      <c r="F24" s="16"/>
      <c r="G24" s="2"/>
      <c r="H24" s="2"/>
    </row>
    <row r="25" spans="1:8" ht="24" customHeight="1" x14ac:dyDescent="0.3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3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3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3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3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3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3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3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3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3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3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3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3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3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3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3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3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3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3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3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3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3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3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3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3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3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3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3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3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3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3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3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3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3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3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3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3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3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3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3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3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3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3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3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3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3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35">
      <c r="A80" s="2"/>
      <c r="B80" s="2"/>
      <c r="C80" s="2"/>
      <c r="D80" s="2"/>
      <c r="E80" s="2"/>
      <c r="F80" s="2"/>
      <c r="G80" s="2"/>
      <c r="H80" s="2"/>
    </row>
  </sheetData>
  <mergeCells count="15">
    <mergeCell ref="B21:F21"/>
    <mergeCell ref="B22:F22"/>
    <mergeCell ref="B23:F23"/>
    <mergeCell ref="B24:F24"/>
    <mergeCell ref="A6:B8"/>
    <mergeCell ref="C6:D8"/>
    <mergeCell ref="E6:F8"/>
    <mergeCell ref="G6:H8"/>
    <mergeCell ref="A20:F20"/>
    <mergeCell ref="A1:H1"/>
    <mergeCell ref="A2:H3"/>
    <mergeCell ref="A5:B5"/>
    <mergeCell ref="C5:D5"/>
    <mergeCell ref="E5:F5"/>
    <mergeCell ref="G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workbookViewId="0">
      <selection sqref="A1:D1"/>
    </sheetView>
  </sheetViews>
  <sheetFormatPr defaultRowHeight="14.5" x14ac:dyDescent="0.35"/>
  <cols>
    <col min="1" max="1" width="28" customWidth="1"/>
    <col min="2" max="4" width="38" customWidth="1"/>
  </cols>
  <sheetData>
    <row r="1" spans="1:8" ht="20" customHeight="1" x14ac:dyDescent="0.35">
      <c r="A1" s="14" t="s">
        <v>115</v>
      </c>
      <c r="B1" s="14"/>
      <c r="C1" s="14"/>
      <c r="D1" s="14"/>
      <c r="E1" s="2"/>
      <c r="F1" s="2"/>
      <c r="G1" s="2"/>
      <c r="H1" s="2"/>
    </row>
    <row r="2" spans="1:8" ht="22.65" customHeight="1" x14ac:dyDescent="0.35">
      <c r="A2" s="15" t="s">
        <v>116</v>
      </c>
      <c r="B2" s="15"/>
      <c r="C2" s="15"/>
      <c r="D2" s="15"/>
      <c r="E2" s="2"/>
      <c r="F2" s="2"/>
      <c r="G2" s="2"/>
      <c r="H2" s="2"/>
    </row>
    <row r="3" spans="1:8" ht="22.65" customHeight="1" x14ac:dyDescent="0.35">
      <c r="A3" s="15"/>
      <c r="B3" s="15"/>
      <c r="C3" s="15"/>
      <c r="D3" s="15"/>
      <c r="E3" s="2"/>
      <c r="F3" s="2"/>
      <c r="G3" s="2"/>
      <c r="H3" s="2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ht="24" customHeight="1" x14ac:dyDescent="0.35">
      <c r="A5" s="2"/>
      <c r="B5" s="2"/>
      <c r="C5" s="2"/>
      <c r="D5" s="2"/>
      <c r="E5" s="2"/>
      <c r="F5" s="2"/>
      <c r="G5" s="2"/>
      <c r="H5" s="2"/>
    </row>
    <row r="6" spans="1:8" ht="24" customHeight="1" x14ac:dyDescent="0.35">
      <c r="A6" s="3" t="s">
        <v>117</v>
      </c>
      <c r="B6" s="3" t="s">
        <v>118</v>
      </c>
      <c r="C6" s="3" t="s">
        <v>119</v>
      </c>
      <c r="D6" s="3" t="s">
        <v>120</v>
      </c>
      <c r="E6" s="2"/>
      <c r="F6" s="2"/>
      <c r="G6" s="2"/>
      <c r="H6" s="2"/>
    </row>
    <row r="7" spans="1:8" ht="24" customHeight="1" x14ac:dyDescent="0.35">
      <c r="A7" s="4" t="s">
        <v>121</v>
      </c>
      <c r="B7" s="4" t="s">
        <v>122</v>
      </c>
      <c r="C7" s="4" t="s">
        <v>123</v>
      </c>
      <c r="D7" s="4" t="s">
        <v>124</v>
      </c>
      <c r="E7" s="2"/>
      <c r="F7" s="2"/>
      <c r="G7" s="2"/>
      <c r="H7" s="2"/>
    </row>
    <row r="8" spans="1:8" ht="24" customHeight="1" x14ac:dyDescent="0.35">
      <c r="A8" s="4" t="s">
        <v>125</v>
      </c>
      <c r="B8" s="4" t="s">
        <v>126</v>
      </c>
      <c r="C8" s="4" t="s">
        <v>127</v>
      </c>
      <c r="D8" s="4" t="s">
        <v>128</v>
      </c>
      <c r="E8" s="2"/>
      <c r="F8" s="2"/>
      <c r="G8" s="2"/>
      <c r="H8" s="2"/>
    </row>
    <row r="9" spans="1:8" ht="24" customHeight="1" x14ac:dyDescent="0.35">
      <c r="A9" s="4" t="s">
        <v>129</v>
      </c>
      <c r="B9" s="4" t="s">
        <v>130</v>
      </c>
      <c r="C9" s="4" t="s">
        <v>131</v>
      </c>
      <c r="D9" s="4" t="s">
        <v>132</v>
      </c>
      <c r="E9" s="2"/>
      <c r="F9" s="2"/>
      <c r="G9" s="2"/>
      <c r="H9" s="2"/>
    </row>
    <row r="10" spans="1:8" ht="24" customHeight="1" x14ac:dyDescent="0.35">
      <c r="A10" s="4" t="s">
        <v>133</v>
      </c>
      <c r="B10" s="4" t="s">
        <v>134</v>
      </c>
      <c r="C10" s="4" t="s">
        <v>135</v>
      </c>
      <c r="D10" s="4" t="s">
        <v>136</v>
      </c>
      <c r="E10" s="2"/>
      <c r="F10" s="2"/>
      <c r="G10" s="2"/>
      <c r="H10" s="2"/>
    </row>
    <row r="11" spans="1:8" ht="24" customHeight="1" x14ac:dyDescent="0.35">
      <c r="A11" s="4" t="s">
        <v>137</v>
      </c>
      <c r="B11" s="4" t="s">
        <v>138</v>
      </c>
      <c r="C11" s="4" t="s">
        <v>139</v>
      </c>
      <c r="D11" s="4" t="s">
        <v>140</v>
      </c>
      <c r="E11" s="2"/>
      <c r="F11" s="2"/>
      <c r="G11" s="2"/>
      <c r="H11" s="2"/>
    </row>
    <row r="12" spans="1:8" ht="24" customHeight="1" x14ac:dyDescent="0.35">
      <c r="A12" s="4" t="s">
        <v>141</v>
      </c>
      <c r="B12" s="4" t="s">
        <v>142</v>
      </c>
      <c r="C12" s="4" t="s">
        <v>143</v>
      </c>
      <c r="D12" s="4" t="s">
        <v>144</v>
      </c>
      <c r="E12" s="2"/>
      <c r="F12" s="2"/>
      <c r="G12" s="2"/>
      <c r="H12" s="2"/>
    </row>
    <row r="13" spans="1:8" ht="24" customHeight="1" x14ac:dyDescent="0.35">
      <c r="A13" s="2"/>
      <c r="B13" s="2"/>
      <c r="C13" s="2"/>
      <c r="D13" s="2"/>
      <c r="E13" s="2"/>
      <c r="F13" s="2"/>
      <c r="G13" s="2"/>
      <c r="H13" s="2"/>
    </row>
    <row r="14" spans="1:8" ht="24" customHeight="1" x14ac:dyDescent="0.35">
      <c r="A14" s="2"/>
      <c r="B14" s="2"/>
      <c r="C14" s="2"/>
      <c r="D14" s="2"/>
      <c r="E14" s="2"/>
      <c r="F14" s="2"/>
      <c r="G14" s="2"/>
      <c r="H14" s="2"/>
    </row>
    <row r="15" spans="1:8" ht="20" customHeight="1" x14ac:dyDescent="0.35">
      <c r="A15" s="23" t="s">
        <v>145</v>
      </c>
      <c r="B15" s="23"/>
      <c r="C15" s="23"/>
      <c r="D15" s="23"/>
      <c r="E15" s="2"/>
      <c r="F15" s="2"/>
      <c r="G15" s="2"/>
      <c r="H15" s="2"/>
    </row>
    <row r="16" spans="1:8" ht="20" customHeight="1" x14ac:dyDescent="0.35">
      <c r="A16" s="23"/>
      <c r="B16" s="23"/>
      <c r="C16" s="23"/>
      <c r="D16" s="23"/>
      <c r="E16" s="2"/>
      <c r="F16" s="2"/>
      <c r="G16" s="2"/>
      <c r="H16" s="2"/>
    </row>
    <row r="17" spans="1:8" ht="20" customHeight="1" x14ac:dyDescent="0.35">
      <c r="A17" s="23"/>
      <c r="B17" s="23"/>
      <c r="C17" s="23"/>
      <c r="D17" s="23"/>
      <c r="E17" s="2"/>
      <c r="F17" s="2"/>
      <c r="G17" s="2"/>
      <c r="H17" s="2"/>
    </row>
    <row r="18" spans="1:8" ht="24" customHeight="1" x14ac:dyDescent="0.35">
      <c r="A18" s="2"/>
      <c r="B18" s="2"/>
      <c r="C18" s="2"/>
      <c r="D18" s="2"/>
      <c r="E18" s="2"/>
      <c r="F18" s="2"/>
      <c r="G18" s="2"/>
      <c r="H18" s="2"/>
    </row>
    <row r="19" spans="1:8" ht="24" customHeight="1" x14ac:dyDescent="0.35">
      <c r="A19" s="2" t="s">
        <v>146</v>
      </c>
      <c r="B19" s="5" t="s">
        <v>147</v>
      </c>
      <c r="C19" s="2"/>
      <c r="D19" s="2"/>
      <c r="E19" s="2"/>
      <c r="F19" s="2"/>
      <c r="G19" s="2"/>
      <c r="H19" s="2"/>
    </row>
    <row r="20" spans="1:8" ht="24" customHeight="1" x14ac:dyDescent="0.35">
      <c r="A20" s="2" t="s">
        <v>148</v>
      </c>
      <c r="B20" s="5" t="s">
        <v>22</v>
      </c>
      <c r="C20" s="2"/>
      <c r="D20" s="2"/>
      <c r="E20" s="2"/>
      <c r="F20" s="2"/>
      <c r="G20" s="2"/>
      <c r="H20" s="2"/>
    </row>
    <row r="21" spans="1:8" ht="24" customHeight="1" x14ac:dyDescent="0.35">
      <c r="A21" s="2"/>
      <c r="B21" s="2"/>
      <c r="C21" s="2"/>
      <c r="D21" s="2"/>
      <c r="E21" s="2"/>
      <c r="F21" s="2"/>
      <c r="G21" s="2"/>
      <c r="H21" s="2"/>
    </row>
    <row r="22" spans="1:8" ht="24" customHeight="1" x14ac:dyDescent="0.35">
      <c r="A22" s="2"/>
      <c r="B22" s="2"/>
      <c r="C22" s="2"/>
      <c r="D22" s="2"/>
      <c r="E22" s="2"/>
      <c r="F22" s="2"/>
      <c r="G22" s="2"/>
      <c r="H22" s="2"/>
    </row>
    <row r="23" spans="1:8" ht="24" customHeight="1" x14ac:dyDescent="0.35">
      <c r="A23" s="2"/>
      <c r="B23" s="2"/>
      <c r="C23" s="2"/>
      <c r="D23" s="2"/>
      <c r="E23" s="2"/>
      <c r="F23" s="2"/>
      <c r="G23" s="2"/>
      <c r="H23" s="2"/>
    </row>
    <row r="24" spans="1:8" ht="24" customHeight="1" x14ac:dyDescent="0.35">
      <c r="A24" s="2"/>
      <c r="B24" s="2"/>
      <c r="C24" s="2"/>
      <c r="D24" s="2"/>
      <c r="E24" s="2"/>
      <c r="F24" s="2"/>
      <c r="G24" s="2"/>
      <c r="H24" s="2"/>
    </row>
    <row r="25" spans="1:8" ht="24" customHeight="1" x14ac:dyDescent="0.3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3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3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3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3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3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3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3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3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3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3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3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3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3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3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3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3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3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3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3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3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3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3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3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3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3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3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3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3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3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3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3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3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3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3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3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3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3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3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3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3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3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3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3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3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3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35">
      <c r="A80" s="2"/>
      <c r="B80" s="2"/>
      <c r="C80" s="2"/>
      <c r="D80" s="2"/>
      <c r="E80" s="2"/>
      <c r="F80" s="2"/>
      <c r="G80" s="2"/>
      <c r="H80" s="2"/>
    </row>
  </sheetData>
  <mergeCells count="3">
    <mergeCell ref="A1:D1"/>
    <mergeCell ref="A2:D3"/>
    <mergeCell ref="A15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tabSelected="1" topLeftCell="A3" workbookViewId="0">
      <selection sqref="A1:C1"/>
    </sheetView>
  </sheetViews>
  <sheetFormatPr defaultRowHeight="14.5" x14ac:dyDescent="0.35"/>
  <cols>
    <col min="1" max="1" width="30" customWidth="1"/>
    <col min="2" max="2" width="60" customWidth="1"/>
    <col min="3" max="3" width="70" customWidth="1"/>
  </cols>
  <sheetData>
    <row r="1" spans="1:8" ht="20" customHeight="1" x14ac:dyDescent="0.35">
      <c r="A1" s="14" t="s">
        <v>149</v>
      </c>
      <c r="B1" s="14"/>
      <c r="C1" s="14"/>
      <c r="D1" s="2"/>
      <c r="E1" s="2"/>
      <c r="F1" s="2"/>
      <c r="G1" s="2"/>
      <c r="H1" s="2"/>
    </row>
    <row r="2" spans="1:8" ht="22.65" customHeight="1" x14ac:dyDescent="0.35">
      <c r="A2" s="15" t="s">
        <v>150</v>
      </c>
      <c r="B2" s="15"/>
      <c r="C2" s="15"/>
      <c r="D2" s="2"/>
      <c r="E2" s="2"/>
      <c r="F2" s="2"/>
      <c r="G2" s="2"/>
      <c r="H2" s="2"/>
    </row>
    <row r="3" spans="1:8" ht="22.65" customHeight="1" x14ac:dyDescent="0.35">
      <c r="A3" s="15"/>
      <c r="B3" s="15"/>
      <c r="C3" s="15"/>
      <c r="D3" s="2"/>
      <c r="E3" s="2"/>
      <c r="F3" s="2"/>
      <c r="G3" s="2"/>
      <c r="H3" s="2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ht="24" customHeight="1" x14ac:dyDescent="0.35">
      <c r="A5" s="2"/>
      <c r="B5" s="2"/>
      <c r="C5" s="2"/>
      <c r="D5" s="2"/>
      <c r="E5" s="2"/>
      <c r="F5" s="2"/>
      <c r="G5" s="2"/>
      <c r="H5" s="2"/>
    </row>
    <row r="6" spans="1:8" ht="24" customHeight="1" x14ac:dyDescent="0.35">
      <c r="A6" s="3" t="s">
        <v>151</v>
      </c>
      <c r="B6" s="3" t="s">
        <v>152</v>
      </c>
      <c r="C6" s="3" t="s">
        <v>153</v>
      </c>
      <c r="D6" s="2"/>
      <c r="E6" s="2"/>
      <c r="F6" s="2"/>
      <c r="G6" s="2"/>
      <c r="H6" s="2"/>
    </row>
    <row r="7" spans="1:8" ht="24" customHeight="1" x14ac:dyDescent="0.35">
      <c r="A7" s="4" t="s">
        <v>154</v>
      </c>
      <c r="B7" s="4" t="s">
        <v>155</v>
      </c>
      <c r="C7" s="5" t="s">
        <v>147</v>
      </c>
      <c r="D7" s="2"/>
      <c r="E7" s="2"/>
      <c r="F7" s="2"/>
      <c r="G7" s="2"/>
      <c r="H7" s="2"/>
    </row>
    <row r="8" spans="1:8" ht="24" customHeight="1" x14ac:dyDescent="0.35">
      <c r="A8" s="4" t="s">
        <v>156</v>
      </c>
      <c r="B8" s="4" t="s">
        <v>157</v>
      </c>
      <c r="C8" s="5" t="s">
        <v>158</v>
      </c>
      <c r="D8" s="2"/>
      <c r="E8" s="2"/>
      <c r="F8" s="2"/>
      <c r="G8" s="2"/>
      <c r="H8" s="2"/>
    </row>
    <row r="9" spans="1:8" ht="24" customHeight="1" x14ac:dyDescent="0.35">
      <c r="A9" s="4" t="s">
        <v>159</v>
      </c>
      <c r="B9" s="4" t="s">
        <v>160</v>
      </c>
      <c r="C9" s="5" t="s">
        <v>22</v>
      </c>
      <c r="D9" s="2"/>
      <c r="E9" s="2"/>
      <c r="F9" s="2"/>
      <c r="G9" s="2"/>
      <c r="H9" s="2"/>
    </row>
    <row r="10" spans="1:8" ht="24" customHeight="1" x14ac:dyDescent="0.35">
      <c r="A10" s="4" t="s">
        <v>161</v>
      </c>
      <c r="B10" s="4" t="s">
        <v>162</v>
      </c>
      <c r="C10" s="5" t="s">
        <v>163</v>
      </c>
      <c r="D10" s="2"/>
      <c r="E10" s="2"/>
      <c r="F10" s="2"/>
      <c r="G10" s="2"/>
      <c r="H10" s="2"/>
    </row>
    <row r="11" spans="1:8" ht="24" customHeight="1" x14ac:dyDescent="0.35">
      <c r="A11" s="4" t="s">
        <v>164</v>
      </c>
      <c r="B11" s="4" t="s">
        <v>165</v>
      </c>
      <c r="C11" s="5" t="s">
        <v>166</v>
      </c>
      <c r="D11" s="2"/>
      <c r="E11" s="2"/>
      <c r="F11" s="2"/>
      <c r="G11" s="2"/>
      <c r="H11" s="2"/>
    </row>
    <row r="12" spans="1:8" ht="24" customHeight="1" x14ac:dyDescent="0.35">
      <c r="A12" s="4" t="s">
        <v>167</v>
      </c>
      <c r="B12" s="4" t="s">
        <v>168</v>
      </c>
      <c r="C12" s="5" t="s">
        <v>169</v>
      </c>
      <c r="D12" s="2"/>
      <c r="E12" s="2"/>
      <c r="F12" s="2"/>
      <c r="G12" s="2"/>
      <c r="H12" s="2"/>
    </row>
    <row r="13" spans="1:8" ht="24" customHeight="1" x14ac:dyDescent="0.35">
      <c r="A13" s="4" t="s">
        <v>170</v>
      </c>
      <c r="B13" s="4" t="s">
        <v>171</v>
      </c>
      <c r="C13" s="5" t="s">
        <v>172</v>
      </c>
      <c r="D13" s="2"/>
      <c r="E13" s="2"/>
      <c r="F13" s="2"/>
      <c r="G13" s="2"/>
      <c r="H13" s="2"/>
    </row>
    <row r="14" spans="1:8" ht="24" customHeight="1" x14ac:dyDescent="0.35">
      <c r="A14" s="2"/>
      <c r="B14" s="2"/>
      <c r="C14" s="2"/>
      <c r="D14" s="2"/>
      <c r="E14" s="2"/>
      <c r="F14" s="2"/>
      <c r="G14" s="2"/>
      <c r="H14" s="2"/>
    </row>
    <row r="15" spans="1:8" ht="24" customHeight="1" x14ac:dyDescent="0.35">
      <c r="A15" s="2"/>
      <c r="B15" s="2"/>
      <c r="C15" s="2"/>
      <c r="D15" s="2"/>
      <c r="E15" s="2"/>
      <c r="F15" s="2"/>
      <c r="G15" s="2"/>
      <c r="H15" s="2"/>
    </row>
    <row r="16" spans="1:8" ht="24" customHeight="1" x14ac:dyDescent="0.35">
      <c r="A16" s="2"/>
      <c r="B16" s="2"/>
      <c r="C16" s="2"/>
      <c r="D16" s="2"/>
      <c r="E16" s="2"/>
      <c r="F16" s="2"/>
      <c r="G16" s="2"/>
      <c r="H16" s="2"/>
    </row>
    <row r="17" spans="1:8" ht="24" customHeight="1" x14ac:dyDescent="0.35">
      <c r="A17" s="2"/>
      <c r="B17" s="2"/>
      <c r="C17" s="2"/>
      <c r="D17" s="2"/>
      <c r="E17" s="2"/>
      <c r="F17" s="2"/>
      <c r="G17" s="2"/>
      <c r="H17" s="2"/>
    </row>
    <row r="18" spans="1:8" ht="24" customHeight="1" x14ac:dyDescent="0.35">
      <c r="A18" s="2"/>
      <c r="B18" s="2"/>
      <c r="C18" s="2"/>
      <c r="D18" s="2"/>
      <c r="E18" s="2"/>
      <c r="F18" s="2"/>
      <c r="G18" s="2"/>
      <c r="H18" s="2"/>
    </row>
    <row r="19" spans="1:8" ht="24" customHeight="1" x14ac:dyDescent="0.35">
      <c r="A19" s="2"/>
      <c r="B19" s="2"/>
      <c r="C19" s="2"/>
      <c r="D19" s="2"/>
      <c r="E19" s="2"/>
      <c r="F19" s="2"/>
      <c r="G19" s="2"/>
      <c r="H19" s="2"/>
    </row>
    <row r="20" spans="1:8" ht="24" customHeight="1" x14ac:dyDescent="0.35">
      <c r="A20" s="2"/>
      <c r="B20" s="2"/>
      <c r="C20" s="2"/>
      <c r="D20" s="2"/>
      <c r="E20" s="2"/>
      <c r="F20" s="2"/>
      <c r="G20" s="2"/>
      <c r="H20" s="2"/>
    </row>
    <row r="21" spans="1:8" ht="24" customHeight="1" x14ac:dyDescent="0.35">
      <c r="A21" s="2"/>
      <c r="B21" s="2"/>
      <c r="C21" s="2"/>
      <c r="D21" s="2"/>
      <c r="E21" s="2"/>
      <c r="F21" s="2"/>
      <c r="G21" s="2"/>
      <c r="H21" s="2"/>
    </row>
    <row r="22" spans="1:8" ht="24" customHeight="1" x14ac:dyDescent="0.35">
      <c r="A22" s="2"/>
      <c r="B22" s="2"/>
      <c r="C22" s="2"/>
      <c r="D22" s="2"/>
      <c r="E22" s="2"/>
      <c r="F22" s="2"/>
      <c r="G22" s="2"/>
      <c r="H22" s="2"/>
    </row>
    <row r="23" spans="1:8" ht="24" customHeight="1" x14ac:dyDescent="0.35">
      <c r="A23" s="2"/>
      <c r="B23" s="2"/>
      <c r="C23" s="2"/>
      <c r="D23" s="2"/>
      <c r="E23" s="2"/>
      <c r="F23" s="2"/>
      <c r="G23" s="2"/>
      <c r="H23" s="2"/>
    </row>
    <row r="24" spans="1:8" ht="24" customHeight="1" x14ac:dyDescent="0.35">
      <c r="A24" s="2"/>
      <c r="B24" s="2"/>
      <c r="C24" s="2"/>
      <c r="D24" s="2"/>
      <c r="E24" s="2"/>
      <c r="F24" s="2"/>
      <c r="G24" s="2"/>
      <c r="H24" s="2"/>
    </row>
    <row r="25" spans="1:8" ht="24" customHeight="1" x14ac:dyDescent="0.3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3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3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3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3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3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3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3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3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3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3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3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3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3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3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3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3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3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3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3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3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3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3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3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3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3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3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3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3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3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3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3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3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3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3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3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3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3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3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3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3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3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3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3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3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3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35">
      <c r="A80" s="2"/>
      <c r="B80" s="2"/>
      <c r="C80" s="2"/>
      <c r="D80" s="2"/>
      <c r="E80" s="2"/>
      <c r="F80" s="2"/>
      <c r="G80" s="2"/>
      <c r="H80" s="2"/>
    </row>
  </sheetData>
  <mergeCells count="2">
    <mergeCell ref="A1:C1"/>
    <mergeCell ref="A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</vt:lpstr>
      <vt:lpstr>Dane wejściowe</vt:lpstr>
      <vt:lpstr>Wynik</vt:lpstr>
      <vt:lpstr>Rekomendacje</vt:lpstr>
      <vt:lpstr>Założenia i źródła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</dc:creator>
  <cp:lastModifiedBy>Ula Bydlińska</cp:lastModifiedBy>
  <dcterms:modified xsi:type="dcterms:W3CDTF">2026-07-06T11:46:22Z</dcterms:modified>
</cp:coreProperties>
</file>