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<sst xmlns="http://schemas.openxmlformats.org/spreadsheetml/2006/main" count="148" uniqueCount="49">
  <si>
    <t>950-0912　　新潟市中央区南笹口１丁目1-30</t>
  </si>
  <si>
    <t>マンション型の施設。ディサービスとショートスティ併設。グループホームなので調理は入居者と一緒にグループスタッフが行っています。</t>
  </si>
  <si>
    <t>なし</t>
  </si>
  <si>
    <t>025-240-1185</t>
  </si>
  <si>
    <t>025-240-1156</t>
  </si>
  <si>
    <t>煮菜</t>
  </si>
  <si>
    <t>刻み食</t>
  </si>
  <si>
    <t>極刻み</t>
  </si>
  <si>
    <t>ミキサー</t>
  </si>
  <si>
    <t>鶏団子鍋</t>
  </si>
  <si>
    <t>鶏ささみのゴマダレ</t>
  </si>
  <si>
    <t>焼き鮭</t>
  </si>
  <si>
    <t>一般的な食事よりも少し軟らかく煮たり薄く切ったりしたもの</t>
  </si>
  <si>
    <t>固いもの繊維質なものを細かく切ったもの</t>
  </si>
  <si>
    <t>食材を細かく切ったもの</t>
  </si>
  <si>
    <t>食材をミキサーにかけ歯や義歯がなくても喉をゆっくり通過させる事が出来るペースト状のもの</t>
  </si>
  <si>
    <t>通常</t>
  </si>
  <si>
    <t>1cm×1cm</t>
  </si>
  <si>
    <t>0.5cm×0.5cm</t>
  </si>
  <si>
    <t>ペースト状</t>
  </si>
  <si>
    <t>噛まなくてよい</t>
  </si>
  <si>
    <t>2-2</t>
  </si>
  <si>
    <t>決めていない</t>
  </si>
  <si>
    <t>米飯</t>
  </si>
  <si>
    <t>全粥</t>
  </si>
  <si>
    <t>通常のごはん</t>
  </si>
  <si>
    <t>水分が多く軟らかい</t>
  </si>
  <si>
    <t>お茶ゼリー</t>
  </si>
  <si>
    <t>トロメイク</t>
  </si>
  <si>
    <t>かんてんクック</t>
  </si>
  <si>
    <t>小さじ</t>
  </si>
  <si>
    <t>対象者はいない</t>
  </si>
  <si>
    <t>0j・1ｊの対応：不可</t>
  </si>
  <si>
    <t>エンシュア</t>
  </si>
  <si>
    <t>グループホーム</t>
  </si>
  <si>
    <t>かりん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</si>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</sst>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6.jpg"/><Relationship Id="rId3" Type="http://schemas.openxmlformats.org/officeDocument/2006/relationships/image" Target="../media/image5.jpg"/><Relationship Id="rId4" Type="http://schemas.openxmlformats.org/officeDocument/2006/relationships/image" Target="../media/image3.jpg"/><Relationship Id="rId5" Type="http://schemas.openxmlformats.org/officeDocument/2006/relationships/image" Target="../media/image2.jpg"/><Relationship Id="rId6" Type="http://schemas.openxmlformats.org/officeDocument/2006/relationships/image" Target="../media/image7.jpg"/><Relationship Id="rId7" Type="http://schemas.openxmlformats.org/officeDocument/2006/relationships/image" Target="../media/image4.jpg"/><Relationship Id="rId8" Type="http://schemas.openxmlformats.org/officeDocument/2006/relationships/image" Target="../media/image8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6.jpg"/><Relationship Id="rId3" Type="http://schemas.openxmlformats.org/officeDocument/2006/relationships/image" Target="../media/image5.jpg"/><Relationship Id="rId4" Type="http://schemas.openxmlformats.org/officeDocument/2006/relationships/image" Target="../media/image3.jpg"/><Relationship Id="rId5" Type="http://schemas.openxmlformats.org/officeDocument/2006/relationships/image" Target="../media/image2.jpg"/><Relationship Id="rId6" Type="http://schemas.openxmlformats.org/officeDocument/2006/relationships/image" Target="../media/image7.jpg"/><Relationship Id="rId7" Type="http://schemas.openxmlformats.org/officeDocument/2006/relationships/image" Target="../media/image4.jp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286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9625"/>
    <xdr:pic>
      <xdr:nvPicPr>
        <xdr:cNvPr id="0" name="image2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286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809625"/>
    <xdr:pic>
      <xdr:nvPicPr>
        <xdr:cNvPr id="0" name="image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9625"/>
    <xdr:pic>
      <xdr:nvPicPr>
        <xdr:cNvPr id="0" name="image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9625"/>
    <xdr:pic>
      <xdr:nvPicPr>
        <xdr:cNvPr id="0" name="image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9625"/>
    <xdr:pic>
      <xdr:nvPicPr>
        <xdr:cNvPr id="0" name="image2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9625"/>
    <xdr:pic>
      <xdr:nvPicPr>
        <xdr:cNvPr id="0" name="image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9625"/>
    <xdr:pic>
      <xdr:nvPicPr>
        <xdr:cNvPr id="0" name="image4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9625"/>
    <xdr:pic>
      <xdr:nvPicPr>
        <xdr:cNvPr id="0" name="image8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9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2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3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4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45769.71666258102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8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8"/>
      <c r="C1" s="128"/>
      <c r="D1" s="128"/>
      <c r="E1" s="128"/>
      <c r="F1" s="128"/>
      <c r="G1" s="128"/>
      <c r="H1" s="128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9</v>
      </c>
      <c r="C3" s="13" t="s">
        <v>10</v>
      </c>
      <c r="D3" s="13" t="s">
        <v>10</v>
      </c>
      <c r="E3" s="13"/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11</v>
      </c>
      <c r="C5" s="13" t="s">
        <v>11</v>
      </c>
      <c r="D5" s="13" t="s">
        <v>11</v>
      </c>
      <c r="E5" s="13"/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5</v>
      </c>
      <c r="C7" s="13" t="s">
        <v>5</v>
      </c>
      <c r="D7" s="13" t="s">
        <v>5</v>
      </c>
      <c r="E7" s="13"/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12</v>
      </c>
      <c r="C9" s="20" t="s">
        <v>13</v>
      </c>
      <c r="D9" s="20" t="s">
        <v>14</v>
      </c>
      <c r="E9" s="20" t="s">
        <v>15</v>
      </c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16</v>
      </c>
      <c r="C10" s="22" t="s">
        <v>17</v>
      </c>
      <c r="D10" s="22" t="s">
        <v>18</v>
      </c>
      <c r="E10" s="22" t="s">
        <v>19</v>
      </c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20</v>
      </c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9"/>
      <c r="C12" s="140"/>
      <c r="D12" s="140"/>
      <c r="E12" s="141">
        <v>45690.0</v>
      </c>
      <c r="F12" s="140"/>
      <c r="G12" s="140"/>
      <c r="H12" s="141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8" t="s">
        <v>22</v>
      </c>
      <c r="C13" s="28"/>
      <c r="D13" s="28"/>
      <c r="E13" s="28"/>
      <c r="F13" s="28"/>
      <c r="G13" s="28"/>
      <c r="H13" s="28"/>
    </row>
    <row r="14" ht="22.5" customHeight="1">
      <c r="A14" s="142" t="s">
        <v>45</v>
      </c>
      <c r="B14" s="143"/>
      <c r="C14" s="143"/>
      <c r="D14" s="143"/>
      <c r="E14" s="143"/>
      <c r="F14" s="143"/>
      <c r="G14" s="143"/>
      <c r="H14" s="143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4" t="str">
        <f>IFERROR(__xludf.DUMMYFUNCTION("IMPORTRANGE(""https://docs.google.com/spreadsheets/d/1vsTcEcugRZXGU84Ng3dXvNCAOD3CAaUTEbnnM7tyUJg/edit?usp=sharing"",""主食一覧!A1"")"),"2. 主食一覧")</f>
        <v>2. 主食一覧</v>
      </c>
      <c r="B1" s="128"/>
      <c r="C1" s="128"/>
      <c r="D1" s="128"/>
      <c r="E1" s="128"/>
      <c r="F1" s="128"/>
      <c r="G1" s="128"/>
      <c r="H1" s="128"/>
    </row>
    <row r="2" ht="22.5" customHeight="1">
      <c r="A2" s="32" t="str">
        <f>IFERROR(__xludf.DUMMYFUNCTION("IMPORTRANGE(""https://docs.google.com/spreadsheets/d/1vsTcEcugRZXGU84Ng3dXvNCAOD3CAaUTEbnnM7tyUJg/edit?usp=sharing"",""主食一覧!A2"")"),"主食名称")</f>
        <v>主食名称</v>
      </c>
      <c r="B2" s="33" t="s">
        <v>23</v>
      </c>
      <c r="C2" s="33" t="s">
        <v>24</v>
      </c>
      <c r="D2" s="33"/>
      <c r="E2" s="33"/>
      <c r="F2" s="33"/>
      <c r="G2" s="33"/>
      <c r="H2" s="34"/>
    </row>
    <row r="3" ht="67.5" customHeight="1">
      <c r="A3" s="32" t="str">
        <f>IFERROR(__xludf.DUMMYFUNCTION("IMPORTRANGE(""https://docs.google.com/spreadsheets/d/1vsTcEcugRZXGU84Ng3dXvNCAOD3CAaUTEbnnM7tyUJg/edit?usp=sharing"",""主食一覧!A3"")"),"画像")</f>
        <v>画像</v>
      </c>
      <c r="B3" s="35"/>
      <c r="C3" s="35"/>
      <c r="D3" s="35"/>
      <c r="E3" s="35"/>
      <c r="F3" s="35"/>
      <c r="G3" s="35"/>
      <c r="H3" s="35"/>
    </row>
    <row r="4" ht="45.0" customHeight="1">
      <c r="A4" s="32" t="str">
        <f>IFERROR(__xludf.DUMMYFUNCTION("IMPORTRANGE(""https://docs.google.com/spreadsheets/d/1vsTcEcugRZXGU84Ng3dXvNCAOD3CAaUTEbnnM7tyUJg/edit?usp=sharing"",""主食一覧!A4"")"),"内容")</f>
        <v>内容</v>
      </c>
      <c r="B4" s="36" t="s">
        <v>25</v>
      </c>
      <c r="C4" s="36" t="s">
        <v>26</v>
      </c>
      <c r="D4" s="36"/>
      <c r="E4" s="36"/>
      <c r="F4" s="36"/>
      <c r="G4" s="36"/>
      <c r="H4" s="37"/>
    </row>
    <row r="5" ht="22.5" customHeight="1">
      <c r="A5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5"/>
      <c r="C5" s="145"/>
      <c r="D5" s="145"/>
      <c r="E5" s="145"/>
      <c r="F5" s="145"/>
      <c r="G5" s="145"/>
      <c r="H5" s="145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6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8"/>
      <c r="C1" s="128"/>
      <c r="D1" s="128"/>
      <c r="E1" s="128"/>
      <c r="F1" s="147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8"/>
      <c r="H1" s="128"/>
    </row>
    <row r="2" ht="30.0" customHeight="1">
      <c r="A2" s="41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2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2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2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2" t="str">
        <f>IFERROR(__xludf.DUMMYFUNCTION("IMPORTRANGE(""https://docs.google.com/spreadsheets/d/1vsTcEcugRZXGU84Ng3dXvNCAOD3CAaUTEbnnM7tyUJg/edit?usp=sharing"",""水分とろみの基準・水分ゼリー!E2"")"),"")</f>
        <v/>
      </c>
      <c r="F2" s="43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4" t="s">
        <v>27</v>
      </c>
      <c r="H2" s="45"/>
    </row>
    <row r="3" ht="22.5" customHeight="1">
      <c r="A3" s="46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7" t="s">
        <v>28</v>
      </c>
      <c r="C3" s="47" t="s">
        <v>28</v>
      </c>
      <c r="D3" s="48"/>
      <c r="E3" s="48"/>
      <c r="F3" s="46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7" t="s">
        <v>29</v>
      </c>
      <c r="H3" s="48"/>
    </row>
    <row r="4" ht="22.5" customHeight="1">
      <c r="A4" s="49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2" t="s">
        <v>46</v>
      </c>
      <c r="C4" s="52" t="s">
        <v>46</v>
      </c>
      <c r="D4" s="52" t="s">
        <v>46</v>
      </c>
      <c r="E4" s="52" t="s">
        <v>46</v>
      </c>
      <c r="F4" s="46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2">
        <v>1.0</v>
      </c>
      <c r="H4" s="53"/>
    </row>
    <row r="5" ht="22.5" customHeight="1">
      <c r="A5" s="54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5" t="s">
        <v>46</v>
      </c>
      <c r="C5" s="55" t="s">
        <v>46</v>
      </c>
      <c r="D5" s="55" t="s">
        <v>46</v>
      </c>
      <c r="E5" s="55" t="s">
        <v>46</v>
      </c>
      <c r="F5" s="54" t="s">
        <v>30</v>
      </c>
      <c r="G5" s="55"/>
      <c r="H5" s="56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8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8"/>
      <c r="C1" s="128"/>
      <c r="D1" s="128"/>
      <c r="E1" s="128"/>
      <c r="F1" s="14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8"/>
    </row>
    <row r="2" ht="22.5" customHeight="1">
      <c r="A2" s="59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60" t="s">
        <v>31</v>
      </c>
      <c r="C2" s="60"/>
      <c r="D2" s="60"/>
      <c r="E2" s="61"/>
      <c r="F2" s="62" t="s">
        <v>32</v>
      </c>
      <c r="G2" s="150"/>
    </row>
    <row r="3" ht="22.5" customHeight="1">
      <c r="A3" s="64"/>
      <c r="B3" s="60"/>
      <c r="C3" s="60"/>
      <c r="D3" s="60"/>
      <c r="E3" s="61"/>
      <c r="F3" s="65" t="s">
        <v>33</v>
      </c>
      <c r="G3" s="66"/>
    </row>
    <row r="4" ht="22.5" customHeight="1">
      <c r="A4" s="67"/>
      <c r="B4" s="60"/>
      <c r="C4" s="60"/>
      <c r="D4" s="68"/>
      <c r="E4" s="61"/>
      <c r="F4" s="69"/>
      <c r="G4" s="70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1" t="s">
        <v>34</v>
      </c>
      <c r="B1" s="72"/>
      <c r="C1" s="72" t="s">
        <v>35</v>
      </c>
      <c r="D1" s="72"/>
      <c r="E1" s="72"/>
      <c r="F1" s="73"/>
      <c r="G1" s="73"/>
      <c r="H1" s="73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7.5" customHeight="1"/>
    <row r="3" ht="22.5" customHeight="1">
      <c r="A3" s="75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6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27" t="s">
        <v>5</v>
      </c>
      <c r="C4" s="27" t="s">
        <v>6</v>
      </c>
      <c r="D4" s="27" t="s">
        <v>7</v>
      </c>
      <c r="E4" s="27" t="s">
        <v>8</v>
      </c>
      <c r="F4" s="27"/>
      <c r="G4" s="27"/>
      <c r="H4" s="27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1" t="s">
        <v>9</v>
      </c>
      <c r="C5" s="151" t="s">
        <v>10</v>
      </c>
      <c r="D5" s="151" t="s">
        <v>10</v>
      </c>
      <c r="E5" s="151"/>
      <c r="F5" s="151"/>
      <c r="G5" s="151"/>
      <c r="H5" s="151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1" t="s">
        <v>11</v>
      </c>
      <c r="C7" s="151" t="s">
        <v>11</v>
      </c>
      <c r="D7" s="151" t="s">
        <v>11</v>
      </c>
      <c r="E7" s="151"/>
      <c r="F7" s="151"/>
      <c r="G7" s="151"/>
      <c r="H7" s="151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1" t="s">
        <v>5</v>
      </c>
      <c r="C9" s="151" t="s">
        <v>5</v>
      </c>
      <c r="D9" s="151" t="s">
        <v>5</v>
      </c>
      <c r="E9" s="151"/>
      <c r="F9" s="151"/>
      <c r="G9" s="151"/>
      <c r="H9" s="151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2" t="s">
        <v>12</v>
      </c>
      <c r="C11" s="152" t="s">
        <v>13</v>
      </c>
      <c r="D11" s="152" t="s">
        <v>14</v>
      </c>
      <c r="E11" s="152" t="s">
        <v>15</v>
      </c>
      <c r="F11" s="152"/>
      <c r="G11" s="152"/>
      <c r="H11" s="152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 t="s">
        <v>16</v>
      </c>
      <c r="C12" s="22" t="s">
        <v>17</v>
      </c>
      <c r="D12" s="22" t="s">
        <v>18</v>
      </c>
      <c r="E12" s="22" t="s">
        <v>19</v>
      </c>
      <c r="F12" s="22"/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 t="s">
        <v>20</v>
      </c>
      <c r="F13" s="22"/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3"/>
      <c r="C14" s="154"/>
      <c r="D14" s="154"/>
      <c r="E14" s="154" t="s">
        <v>21</v>
      </c>
      <c r="F14" s="154"/>
      <c r="G14" s="154"/>
      <c r="H14" s="154"/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5" t="s">
        <v>22</v>
      </c>
      <c r="C15" s="155"/>
      <c r="D15" s="155"/>
      <c r="E15" s="155"/>
      <c r="F15" s="155"/>
      <c r="G15" s="155"/>
      <c r="H15" s="155"/>
    </row>
    <row r="16" ht="22.5" customHeight="1">
      <c r="A16" s="29"/>
      <c r="B16" s="143"/>
      <c r="C16" s="143"/>
      <c r="D16" s="143"/>
      <c r="E16" s="143"/>
      <c r="F16" s="143"/>
      <c r="G16" s="143"/>
      <c r="H16" s="143"/>
    </row>
    <row r="17" ht="7.5" customHeight="1"/>
    <row r="18" ht="22.5" customHeight="1">
      <c r="A18" s="82" t="str">
        <f>IFERROR(__xludf.DUMMYFUNCTION("IMPORTRANGE(""https://docs.google.com/spreadsheets/d/1vsTcEcugRZXGU84Ng3dXvNCAOD3CAaUTEbnnM7tyUJg/edit?usp=sharing"",""主食一覧!A1"")"),"2. 主食一覧")</f>
        <v>2. 主食一覧</v>
      </c>
      <c r="B18" s="83"/>
    </row>
    <row r="19" ht="22.5" customHeight="1">
      <c r="A19" s="32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">
        <v>23</v>
      </c>
      <c r="C19" s="33" t="s">
        <v>24</v>
      </c>
      <c r="D19" s="33"/>
      <c r="E19" s="33"/>
      <c r="F19" s="33"/>
      <c r="G19" s="33"/>
      <c r="H19" s="34"/>
    </row>
    <row r="20" ht="67.5" customHeight="1">
      <c r="A20" s="32" t="str">
        <f>IFERROR(__xludf.DUMMYFUNCTION("IMPORTRANGE(""https://docs.google.com/spreadsheets/d/1vsTcEcugRZXGU84Ng3dXvNCAOD3CAaUTEbnnM7tyUJg/edit?usp=sharing"",""主食一覧!A3"")"),"画像")</f>
        <v>画像</v>
      </c>
      <c r="B20" s="35" t="str">
        <f>'主食一覧'!B3</f>
        <v/>
      </c>
      <c r="C20" s="35" t="str">
        <f>'主食一覧'!C3</f>
        <v/>
      </c>
      <c r="D20" s="35" t="str">
        <f>'主食一覧'!D3</f>
        <v/>
      </c>
      <c r="E20" s="35" t="str">
        <f>'主食一覧'!E3</f>
        <v/>
      </c>
      <c r="F20" s="35" t="str">
        <f>'主食一覧'!F3</f>
        <v/>
      </c>
      <c r="G20" s="35" t="str">
        <f>'主食一覧'!G3</f>
        <v/>
      </c>
      <c r="H20" s="35" t="str">
        <f>'主食一覧'!H3</f>
        <v/>
      </c>
    </row>
    <row r="21" ht="45.0" customHeight="1">
      <c r="A21" s="32" t="str">
        <f>IFERROR(__xludf.DUMMYFUNCTION("IMPORTRANGE(""https://docs.google.com/spreadsheets/d/1vsTcEcugRZXGU84Ng3dXvNCAOD3CAaUTEbnnM7tyUJg/edit?usp=sharing"",""主食一覧!A4"")"),"内容")</f>
        <v>内容</v>
      </c>
      <c r="B21" s="156" t="s">
        <v>25</v>
      </c>
      <c r="C21" s="156" t="s">
        <v>26</v>
      </c>
      <c r="D21" s="156"/>
      <c r="E21" s="156"/>
      <c r="F21" s="156"/>
      <c r="G21" s="156"/>
      <c r="H21" s="84"/>
    </row>
    <row r="22" ht="22.5" customHeight="1">
      <c r="A22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5"/>
      <c r="C22" s="145"/>
      <c r="D22" s="145"/>
      <c r="E22" s="145"/>
      <c r="F22" s="145"/>
      <c r="G22" s="145"/>
      <c r="H22" s="145"/>
    </row>
    <row r="23" ht="7.5" customHeight="1"/>
    <row r="24" ht="22.5" customHeight="1">
      <c r="A24" s="40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6"/>
      <c r="F24" s="40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6"/>
    </row>
    <row r="25" ht="30.0" customHeight="1">
      <c r="A25" s="41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2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2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2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2" t="str">
        <f>IFERROR(__xludf.DUMMYFUNCTION("IMPORTRANGE(""https://docs.google.com/spreadsheets/d/1vsTcEcugRZXGU84Ng3dXvNCAOD3CAaUTEbnnM7tyUJg/edit?usp=sharing"",""水分とろみの基準・水分ゼリー!E2"")"),"")</f>
        <v/>
      </c>
      <c r="F25" s="43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4" t="s">
        <v>27</v>
      </c>
      <c r="H25" s="45"/>
    </row>
    <row r="26" ht="22.5" customHeight="1">
      <c r="A26" s="46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7" t="s">
        <v>28</v>
      </c>
      <c r="C26" s="47" t="s">
        <v>28</v>
      </c>
      <c r="D26" s="48"/>
      <c r="E26" s="48"/>
      <c r="F26" s="49" t="s">
        <v>47</v>
      </c>
      <c r="G26" s="47" t="s">
        <v>29</v>
      </c>
      <c r="H26" s="48"/>
    </row>
    <row r="27" ht="22.5" customHeight="1">
      <c r="A27" s="49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2"/>
      <c r="C27" s="53"/>
      <c r="D27" s="52"/>
      <c r="E27" s="53"/>
      <c r="F27" s="49" t="s">
        <v>48</v>
      </c>
      <c r="G27" s="52">
        <v>1.0</v>
      </c>
      <c r="H27" s="53"/>
    </row>
    <row r="28" ht="22.5" customHeight="1">
      <c r="A28" s="54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7"/>
      <c r="C28" s="158"/>
      <c r="D28" s="157"/>
      <c r="E28" s="158"/>
      <c r="F28" s="54" t="s">
        <v>30</v>
      </c>
      <c r="G28" s="159"/>
      <c r="H28" s="160"/>
    </row>
    <row r="29" ht="7.5" customHeight="1"/>
    <row r="30" ht="22.5" customHeight="1">
      <c r="A30" s="8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8"/>
      <c r="F30" s="8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0"/>
    </row>
    <row r="31" ht="22.5" customHeight="1">
      <c r="A31" s="59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0" t="s">
        <v>31</v>
      </c>
      <c r="C31" s="60"/>
      <c r="D31" s="60"/>
      <c r="E31" s="61"/>
      <c r="F31" s="161" t="s">
        <v>32</v>
      </c>
      <c r="G31" s="162"/>
      <c r="H31" s="93"/>
    </row>
    <row r="32" ht="22.5" customHeight="1">
      <c r="A32" s="64"/>
      <c r="B32" s="60"/>
      <c r="C32" s="60"/>
      <c r="D32" s="60"/>
      <c r="E32" s="68"/>
      <c r="F32" s="65" t="s">
        <v>33</v>
      </c>
      <c r="G32" s="95"/>
      <c r="H32" s="66"/>
    </row>
    <row r="33" ht="22.5" customHeight="1">
      <c r="A33" s="67"/>
      <c r="B33" s="60"/>
      <c r="C33" s="60"/>
      <c r="D33" s="68"/>
      <c r="E33" s="68"/>
      <c r="F33" s="69"/>
      <c r="G33" s="96"/>
      <c r="H33" s="70"/>
    </row>
    <row r="34" ht="7.5" customHeight="1"/>
    <row r="35" ht="22.5" customHeight="1">
      <c r="A35" s="97" t="str">
        <f>IFERROR(__xludf.DUMMYFUNCTION("IMPORTRANGE(""https://docs.google.com/spreadsheets/d/1vsTcEcugRZXGU84Ng3dXvNCAOD3CAaUTEbnnM7tyUJg/edit?usp=sharing"",""施設概要!A1"")"),"施設概要")</f>
        <v>施設概要</v>
      </c>
      <c r="B35" s="98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4" t="s">
        <v>0</v>
      </c>
      <c r="C36" s="100"/>
      <c r="D36" s="101"/>
      <c r="E36" s="163" t="s">
        <v>1</v>
      </c>
      <c r="F36" s="103"/>
      <c r="G36" s="103"/>
      <c r="H36" s="104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4" t="s">
        <v>2</v>
      </c>
      <c r="C37" s="100"/>
      <c r="D37" s="101"/>
      <c r="E37" s="105"/>
      <c r="H37" s="106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4" t="s">
        <v>3</v>
      </c>
      <c r="C38" s="100"/>
      <c r="D38" s="101"/>
      <c r="E38" s="105"/>
      <c r="H38" s="106"/>
    </row>
    <row r="39" ht="22.5" customHeight="1">
      <c r="A39" s="107" t="str">
        <f>IFERROR(__xludf.DUMMYFUNCTION("IMPORTRANGE(""https://docs.google.com/spreadsheets/d/1vsTcEcugRZXGU84Ng3dXvNCAOD3CAaUTEbnnM7tyUJg/edit?usp=sharing"",""施設概要!A5"")"),"FAX")</f>
        <v>FAX</v>
      </c>
      <c r="B39" s="134" t="s">
        <v>4</v>
      </c>
      <c r="C39" s="100"/>
      <c r="D39" s="101"/>
      <c r="E39" s="105"/>
      <c r="H39" s="106"/>
    </row>
    <row r="40" ht="22.5" customHeight="1">
      <c r="A40" s="108" t="str">
        <f>IFERROR(__xludf.DUMMYFUNCTION("IMPORTRANGE(""https://docs.google.com/spreadsheets/d/1vsTcEcugRZXGU84Ng3dXvNCAOD3CAaUTEbnnM7tyUJg/edit?usp=sharing"",""施設概要!A6"")"),"更新日")</f>
        <v>更新日</v>
      </c>
      <c r="B40" s="164">
        <v>45769.715985057876</v>
      </c>
      <c r="C40" s="100"/>
      <c r="D40" s="101"/>
      <c r="E40" s="110"/>
      <c r="F40" s="111"/>
      <c r="G40" s="111"/>
      <c r="H40" s="112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9</v>
      </c>
      <c r="C3" s="13" t="s">
        <v>10</v>
      </c>
      <c r="D3" s="13" t="s">
        <v>10</v>
      </c>
      <c r="E3" s="13"/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11</v>
      </c>
      <c r="C5" s="13" t="s">
        <v>11</v>
      </c>
      <c r="D5" s="13" t="s">
        <v>11</v>
      </c>
      <c r="E5" s="13"/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5</v>
      </c>
      <c r="C7" s="13" t="s">
        <v>5</v>
      </c>
      <c r="D7" s="13" t="s">
        <v>5</v>
      </c>
      <c r="E7" s="13"/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12</v>
      </c>
      <c r="C9" s="20" t="s">
        <v>13</v>
      </c>
      <c r="D9" s="20" t="s">
        <v>14</v>
      </c>
      <c r="E9" s="20" t="s">
        <v>15</v>
      </c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16</v>
      </c>
      <c r="C10" s="22" t="s">
        <v>17</v>
      </c>
      <c r="D10" s="22" t="s">
        <v>18</v>
      </c>
      <c r="E10" s="22" t="s">
        <v>19</v>
      </c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20</v>
      </c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/>
      <c r="C12" s="25"/>
      <c r="D12" s="25"/>
      <c r="E12" s="25" t="s">
        <v>21</v>
      </c>
      <c r="F12" s="25"/>
      <c r="G12" s="25"/>
      <c r="H12" s="25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22</v>
      </c>
      <c r="C13" s="28"/>
      <c r="D13" s="28"/>
      <c r="E13" s="28"/>
      <c r="F13" s="28"/>
      <c r="G13" s="28"/>
      <c r="H13" s="28"/>
    </row>
    <row r="14" ht="22.5" customHeight="1">
      <c r="A14" s="29"/>
      <c r="B14" s="30"/>
      <c r="C14" s="30"/>
      <c r="D14" s="30"/>
      <c r="E14" s="30"/>
      <c r="F14" s="30"/>
      <c r="G14" s="30"/>
      <c r="H14" s="30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1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2" t="str">
        <f>IFERROR(__xludf.DUMMYFUNCTION("IMPORTRANGE(""https://docs.google.com/spreadsheets/d/1vsTcEcugRZXGU84Ng3dXvNCAOD3CAaUTEbnnM7tyUJg/edit?usp=sharing"",""主食一覧!A2"")"),"主食名称")</f>
        <v>主食名称</v>
      </c>
      <c r="B2" s="33" t="s">
        <v>23</v>
      </c>
      <c r="C2" s="33" t="s">
        <v>24</v>
      </c>
      <c r="D2" s="33"/>
      <c r="E2" s="33"/>
      <c r="F2" s="33"/>
      <c r="G2" s="33"/>
      <c r="H2" s="34"/>
    </row>
    <row r="3" ht="67.5" customHeight="1">
      <c r="A3" s="32" t="str">
        <f>IFERROR(__xludf.DUMMYFUNCTION("IMPORTRANGE(""https://docs.google.com/spreadsheets/d/1vsTcEcugRZXGU84Ng3dXvNCAOD3CAaUTEbnnM7tyUJg/edit?usp=sharing"",""主食一覧!A3"")"),"画像")</f>
        <v>画像</v>
      </c>
      <c r="B3" s="35"/>
      <c r="C3" s="35"/>
      <c r="D3" s="35"/>
      <c r="E3" s="35"/>
      <c r="F3" s="35"/>
      <c r="G3" s="35"/>
      <c r="H3" s="35"/>
    </row>
    <row r="4" ht="45.0" customHeight="1">
      <c r="A4" s="32" t="str">
        <f>IFERROR(__xludf.DUMMYFUNCTION("IMPORTRANGE(""https://docs.google.com/spreadsheets/d/1vsTcEcugRZXGU84Ng3dXvNCAOD3CAaUTEbnnM7tyUJg/edit?usp=sharing"",""主食一覧!A4"")"),"内容")</f>
        <v>内容</v>
      </c>
      <c r="B4" s="36" t="s">
        <v>25</v>
      </c>
      <c r="C4" s="36" t="s">
        <v>26</v>
      </c>
      <c r="D4" s="36"/>
      <c r="E4" s="36"/>
      <c r="F4" s="36"/>
      <c r="G4" s="36"/>
      <c r="H4" s="37"/>
    </row>
    <row r="5" ht="22.5" customHeight="1">
      <c r="A5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8"/>
      <c r="C5" s="38"/>
      <c r="D5" s="38"/>
      <c r="E5" s="38"/>
      <c r="F5" s="38"/>
      <c r="G5" s="38"/>
      <c r="H5" s="3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40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1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2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2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2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2" t="str">
        <f>IFERROR(__xludf.DUMMYFUNCTION("IMPORTRANGE(""https://docs.google.com/spreadsheets/d/1vsTcEcugRZXGU84Ng3dXvNCAOD3CAaUTEbnnM7tyUJg/edit?usp=sharing"",""水分とろみの基準・水分ゼリー!E2"")"),"")</f>
        <v/>
      </c>
      <c r="F2" s="43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4" t="s">
        <v>27</v>
      </c>
      <c r="H2" s="45"/>
    </row>
    <row r="3" ht="22.5" customHeight="1">
      <c r="A3" s="46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7" t="s">
        <v>28</v>
      </c>
      <c r="C3" s="47" t="s">
        <v>28</v>
      </c>
      <c r="D3" s="48"/>
      <c r="E3" s="48"/>
      <c r="F3" s="46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7" t="s">
        <v>29</v>
      </c>
      <c r="H3" s="48"/>
    </row>
    <row r="4" ht="22.5" customHeight="1">
      <c r="A4" s="49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0"/>
      <c r="C4" s="50"/>
      <c r="D4" s="50"/>
      <c r="E4" s="51"/>
      <c r="F4" s="46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2">
        <v>1.0</v>
      </c>
      <c r="H4" s="53"/>
    </row>
    <row r="5" ht="22.5" customHeight="1">
      <c r="A5" s="54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5"/>
      <c r="C5" s="56"/>
      <c r="D5" s="55"/>
      <c r="E5" s="56"/>
      <c r="F5" s="54" t="s">
        <v>30</v>
      </c>
      <c r="G5" s="55"/>
      <c r="H5" s="56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9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60" t="s">
        <v>31</v>
      </c>
      <c r="C2" s="60"/>
      <c r="D2" s="60"/>
      <c r="E2" s="61"/>
      <c r="F2" s="62" t="s">
        <v>32</v>
      </c>
      <c r="G2" s="63"/>
    </row>
    <row r="3" ht="22.5" customHeight="1">
      <c r="A3" s="64"/>
      <c r="B3" s="60"/>
      <c r="C3" s="60"/>
      <c r="D3" s="60"/>
      <c r="E3" s="61"/>
      <c r="F3" s="65" t="s">
        <v>33</v>
      </c>
      <c r="G3" s="66"/>
    </row>
    <row r="4" ht="22.5" customHeight="1">
      <c r="A4" s="67"/>
      <c r="B4" s="60"/>
      <c r="C4" s="60"/>
      <c r="D4" s="68"/>
      <c r="E4" s="61"/>
      <c r="F4" s="69"/>
      <c r="G4" s="70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1" t="s">
        <v>34</v>
      </c>
      <c r="B1" s="72"/>
      <c r="C1" s="72" t="s">
        <v>35</v>
      </c>
      <c r="D1" s="72"/>
      <c r="E1" s="72"/>
      <c r="F1" s="73"/>
      <c r="G1" s="73"/>
      <c r="H1" s="73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7.5" customHeight="1"/>
    <row r="3" ht="22.5" customHeight="1">
      <c r="A3" s="75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6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7" t="str">
        <f>'おかず形態一覧表'!B2</f>
        <v>煮菜</v>
      </c>
      <c r="C4" s="77" t="str">
        <f>'おかず形態一覧表'!C2</f>
        <v>刻み食</v>
      </c>
      <c r="D4" s="77" t="str">
        <f>'おかず形態一覧表'!D2</f>
        <v>極刻み</v>
      </c>
      <c r="E4" s="77" t="str">
        <f>'おかず形態一覧表'!E2</f>
        <v>ミキサー</v>
      </c>
      <c r="F4" s="77" t="str">
        <f>'おかず形態一覧表'!F2</f>
        <v/>
      </c>
      <c r="G4" s="77" t="str">
        <f>'おかず形態一覧表'!G2</f>
        <v/>
      </c>
      <c r="H4" s="77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8" t="str">
        <f>'おかず形態一覧表'!B3</f>
        <v>鶏団子鍋</v>
      </c>
      <c r="C5" s="78" t="str">
        <f>'おかず形態一覧表'!C3</f>
        <v>鶏ささみのゴマダレ</v>
      </c>
      <c r="D5" s="78" t="str">
        <f>'おかず形態一覧表'!D3</f>
        <v>鶏ささみのゴマダレ</v>
      </c>
      <c r="E5" s="78" t="str">
        <f>'おかず形態一覧表'!E3</f>
        <v/>
      </c>
      <c r="F5" s="78" t="str">
        <f>'おかず形態一覧表'!F3</f>
        <v/>
      </c>
      <c r="G5" s="78" t="str">
        <f>'おかず形態一覧表'!G3</f>
        <v/>
      </c>
      <c r="H5" s="78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8" t="str">
        <f>'おかず形態一覧表'!B5</f>
        <v>焼き鮭</v>
      </c>
      <c r="C7" s="78" t="str">
        <f>'おかず形態一覧表'!C5</f>
        <v>焼き鮭</v>
      </c>
      <c r="D7" s="78" t="str">
        <f>'おかず形態一覧表'!D5</f>
        <v>焼き鮭</v>
      </c>
      <c r="E7" s="78" t="str">
        <f>'おかず形態一覧表'!E5</f>
        <v/>
      </c>
      <c r="F7" s="78" t="str">
        <f>'おかず形態一覧表'!F5</f>
        <v/>
      </c>
      <c r="G7" s="78" t="str">
        <f>'おかず形態一覧表'!G5</f>
        <v/>
      </c>
      <c r="H7" s="78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8" t="str">
        <f>'おかず形態一覧表'!B7</f>
        <v>煮菜</v>
      </c>
      <c r="C9" s="78" t="str">
        <f>'おかず形態一覧表'!C7</f>
        <v>煮菜</v>
      </c>
      <c r="D9" s="78" t="str">
        <f>'おかず形態一覧表'!D7</f>
        <v>煮菜</v>
      </c>
      <c r="E9" s="78" t="str">
        <f>'おかず形態一覧表'!E7</f>
        <v/>
      </c>
      <c r="F9" s="78" t="str">
        <f>'おかず形態一覧表'!F7</f>
        <v/>
      </c>
      <c r="G9" s="78" t="str">
        <f>'おかず形態一覧表'!G7</f>
        <v/>
      </c>
      <c r="H9" s="78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9" t="str">
        <f>'おかず形態一覧表'!B9</f>
        <v>一般的な食事よりも少し軟らかく煮たり薄く切ったりしたもの</v>
      </c>
      <c r="C11" s="79" t="str">
        <f>'おかず形態一覧表'!C9</f>
        <v>固いもの繊維質なものを細かく切ったもの</v>
      </c>
      <c r="D11" s="79" t="str">
        <f>'おかず形態一覧表'!D9</f>
        <v>食材を細かく切ったもの</v>
      </c>
      <c r="E11" s="79" t="str">
        <f>'おかず形態一覧表'!E9</f>
        <v>食材をミキサーにかけ歯や義歯がなくても喉をゆっくり通過させる事が出来るペースト状のもの</v>
      </c>
      <c r="F11" s="79" t="str">
        <f>'おかず形態一覧表'!F9</f>
        <v/>
      </c>
      <c r="G11" s="79" t="str">
        <f>'おかず形態一覧表'!G9</f>
        <v/>
      </c>
      <c r="H11" s="79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>通常</v>
      </c>
      <c r="C12" s="23" t="str">
        <f>'おかず形態一覧表'!C10</f>
        <v>1cm×1cm</v>
      </c>
      <c r="D12" s="23" t="str">
        <f>'おかず形態一覧表'!D10</f>
        <v>0.5cm×0.5cm</v>
      </c>
      <c r="E12" s="23" t="str">
        <f>'おかず形態一覧表'!E10</f>
        <v>ペースト状</v>
      </c>
      <c r="F12" s="23" t="str">
        <f>'おかず形態一覧表'!F10</f>
        <v/>
      </c>
      <c r="G12" s="23" t="str">
        <f>'おかず形態一覧表'!G10</f>
        <v/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/>
      </c>
      <c r="E13" s="23" t="str">
        <f>'おかず形態一覧表'!E11</f>
        <v>噛まなくてよい</v>
      </c>
      <c r="F13" s="23" t="str">
        <f>'おかず形態一覧表'!F11</f>
        <v/>
      </c>
      <c r="G13" s="23" t="str">
        <f>'おかず形態一覧表'!G11</f>
        <v/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4" t="str">
        <f>'おかず形態一覧表'!B12</f>
        <v/>
      </c>
      <c r="C14" s="24" t="str">
        <f>'おかず形態一覧表'!C12</f>
        <v/>
      </c>
      <c r="D14" s="24" t="str">
        <f>'おかず形態一覧表'!D12</f>
        <v/>
      </c>
      <c r="E14" s="24" t="str">
        <f>'おかず形態一覧表'!E12</f>
        <v>2-2</v>
      </c>
      <c r="F14" s="24" t="str">
        <f>'おかず形態一覧表'!F12</f>
        <v/>
      </c>
      <c r="G14" s="24" t="str">
        <f>'おかず形態一覧表'!G12</f>
        <v/>
      </c>
      <c r="H14" s="24" t="str">
        <f>'おかず形態一覧表'!H12</f>
        <v/>
      </c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7" t="str">
        <f>'おかず形態一覧表'!B13</f>
        <v>決めていない</v>
      </c>
      <c r="C15" s="80" t="str">
        <f>'おかず形態一覧表'!C13</f>
        <v/>
      </c>
      <c r="D15" s="80" t="str">
        <f>'おかず形態一覧表'!D13</f>
        <v/>
      </c>
      <c r="E15" s="80" t="str">
        <f>'おかず形態一覧表'!E13</f>
        <v/>
      </c>
      <c r="F15" s="80" t="str">
        <f>'おかず形態一覧表'!F13</f>
        <v/>
      </c>
      <c r="G15" s="80" t="str">
        <f>'おかず形態一覧表'!G13</f>
        <v/>
      </c>
      <c r="H15" s="80" t="str">
        <f>'おかず形態一覧表'!H13</f>
        <v/>
      </c>
    </row>
    <row r="16" ht="22.5" customHeight="1">
      <c r="A16" s="29"/>
      <c r="B16" s="81" t="str">
        <f>'おかず形態一覧表'!B14</f>
        <v/>
      </c>
      <c r="C16" s="81" t="str">
        <f>'おかず形態一覧表'!C14</f>
        <v/>
      </c>
      <c r="D16" s="81" t="str">
        <f>'おかず形態一覧表'!D14</f>
        <v/>
      </c>
      <c r="E16" s="81" t="str">
        <f>'おかず形態一覧表'!E14</f>
        <v/>
      </c>
      <c r="F16" s="81" t="str">
        <f>'おかず形態一覧表'!F14</f>
        <v/>
      </c>
      <c r="G16" s="81" t="str">
        <f>'おかず形態一覧表'!G14</f>
        <v/>
      </c>
      <c r="H16" s="81" t="str">
        <f>'おかず形態一覧表'!H14</f>
        <v/>
      </c>
    </row>
    <row r="17" ht="7.5" customHeight="1"/>
    <row r="18" ht="22.5" customHeight="1">
      <c r="A18" s="82" t="str">
        <f>IFERROR(__xludf.DUMMYFUNCTION("IMPORTRANGE(""https://docs.google.com/spreadsheets/d/1vsTcEcugRZXGU84Ng3dXvNCAOD3CAaUTEbnnM7tyUJg/edit?usp=sharing"",""主食一覧!A1"")"),"2. 主食一覧")</f>
        <v>2. 主食一覧</v>
      </c>
      <c r="B18" s="83"/>
    </row>
    <row r="19" ht="22.5" customHeight="1">
      <c r="A19" s="32" t="str">
        <f>IFERROR(__xludf.DUMMYFUNCTION("IMPORTRANGE(""https://docs.google.com/spreadsheets/d/1vsTcEcugRZXGU84Ng3dXvNCAOD3CAaUTEbnnM7tyUJg/edit?usp=sharing"",""主食一覧!A2"")"),"主食名称")</f>
        <v>主食名称</v>
      </c>
      <c r="B19" s="34" t="str">
        <f>'主食一覧'!B2</f>
        <v>米飯</v>
      </c>
      <c r="C19" s="34" t="str">
        <f>'主食一覧'!C2</f>
        <v>全粥</v>
      </c>
      <c r="D19" s="34" t="str">
        <f>'主食一覧'!D2</f>
        <v/>
      </c>
      <c r="E19" s="34" t="str">
        <f>'主食一覧'!E2</f>
        <v/>
      </c>
      <c r="F19" s="34" t="str">
        <f>'主食一覧'!F2</f>
        <v/>
      </c>
      <c r="G19" s="34" t="str">
        <f>'主食一覧'!G2</f>
        <v/>
      </c>
      <c r="H19" s="34" t="str">
        <f>'主食一覧'!H2</f>
        <v/>
      </c>
    </row>
    <row r="20" ht="67.5" customHeight="1">
      <c r="A20" s="32" t="str">
        <f>IFERROR(__xludf.DUMMYFUNCTION("IMPORTRANGE(""https://docs.google.com/spreadsheets/d/1vsTcEcugRZXGU84Ng3dXvNCAOD3CAaUTEbnnM7tyUJg/edit?usp=sharing"",""主食一覧!A3"")"),"画像")</f>
        <v>画像</v>
      </c>
      <c r="B20" s="35" t="str">
        <f>'主食一覧'!B3</f>
        <v/>
      </c>
      <c r="C20" s="35" t="str">
        <f>'主食一覧'!C3</f>
        <v/>
      </c>
      <c r="D20" s="35" t="str">
        <f>'主食一覧'!D3</f>
        <v/>
      </c>
      <c r="E20" s="35" t="str">
        <f>'主食一覧'!E3</f>
        <v/>
      </c>
      <c r="F20" s="35" t="str">
        <f>'主食一覧'!F3</f>
        <v/>
      </c>
      <c r="G20" s="35" t="str">
        <f>'主食一覧'!G3</f>
        <v/>
      </c>
      <c r="H20" s="35" t="str">
        <f>'主食一覧'!H3</f>
        <v/>
      </c>
    </row>
    <row r="21" ht="45.0" customHeight="1">
      <c r="A21" s="32" t="str">
        <f>IFERROR(__xludf.DUMMYFUNCTION("IMPORTRANGE(""https://docs.google.com/spreadsheets/d/1vsTcEcugRZXGU84Ng3dXvNCAOD3CAaUTEbnnM7tyUJg/edit?usp=sharing"",""主食一覧!A4"")"),"内容")</f>
        <v>内容</v>
      </c>
      <c r="B21" s="84" t="str">
        <f>'主食一覧'!B4</f>
        <v>通常のごはん</v>
      </c>
      <c r="C21" s="84" t="str">
        <f>'主食一覧'!C4</f>
        <v>水分が多く軟らかい</v>
      </c>
      <c r="D21" s="84" t="str">
        <f>'主食一覧'!D4</f>
        <v/>
      </c>
      <c r="E21" s="84" t="str">
        <f>'主食一覧'!E4</f>
        <v/>
      </c>
      <c r="F21" s="84" t="str">
        <f>'主食一覧'!F4</f>
        <v/>
      </c>
      <c r="G21" s="84" t="str">
        <f>'主食一覧'!G4</f>
        <v/>
      </c>
      <c r="H21" s="84" t="str">
        <f>'主食一覧'!H4</f>
        <v/>
      </c>
    </row>
    <row r="22" ht="22.5" customHeight="1">
      <c r="A22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5" t="str">
        <f>'主食一覧'!B5</f>
        <v/>
      </c>
      <c r="C22" s="85" t="str">
        <f>'主食一覧'!C5</f>
        <v/>
      </c>
      <c r="D22" s="85" t="str">
        <f>'主食一覧'!D5</f>
        <v/>
      </c>
      <c r="E22" s="85" t="str">
        <f>'主食一覧'!E5</f>
        <v/>
      </c>
      <c r="F22" s="85" t="str">
        <f>'主食一覧'!F5</f>
        <v/>
      </c>
      <c r="G22" s="85" t="str">
        <f>'主食一覧'!G5</f>
        <v/>
      </c>
      <c r="H22" s="85" t="str">
        <f>'主食一覧'!H5</f>
        <v/>
      </c>
    </row>
    <row r="23" ht="7.5" customHeight="1"/>
    <row r="24" ht="22.5" customHeight="1">
      <c r="A24" s="40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6"/>
      <c r="F24" s="40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6"/>
    </row>
    <row r="25" ht="30.0" customHeight="1">
      <c r="A25" s="41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2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2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2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2" t="str">
        <f>IFERROR(__xludf.DUMMYFUNCTION("IMPORTRANGE(""https://docs.google.com/spreadsheets/d/1vsTcEcugRZXGU84Ng3dXvNCAOD3CAaUTEbnnM7tyUJg/edit?usp=sharing"",""水分とろみの基準・水分ゼリー!E2"")"),"")</f>
        <v/>
      </c>
      <c r="F25" s="43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5" t="str">
        <f>'水分とろみの基準・水分ゼリー'!G2</f>
        <v>お茶ゼリー</v>
      </c>
      <c r="H25" s="45" t="str">
        <f>'水分とろみの基準・水分ゼリー'!H2</f>
        <v/>
      </c>
    </row>
    <row r="26" ht="22.5" customHeight="1">
      <c r="A26" s="46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8" t="str">
        <f>'水分とろみの基準・水分ゼリー'!B3</f>
        <v>トロメイク</v>
      </c>
      <c r="C26" s="48" t="str">
        <f>'水分とろみの基準・水分ゼリー'!C3</f>
        <v>トロメイク</v>
      </c>
      <c r="D26" s="48" t="str">
        <f>'水分とろみの基準・水分ゼリー'!D3</f>
        <v/>
      </c>
      <c r="E26" s="48" t="str">
        <f>'水分とろみの基準・水分ゼリー'!E3</f>
        <v/>
      </c>
      <c r="F26" s="46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8" t="str">
        <f>'水分とろみの基準・水分ゼリー'!G3</f>
        <v>かんてんクック</v>
      </c>
      <c r="H26" s="48" t="str">
        <f>'水分とろみの基準・水分ゼリー'!H3</f>
        <v/>
      </c>
    </row>
    <row r="27" ht="22.5" customHeight="1">
      <c r="A27" s="49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3" t="str">
        <f>'水分とろみの基準・水分ゼリー'!B4</f>
        <v/>
      </c>
      <c r="C27" s="53" t="str">
        <f>'水分とろみの基準・水分ゼリー'!C4</f>
        <v/>
      </c>
      <c r="D27" s="53" t="str">
        <f>'水分とろみの基準・水分ゼリー'!D4</f>
        <v/>
      </c>
      <c r="E27" s="53" t="str">
        <f>'水分とろみの基準・水分ゼリー'!E4</f>
        <v/>
      </c>
      <c r="F27" s="46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3">
        <f>'水分とろみの基準・水分ゼリー'!G4</f>
        <v>1</v>
      </c>
      <c r="H27" s="53" t="str">
        <f>'水分とろみの基準・水分ゼリー'!H4</f>
        <v/>
      </c>
    </row>
    <row r="28" ht="22.5" customHeight="1">
      <c r="A28" s="54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6" t="str">
        <f>'水分とろみの基準・水分ゼリー'!B5</f>
        <v/>
      </c>
      <c r="C28" s="56" t="str">
        <f>'水分とろみの基準・水分ゼリー'!C5</f>
        <v/>
      </c>
      <c r="D28" s="56" t="str">
        <f>'水分とろみの基準・水分ゼリー'!D5</f>
        <v/>
      </c>
      <c r="E28" s="56" t="str">
        <f>'水分とろみの基準・水分ゼリー'!E5</f>
        <v/>
      </c>
      <c r="F28" s="54" t="s">
        <v>30</v>
      </c>
      <c r="G28" s="56" t="str">
        <f>'水分とろみの基準・水分ゼリー'!G5</f>
        <v/>
      </c>
      <c r="H28" s="56" t="str">
        <f>'水分とろみの基準・水分ゼリー'!H5</f>
        <v/>
      </c>
    </row>
    <row r="29" ht="7.5" customHeight="1"/>
    <row r="30" ht="22.5" customHeight="1">
      <c r="A30" s="8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8"/>
      <c r="F30" s="8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0"/>
    </row>
    <row r="31" ht="22.5" customHeight="1">
      <c r="A31" s="59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8" t="str">
        <f>'濃厚流動食・補助食品'!B2</f>
        <v>対象者はいない</v>
      </c>
      <c r="C31" s="68" t="str">
        <f>'濃厚流動食・補助食品'!C2</f>
        <v/>
      </c>
      <c r="D31" s="68" t="str">
        <f>'濃厚流動食・補助食品'!D2</f>
        <v/>
      </c>
      <c r="E31" s="61" t="str">
        <f>'濃厚流動食・補助食品'!E2</f>
        <v/>
      </c>
      <c r="F31" s="91" t="str">
        <f>'濃厚流動食・補助食品'!F2</f>
        <v>0j・1ｊの対応：不可</v>
      </c>
      <c r="G31" s="92" t="str">
        <f>'濃厚流動食・補助食品'!G2</f>
        <v/>
      </c>
      <c r="H31" s="93"/>
    </row>
    <row r="32" ht="22.5" customHeight="1">
      <c r="A32" s="64"/>
      <c r="B32" s="68" t="str">
        <f>'濃厚流動食・補助食品'!B3</f>
        <v/>
      </c>
      <c r="C32" s="68" t="str">
        <f>'濃厚流動食・補助食品'!C3</f>
        <v/>
      </c>
      <c r="D32" s="68" t="str">
        <f>'濃厚流動食・補助食品'!D3</f>
        <v/>
      </c>
      <c r="E32" s="68" t="str">
        <f>'濃厚流動食・補助食品'!E3</f>
        <v/>
      </c>
      <c r="F32" s="94" t="str">
        <f>'濃厚流動食・補助食品'!F3</f>
        <v>エンシュア</v>
      </c>
      <c r="G32" s="95"/>
      <c r="H32" s="66"/>
    </row>
    <row r="33" ht="22.5" customHeight="1">
      <c r="A33" s="67"/>
      <c r="B33" s="68" t="str">
        <f>'濃厚流動食・補助食品'!B4</f>
        <v/>
      </c>
      <c r="C33" s="68" t="str">
        <f>'濃厚流動食・補助食品'!C4</f>
        <v/>
      </c>
      <c r="D33" s="68" t="str">
        <f>'濃厚流動食・補助食品'!D4</f>
        <v/>
      </c>
      <c r="E33" s="68" t="str">
        <f>'濃厚流動食・補助食品'!E4</f>
        <v/>
      </c>
      <c r="F33" s="69"/>
      <c r="G33" s="96"/>
      <c r="H33" s="70"/>
    </row>
    <row r="34" ht="7.5" customHeight="1"/>
    <row r="35" ht="22.5" customHeight="1">
      <c r="A35" s="97" t="str">
        <f>IFERROR(__xludf.DUMMYFUNCTION("IMPORTRANGE(""https://docs.google.com/spreadsheets/d/1vsTcEcugRZXGU84Ng3dXvNCAOD3CAaUTEbnnM7tyUJg/edit?usp=sharing"",""施設概要!A1"")"),"施設概要")</f>
        <v>施設概要</v>
      </c>
      <c r="B35" s="98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9" t="str">
        <f>'施設概要'!B2</f>
        <v>950-0912　　新潟市中央区南笹口１丁目1-30</v>
      </c>
      <c r="C36" s="100"/>
      <c r="D36" s="101"/>
      <c r="E36" s="102" t="str">
        <f>'施設概要'!C2</f>
        <v>マンション型の施設。ディサービスとショートスティ併設。グループホームなので調理は入居者と一緒にグループスタッフが行っています。</v>
      </c>
      <c r="F36" s="103"/>
      <c r="G36" s="103"/>
      <c r="H36" s="104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9" t="str">
        <f>'施設概要'!B3</f>
        <v>なし</v>
      </c>
      <c r="C37" s="100"/>
      <c r="D37" s="101"/>
      <c r="E37" s="105"/>
      <c r="H37" s="106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9" t="str">
        <f>'施設概要'!B4</f>
        <v>025-240-1185</v>
      </c>
      <c r="C38" s="100"/>
      <c r="D38" s="101"/>
      <c r="E38" s="105"/>
      <c r="H38" s="106"/>
    </row>
    <row r="39" ht="22.5" customHeight="1">
      <c r="A39" s="107" t="str">
        <f>IFERROR(__xludf.DUMMYFUNCTION("IMPORTRANGE(""https://docs.google.com/spreadsheets/d/1vsTcEcugRZXGU84Ng3dXvNCAOD3CAaUTEbnnM7tyUJg/edit?usp=sharing"",""施設概要!A5"")"),"FAX")</f>
        <v>FAX</v>
      </c>
      <c r="B39" s="99" t="str">
        <f>'施設概要'!B5</f>
        <v>025-240-1156</v>
      </c>
      <c r="C39" s="100"/>
      <c r="D39" s="101"/>
      <c r="E39" s="105"/>
      <c r="H39" s="106"/>
    </row>
    <row r="40" ht="22.5" customHeight="1">
      <c r="A40" s="108" t="str">
        <f>IFERROR(__xludf.DUMMYFUNCTION("IMPORTRANGE(""https://docs.google.com/spreadsheets/d/1vsTcEcugRZXGU84Ng3dXvNCAOD3CAaUTEbnnM7tyUJg/edit?usp=sharing"",""施設概要!A6"")"),"更新日")</f>
        <v>更新日</v>
      </c>
      <c r="B40" s="109">
        <f>'施設概要'!B6</f>
        <v>45769.71666</v>
      </c>
      <c r="C40" s="100"/>
      <c r="D40" s="101"/>
      <c r="E40" s="110"/>
      <c r="F40" s="111"/>
      <c r="G40" s="111"/>
      <c r="H40" s="112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3" t="s">
        <v>36</v>
      </c>
      <c r="B1" s="114"/>
      <c r="C1" s="114"/>
      <c r="D1" s="114"/>
    </row>
    <row r="2">
      <c r="A2" s="115" t="s">
        <v>37</v>
      </c>
      <c r="B2" s="116"/>
      <c r="C2" s="117" t="s">
        <v>38</v>
      </c>
      <c r="D2" s="118" t="s">
        <v>39</v>
      </c>
    </row>
    <row r="3">
      <c r="A3" s="119" t="s">
        <v>40</v>
      </c>
      <c r="B3" s="120"/>
      <c r="C3" s="121" t="b">
        <v>0</v>
      </c>
      <c r="D3" s="122"/>
    </row>
    <row r="4">
      <c r="A4" s="123"/>
      <c r="B4" s="123"/>
      <c r="C4" s="123"/>
      <c r="D4" s="123"/>
    </row>
    <row r="5">
      <c r="A5" s="124" t="s">
        <v>41</v>
      </c>
      <c r="B5" s="124" t="s">
        <v>42</v>
      </c>
      <c r="C5" s="123"/>
      <c r="D5" s="123"/>
    </row>
    <row r="6">
      <c r="A6" s="125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3" t="s">
        <v>43</v>
      </c>
      <c r="B1" s="123"/>
    </row>
    <row r="2">
      <c r="A2" s="123" t="s">
        <v>41</v>
      </c>
      <c r="B2" s="123" t="s">
        <v>44</v>
      </c>
    </row>
    <row r="3">
      <c r="A3" s="126"/>
    </row>
    <row r="4">
      <c r="A4" s="126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7" t="str">
        <f>IFERROR(__xludf.DUMMYFUNCTION("IMPORTRANGE(""https://docs.google.com/spreadsheets/d/1vsTcEcugRZXGU84Ng3dXvNCAOD3CAaUTEbnnM7tyUJg/edit?usp=sharing"",""施設概要!A1"")"),"施設概要")</f>
        <v>施設概要</v>
      </c>
      <c r="B1" s="128"/>
      <c r="C1" s="128"/>
    </row>
    <row r="2" ht="22.5" customHeight="1">
      <c r="A2" s="129" t="str">
        <f>IFERROR(__xludf.DUMMYFUNCTION("IMPORTRANGE(""https://docs.google.com/spreadsheets/d/1vsTcEcugRZXGU84Ng3dXvNCAOD3CAaUTEbnnM7tyUJg/edit?usp=sharing"",""施設概要!A2"")"),"所在地")</f>
        <v>所在地</v>
      </c>
      <c r="B2" s="130" t="s">
        <v>0</v>
      </c>
      <c r="C2" s="131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2" t="s">
        <v>2</v>
      </c>
      <c r="C3" s="133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4" t="s">
        <v>3</v>
      </c>
      <c r="C4" s="133"/>
    </row>
    <row r="5" ht="22.5" customHeight="1">
      <c r="A5" s="107" t="str">
        <f>IFERROR(__xludf.DUMMYFUNCTION("IMPORTRANGE(""https://docs.google.com/spreadsheets/d/1vsTcEcugRZXGU84Ng3dXvNCAOD3CAaUTEbnnM7tyUJg/edit?usp=sharing"",""施設概要!A5"")"),"FAX")</f>
        <v>FAX</v>
      </c>
      <c r="B5" s="135" t="s">
        <v>4</v>
      </c>
      <c r="C5" s="133"/>
    </row>
    <row r="6" ht="22.5" customHeight="1">
      <c r="A6" s="108" t="str">
        <f>IFERROR(__xludf.DUMMYFUNCTION("IMPORTRANGE(""https://docs.google.com/spreadsheets/d/1vsTcEcugRZXGU84Ng3dXvNCAOD3CAaUTEbnnM7tyUJg/edit?usp=sharing"",""施設概要!A6"")"),"更新日")</f>
        <v>更新日</v>
      </c>
      <c r="B6" s="136">
        <v>45769.715985057876</v>
      </c>
      <c r="C6" s="137"/>
    </row>
  </sheetData>
  <mergeCells count="1">
    <mergeCell ref="C2:C6"/>
  </mergeCells>
  <drawing r:id="rId1"/>
</worksheet>
</file>